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7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ATERIAL ICA\MANTENIMIENTO DE EQUIPOS DE LABORATORIOS\Nueva carpeta\POR TERMINAR\PROCESOS 2026\SELECCION ABREVIADA MENOR CUANTIA\MANT EQUIPOS\nuevo cot y em\Mantenimiento de Equipos\"/>
    </mc:Choice>
  </mc:AlternateContent>
  <bookViews>
    <workbookView xWindow="0" yWindow="0" windowWidth="20490" windowHeight="7530"/>
  </bookViews>
  <sheets>
    <sheet name="Indicadores" sheetId="3" r:id="rId1"/>
    <sheet name="Liq" sheetId="15" r:id="rId2"/>
    <sheet name="End" sheetId="16" r:id="rId3"/>
    <sheet name="Cob" sheetId="17" r:id="rId4"/>
    <sheet name="ROE" sheetId="18" r:id="rId5"/>
    <sheet name="ROA" sheetId="19" r:id="rId6"/>
    <sheet name="HISTORICO" sheetId="20" r:id="rId7"/>
  </sheets>
  <definedNames>
    <definedName name="_xlnm._FilterDatabase" localSheetId="3" hidden="1">Cob!$A$11:$X$519</definedName>
    <definedName name="_xlnm._FilterDatabase" localSheetId="2" hidden="1">End!$A$11:$X$519</definedName>
    <definedName name="_xlnm._FilterDatabase" localSheetId="0" hidden="1">Indicadores!$A$11:$X$519</definedName>
    <definedName name="_xlnm._FilterDatabase" localSheetId="1" hidden="1">Liq!$A$11:$X$519</definedName>
    <definedName name="_xlnm._FilterDatabase" localSheetId="5" hidden="1">ROA!$A$11:$X$519</definedName>
    <definedName name="_xlnm._FilterDatabase" localSheetId="4" hidden="1">ROE!$A$11:$X$519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0" l="1"/>
  <c r="C7" i="20"/>
  <c r="C6" i="20"/>
  <c r="C5" i="20"/>
  <c r="C4" i="20"/>
  <c r="C3" i="20"/>
  <c r="B7" i="20"/>
  <c r="B6" i="20"/>
  <c r="B5" i="20"/>
  <c r="B4" i="20"/>
  <c r="B3" i="20"/>
  <c r="D7" i="20"/>
  <c r="D6" i="20"/>
  <c r="D4" i="20"/>
  <c r="D5" i="20" l="1"/>
  <c r="T524" i="15" l="1"/>
  <c r="T523" i="15"/>
  <c r="U524" i="16"/>
  <c r="U523" i="16"/>
  <c r="V524" i="17"/>
  <c r="V523" i="17"/>
  <c r="X525" i="19" l="1"/>
  <c r="X524" i="19"/>
  <c r="X529" i="19"/>
  <c r="X528" i="19"/>
  <c r="X526" i="19"/>
  <c r="X523" i="19"/>
  <c r="G523" i="19"/>
  <c r="G522" i="19"/>
  <c r="X521" i="19"/>
  <c r="X467" i="19"/>
  <c r="W467" i="19"/>
  <c r="V467" i="19"/>
  <c r="U467" i="19"/>
  <c r="T467" i="19"/>
  <c r="X225" i="19"/>
  <c r="W225" i="19"/>
  <c r="V225" i="19"/>
  <c r="U225" i="19"/>
  <c r="T225" i="19"/>
  <c r="X436" i="19"/>
  <c r="W436" i="19"/>
  <c r="V436" i="19"/>
  <c r="U436" i="19"/>
  <c r="T436" i="19"/>
  <c r="X433" i="19"/>
  <c r="W433" i="19"/>
  <c r="V433" i="19"/>
  <c r="U433" i="19"/>
  <c r="T433" i="19"/>
  <c r="X455" i="19"/>
  <c r="W455" i="19"/>
  <c r="V455" i="19"/>
  <c r="U455" i="19"/>
  <c r="T455" i="19"/>
  <c r="X222" i="19"/>
  <c r="W222" i="19"/>
  <c r="V222" i="19"/>
  <c r="U222" i="19"/>
  <c r="T222" i="19"/>
  <c r="X260" i="19"/>
  <c r="W260" i="19"/>
  <c r="V260" i="19"/>
  <c r="U260" i="19"/>
  <c r="T260" i="19"/>
  <c r="X43" i="19"/>
  <c r="W43" i="19"/>
  <c r="V43" i="19"/>
  <c r="U43" i="19"/>
  <c r="T43" i="19"/>
  <c r="X507" i="19"/>
  <c r="W507" i="19"/>
  <c r="V507" i="19"/>
  <c r="U507" i="19"/>
  <c r="T507" i="19"/>
  <c r="X116" i="19"/>
  <c r="W116" i="19"/>
  <c r="V116" i="19"/>
  <c r="U116" i="19"/>
  <c r="T116" i="19"/>
  <c r="X73" i="19"/>
  <c r="W73" i="19"/>
  <c r="V73" i="19"/>
  <c r="U73" i="19"/>
  <c r="T73" i="19"/>
  <c r="X27" i="19"/>
  <c r="W27" i="19"/>
  <c r="V27" i="19"/>
  <c r="U27" i="19"/>
  <c r="T27" i="19"/>
  <c r="X72" i="19"/>
  <c r="W72" i="19"/>
  <c r="V72" i="19"/>
  <c r="U72" i="19"/>
  <c r="T72" i="19"/>
  <c r="X82" i="19"/>
  <c r="W82" i="19"/>
  <c r="V82" i="19"/>
  <c r="U82" i="19"/>
  <c r="T82" i="19"/>
  <c r="X282" i="19"/>
  <c r="W282" i="19"/>
  <c r="V282" i="19"/>
  <c r="U282" i="19"/>
  <c r="T282" i="19"/>
  <c r="X160" i="19"/>
  <c r="W160" i="19"/>
  <c r="U160" i="19"/>
  <c r="T160" i="19"/>
  <c r="X249" i="19"/>
  <c r="W249" i="19"/>
  <c r="U249" i="19"/>
  <c r="T249" i="19"/>
  <c r="X468" i="19"/>
  <c r="W468" i="19"/>
  <c r="V468" i="19"/>
  <c r="U468" i="19"/>
  <c r="T468" i="19"/>
  <c r="X418" i="19"/>
  <c r="W418" i="19"/>
  <c r="V418" i="19"/>
  <c r="U418" i="19"/>
  <c r="T418" i="19"/>
  <c r="X39" i="19"/>
  <c r="W39" i="19"/>
  <c r="U39" i="19"/>
  <c r="T39" i="19"/>
  <c r="X60" i="19"/>
  <c r="W60" i="19"/>
  <c r="V60" i="19"/>
  <c r="U60" i="19"/>
  <c r="T60" i="19"/>
  <c r="X180" i="19"/>
  <c r="W180" i="19"/>
  <c r="V180" i="19"/>
  <c r="U180" i="19"/>
  <c r="T180" i="19"/>
  <c r="X417" i="19"/>
  <c r="W417" i="19"/>
  <c r="V417" i="19"/>
  <c r="U417" i="19"/>
  <c r="T417" i="19"/>
  <c r="X65" i="19"/>
  <c r="W65" i="19"/>
  <c r="V65" i="19"/>
  <c r="U65" i="19"/>
  <c r="T65" i="19"/>
  <c r="X501" i="19"/>
  <c r="W501" i="19"/>
  <c r="U501" i="19"/>
  <c r="T501" i="19"/>
  <c r="X78" i="19"/>
  <c r="W78" i="19"/>
  <c r="U78" i="19"/>
  <c r="T78" i="19"/>
  <c r="X269" i="19"/>
  <c r="W269" i="19"/>
  <c r="U269" i="19"/>
  <c r="T269" i="19"/>
  <c r="X227" i="19"/>
  <c r="W227" i="19"/>
  <c r="U227" i="19"/>
  <c r="T227" i="19"/>
  <c r="X299" i="19"/>
  <c r="W299" i="19"/>
  <c r="V299" i="19"/>
  <c r="U299" i="19"/>
  <c r="T299" i="19"/>
  <c r="X430" i="19"/>
  <c r="W430" i="19"/>
  <c r="V430" i="19"/>
  <c r="U430" i="19"/>
  <c r="T430" i="19"/>
  <c r="X505" i="19"/>
  <c r="W505" i="19"/>
  <c r="V505" i="19"/>
  <c r="U505" i="19"/>
  <c r="T505" i="19"/>
  <c r="X385" i="19"/>
  <c r="W385" i="19"/>
  <c r="U385" i="19"/>
  <c r="T385" i="19"/>
  <c r="X159" i="19"/>
  <c r="W159" i="19"/>
  <c r="U159" i="19"/>
  <c r="T159" i="19"/>
  <c r="X453" i="19"/>
  <c r="W453" i="19"/>
  <c r="V453" i="19"/>
  <c r="U453" i="19"/>
  <c r="T453" i="19"/>
  <c r="X425" i="19"/>
  <c r="W425" i="19"/>
  <c r="V425" i="19"/>
  <c r="U425" i="19"/>
  <c r="T425" i="19"/>
  <c r="X35" i="19"/>
  <c r="W35" i="19"/>
  <c r="V35" i="19"/>
  <c r="U35" i="19"/>
  <c r="T35" i="19"/>
  <c r="X357" i="19"/>
  <c r="W357" i="19"/>
  <c r="V357" i="19"/>
  <c r="U357" i="19"/>
  <c r="T357" i="19"/>
  <c r="X287" i="19"/>
  <c r="W287" i="19"/>
  <c r="U287" i="19"/>
  <c r="T287" i="19"/>
  <c r="X350" i="19"/>
  <c r="W350" i="19"/>
  <c r="V350" i="19"/>
  <c r="U350" i="19"/>
  <c r="T350" i="19"/>
  <c r="X251" i="19"/>
  <c r="W251" i="19"/>
  <c r="U251" i="19"/>
  <c r="T251" i="19"/>
  <c r="X364" i="19"/>
  <c r="W364" i="19"/>
  <c r="V364" i="19"/>
  <c r="U364" i="19"/>
  <c r="T364" i="19"/>
  <c r="X184" i="19"/>
  <c r="W184" i="19"/>
  <c r="V184" i="19"/>
  <c r="U184" i="19"/>
  <c r="T184" i="19"/>
  <c r="X18" i="19"/>
  <c r="W18" i="19"/>
  <c r="U18" i="19"/>
  <c r="T18" i="19"/>
  <c r="X199" i="19"/>
  <c r="W199" i="19"/>
  <c r="U199" i="19"/>
  <c r="T199" i="19"/>
  <c r="X84" i="19"/>
  <c r="W84" i="19"/>
  <c r="V84" i="19"/>
  <c r="U84" i="19"/>
  <c r="T84" i="19"/>
  <c r="X312" i="19"/>
  <c r="W312" i="19"/>
  <c r="V312" i="19"/>
  <c r="U312" i="19"/>
  <c r="T312" i="19"/>
  <c r="X367" i="19"/>
  <c r="W367" i="19"/>
  <c r="V367" i="19"/>
  <c r="U367" i="19"/>
  <c r="T367" i="19"/>
  <c r="X382" i="19"/>
  <c r="W382" i="19"/>
  <c r="V382" i="19"/>
  <c r="U382" i="19"/>
  <c r="T382" i="19"/>
  <c r="X128" i="19"/>
  <c r="W128" i="19"/>
  <c r="U128" i="19"/>
  <c r="T128" i="19"/>
  <c r="X153" i="19"/>
  <c r="W153" i="19"/>
  <c r="U153" i="19"/>
  <c r="T153" i="19"/>
  <c r="X233" i="19"/>
  <c r="W233" i="19"/>
  <c r="V233" i="19"/>
  <c r="U233" i="19"/>
  <c r="T233" i="19"/>
  <c r="X295" i="19"/>
  <c r="W295" i="19"/>
  <c r="V295" i="19"/>
  <c r="U295" i="19"/>
  <c r="T295" i="19"/>
  <c r="X203" i="19"/>
  <c r="W203" i="19"/>
  <c r="V203" i="19"/>
  <c r="U203" i="19"/>
  <c r="T203" i="19"/>
  <c r="X492" i="19"/>
  <c r="W492" i="19"/>
  <c r="U492" i="19"/>
  <c r="T492" i="19"/>
  <c r="X450" i="19"/>
  <c r="W450" i="19"/>
  <c r="V450" i="19"/>
  <c r="U450" i="19"/>
  <c r="T450" i="19"/>
  <c r="X139" i="19"/>
  <c r="W139" i="19"/>
  <c r="V139" i="19"/>
  <c r="U139" i="19"/>
  <c r="T139" i="19"/>
  <c r="X484" i="19"/>
  <c r="W484" i="19"/>
  <c r="V484" i="19"/>
  <c r="U484" i="19"/>
  <c r="T484" i="19"/>
  <c r="X264" i="19"/>
  <c r="W264" i="19"/>
  <c r="V264" i="19"/>
  <c r="U264" i="19"/>
  <c r="T264" i="19"/>
  <c r="X106" i="19"/>
  <c r="W106" i="19"/>
  <c r="V106" i="19"/>
  <c r="U106" i="19"/>
  <c r="T106" i="19"/>
  <c r="X352" i="19"/>
  <c r="W352" i="19"/>
  <c r="V352" i="19"/>
  <c r="U352" i="19"/>
  <c r="T352" i="19"/>
  <c r="X459" i="19"/>
  <c r="W459" i="19"/>
  <c r="U459" i="19"/>
  <c r="T459" i="19"/>
  <c r="X317" i="19"/>
  <c r="W317" i="19"/>
  <c r="U317" i="19"/>
  <c r="T317" i="19"/>
  <c r="X205" i="19"/>
  <c r="W205" i="19"/>
  <c r="V205" i="19"/>
  <c r="U205" i="19"/>
  <c r="T205" i="19"/>
  <c r="X38" i="19"/>
  <c r="W38" i="19"/>
  <c r="V38" i="19"/>
  <c r="U38" i="19"/>
  <c r="T38" i="19"/>
  <c r="X511" i="19"/>
  <c r="W511" i="19"/>
  <c r="V511" i="19"/>
  <c r="U511" i="19"/>
  <c r="T511" i="19"/>
  <c r="X316" i="19"/>
  <c r="W316" i="19"/>
  <c r="U316" i="19"/>
  <c r="T316" i="19"/>
  <c r="X365" i="19"/>
  <c r="W365" i="19"/>
  <c r="V365" i="19"/>
  <c r="U365" i="19"/>
  <c r="T365" i="19"/>
  <c r="X150" i="19"/>
  <c r="W150" i="19"/>
  <c r="V150" i="19"/>
  <c r="U150" i="19"/>
  <c r="T150" i="19"/>
  <c r="X182" i="19"/>
  <c r="W182" i="19"/>
  <c r="U182" i="19"/>
  <c r="T182" i="19"/>
  <c r="X414" i="19"/>
  <c r="W414" i="19"/>
  <c r="V414" i="19"/>
  <c r="U414" i="19"/>
  <c r="T414" i="19"/>
  <c r="X472" i="19"/>
  <c r="W472" i="19"/>
  <c r="V472" i="19"/>
  <c r="U472" i="19"/>
  <c r="T472" i="19"/>
  <c r="X413" i="19"/>
  <c r="W413" i="19"/>
  <c r="V413" i="19"/>
  <c r="U413" i="19"/>
  <c r="T413" i="19"/>
  <c r="X478" i="19"/>
  <c r="W478" i="19"/>
  <c r="V478" i="19"/>
  <c r="U478" i="19"/>
  <c r="T478" i="19"/>
  <c r="X482" i="19"/>
  <c r="W482" i="19"/>
  <c r="V482" i="19"/>
  <c r="U482" i="19"/>
  <c r="T482" i="19"/>
  <c r="X68" i="19"/>
  <c r="W68" i="19"/>
  <c r="U68" i="19"/>
  <c r="T68" i="19"/>
  <c r="X69" i="19"/>
  <c r="W69" i="19"/>
  <c r="V69" i="19"/>
  <c r="U69" i="19"/>
  <c r="T69" i="19"/>
  <c r="X502" i="19"/>
  <c r="W502" i="19"/>
  <c r="U502" i="19"/>
  <c r="T502" i="19"/>
  <c r="X120" i="19"/>
  <c r="W120" i="19"/>
  <c r="V120" i="19"/>
  <c r="U120" i="19"/>
  <c r="T120" i="19"/>
  <c r="X422" i="19"/>
  <c r="W422" i="19"/>
  <c r="V422" i="19"/>
  <c r="U422" i="19"/>
  <c r="T422" i="19"/>
  <c r="X351" i="19"/>
  <c r="W351" i="19"/>
  <c r="V351" i="19"/>
  <c r="U351" i="19"/>
  <c r="T351" i="19"/>
  <c r="X161" i="19"/>
  <c r="W161" i="19"/>
  <c r="V161" i="19"/>
  <c r="U161" i="19"/>
  <c r="T161" i="19"/>
  <c r="X142" i="19"/>
  <c r="W142" i="19"/>
  <c r="V142" i="19"/>
  <c r="U142" i="19"/>
  <c r="T142" i="19"/>
  <c r="X322" i="19"/>
  <c r="W322" i="19"/>
  <c r="V322" i="19"/>
  <c r="U322" i="19"/>
  <c r="T322" i="19"/>
  <c r="X488" i="19"/>
  <c r="W488" i="19"/>
  <c r="U488" i="19"/>
  <c r="T488" i="19"/>
  <c r="X194" i="19"/>
  <c r="W194" i="19"/>
  <c r="U194" i="19"/>
  <c r="T194" i="19"/>
  <c r="X195" i="19"/>
  <c r="W195" i="19"/>
  <c r="V195" i="19"/>
  <c r="U195" i="19"/>
  <c r="T195" i="19"/>
  <c r="X36" i="19"/>
  <c r="W36" i="19"/>
  <c r="U36" i="19"/>
  <c r="T36" i="19"/>
  <c r="X211" i="19"/>
  <c r="W211" i="19"/>
  <c r="V211" i="19"/>
  <c r="U211" i="19"/>
  <c r="T211" i="19"/>
  <c r="X89" i="19"/>
  <c r="W89" i="19"/>
  <c r="U89" i="19"/>
  <c r="T89" i="19"/>
  <c r="X284" i="19"/>
  <c r="W284" i="19"/>
  <c r="U284" i="19"/>
  <c r="T284" i="19"/>
  <c r="X494" i="19"/>
  <c r="W494" i="19"/>
  <c r="V494" i="19"/>
  <c r="U494" i="19"/>
  <c r="T494" i="19"/>
  <c r="X32" i="19"/>
  <c r="W32" i="19"/>
  <c r="V32" i="19"/>
  <c r="U32" i="19"/>
  <c r="T32" i="19"/>
  <c r="X388" i="19"/>
  <c r="W388" i="19"/>
  <c r="V388" i="19"/>
  <c r="U388" i="19"/>
  <c r="T388" i="19"/>
  <c r="X354" i="19"/>
  <c r="W354" i="19"/>
  <c r="V354" i="19"/>
  <c r="U354" i="19"/>
  <c r="T354" i="19"/>
  <c r="X13" i="19"/>
  <c r="W13" i="19"/>
  <c r="U13" i="19"/>
  <c r="T13" i="19"/>
  <c r="T7" i="19" s="1"/>
  <c r="X170" i="19"/>
  <c r="W170" i="19"/>
  <c r="U170" i="19"/>
  <c r="T170" i="19"/>
  <c r="X54" i="19"/>
  <c r="W54" i="19"/>
  <c r="U54" i="19"/>
  <c r="T54" i="19"/>
  <c r="X510" i="19"/>
  <c r="W510" i="19"/>
  <c r="V510" i="19"/>
  <c r="U510" i="19"/>
  <c r="T510" i="19"/>
  <c r="X460" i="19"/>
  <c r="W460" i="19"/>
  <c r="V460" i="19"/>
  <c r="U460" i="19"/>
  <c r="T460" i="19"/>
  <c r="X446" i="19"/>
  <c r="W446" i="19"/>
  <c r="V446" i="19"/>
  <c r="U446" i="19"/>
  <c r="T446" i="19"/>
  <c r="X174" i="19"/>
  <c r="W174" i="19"/>
  <c r="V174" i="19"/>
  <c r="U174" i="19"/>
  <c r="T174" i="19"/>
  <c r="X215" i="19"/>
  <c r="W215" i="19"/>
  <c r="U215" i="19"/>
  <c r="T215" i="19"/>
  <c r="X219" i="19"/>
  <c r="W219" i="19"/>
  <c r="V219" i="19"/>
  <c r="U219" i="19"/>
  <c r="T219" i="19"/>
  <c r="X146" i="19"/>
  <c r="W146" i="19"/>
  <c r="V146" i="19"/>
  <c r="U146" i="19"/>
  <c r="T146" i="19"/>
  <c r="X187" i="19"/>
  <c r="W187" i="19"/>
  <c r="V187" i="19"/>
  <c r="U187" i="19"/>
  <c r="T187" i="19"/>
  <c r="X497" i="19"/>
  <c r="W497" i="19"/>
  <c r="V497" i="19"/>
  <c r="U497" i="19"/>
  <c r="T497" i="19"/>
  <c r="X230" i="19"/>
  <c r="W230" i="19"/>
  <c r="V230" i="19"/>
  <c r="U230" i="19"/>
  <c r="T230" i="19"/>
  <c r="X42" i="19"/>
  <c r="W42" i="19"/>
  <c r="V42" i="19"/>
  <c r="U42" i="19"/>
  <c r="T42" i="19"/>
  <c r="X57" i="19"/>
  <c r="W57" i="19"/>
  <c r="V57" i="19"/>
  <c r="U57" i="19"/>
  <c r="T57" i="19"/>
  <c r="X361" i="19"/>
  <c r="W361" i="19"/>
  <c r="V361" i="19"/>
  <c r="U361" i="19"/>
  <c r="T361" i="19"/>
  <c r="X261" i="19"/>
  <c r="W261" i="19"/>
  <c r="V261" i="19"/>
  <c r="U261" i="19"/>
  <c r="T261" i="19"/>
  <c r="X259" i="19"/>
  <c r="W259" i="19"/>
  <c r="U259" i="19"/>
  <c r="T259" i="19"/>
  <c r="X267" i="19"/>
  <c r="W267" i="19"/>
  <c r="U267" i="19"/>
  <c r="T267" i="19"/>
  <c r="X370" i="19"/>
  <c r="W370" i="19"/>
  <c r="V370" i="19"/>
  <c r="U370" i="19"/>
  <c r="T370" i="19"/>
  <c r="X122" i="19"/>
  <c r="W122" i="19"/>
  <c r="U122" i="19"/>
  <c r="T122" i="19"/>
  <c r="X253" i="19"/>
  <c r="W253" i="19"/>
  <c r="V253" i="19"/>
  <c r="U253" i="19"/>
  <c r="T253" i="19"/>
  <c r="X275" i="19"/>
  <c r="W275" i="19"/>
  <c r="V275" i="19"/>
  <c r="U275" i="19"/>
  <c r="T275" i="19"/>
  <c r="X186" i="19"/>
  <c r="W186" i="19"/>
  <c r="U186" i="19"/>
  <c r="T186" i="19"/>
  <c r="X41" i="19"/>
  <c r="W41" i="19"/>
  <c r="U41" i="19"/>
  <c r="T41" i="19"/>
  <c r="X302" i="19"/>
  <c r="W302" i="19"/>
  <c r="V302" i="19"/>
  <c r="U302" i="19"/>
  <c r="T302" i="19"/>
  <c r="X117" i="19"/>
  <c r="W117" i="19"/>
  <c r="V117" i="19"/>
  <c r="U117" i="19"/>
  <c r="T117" i="19"/>
  <c r="X189" i="19"/>
  <c r="W189" i="19"/>
  <c r="V189" i="19"/>
  <c r="U189" i="19"/>
  <c r="T189" i="19"/>
  <c r="X20" i="19"/>
  <c r="W20" i="19"/>
  <c r="V20" i="19"/>
  <c r="U20" i="19"/>
  <c r="T20" i="19"/>
  <c r="X175" i="19"/>
  <c r="W175" i="19"/>
  <c r="V175" i="19"/>
  <c r="U175" i="19"/>
  <c r="T175" i="19"/>
  <c r="X23" i="19"/>
  <c r="W23" i="19"/>
  <c r="V23" i="19"/>
  <c r="U23" i="19"/>
  <c r="T23" i="19"/>
  <c r="X212" i="19"/>
  <c r="W212" i="19"/>
  <c r="V212" i="19"/>
  <c r="U212" i="19"/>
  <c r="T212" i="19"/>
  <c r="X52" i="19"/>
  <c r="W52" i="19"/>
  <c r="V52" i="19"/>
  <c r="U52" i="19"/>
  <c r="T52" i="19"/>
  <c r="X355" i="19"/>
  <c r="W355" i="19"/>
  <c r="U355" i="19"/>
  <c r="T355" i="19"/>
  <c r="X34" i="19"/>
  <c r="W34" i="19"/>
  <c r="V34" i="19"/>
  <c r="U34" i="19"/>
  <c r="T34" i="19"/>
  <c r="X87" i="19"/>
  <c r="W87" i="19"/>
  <c r="V87" i="19"/>
  <c r="U87" i="19"/>
  <c r="T87" i="19"/>
  <c r="X314" i="19"/>
  <c r="W314" i="19"/>
  <c r="U314" i="19"/>
  <c r="T314" i="19"/>
  <c r="X22" i="19"/>
  <c r="W22" i="19"/>
  <c r="U22" i="19"/>
  <c r="T22" i="19"/>
  <c r="X58" i="19"/>
  <c r="W58" i="19"/>
  <c r="V58" i="19"/>
  <c r="U58" i="19"/>
  <c r="T58" i="19"/>
  <c r="X86" i="19"/>
  <c r="W86" i="19"/>
  <c r="V86" i="19"/>
  <c r="U86" i="19"/>
  <c r="T86" i="19"/>
  <c r="X281" i="19"/>
  <c r="W281" i="19"/>
  <c r="V281" i="19"/>
  <c r="U281" i="19"/>
  <c r="T281" i="19"/>
  <c r="X55" i="19"/>
  <c r="W55" i="19"/>
  <c r="U55" i="19"/>
  <c r="T55" i="19"/>
  <c r="X66" i="19"/>
  <c r="W66" i="19"/>
  <c r="U66" i="19"/>
  <c r="T66" i="19"/>
  <c r="X296" i="19"/>
  <c r="W296" i="19"/>
  <c r="V296" i="19"/>
  <c r="U296" i="19"/>
  <c r="T296" i="19"/>
  <c r="X339" i="19"/>
  <c r="W339" i="19"/>
  <c r="V339" i="19"/>
  <c r="U339" i="19"/>
  <c r="T339" i="19"/>
  <c r="X290" i="19"/>
  <c r="W290" i="19"/>
  <c r="V290" i="19"/>
  <c r="U290" i="19"/>
  <c r="T290" i="19"/>
  <c r="X463" i="19"/>
  <c r="W463" i="19"/>
  <c r="V463" i="19"/>
  <c r="U463" i="19"/>
  <c r="T463" i="19"/>
  <c r="X193" i="19"/>
  <c r="W193" i="19"/>
  <c r="V193" i="19"/>
  <c r="U193" i="19"/>
  <c r="T193" i="19"/>
  <c r="X228" i="19"/>
  <c r="W228" i="19"/>
  <c r="V228" i="19"/>
  <c r="U228" i="19"/>
  <c r="T228" i="19"/>
  <c r="X329" i="19"/>
  <c r="W329" i="19"/>
  <c r="V329" i="19"/>
  <c r="U329" i="19"/>
  <c r="T329" i="19"/>
  <c r="X344" i="19"/>
  <c r="W344" i="19"/>
  <c r="V344" i="19"/>
  <c r="U344" i="19"/>
  <c r="T344" i="19"/>
  <c r="X443" i="19"/>
  <c r="W443" i="19"/>
  <c r="U443" i="19"/>
  <c r="T443" i="19"/>
  <c r="X321" i="19"/>
  <c r="W321" i="19"/>
  <c r="V321" i="19"/>
  <c r="U321" i="19"/>
  <c r="T321" i="19"/>
  <c r="X235" i="19"/>
  <c r="W235" i="19"/>
  <c r="V235" i="19"/>
  <c r="U235" i="19"/>
  <c r="T235" i="19"/>
  <c r="X333" i="19"/>
  <c r="W333" i="19"/>
  <c r="V333" i="19"/>
  <c r="U333" i="19"/>
  <c r="T333" i="19"/>
  <c r="X411" i="19"/>
  <c r="W411" i="19"/>
  <c r="V411" i="19"/>
  <c r="U411" i="19"/>
  <c r="T411" i="19"/>
  <c r="X92" i="19"/>
  <c r="W92" i="19"/>
  <c r="V92" i="19"/>
  <c r="U92" i="19"/>
  <c r="T92" i="19"/>
  <c r="X476" i="19"/>
  <c r="W476" i="19"/>
  <c r="V476" i="19"/>
  <c r="U476" i="19"/>
  <c r="T476" i="19"/>
  <c r="X204" i="19"/>
  <c r="W204" i="19"/>
  <c r="V204" i="19"/>
  <c r="U204" i="19"/>
  <c r="T204" i="19"/>
  <c r="X44" i="19"/>
  <c r="W44" i="19"/>
  <c r="V44" i="19"/>
  <c r="U44" i="19"/>
  <c r="T44" i="19"/>
  <c r="X420" i="19"/>
  <c r="W420" i="19"/>
  <c r="V420" i="19"/>
  <c r="U420" i="19"/>
  <c r="T420" i="19"/>
  <c r="X500" i="19"/>
  <c r="W500" i="19"/>
  <c r="V500" i="19"/>
  <c r="U500" i="19"/>
  <c r="T500" i="19"/>
  <c r="X33" i="19"/>
  <c r="W33" i="19"/>
  <c r="U33" i="19"/>
  <c r="T33" i="19"/>
  <c r="X196" i="19"/>
  <c r="W196" i="19"/>
  <c r="V196" i="19"/>
  <c r="U196" i="19"/>
  <c r="T196" i="19"/>
  <c r="X270" i="19"/>
  <c r="W270" i="19"/>
  <c r="V270" i="19"/>
  <c r="U270" i="19"/>
  <c r="T270" i="19"/>
  <c r="X77" i="19"/>
  <c r="W77" i="19"/>
  <c r="V77" i="19"/>
  <c r="U77" i="19"/>
  <c r="T77" i="19"/>
  <c r="X226" i="19"/>
  <c r="W226" i="19"/>
  <c r="V226" i="19"/>
  <c r="U226" i="19"/>
  <c r="T226" i="19"/>
  <c r="X152" i="19"/>
  <c r="W152" i="19"/>
  <c r="V152" i="19"/>
  <c r="U152" i="19"/>
  <c r="T152" i="19"/>
  <c r="X181" i="19"/>
  <c r="W181" i="19"/>
  <c r="U181" i="19"/>
  <c r="T181" i="19"/>
  <c r="X397" i="19"/>
  <c r="W397" i="19"/>
  <c r="U397" i="19"/>
  <c r="T397" i="19"/>
  <c r="X393" i="19"/>
  <c r="W393" i="19"/>
  <c r="V393" i="19"/>
  <c r="U393" i="19"/>
  <c r="T393" i="19"/>
  <c r="X178" i="19"/>
  <c r="W178" i="19"/>
  <c r="U178" i="19"/>
  <c r="T178" i="19"/>
  <c r="X477" i="19"/>
  <c r="W477" i="19"/>
  <c r="V477" i="19"/>
  <c r="U477" i="19"/>
  <c r="T477" i="19"/>
  <c r="X172" i="19"/>
  <c r="W172" i="19"/>
  <c r="V172" i="19"/>
  <c r="U172" i="19"/>
  <c r="T172" i="19"/>
  <c r="X121" i="19"/>
  <c r="W121" i="19"/>
  <c r="U121" i="19"/>
  <c r="T121" i="19"/>
  <c r="X514" i="19"/>
  <c r="W514" i="19"/>
  <c r="V514" i="19"/>
  <c r="U514" i="19"/>
  <c r="T514" i="19"/>
  <c r="X458" i="19"/>
  <c r="W458" i="19"/>
  <c r="V458" i="19"/>
  <c r="U458" i="19"/>
  <c r="T458" i="19"/>
  <c r="X347" i="19"/>
  <c r="W347" i="19"/>
  <c r="V347" i="19"/>
  <c r="U347" i="19"/>
  <c r="T347" i="19"/>
  <c r="X100" i="19"/>
  <c r="W100" i="19"/>
  <c r="U100" i="19"/>
  <c r="T100" i="19"/>
  <c r="X311" i="19"/>
  <c r="W311" i="19"/>
  <c r="V311" i="19"/>
  <c r="U311" i="19"/>
  <c r="T311" i="19"/>
  <c r="X341" i="19"/>
  <c r="W341" i="19"/>
  <c r="V341" i="19"/>
  <c r="U341" i="19"/>
  <c r="T341" i="19"/>
  <c r="X191" i="19"/>
  <c r="W191" i="19"/>
  <c r="U191" i="19"/>
  <c r="T191" i="19"/>
  <c r="X402" i="19"/>
  <c r="W402" i="19"/>
  <c r="V402" i="19"/>
  <c r="U402" i="19"/>
  <c r="T402" i="19"/>
  <c r="X298" i="19"/>
  <c r="W298" i="19"/>
  <c r="V298" i="19"/>
  <c r="U298" i="19"/>
  <c r="T298" i="19"/>
  <c r="X183" i="19"/>
  <c r="W183" i="19"/>
  <c r="U183" i="19"/>
  <c r="T183" i="19"/>
  <c r="X28" i="19"/>
  <c r="W28" i="19"/>
  <c r="V28" i="19"/>
  <c r="U28" i="19"/>
  <c r="T28" i="19"/>
  <c r="X331" i="19"/>
  <c r="W331" i="19"/>
  <c r="V331" i="19"/>
  <c r="U331" i="19"/>
  <c r="T331" i="19"/>
  <c r="X305" i="19"/>
  <c r="W305" i="19"/>
  <c r="V305" i="19"/>
  <c r="U305" i="19"/>
  <c r="T305" i="19"/>
  <c r="X255" i="19"/>
  <c r="W255" i="19"/>
  <c r="V255" i="19"/>
  <c r="U255" i="19"/>
  <c r="T255" i="19"/>
  <c r="X371" i="19"/>
  <c r="W371" i="19"/>
  <c r="V371" i="19"/>
  <c r="U371" i="19"/>
  <c r="T371" i="19"/>
  <c r="X190" i="19"/>
  <c r="W190" i="19"/>
  <c r="V190" i="19"/>
  <c r="U190" i="19"/>
  <c r="T190" i="19"/>
  <c r="X301" i="19"/>
  <c r="W301" i="19"/>
  <c r="V301" i="19"/>
  <c r="U301" i="19"/>
  <c r="T301" i="19"/>
  <c r="X466" i="19"/>
  <c r="W466" i="19"/>
  <c r="U466" i="19"/>
  <c r="T466" i="19"/>
  <c r="X363" i="19"/>
  <c r="W363" i="19"/>
  <c r="U363" i="19"/>
  <c r="T363" i="19"/>
  <c r="X278" i="19"/>
  <c r="W278" i="19"/>
  <c r="U278" i="19"/>
  <c r="T278" i="19"/>
  <c r="X129" i="19"/>
  <c r="W129" i="19"/>
  <c r="U129" i="19"/>
  <c r="T129" i="19"/>
  <c r="X307" i="19"/>
  <c r="W307" i="19"/>
  <c r="V307" i="19"/>
  <c r="U307" i="19"/>
  <c r="T307" i="19"/>
  <c r="X274" i="19"/>
  <c r="W274" i="19"/>
  <c r="V274" i="19"/>
  <c r="U274" i="19"/>
  <c r="T274" i="19"/>
  <c r="X416" i="19"/>
  <c r="W416" i="19"/>
  <c r="V416" i="19"/>
  <c r="U416" i="19"/>
  <c r="T416" i="19"/>
  <c r="X268" i="19"/>
  <c r="W268" i="19"/>
  <c r="V268" i="19"/>
  <c r="U268" i="19"/>
  <c r="T268" i="19"/>
  <c r="X50" i="19"/>
  <c r="W50" i="19"/>
  <c r="V50" i="19"/>
  <c r="U50" i="19"/>
  <c r="T50" i="19"/>
  <c r="X179" i="19"/>
  <c r="W179" i="19"/>
  <c r="V179" i="19"/>
  <c r="U179" i="19"/>
  <c r="T179" i="19"/>
  <c r="X263" i="19"/>
  <c r="W263" i="19"/>
  <c r="U263" i="19"/>
  <c r="T263" i="19"/>
  <c r="X140" i="19"/>
  <c r="W140" i="19"/>
  <c r="V140" i="19"/>
  <c r="U140" i="19"/>
  <c r="T140" i="19"/>
  <c r="X31" i="19"/>
  <c r="W31" i="19"/>
  <c r="U31" i="19"/>
  <c r="T31" i="19"/>
  <c r="X362" i="19"/>
  <c r="W362" i="19"/>
  <c r="V362" i="19"/>
  <c r="U362" i="19"/>
  <c r="T362" i="19"/>
  <c r="X265" i="19"/>
  <c r="W265" i="19"/>
  <c r="V265" i="19"/>
  <c r="U265" i="19"/>
  <c r="T265" i="19"/>
  <c r="X30" i="19"/>
  <c r="W30" i="19"/>
  <c r="U30" i="19"/>
  <c r="T30" i="19"/>
  <c r="X76" i="19"/>
  <c r="W76" i="19"/>
  <c r="U76" i="19"/>
  <c r="T76" i="19"/>
  <c r="X113" i="19"/>
  <c r="W113" i="19"/>
  <c r="U113" i="19"/>
  <c r="T113" i="19"/>
  <c r="X67" i="19"/>
  <c r="W67" i="19"/>
  <c r="U67" i="19"/>
  <c r="T67" i="19"/>
  <c r="X88" i="19"/>
  <c r="W88" i="19"/>
  <c r="V88" i="19"/>
  <c r="U88" i="19"/>
  <c r="T88" i="19"/>
  <c r="X221" i="19"/>
  <c r="W221" i="19"/>
  <c r="V221" i="19"/>
  <c r="U221" i="19"/>
  <c r="T221" i="19"/>
  <c r="X398" i="19"/>
  <c r="W398" i="19"/>
  <c r="V398" i="19"/>
  <c r="U398" i="19"/>
  <c r="T398" i="19"/>
  <c r="X149" i="19"/>
  <c r="W149" i="19"/>
  <c r="U149" i="19"/>
  <c r="T149" i="19"/>
  <c r="X325" i="19"/>
  <c r="W325" i="19"/>
  <c r="U325" i="19"/>
  <c r="T325" i="19"/>
  <c r="X366" i="19"/>
  <c r="W366" i="19"/>
  <c r="V366" i="19"/>
  <c r="U366" i="19"/>
  <c r="T366" i="19"/>
  <c r="X375" i="19"/>
  <c r="W375" i="19"/>
  <c r="V375" i="19"/>
  <c r="U375" i="19"/>
  <c r="T375" i="19"/>
  <c r="X104" i="19"/>
  <c r="W104" i="19"/>
  <c r="V104" i="19"/>
  <c r="U104" i="19"/>
  <c r="T104" i="19"/>
  <c r="X239" i="19"/>
  <c r="W239" i="19"/>
  <c r="U239" i="19"/>
  <c r="T239" i="19"/>
  <c r="X401" i="19"/>
  <c r="W401" i="19"/>
  <c r="U401" i="19"/>
  <c r="T401" i="19"/>
  <c r="X289" i="19"/>
  <c r="W289" i="19"/>
  <c r="U289" i="19"/>
  <c r="T289" i="19"/>
  <c r="X374" i="19"/>
  <c r="W374" i="19"/>
  <c r="U374" i="19"/>
  <c r="T374" i="19"/>
  <c r="X469" i="19"/>
  <c r="W469" i="19"/>
  <c r="V469" i="19"/>
  <c r="U469" i="19"/>
  <c r="T469" i="19"/>
  <c r="X64" i="19"/>
  <c r="W64" i="19"/>
  <c r="V64" i="19"/>
  <c r="U64" i="19"/>
  <c r="T64" i="19"/>
  <c r="X518" i="19"/>
  <c r="W518" i="19"/>
  <c r="U518" i="19"/>
  <c r="T518" i="19"/>
  <c r="X442" i="19"/>
  <c r="W442" i="19"/>
  <c r="V442" i="19"/>
  <c r="U442" i="19"/>
  <c r="T442" i="19"/>
  <c r="X334" i="19"/>
  <c r="W334" i="19"/>
  <c r="U334" i="19"/>
  <c r="T334" i="19"/>
  <c r="X262" i="19"/>
  <c r="W262" i="19"/>
  <c r="U262" i="19"/>
  <c r="T262" i="19"/>
  <c r="X102" i="19"/>
  <c r="W102" i="19"/>
  <c r="V102" i="19"/>
  <c r="U102" i="19"/>
  <c r="T102" i="19"/>
  <c r="X141" i="19"/>
  <c r="W141" i="19"/>
  <c r="V141" i="19"/>
  <c r="U141" i="19"/>
  <c r="T141" i="19"/>
  <c r="X480" i="19"/>
  <c r="W480" i="19"/>
  <c r="V480" i="19"/>
  <c r="U480" i="19"/>
  <c r="T480" i="19"/>
  <c r="X207" i="19"/>
  <c r="W207" i="19"/>
  <c r="V207" i="19"/>
  <c r="U207" i="19"/>
  <c r="T207" i="19"/>
  <c r="X96" i="19"/>
  <c r="W96" i="19"/>
  <c r="U96" i="19"/>
  <c r="T96" i="19"/>
  <c r="X513" i="19"/>
  <c r="W513" i="19"/>
  <c r="V513" i="19"/>
  <c r="U513" i="19"/>
  <c r="T513" i="19"/>
  <c r="X515" i="19"/>
  <c r="W515" i="19"/>
  <c r="V515" i="19"/>
  <c r="U515" i="19"/>
  <c r="T515" i="19"/>
  <c r="X508" i="19"/>
  <c r="W508" i="19"/>
  <c r="V508" i="19"/>
  <c r="U508" i="19"/>
  <c r="T508" i="19"/>
  <c r="X110" i="19"/>
  <c r="W110" i="19"/>
  <c r="U110" i="19"/>
  <c r="T110" i="19"/>
  <c r="X15" i="19"/>
  <c r="W15" i="19"/>
  <c r="W8" i="19" s="1"/>
  <c r="V15" i="19"/>
  <c r="U15" i="19"/>
  <c r="T15" i="19"/>
  <c r="X177" i="19"/>
  <c r="W177" i="19"/>
  <c r="V177" i="19"/>
  <c r="U177" i="19"/>
  <c r="T177" i="19"/>
  <c r="X238" i="19"/>
  <c r="W238" i="19"/>
  <c r="U238" i="19"/>
  <c r="T238" i="19"/>
  <c r="X105" i="19"/>
  <c r="W105" i="19"/>
  <c r="V105" i="19"/>
  <c r="U105" i="19"/>
  <c r="T105" i="19"/>
  <c r="X127" i="19"/>
  <c r="W127" i="19"/>
  <c r="U127" i="19"/>
  <c r="T127" i="19"/>
  <c r="X345" i="19"/>
  <c r="W345" i="19"/>
  <c r="V345" i="19"/>
  <c r="U345" i="19"/>
  <c r="T345" i="19"/>
  <c r="X93" i="19"/>
  <c r="W93" i="19"/>
  <c r="V93" i="19"/>
  <c r="U93" i="19"/>
  <c r="T93" i="19"/>
  <c r="X400" i="19"/>
  <c r="W400" i="19"/>
  <c r="V400" i="19"/>
  <c r="U400" i="19"/>
  <c r="T400" i="19"/>
  <c r="X208" i="19"/>
  <c r="W208" i="19"/>
  <c r="V208" i="19"/>
  <c r="U208" i="19"/>
  <c r="T208" i="19"/>
  <c r="X169" i="19"/>
  <c r="W169" i="19"/>
  <c r="V169" i="19"/>
  <c r="U169" i="19"/>
  <c r="T169" i="19"/>
  <c r="X390" i="19"/>
  <c r="W390" i="19"/>
  <c r="V390" i="19"/>
  <c r="U390" i="19"/>
  <c r="T390" i="19"/>
  <c r="X12" i="19"/>
  <c r="X7" i="19" s="1"/>
  <c r="W12" i="19"/>
  <c r="U12" i="19"/>
  <c r="T12" i="19"/>
  <c r="X115" i="19"/>
  <c r="W115" i="19"/>
  <c r="V115" i="19"/>
  <c r="U115" i="19"/>
  <c r="T115" i="19"/>
  <c r="X353" i="19"/>
  <c r="W353" i="19"/>
  <c r="V353" i="19"/>
  <c r="U353" i="19"/>
  <c r="T353" i="19"/>
  <c r="X327" i="19"/>
  <c r="W327" i="19"/>
  <c r="V327" i="19"/>
  <c r="U327" i="19"/>
  <c r="T327" i="19"/>
  <c r="X343" i="19"/>
  <c r="W343" i="19"/>
  <c r="V343" i="19"/>
  <c r="U343" i="19"/>
  <c r="T343" i="19"/>
  <c r="X454" i="19"/>
  <c r="W454" i="19"/>
  <c r="V454" i="19"/>
  <c r="U454" i="19"/>
  <c r="T454" i="19"/>
  <c r="X495" i="19"/>
  <c r="W495" i="19"/>
  <c r="V495" i="19"/>
  <c r="U495" i="19"/>
  <c r="T495" i="19"/>
  <c r="X358" i="19"/>
  <c r="W358" i="19"/>
  <c r="V358" i="19"/>
  <c r="U358" i="19"/>
  <c r="T358" i="19"/>
  <c r="X107" i="19"/>
  <c r="W107" i="19"/>
  <c r="U107" i="19"/>
  <c r="T107" i="19"/>
  <c r="X493" i="19"/>
  <c r="W493" i="19"/>
  <c r="V493" i="19"/>
  <c r="U493" i="19"/>
  <c r="T493" i="19"/>
  <c r="X14" i="19"/>
  <c r="W14" i="19"/>
  <c r="V14" i="19"/>
  <c r="U14" i="19"/>
  <c r="T14" i="19"/>
  <c r="X173" i="19"/>
  <c r="W173" i="19"/>
  <c r="U173" i="19"/>
  <c r="T173" i="19"/>
  <c r="X143" i="19"/>
  <c r="W143" i="19"/>
  <c r="U143" i="19"/>
  <c r="T143" i="19"/>
  <c r="X389" i="19"/>
  <c r="W389" i="19"/>
  <c r="V389" i="19"/>
  <c r="U389" i="19"/>
  <c r="T389" i="19"/>
  <c r="X439" i="19"/>
  <c r="W439" i="19"/>
  <c r="U439" i="19"/>
  <c r="T439" i="19"/>
  <c r="X37" i="19"/>
  <c r="W37" i="19"/>
  <c r="V37" i="19"/>
  <c r="U37" i="19"/>
  <c r="T37" i="19"/>
  <c r="X202" i="19"/>
  <c r="W202" i="19"/>
  <c r="V202" i="19"/>
  <c r="U202" i="19"/>
  <c r="T202" i="19"/>
  <c r="X337" i="19"/>
  <c r="W337" i="19"/>
  <c r="U337" i="19"/>
  <c r="T337" i="19"/>
  <c r="X47" i="19"/>
  <c r="W47" i="19"/>
  <c r="U47" i="19"/>
  <c r="T47" i="19"/>
  <c r="X395" i="19"/>
  <c r="W395" i="19"/>
  <c r="V395" i="19"/>
  <c r="U395" i="19"/>
  <c r="T395" i="19"/>
  <c r="X427" i="19"/>
  <c r="W427" i="19"/>
  <c r="V427" i="19"/>
  <c r="U427" i="19"/>
  <c r="T427" i="19"/>
  <c r="X403" i="19"/>
  <c r="W403" i="19"/>
  <c r="V403" i="19"/>
  <c r="U403" i="19"/>
  <c r="T403" i="19"/>
  <c r="X209" i="19"/>
  <c r="W209" i="19"/>
  <c r="U209" i="19"/>
  <c r="T209" i="19"/>
  <c r="X223" i="19"/>
  <c r="W223" i="19"/>
  <c r="V223" i="19"/>
  <c r="U223" i="19"/>
  <c r="T223" i="19"/>
  <c r="X383" i="19"/>
  <c r="W383" i="19"/>
  <c r="V383" i="19"/>
  <c r="U383" i="19"/>
  <c r="T383" i="19"/>
  <c r="X108" i="19"/>
  <c r="W108" i="19"/>
  <c r="U108" i="19"/>
  <c r="T108" i="19"/>
  <c r="X304" i="19"/>
  <c r="W304" i="19"/>
  <c r="V304" i="19"/>
  <c r="U304" i="19"/>
  <c r="T304" i="19"/>
  <c r="X359" i="19"/>
  <c r="W359" i="19"/>
  <c r="V359" i="19"/>
  <c r="U359" i="19"/>
  <c r="T359" i="19"/>
  <c r="X471" i="19"/>
  <c r="W471" i="19"/>
  <c r="V471" i="19"/>
  <c r="U471" i="19"/>
  <c r="T471" i="19"/>
  <c r="X323" i="19"/>
  <c r="W323" i="19"/>
  <c r="V323" i="19"/>
  <c r="U323" i="19"/>
  <c r="T323" i="19"/>
  <c r="X315" i="19"/>
  <c r="W315" i="19"/>
  <c r="V315" i="19"/>
  <c r="U315" i="19"/>
  <c r="T315" i="19"/>
  <c r="X475" i="19"/>
  <c r="W475" i="19"/>
  <c r="V475" i="19"/>
  <c r="U475" i="19"/>
  <c r="T475" i="19"/>
  <c r="X440" i="19"/>
  <c r="W440" i="19"/>
  <c r="V440" i="19"/>
  <c r="U440" i="19"/>
  <c r="T440" i="19"/>
  <c r="X53" i="19"/>
  <c r="W53" i="19"/>
  <c r="U53" i="19"/>
  <c r="T53" i="19"/>
  <c r="X461" i="19"/>
  <c r="W461" i="19"/>
  <c r="V461" i="19"/>
  <c r="U461" i="19"/>
  <c r="T461" i="19"/>
  <c r="X306" i="19"/>
  <c r="W306" i="19"/>
  <c r="V306" i="19"/>
  <c r="U306" i="19"/>
  <c r="T306" i="19"/>
  <c r="X135" i="19"/>
  <c r="W135" i="19"/>
  <c r="V135" i="19"/>
  <c r="U135" i="19"/>
  <c r="T135" i="19"/>
  <c r="X56" i="19"/>
  <c r="W56" i="19"/>
  <c r="V56" i="19"/>
  <c r="U56" i="19"/>
  <c r="T56" i="19"/>
  <c r="X380" i="19"/>
  <c r="W380" i="19"/>
  <c r="V380" i="19"/>
  <c r="U380" i="19"/>
  <c r="T380" i="19"/>
  <c r="X206" i="19"/>
  <c r="W206" i="19"/>
  <c r="V206" i="19"/>
  <c r="U206" i="19"/>
  <c r="T206" i="19"/>
  <c r="X419" i="19"/>
  <c r="W419" i="19"/>
  <c r="U419" i="19"/>
  <c r="T419" i="19"/>
  <c r="X99" i="19"/>
  <c r="W99" i="19"/>
  <c r="V99" i="19"/>
  <c r="U99" i="19"/>
  <c r="T99" i="19"/>
  <c r="X447" i="19"/>
  <c r="W447" i="19"/>
  <c r="U447" i="19"/>
  <c r="T447" i="19"/>
  <c r="X335" i="19"/>
  <c r="W335" i="19"/>
  <c r="V335" i="19"/>
  <c r="U335" i="19"/>
  <c r="T335" i="19"/>
  <c r="X242" i="19"/>
  <c r="W242" i="19"/>
  <c r="U242" i="19"/>
  <c r="T242" i="19"/>
  <c r="X124" i="19"/>
  <c r="W124" i="19"/>
  <c r="V124" i="19"/>
  <c r="U124" i="19"/>
  <c r="T124" i="19"/>
  <c r="X332" i="19"/>
  <c r="W332" i="19"/>
  <c r="V332" i="19"/>
  <c r="U332" i="19"/>
  <c r="T332" i="19"/>
  <c r="X297" i="19"/>
  <c r="W297" i="19"/>
  <c r="V297" i="19"/>
  <c r="U297" i="19"/>
  <c r="T297" i="19"/>
  <c r="X412" i="19"/>
  <c r="W412" i="19"/>
  <c r="U412" i="19"/>
  <c r="T412" i="19"/>
  <c r="X81" i="19"/>
  <c r="W81" i="19"/>
  <c r="V81" i="19"/>
  <c r="U81" i="19"/>
  <c r="T81" i="19"/>
  <c r="X109" i="19"/>
  <c r="W109" i="19"/>
  <c r="U109" i="19"/>
  <c r="T109" i="19"/>
  <c r="X487" i="19"/>
  <c r="W487" i="19"/>
  <c r="V487" i="19"/>
  <c r="U487" i="19"/>
  <c r="T487" i="19"/>
  <c r="X252" i="19"/>
  <c r="W252" i="19"/>
  <c r="U252" i="19"/>
  <c r="T252" i="19"/>
  <c r="X405" i="19"/>
  <c r="W405" i="19"/>
  <c r="U405" i="19"/>
  <c r="T405" i="19"/>
  <c r="X241" i="19"/>
  <c r="W241" i="19"/>
  <c r="V241" i="19"/>
  <c r="U241" i="19"/>
  <c r="T241" i="19"/>
  <c r="X432" i="19"/>
  <c r="W432" i="19"/>
  <c r="V432" i="19"/>
  <c r="U432" i="19"/>
  <c r="T432" i="19"/>
  <c r="X464" i="19"/>
  <c r="W464" i="19"/>
  <c r="V464" i="19"/>
  <c r="U464" i="19"/>
  <c r="T464" i="19"/>
  <c r="X154" i="19"/>
  <c r="W154" i="19"/>
  <c r="V154" i="19"/>
  <c r="U154" i="19"/>
  <c r="T154" i="19"/>
  <c r="X496" i="19"/>
  <c r="W496" i="19"/>
  <c r="V496" i="19"/>
  <c r="U496" i="19"/>
  <c r="T496" i="19"/>
  <c r="X74" i="19"/>
  <c r="W74" i="19"/>
  <c r="U74" i="19"/>
  <c r="T74" i="19"/>
  <c r="X392" i="19"/>
  <c r="W392" i="19"/>
  <c r="V392" i="19"/>
  <c r="U392" i="19"/>
  <c r="T392" i="19"/>
  <c r="X479" i="19"/>
  <c r="W479" i="19"/>
  <c r="V479" i="19"/>
  <c r="U479" i="19"/>
  <c r="T479" i="19"/>
  <c r="X394" i="19"/>
  <c r="W394" i="19"/>
  <c r="V394" i="19"/>
  <c r="U394" i="19"/>
  <c r="T394" i="19"/>
  <c r="X465" i="19"/>
  <c r="W465" i="19"/>
  <c r="V465" i="19"/>
  <c r="U465" i="19"/>
  <c r="T465" i="19"/>
  <c r="X503" i="19"/>
  <c r="W503" i="19"/>
  <c r="V503" i="19"/>
  <c r="U503" i="19"/>
  <c r="T503" i="19"/>
  <c r="X80" i="19"/>
  <c r="W80" i="19"/>
  <c r="U80" i="19"/>
  <c r="T80" i="19"/>
  <c r="X114" i="19"/>
  <c r="W114" i="19"/>
  <c r="V114" i="19"/>
  <c r="U114" i="19"/>
  <c r="T114" i="19"/>
  <c r="X285" i="19"/>
  <c r="W285" i="19"/>
  <c r="V285" i="19"/>
  <c r="U285" i="19"/>
  <c r="T285" i="19"/>
  <c r="X70" i="19"/>
  <c r="W70" i="19"/>
  <c r="V70" i="19"/>
  <c r="U70" i="19"/>
  <c r="T70" i="19"/>
  <c r="X214" i="19"/>
  <c r="W214" i="19"/>
  <c r="V214" i="19"/>
  <c r="U214" i="19"/>
  <c r="T214" i="19"/>
  <c r="X234" i="19"/>
  <c r="W234" i="19"/>
  <c r="V234" i="19"/>
  <c r="U234" i="19"/>
  <c r="T234" i="19"/>
  <c r="X132" i="19"/>
  <c r="W132" i="19"/>
  <c r="U132" i="19"/>
  <c r="T132" i="19"/>
  <c r="X254" i="19"/>
  <c r="W254" i="19"/>
  <c r="U254" i="19"/>
  <c r="T254" i="19"/>
  <c r="X229" i="19"/>
  <c r="W229" i="19"/>
  <c r="U229" i="19"/>
  <c r="T229" i="19"/>
  <c r="X456" i="19"/>
  <c r="W456" i="19"/>
  <c r="V456" i="19"/>
  <c r="U456" i="19"/>
  <c r="T456" i="19"/>
  <c r="X16" i="19"/>
  <c r="W16" i="19"/>
  <c r="V16" i="19"/>
  <c r="V5" i="19" s="1"/>
  <c r="U16" i="19"/>
  <c r="T16" i="19"/>
  <c r="X368" i="19"/>
  <c r="W368" i="19"/>
  <c r="V368" i="19"/>
  <c r="U368" i="19"/>
  <c r="T368" i="19"/>
  <c r="X138" i="19"/>
  <c r="W138" i="19"/>
  <c r="V138" i="19"/>
  <c r="U138" i="19"/>
  <c r="T138" i="19"/>
  <c r="X451" i="19"/>
  <c r="W451" i="19"/>
  <c r="V451" i="19"/>
  <c r="U451" i="19"/>
  <c r="T451" i="19"/>
  <c r="X25" i="19"/>
  <c r="W25" i="19"/>
  <c r="U25" i="19"/>
  <c r="T25" i="19"/>
  <c r="X437" i="19"/>
  <c r="W437" i="19"/>
  <c r="V437" i="19"/>
  <c r="U437" i="19"/>
  <c r="T437" i="19"/>
  <c r="X376" i="19"/>
  <c r="W376" i="19"/>
  <c r="V376" i="19"/>
  <c r="U376" i="19"/>
  <c r="T376" i="19"/>
  <c r="X399" i="19"/>
  <c r="W399" i="19"/>
  <c r="V399" i="19"/>
  <c r="U399" i="19"/>
  <c r="T399" i="19"/>
  <c r="X166" i="19"/>
  <c r="W166" i="19"/>
  <c r="V166" i="19"/>
  <c r="U166" i="19"/>
  <c r="T166" i="19"/>
  <c r="X61" i="19"/>
  <c r="W61" i="19"/>
  <c r="V61" i="19"/>
  <c r="U61" i="19"/>
  <c r="T61" i="19"/>
  <c r="X300" i="19"/>
  <c r="W300" i="19"/>
  <c r="V300" i="19"/>
  <c r="U300" i="19"/>
  <c r="T300" i="19"/>
  <c r="X91" i="19"/>
  <c r="W91" i="19"/>
  <c r="V91" i="19"/>
  <c r="U91" i="19"/>
  <c r="T91" i="19"/>
  <c r="X280" i="19"/>
  <c r="W280" i="19"/>
  <c r="V280" i="19"/>
  <c r="U280" i="19"/>
  <c r="T280" i="19"/>
  <c r="X90" i="19"/>
  <c r="W90" i="19"/>
  <c r="U90" i="19"/>
  <c r="T90" i="19"/>
  <c r="X63" i="19"/>
  <c r="W63" i="19"/>
  <c r="U63" i="19"/>
  <c r="T63" i="19"/>
  <c r="X245" i="19"/>
  <c r="W245" i="19"/>
  <c r="U245" i="19"/>
  <c r="T245" i="19"/>
  <c r="X148" i="19"/>
  <c r="W148" i="19"/>
  <c r="V148" i="19"/>
  <c r="U148" i="19"/>
  <c r="T148" i="19"/>
  <c r="X165" i="19"/>
  <c r="W165" i="19"/>
  <c r="V165" i="19"/>
  <c r="U165" i="19"/>
  <c r="T165" i="19"/>
  <c r="X21" i="19"/>
  <c r="W21" i="19"/>
  <c r="U21" i="19"/>
  <c r="T21" i="19"/>
  <c r="X271" i="19"/>
  <c r="W271" i="19"/>
  <c r="V271" i="19"/>
  <c r="U271" i="19"/>
  <c r="T271" i="19"/>
  <c r="X75" i="19"/>
  <c r="W75" i="19"/>
  <c r="V75" i="19"/>
  <c r="U75" i="19"/>
  <c r="T75" i="19"/>
  <c r="X101" i="19"/>
  <c r="W101" i="19"/>
  <c r="V101" i="19"/>
  <c r="U101" i="19"/>
  <c r="T101" i="19"/>
  <c r="X415" i="19"/>
  <c r="W415" i="19"/>
  <c r="V415" i="19"/>
  <c r="U415" i="19"/>
  <c r="T415" i="19"/>
  <c r="X356" i="19"/>
  <c r="W356" i="19"/>
  <c r="V356" i="19"/>
  <c r="U356" i="19"/>
  <c r="T356" i="19"/>
  <c r="X342" i="19"/>
  <c r="W342" i="19"/>
  <c r="V342" i="19"/>
  <c r="U342" i="19"/>
  <c r="T342" i="19"/>
  <c r="X95" i="19"/>
  <c r="W95" i="19"/>
  <c r="V95" i="19"/>
  <c r="U95" i="19"/>
  <c r="T95" i="19"/>
  <c r="X294" i="19"/>
  <c r="W294" i="19"/>
  <c r="V294" i="19"/>
  <c r="U294" i="19"/>
  <c r="T294" i="19"/>
  <c r="X410" i="19"/>
  <c r="W410" i="19"/>
  <c r="V410" i="19"/>
  <c r="U410" i="19"/>
  <c r="T410" i="19"/>
  <c r="X162" i="19"/>
  <c r="W162" i="19"/>
  <c r="V162" i="19"/>
  <c r="U162" i="19"/>
  <c r="T162" i="19"/>
  <c r="X59" i="19"/>
  <c r="W59" i="19"/>
  <c r="U59" i="19"/>
  <c r="T59" i="19"/>
  <c r="X62" i="19"/>
  <c r="W62" i="19"/>
  <c r="U62" i="19"/>
  <c r="T62" i="19"/>
  <c r="X349" i="19"/>
  <c r="W349" i="19"/>
  <c r="U349" i="19"/>
  <c r="T349" i="19"/>
  <c r="X424" i="19"/>
  <c r="W424" i="19"/>
  <c r="U424" i="19"/>
  <c r="T424" i="19"/>
  <c r="X197" i="19"/>
  <c r="W197" i="19"/>
  <c r="V197" i="19"/>
  <c r="U197" i="19"/>
  <c r="T197" i="19"/>
  <c r="X248" i="19"/>
  <c r="W248" i="19"/>
  <c r="V248" i="19"/>
  <c r="U248" i="19"/>
  <c r="T248" i="19"/>
  <c r="X250" i="19"/>
  <c r="W250" i="19"/>
  <c r="V250" i="19"/>
  <c r="U250" i="19"/>
  <c r="T250" i="19"/>
  <c r="X292" i="19"/>
  <c r="W292" i="19"/>
  <c r="V292" i="19"/>
  <c r="U292" i="19"/>
  <c r="T292" i="19"/>
  <c r="X457" i="19"/>
  <c r="W457" i="19"/>
  <c r="V457" i="19"/>
  <c r="U457" i="19"/>
  <c r="T457" i="19"/>
  <c r="X258" i="19"/>
  <c r="W258" i="19"/>
  <c r="V258" i="19"/>
  <c r="U258" i="19"/>
  <c r="T258" i="19"/>
  <c r="X123" i="19"/>
  <c r="W123" i="19"/>
  <c r="V123" i="19"/>
  <c r="U123" i="19"/>
  <c r="T123" i="19"/>
  <c r="X112" i="19"/>
  <c r="W112" i="19"/>
  <c r="U112" i="19"/>
  <c r="T112" i="19"/>
  <c r="X328" i="19"/>
  <c r="W328" i="19"/>
  <c r="U328" i="19"/>
  <c r="T328" i="19"/>
  <c r="X293" i="19"/>
  <c r="W293" i="19"/>
  <c r="V293" i="19"/>
  <c r="U293" i="19"/>
  <c r="T293" i="19"/>
  <c r="X156" i="19"/>
  <c r="W156" i="19"/>
  <c r="V156" i="19"/>
  <c r="U156" i="19"/>
  <c r="T156" i="19"/>
  <c r="X232" i="19"/>
  <c r="W232" i="19"/>
  <c r="U232" i="19"/>
  <c r="T232" i="19"/>
  <c r="X429" i="19"/>
  <c r="W429" i="19"/>
  <c r="V429" i="19"/>
  <c r="U429" i="19"/>
  <c r="T429" i="19"/>
  <c r="X504" i="19"/>
  <c r="W504" i="19"/>
  <c r="U504" i="19"/>
  <c r="T504" i="19"/>
  <c r="X273" i="19"/>
  <c r="W273" i="19"/>
  <c r="U273" i="19"/>
  <c r="T273" i="19"/>
  <c r="X498" i="19"/>
  <c r="W498" i="19"/>
  <c r="V498" i="19"/>
  <c r="U498" i="19"/>
  <c r="T498" i="19"/>
  <c r="X303" i="19"/>
  <c r="W303" i="19"/>
  <c r="V303" i="19"/>
  <c r="U303" i="19"/>
  <c r="T303" i="19"/>
  <c r="X257" i="19"/>
  <c r="W257" i="19"/>
  <c r="V257" i="19"/>
  <c r="U257" i="19"/>
  <c r="T257" i="19"/>
  <c r="X40" i="19"/>
  <c r="W40" i="19"/>
  <c r="V40" i="19"/>
  <c r="U40" i="19"/>
  <c r="T40" i="19"/>
  <c r="X308" i="19"/>
  <c r="W308" i="19"/>
  <c r="V308" i="19"/>
  <c r="U308" i="19"/>
  <c r="T308" i="19"/>
  <c r="X426" i="19"/>
  <c r="W426" i="19"/>
  <c r="V426" i="19"/>
  <c r="U426" i="19"/>
  <c r="T426" i="19"/>
  <c r="X509" i="19"/>
  <c r="W509" i="19"/>
  <c r="V509" i="19"/>
  <c r="U509" i="19"/>
  <c r="T509" i="19"/>
  <c r="X445" i="19"/>
  <c r="W445" i="19"/>
  <c r="V445" i="19"/>
  <c r="U445" i="19"/>
  <c r="T445" i="19"/>
  <c r="X237" i="19"/>
  <c r="W237" i="19"/>
  <c r="V237" i="19"/>
  <c r="U237" i="19"/>
  <c r="T237" i="19"/>
  <c r="X164" i="19"/>
  <c r="W164" i="19"/>
  <c r="V164" i="19"/>
  <c r="U164" i="19"/>
  <c r="T164" i="19"/>
  <c r="X313" i="19"/>
  <c r="W313" i="19"/>
  <c r="U313" i="19"/>
  <c r="T313" i="19"/>
  <c r="X428" i="19"/>
  <c r="W428" i="19"/>
  <c r="U428" i="19"/>
  <c r="T428" i="19"/>
  <c r="X220" i="19"/>
  <c r="W220" i="19"/>
  <c r="U220" i="19"/>
  <c r="T220" i="19"/>
  <c r="X49" i="19"/>
  <c r="W49" i="19"/>
  <c r="V49" i="19"/>
  <c r="U49" i="19"/>
  <c r="T49" i="19"/>
  <c r="X217" i="19"/>
  <c r="W217" i="19"/>
  <c r="U217" i="19"/>
  <c r="T217" i="19"/>
  <c r="X391" i="19"/>
  <c r="W391" i="19"/>
  <c r="V391" i="19"/>
  <c r="U391" i="19"/>
  <c r="T391" i="19"/>
  <c r="X406" i="19"/>
  <c r="W406" i="19"/>
  <c r="U406" i="19"/>
  <c r="T406" i="19"/>
  <c r="X231" i="19"/>
  <c r="W231" i="19"/>
  <c r="V231" i="19"/>
  <c r="U231" i="19"/>
  <c r="T231" i="19"/>
  <c r="X118" i="19"/>
  <c r="W118" i="19"/>
  <c r="V118" i="19"/>
  <c r="U118" i="19"/>
  <c r="T118" i="19"/>
  <c r="X246" i="19"/>
  <c r="W246" i="19"/>
  <c r="V246" i="19"/>
  <c r="U246" i="19"/>
  <c r="T246" i="19"/>
  <c r="X200" i="19"/>
  <c r="W200" i="19"/>
  <c r="V200" i="19"/>
  <c r="U200" i="19"/>
  <c r="T200" i="19"/>
  <c r="X130" i="19"/>
  <c r="W130" i="19"/>
  <c r="U130" i="19"/>
  <c r="T130" i="19"/>
  <c r="X336" i="19"/>
  <c r="W336" i="19"/>
  <c r="U336" i="19"/>
  <c r="T336" i="19"/>
  <c r="X266" i="19"/>
  <c r="W266" i="19"/>
  <c r="V266" i="19"/>
  <c r="U266" i="19"/>
  <c r="T266" i="19"/>
  <c r="X340" i="19"/>
  <c r="W340" i="19"/>
  <c r="V340" i="19"/>
  <c r="U340" i="19"/>
  <c r="T340" i="19"/>
  <c r="X119" i="19"/>
  <c r="W119" i="19"/>
  <c r="U119" i="19"/>
  <c r="T119" i="19"/>
  <c r="X85" i="19"/>
  <c r="W85" i="19"/>
  <c r="V85" i="19"/>
  <c r="U85" i="19"/>
  <c r="T85" i="19"/>
  <c r="X291" i="19"/>
  <c r="W291" i="19"/>
  <c r="V291" i="19"/>
  <c r="U291" i="19"/>
  <c r="T291" i="19"/>
  <c r="X171" i="19"/>
  <c r="W171" i="19"/>
  <c r="U171" i="19"/>
  <c r="T171" i="19"/>
  <c r="X396" i="19"/>
  <c r="W396" i="19"/>
  <c r="V396" i="19"/>
  <c r="U396" i="19"/>
  <c r="T396" i="19"/>
  <c r="X378" i="19"/>
  <c r="W378" i="19"/>
  <c r="V378" i="19"/>
  <c r="U378" i="19"/>
  <c r="T378" i="19"/>
  <c r="X240" i="19"/>
  <c r="W240" i="19"/>
  <c r="V240" i="19"/>
  <c r="U240" i="19"/>
  <c r="T240" i="19"/>
  <c r="X224" i="19"/>
  <c r="W224" i="19"/>
  <c r="V224" i="19"/>
  <c r="U224" i="19"/>
  <c r="T224" i="19"/>
  <c r="X145" i="19"/>
  <c r="W145" i="19"/>
  <c r="U145" i="19"/>
  <c r="T145" i="19"/>
  <c r="X144" i="19"/>
  <c r="W144" i="19"/>
  <c r="V144" i="19"/>
  <c r="U144" i="19"/>
  <c r="T144" i="19"/>
  <c r="X486" i="19"/>
  <c r="W486" i="19"/>
  <c r="V486" i="19"/>
  <c r="U486" i="19"/>
  <c r="T486" i="19"/>
  <c r="X489" i="19"/>
  <c r="W489" i="19"/>
  <c r="V489" i="19"/>
  <c r="U489" i="19"/>
  <c r="T489" i="19"/>
  <c r="X448" i="19"/>
  <c r="W448" i="19"/>
  <c r="V448" i="19"/>
  <c r="U448" i="19"/>
  <c r="T448" i="19"/>
  <c r="X283" i="19"/>
  <c r="W283" i="19"/>
  <c r="V283" i="19"/>
  <c r="U283" i="19"/>
  <c r="T283" i="19"/>
  <c r="X506" i="19"/>
  <c r="W506" i="19"/>
  <c r="V506" i="19"/>
  <c r="U506" i="19"/>
  <c r="T506" i="19"/>
  <c r="X244" i="19"/>
  <c r="W244" i="19"/>
  <c r="V244" i="19"/>
  <c r="U244" i="19"/>
  <c r="T244" i="19"/>
  <c r="X79" i="19"/>
  <c r="W79" i="19"/>
  <c r="U79" i="19"/>
  <c r="T79" i="19"/>
  <c r="X409" i="19"/>
  <c r="W409" i="19"/>
  <c r="V409" i="19"/>
  <c r="U409" i="19"/>
  <c r="T409" i="19"/>
  <c r="X470" i="19"/>
  <c r="W470" i="19"/>
  <c r="V470" i="19"/>
  <c r="U470" i="19"/>
  <c r="T470" i="19"/>
  <c r="X441" i="19"/>
  <c r="W441" i="19"/>
  <c r="V441" i="19"/>
  <c r="U441" i="19"/>
  <c r="T441" i="19"/>
  <c r="X213" i="19"/>
  <c r="W213" i="19"/>
  <c r="V213" i="19"/>
  <c r="U213" i="19"/>
  <c r="T213" i="19"/>
  <c r="X163" i="19"/>
  <c r="W163" i="19"/>
  <c r="V163" i="19"/>
  <c r="U163" i="19"/>
  <c r="T163" i="19"/>
  <c r="X276" i="19"/>
  <c r="W276" i="19"/>
  <c r="U276" i="19"/>
  <c r="T276" i="19"/>
  <c r="X319" i="19"/>
  <c r="W319" i="19"/>
  <c r="V319" i="19"/>
  <c r="U319" i="19"/>
  <c r="T319" i="19"/>
  <c r="X279" i="19"/>
  <c r="W279" i="19"/>
  <c r="U279" i="19"/>
  <c r="T279" i="19"/>
  <c r="X125" i="19"/>
  <c r="W125" i="19"/>
  <c r="U125" i="19"/>
  <c r="T125" i="19"/>
  <c r="X216" i="19"/>
  <c r="W216" i="19"/>
  <c r="U216" i="19"/>
  <c r="T216" i="19"/>
  <c r="X48" i="19"/>
  <c r="W48" i="19"/>
  <c r="V48" i="19"/>
  <c r="U48" i="19"/>
  <c r="T48" i="19"/>
  <c r="X26" i="19"/>
  <c r="W26" i="19"/>
  <c r="U26" i="19"/>
  <c r="T26" i="19"/>
  <c r="X168" i="19"/>
  <c r="W168" i="19"/>
  <c r="U168" i="19"/>
  <c r="T168" i="19"/>
  <c r="X326" i="19"/>
  <c r="W326" i="19"/>
  <c r="V326" i="19"/>
  <c r="U326" i="19"/>
  <c r="T326" i="19"/>
  <c r="X201" i="19"/>
  <c r="W201" i="19"/>
  <c r="V201" i="19"/>
  <c r="U201" i="19"/>
  <c r="T201" i="19"/>
  <c r="X103" i="19"/>
  <c r="W103" i="19"/>
  <c r="V103" i="19"/>
  <c r="U103" i="19"/>
  <c r="T103" i="19"/>
  <c r="X51" i="19"/>
  <c r="W51" i="19"/>
  <c r="V51" i="19"/>
  <c r="U51" i="19"/>
  <c r="T51" i="19"/>
  <c r="X192" i="19"/>
  <c r="W192" i="19"/>
  <c r="U192" i="19"/>
  <c r="T192" i="19"/>
  <c r="X387" i="19"/>
  <c r="W387" i="19"/>
  <c r="V387" i="19"/>
  <c r="U387" i="19"/>
  <c r="T387" i="19"/>
  <c r="X126" i="19"/>
  <c r="W126" i="19"/>
  <c r="V126" i="19"/>
  <c r="U126" i="19"/>
  <c r="T126" i="19"/>
  <c r="X338" i="19"/>
  <c r="W338" i="19"/>
  <c r="V338" i="19"/>
  <c r="U338" i="19"/>
  <c r="T338" i="19"/>
  <c r="X407" i="19"/>
  <c r="W407" i="19"/>
  <c r="V407" i="19"/>
  <c r="U407" i="19"/>
  <c r="T407" i="19"/>
  <c r="X210" i="19"/>
  <c r="W210" i="19"/>
  <c r="V210" i="19"/>
  <c r="U210" i="19"/>
  <c r="T210" i="19"/>
  <c r="X256" i="19"/>
  <c r="W256" i="19"/>
  <c r="V256" i="19"/>
  <c r="U256" i="19"/>
  <c r="T256" i="19"/>
  <c r="X434" i="19"/>
  <c r="W434" i="19"/>
  <c r="U434" i="19"/>
  <c r="T434" i="19"/>
  <c r="X158" i="19"/>
  <c r="W158" i="19"/>
  <c r="U158" i="19"/>
  <c r="T158" i="19"/>
  <c r="X435" i="19"/>
  <c r="W435" i="19"/>
  <c r="V435" i="19"/>
  <c r="U435" i="19"/>
  <c r="T435" i="19"/>
  <c r="X83" i="19"/>
  <c r="W83" i="19"/>
  <c r="U83" i="19"/>
  <c r="T83" i="19"/>
  <c r="X188" i="19"/>
  <c r="W188" i="19"/>
  <c r="U188" i="19"/>
  <c r="T188" i="19"/>
  <c r="X360" i="19"/>
  <c r="W360" i="19"/>
  <c r="V360" i="19"/>
  <c r="U360" i="19"/>
  <c r="T360" i="19"/>
  <c r="X45" i="19"/>
  <c r="W45" i="19"/>
  <c r="V45" i="19"/>
  <c r="U45" i="19"/>
  <c r="T45" i="19"/>
  <c r="X490" i="19"/>
  <c r="W490" i="19"/>
  <c r="V490" i="19"/>
  <c r="U490" i="19"/>
  <c r="T490" i="19"/>
  <c r="X386" i="19"/>
  <c r="W386" i="19"/>
  <c r="V386" i="19"/>
  <c r="U386" i="19"/>
  <c r="T386" i="19"/>
  <c r="X133" i="19"/>
  <c r="W133" i="19"/>
  <c r="U133" i="19"/>
  <c r="T133" i="19"/>
  <c r="X29" i="19"/>
  <c r="W29" i="19"/>
  <c r="V29" i="19"/>
  <c r="U29" i="19"/>
  <c r="T29" i="19"/>
  <c r="X167" i="19"/>
  <c r="W167" i="19"/>
  <c r="U167" i="19"/>
  <c r="T167" i="19"/>
  <c r="X19" i="19"/>
  <c r="W19" i="19"/>
  <c r="V19" i="19"/>
  <c r="U19" i="19"/>
  <c r="T19" i="19"/>
  <c r="X348" i="19"/>
  <c r="W348" i="19"/>
  <c r="V348" i="19"/>
  <c r="U348" i="19"/>
  <c r="T348" i="19"/>
  <c r="X111" i="19"/>
  <c r="W111" i="19"/>
  <c r="V111" i="19"/>
  <c r="U111" i="19"/>
  <c r="T111" i="19"/>
  <c r="X369" i="19"/>
  <c r="W369" i="19"/>
  <c r="U369" i="19"/>
  <c r="T369" i="19"/>
  <c r="X373" i="19"/>
  <c r="W373" i="19"/>
  <c r="U373" i="19"/>
  <c r="T373" i="19"/>
  <c r="X462" i="19"/>
  <c r="W462" i="19"/>
  <c r="V462" i="19"/>
  <c r="U462" i="19"/>
  <c r="T462" i="19"/>
  <c r="X157" i="19"/>
  <c r="W157" i="19"/>
  <c r="V157" i="19"/>
  <c r="U157" i="19"/>
  <c r="T157" i="19"/>
  <c r="X218" i="19"/>
  <c r="W218" i="19"/>
  <c r="V218" i="19"/>
  <c r="U218" i="19"/>
  <c r="T218" i="19"/>
  <c r="X481" i="19"/>
  <c r="W481" i="19"/>
  <c r="V481" i="19"/>
  <c r="U481" i="19"/>
  <c r="T481" i="19"/>
  <c r="X198" i="19"/>
  <c r="W198" i="19"/>
  <c r="V198" i="19"/>
  <c r="U198" i="19"/>
  <c r="T198" i="19"/>
  <c r="X131" i="19"/>
  <c r="W131" i="19"/>
  <c r="V131" i="19"/>
  <c r="U131" i="19"/>
  <c r="T131" i="19"/>
  <c r="X318" i="19"/>
  <c r="W318" i="19"/>
  <c r="V318" i="19"/>
  <c r="U318" i="19"/>
  <c r="T318" i="19"/>
  <c r="X473" i="19"/>
  <c r="W473" i="19"/>
  <c r="U473" i="19"/>
  <c r="T473" i="19"/>
  <c r="X324" i="19"/>
  <c r="W324" i="19"/>
  <c r="V324" i="19"/>
  <c r="U324" i="19"/>
  <c r="T324" i="19"/>
  <c r="X94" i="19"/>
  <c r="W94" i="19"/>
  <c r="V94" i="19"/>
  <c r="U94" i="19"/>
  <c r="T94" i="19"/>
  <c r="X431" i="19"/>
  <c r="W431" i="19"/>
  <c r="U431" i="19"/>
  <c r="T431" i="19"/>
  <c r="X236" i="19"/>
  <c r="W236" i="19"/>
  <c r="V236" i="19"/>
  <c r="U236" i="19"/>
  <c r="T236" i="19"/>
  <c r="X288" i="19"/>
  <c r="W288" i="19"/>
  <c r="U288" i="19"/>
  <c r="T288" i="19"/>
  <c r="X377" i="19"/>
  <c r="W377" i="19"/>
  <c r="V377" i="19"/>
  <c r="U377" i="19"/>
  <c r="T377" i="19"/>
  <c r="X185" i="19"/>
  <c r="W185" i="19"/>
  <c r="V185" i="19"/>
  <c r="U185" i="19"/>
  <c r="T185" i="19"/>
  <c r="X444" i="19"/>
  <c r="W444" i="19"/>
  <c r="V444" i="19"/>
  <c r="U444" i="19"/>
  <c r="T444" i="19"/>
  <c r="X330" i="19"/>
  <c r="W330" i="19"/>
  <c r="U330" i="19"/>
  <c r="T330" i="19"/>
  <c r="X449" i="19"/>
  <c r="W449" i="19"/>
  <c r="V449" i="19"/>
  <c r="U449" i="19"/>
  <c r="T449" i="19"/>
  <c r="X243" i="19"/>
  <c r="W243" i="19"/>
  <c r="U243" i="19"/>
  <c r="T243" i="19"/>
  <c r="X474" i="19"/>
  <c r="W474" i="19"/>
  <c r="V474" i="19"/>
  <c r="U474" i="19"/>
  <c r="T474" i="19"/>
  <c r="X151" i="19"/>
  <c r="W151" i="19"/>
  <c r="V151" i="19"/>
  <c r="U151" i="19"/>
  <c r="T151" i="19"/>
  <c r="X309" i="19"/>
  <c r="W309" i="19"/>
  <c r="U309" i="19"/>
  <c r="T309" i="19"/>
  <c r="X452" i="19"/>
  <c r="W452" i="19"/>
  <c r="V452" i="19"/>
  <c r="U452" i="19"/>
  <c r="T452" i="19"/>
  <c r="X155" i="19"/>
  <c r="W155" i="19"/>
  <c r="U155" i="19"/>
  <c r="T155" i="19"/>
  <c r="X372" i="19"/>
  <c r="W372" i="19"/>
  <c r="V372" i="19"/>
  <c r="U372" i="19"/>
  <c r="T372" i="19"/>
  <c r="X272" i="19"/>
  <c r="W272" i="19"/>
  <c r="U272" i="19"/>
  <c r="T272" i="19"/>
  <c r="X98" i="19"/>
  <c r="W98" i="19"/>
  <c r="V98" i="19"/>
  <c r="U98" i="19"/>
  <c r="T98" i="19"/>
  <c r="X423" i="19"/>
  <c r="W423" i="19"/>
  <c r="V423" i="19"/>
  <c r="U423" i="19"/>
  <c r="T423" i="19"/>
  <c r="X346" i="19"/>
  <c r="W346" i="19"/>
  <c r="U346" i="19"/>
  <c r="T346" i="19"/>
  <c r="X320" i="19"/>
  <c r="W320" i="19"/>
  <c r="V320" i="19"/>
  <c r="U320" i="19"/>
  <c r="T320" i="19"/>
  <c r="X137" i="19"/>
  <c r="W137" i="19"/>
  <c r="U137" i="19"/>
  <c r="T137" i="19"/>
  <c r="X517" i="19"/>
  <c r="W517" i="19"/>
  <c r="V517" i="19"/>
  <c r="U517" i="19"/>
  <c r="T517" i="19"/>
  <c r="X136" i="19"/>
  <c r="W136" i="19"/>
  <c r="V136" i="19"/>
  <c r="U136" i="19"/>
  <c r="T136" i="19"/>
  <c r="X483" i="19"/>
  <c r="W483" i="19"/>
  <c r="U483" i="19"/>
  <c r="T483" i="19"/>
  <c r="X24" i="19"/>
  <c r="W24" i="19"/>
  <c r="U24" i="19"/>
  <c r="T24" i="19"/>
  <c r="X485" i="19"/>
  <c r="W485" i="19"/>
  <c r="V485" i="19"/>
  <c r="U485" i="19"/>
  <c r="T485" i="19"/>
  <c r="X384" i="19"/>
  <c r="W384" i="19"/>
  <c r="V384" i="19"/>
  <c r="U384" i="19"/>
  <c r="T384" i="19"/>
  <c r="X277" i="19"/>
  <c r="W277" i="19"/>
  <c r="V277" i="19"/>
  <c r="U277" i="19"/>
  <c r="T277" i="19"/>
  <c r="X247" i="19"/>
  <c r="W247" i="19"/>
  <c r="U247" i="19"/>
  <c r="T247" i="19"/>
  <c r="X404" i="19"/>
  <c r="W404" i="19"/>
  <c r="V404" i="19"/>
  <c r="U404" i="19"/>
  <c r="T404" i="19"/>
  <c r="X381" i="19"/>
  <c r="W381" i="19"/>
  <c r="V381" i="19"/>
  <c r="U381" i="19"/>
  <c r="T381" i="19"/>
  <c r="X147" i="19"/>
  <c r="W147" i="19"/>
  <c r="U147" i="19"/>
  <c r="T147" i="19"/>
  <c r="X408" i="19"/>
  <c r="W408" i="19"/>
  <c r="V408" i="19"/>
  <c r="U408" i="19"/>
  <c r="T408" i="19"/>
  <c r="X176" i="19"/>
  <c r="W176" i="19"/>
  <c r="V176" i="19"/>
  <c r="U176" i="19"/>
  <c r="T176" i="19"/>
  <c r="X512" i="19"/>
  <c r="W512" i="19"/>
  <c r="V512" i="19"/>
  <c r="U512" i="19"/>
  <c r="T512" i="19"/>
  <c r="X134" i="19"/>
  <c r="W134" i="19"/>
  <c r="V134" i="19"/>
  <c r="U134" i="19"/>
  <c r="T134" i="19"/>
  <c r="X379" i="19"/>
  <c r="W379" i="19"/>
  <c r="U379" i="19"/>
  <c r="T379" i="19"/>
  <c r="X286" i="19"/>
  <c r="W286" i="19"/>
  <c r="U286" i="19"/>
  <c r="T286" i="19"/>
  <c r="X499" i="19"/>
  <c r="W499" i="19"/>
  <c r="V499" i="19"/>
  <c r="U499" i="19"/>
  <c r="T499" i="19"/>
  <c r="X421" i="19"/>
  <c r="W421" i="19"/>
  <c r="U421" i="19"/>
  <c r="T421" i="19"/>
  <c r="X438" i="19"/>
  <c r="W438" i="19"/>
  <c r="U438" i="19"/>
  <c r="T438" i="19"/>
  <c r="X71" i="19"/>
  <c r="W71" i="19"/>
  <c r="U71" i="19"/>
  <c r="T71" i="19"/>
  <c r="X97" i="19"/>
  <c r="W97" i="19"/>
  <c r="V97" i="19"/>
  <c r="U97" i="19"/>
  <c r="T97" i="19"/>
  <c r="X17" i="19"/>
  <c r="W17" i="19"/>
  <c r="V17" i="19"/>
  <c r="U17" i="19"/>
  <c r="T17" i="19"/>
  <c r="X519" i="19"/>
  <c r="W519" i="19"/>
  <c r="V519" i="19"/>
  <c r="U519" i="19"/>
  <c r="T519" i="19"/>
  <c r="X491" i="19"/>
  <c r="W491" i="19"/>
  <c r="V491" i="19"/>
  <c r="U491" i="19"/>
  <c r="T491" i="19"/>
  <c r="X310" i="19"/>
  <c r="W310" i="19"/>
  <c r="V310" i="19"/>
  <c r="U310" i="19"/>
  <c r="T310" i="19"/>
  <c r="X516" i="19"/>
  <c r="W516" i="19"/>
  <c r="V516" i="19"/>
  <c r="V8" i="19" s="1"/>
  <c r="U516" i="19"/>
  <c r="T516" i="19"/>
  <c r="X46" i="19"/>
  <c r="W46" i="19"/>
  <c r="W7" i="19" s="1"/>
  <c r="V46" i="19"/>
  <c r="U46" i="19"/>
  <c r="T46" i="19"/>
  <c r="V9" i="19"/>
  <c r="U6" i="19"/>
  <c r="W525" i="18"/>
  <c r="W524" i="18"/>
  <c r="W529" i="18"/>
  <c r="W528" i="18"/>
  <c r="W526" i="18"/>
  <c r="W523" i="18"/>
  <c r="G523" i="18"/>
  <c r="G522" i="18"/>
  <c r="X521" i="18"/>
  <c r="X487" i="18"/>
  <c r="W487" i="18"/>
  <c r="V487" i="18"/>
  <c r="U487" i="18"/>
  <c r="T487" i="18"/>
  <c r="X269" i="18"/>
  <c r="W269" i="18"/>
  <c r="V269" i="18"/>
  <c r="U269" i="18"/>
  <c r="T269" i="18"/>
  <c r="X485" i="18"/>
  <c r="W485" i="18"/>
  <c r="V485" i="18"/>
  <c r="U485" i="18"/>
  <c r="T485" i="18"/>
  <c r="X428" i="18"/>
  <c r="W428" i="18"/>
  <c r="V428" i="18"/>
  <c r="U428" i="18"/>
  <c r="T428" i="18"/>
  <c r="X443" i="18"/>
  <c r="W443" i="18"/>
  <c r="V443" i="18"/>
  <c r="U443" i="18"/>
  <c r="T443" i="18"/>
  <c r="X153" i="18"/>
  <c r="W153" i="18"/>
  <c r="V153" i="18"/>
  <c r="U153" i="18"/>
  <c r="T153" i="18"/>
  <c r="X206" i="18"/>
  <c r="W206" i="18"/>
  <c r="V206" i="18"/>
  <c r="U206" i="18"/>
  <c r="T206" i="18"/>
  <c r="X29" i="18"/>
  <c r="W29" i="18"/>
  <c r="V29" i="18"/>
  <c r="U29" i="18"/>
  <c r="T29" i="18"/>
  <c r="X489" i="18"/>
  <c r="W489" i="18"/>
  <c r="V489" i="18"/>
  <c r="U489" i="18"/>
  <c r="T489" i="18"/>
  <c r="X100" i="18"/>
  <c r="W100" i="18"/>
  <c r="V100" i="18"/>
  <c r="U100" i="18"/>
  <c r="T100" i="18"/>
  <c r="X67" i="18"/>
  <c r="W67" i="18"/>
  <c r="V67" i="18"/>
  <c r="U67" i="18"/>
  <c r="T67" i="18"/>
  <c r="X500" i="18"/>
  <c r="W500" i="18"/>
  <c r="V500" i="18"/>
  <c r="U500" i="18"/>
  <c r="T500" i="18"/>
  <c r="X50" i="18"/>
  <c r="W50" i="18"/>
  <c r="V50" i="18"/>
  <c r="U50" i="18"/>
  <c r="T50" i="18"/>
  <c r="X74" i="18"/>
  <c r="W74" i="18"/>
  <c r="V74" i="18"/>
  <c r="U74" i="18"/>
  <c r="T74" i="18"/>
  <c r="X462" i="18"/>
  <c r="W462" i="18"/>
  <c r="V462" i="18"/>
  <c r="U462" i="18"/>
  <c r="T462" i="18"/>
  <c r="X306" i="18"/>
  <c r="W306" i="18"/>
  <c r="U306" i="18"/>
  <c r="T306" i="18"/>
  <c r="X391" i="18"/>
  <c r="W391" i="18"/>
  <c r="U391" i="18"/>
  <c r="T391" i="18"/>
  <c r="X384" i="18"/>
  <c r="W384" i="18"/>
  <c r="V384" i="18"/>
  <c r="U384" i="18"/>
  <c r="T384" i="18"/>
  <c r="X444" i="18"/>
  <c r="W444" i="18"/>
  <c r="V444" i="18"/>
  <c r="U444" i="18"/>
  <c r="T444" i="18"/>
  <c r="X87" i="18"/>
  <c r="W87" i="18"/>
  <c r="U87" i="18"/>
  <c r="T87" i="18"/>
  <c r="X148" i="18"/>
  <c r="W148" i="18"/>
  <c r="V148" i="18"/>
  <c r="U148" i="18"/>
  <c r="T148" i="18"/>
  <c r="X312" i="18"/>
  <c r="W312" i="18"/>
  <c r="V312" i="18"/>
  <c r="U312" i="18"/>
  <c r="T312" i="18"/>
  <c r="X509" i="18"/>
  <c r="W509" i="18"/>
  <c r="V509" i="18"/>
  <c r="U509" i="18"/>
  <c r="T509" i="18"/>
  <c r="X61" i="18"/>
  <c r="W61" i="18"/>
  <c r="V61" i="18"/>
  <c r="U61" i="18"/>
  <c r="T61" i="18"/>
  <c r="X427" i="18"/>
  <c r="W427" i="18"/>
  <c r="U427" i="18"/>
  <c r="T427" i="18"/>
  <c r="X70" i="18"/>
  <c r="W70" i="18"/>
  <c r="U70" i="18"/>
  <c r="T70" i="18"/>
  <c r="X274" i="18"/>
  <c r="W274" i="18"/>
  <c r="U274" i="18"/>
  <c r="T274" i="18"/>
  <c r="X234" i="18"/>
  <c r="W234" i="18"/>
  <c r="U234" i="18"/>
  <c r="T234" i="18"/>
  <c r="X417" i="18"/>
  <c r="W417" i="18"/>
  <c r="V417" i="18"/>
  <c r="U417" i="18"/>
  <c r="T417" i="18"/>
  <c r="X464" i="18"/>
  <c r="W464" i="18"/>
  <c r="V464" i="18"/>
  <c r="U464" i="18"/>
  <c r="T464" i="18"/>
  <c r="X465" i="18"/>
  <c r="W465" i="18"/>
  <c r="V465" i="18"/>
  <c r="U465" i="18"/>
  <c r="T465" i="18"/>
  <c r="X339" i="18"/>
  <c r="W339" i="18"/>
  <c r="U339" i="18"/>
  <c r="T339" i="18"/>
  <c r="X171" i="18"/>
  <c r="W171" i="18"/>
  <c r="U171" i="18"/>
  <c r="T171" i="18"/>
  <c r="X338" i="18"/>
  <c r="W338" i="18"/>
  <c r="V338" i="18"/>
  <c r="U338" i="18"/>
  <c r="T338" i="18"/>
  <c r="X313" i="18"/>
  <c r="W313" i="18"/>
  <c r="V313" i="18"/>
  <c r="U313" i="18"/>
  <c r="T313" i="18"/>
  <c r="X515" i="18"/>
  <c r="W515" i="18"/>
  <c r="V515" i="18"/>
  <c r="U515" i="18"/>
  <c r="T515" i="18"/>
  <c r="X416" i="18"/>
  <c r="W416" i="18"/>
  <c r="V416" i="18"/>
  <c r="U416" i="18"/>
  <c r="T416" i="18"/>
  <c r="X279" i="18"/>
  <c r="W279" i="18"/>
  <c r="U279" i="18"/>
  <c r="T279" i="18"/>
  <c r="X375" i="18"/>
  <c r="W375" i="18"/>
  <c r="V375" i="18"/>
  <c r="U375" i="18"/>
  <c r="T375" i="18"/>
  <c r="X248" i="18"/>
  <c r="W248" i="18"/>
  <c r="U248" i="18"/>
  <c r="T248" i="18"/>
  <c r="X475" i="18"/>
  <c r="W475" i="18"/>
  <c r="V475" i="18"/>
  <c r="U475" i="18"/>
  <c r="T475" i="18"/>
  <c r="X186" i="18"/>
  <c r="W186" i="18"/>
  <c r="V186" i="18"/>
  <c r="U186" i="18"/>
  <c r="T186" i="18"/>
  <c r="X422" i="18"/>
  <c r="W422" i="18"/>
  <c r="U422" i="18"/>
  <c r="T422" i="18"/>
  <c r="X176" i="18"/>
  <c r="W176" i="18"/>
  <c r="U176" i="18"/>
  <c r="T176" i="18"/>
  <c r="X75" i="18"/>
  <c r="W75" i="18"/>
  <c r="V75" i="18"/>
  <c r="U75" i="18"/>
  <c r="T75" i="18"/>
  <c r="X381" i="18"/>
  <c r="W381" i="18"/>
  <c r="V381" i="18"/>
  <c r="U381" i="18"/>
  <c r="T381" i="18"/>
  <c r="X280" i="18"/>
  <c r="W280" i="18"/>
  <c r="V280" i="18"/>
  <c r="U280" i="18"/>
  <c r="T280" i="18"/>
  <c r="X379" i="18"/>
  <c r="W379" i="18"/>
  <c r="V379" i="18"/>
  <c r="U379" i="18"/>
  <c r="T379" i="18"/>
  <c r="X170" i="18"/>
  <c r="W170" i="18"/>
  <c r="U170" i="18"/>
  <c r="T170" i="18"/>
  <c r="X131" i="18"/>
  <c r="W131" i="18"/>
  <c r="U131" i="18"/>
  <c r="T131" i="18"/>
  <c r="X263" i="18"/>
  <c r="W263" i="18"/>
  <c r="V263" i="18"/>
  <c r="U263" i="18"/>
  <c r="T263" i="18"/>
  <c r="X325" i="18"/>
  <c r="W325" i="18"/>
  <c r="V325" i="18"/>
  <c r="U325" i="18"/>
  <c r="T325" i="18"/>
  <c r="X506" i="18"/>
  <c r="W506" i="18"/>
  <c r="V506" i="18"/>
  <c r="U506" i="18"/>
  <c r="T506" i="18"/>
  <c r="X442" i="18"/>
  <c r="W442" i="18"/>
  <c r="U442" i="18"/>
  <c r="T442" i="18"/>
  <c r="X372" i="18"/>
  <c r="W372" i="18"/>
  <c r="V372" i="18"/>
  <c r="U372" i="18"/>
  <c r="T372" i="18"/>
  <c r="X187" i="18"/>
  <c r="W187" i="18"/>
  <c r="V187" i="18"/>
  <c r="U187" i="18"/>
  <c r="T187" i="18"/>
  <c r="X383" i="18"/>
  <c r="W383" i="18"/>
  <c r="V383" i="18"/>
  <c r="U383" i="18"/>
  <c r="T383" i="18"/>
  <c r="X282" i="18"/>
  <c r="W282" i="18"/>
  <c r="V282" i="18"/>
  <c r="U282" i="18"/>
  <c r="T282" i="18"/>
  <c r="X157" i="18"/>
  <c r="W157" i="18"/>
  <c r="V157" i="18"/>
  <c r="U157" i="18"/>
  <c r="T157" i="18"/>
  <c r="X331" i="18"/>
  <c r="W331" i="18"/>
  <c r="V331" i="18"/>
  <c r="U331" i="18"/>
  <c r="T331" i="18"/>
  <c r="X368" i="18"/>
  <c r="W368" i="18"/>
  <c r="U368" i="18"/>
  <c r="T368" i="18"/>
  <c r="X316" i="18"/>
  <c r="W316" i="18"/>
  <c r="U316" i="18"/>
  <c r="T316" i="18"/>
  <c r="X185" i="18"/>
  <c r="W185" i="18"/>
  <c r="V185" i="18"/>
  <c r="U185" i="18"/>
  <c r="T185" i="18"/>
  <c r="X39" i="18"/>
  <c r="W39" i="18"/>
  <c r="V39" i="18"/>
  <c r="U39" i="18"/>
  <c r="T39" i="18"/>
  <c r="X467" i="18"/>
  <c r="W467" i="18"/>
  <c r="V467" i="18"/>
  <c r="U467" i="18"/>
  <c r="T467" i="18"/>
  <c r="X284" i="18"/>
  <c r="W284" i="18"/>
  <c r="U284" i="18"/>
  <c r="T284" i="18"/>
  <c r="X430" i="18"/>
  <c r="W430" i="18"/>
  <c r="V430" i="18"/>
  <c r="U430" i="18"/>
  <c r="T430" i="18"/>
  <c r="X16" i="18"/>
  <c r="W16" i="18"/>
  <c r="V16" i="18"/>
  <c r="U16" i="18"/>
  <c r="T16" i="18"/>
  <c r="X163" i="18"/>
  <c r="W163" i="18"/>
  <c r="U163" i="18"/>
  <c r="T163" i="18"/>
  <c r="X413" i="18"/>
  <c r="W413" i="18"/>
  <c r="V413" i="18"/>
  <c r="U413" i="18"/>
  <c r="T413" i="18"/>
  <c r="X407" i="18"/>
  <c r="W407" i="18"/>
  <c r="V407" i="18"/>
  <c r="U407" i="18"/>
  <c r="T407" i="18"/>
  <c r="X502" i="18"/>
  <c r="W502" i="18"/>
  <c r="V502" i="18"/>
  <c r="U502" i="18"/>
  <c r="T502" i="18"/>
  <c r="X466" i="18"/>
  <c r="W466" i="18"/>
  <c r="V466" i="18"/>
  <c r="U466" i="18"/>
  <c r="T466" i="18"/>
  <c r="X439" i="18"/>
  <c r="W439" i="18"/>
  <c r="V439" i="18"/>
  <c r="U439" i="18"/>
  <c r="T439" i="18"/>
  <c r="X65" i="18"/>
  <c r="W65" i="18"/>
  <c r="U65" i="18"/>
  <c r="T65" i="18"/>
  <c r="X62" i="18"/>
  <c r="W62" i="18"/>
  <c r="V62" i="18"/>
  <c r="U62" i="18"/>
  <c r="T62" i="18"/>
  <c r="X477" i="18"/>
  <c r="W477" i="18"/>
  <c r="U477" i="18"/>
  <c r="T477" i="18"/>
  <c r="X97" i="18"/>
  <c r="W97" i="18"/>
  <c r="V97" i="18"/>
  <c r="U97" i="18"/>
  <c r="T97" i="18"/>
  <c r="X350" i="18"/>
  <c r="W350" i="18"/>
  <c r="V350" i="18"/>
  <c r="U350" i="18"/>
  <c r="T350" i="18"/>
  <c r="X320" i="18"/>
  <c r="W320" i="18"/>
  <c r="V320" i="18"/>
  <c r="U320" i="18"/>
  <c r="T320" i="18"/>
  <c r="X192" i="18"/>
  <c r="W192" i="18"/>
  <c r="V192" i="18"/>
  <c r="U192" i="18"/>
  <c r="T192" i="18"/>
  <c r="X143" i="18"/>
  <c r="W143" i="18"/>
  <c r="V143" i="18"/>
  <c r="U143" i="18"/>
  <c r="T143" i="18"/>
  <c r="X355" i="18"/>
  <c r="W355" i="18"/>
  <c r="V355" i="18"/>
  <c r="U355" i="18"/>
  <c r="T355" i="18"/>
  <c r="X387" i="18"/>
  <c r="W387" i="18"/>
  <c r="U387" i="18"/>
  <c r="T387" i="18"/>
  <c r="X134" i="18"/>
  <c r="W134" i="18"/>
  <c r="U134" i="18"/>
  <c r="T134" i="18"/>
  <c r="X236" i="18"/>
  <c r="W236" i="18"/>
  <c r="V236" i="18"/>
  <c r="U236" i="18"/>
  <c r="T236" i="18"/>
  <c r="X41" i="18"/>
  <c r="W41" i="18"/>
  <c r="U41" i="18"/>
  <c r="T41" i="18"/>
  <c r="X155" i="18"/>
  <c r="W155" i="18"/>
  <c r="V155" i="18"/>
  <c r="U155" i="18"/>
  <c r="T155" i="18"/>
  <c r="X80" i="18"/>
  <c r="W80" i="18"/>
  <c r="U80" i="18"/>
  <c r="T80" i="18"/>
  <c r="X240" i="18"/>
  <c r="W240" i="18"/>
  <c r="U240" i="18"/>
  <c r="T240" i="18"/>
  <c r="X498" i="18"/>
  <c r="W498" i="18"/>
  <c r="V498" i="18"/>
  <c r="U498" i="18"/>
  <c r="T498" i="18"/>
  <c r="X168" i="18"/>
  <c r="W168" i="18"/>
  <c r="V168" i="18"/>
  <c r="U168" i="18"/>
  <c r="T168" i="18"/>
  <c r="X334" i="18"/>
  <c r="W334" i="18"/>
  <c r="V334" i="18"/>
  <c r="U334" i="18"/>
  <c r="T334" i="18"/>
  <c r="X386" i="18"/>
  <c r="W386" i="18"/>
  <c r="V386" i="18"/>
  <c r="U386" i="18"/>
  <c r="T386" i="18"/>
  <c r="X517" i="18"/>
  <c r="W517" i="18"/>
  <c r="U517" i="18"/>
  <c r="T517" i="18"/>
  <c r="X174" i="18"/>
  <c r="W174" i="18"/>
  <c r="U174" i="18"/>
  <c r="T174" i="18"/>
  <c r="X55" i="18"/>
  <c r="W55" i="18"/>
  <c r="U55" i="18"/>
  <c r="T55" i="18"/>
  <c r="X513" i="18"/>
  <c r="W513" i="18"/>
  <c r="V513" i="18"/>
  <c r="U513" i="18"/>
  <c r="T513" i="18"/>
  <c r="X362" i="18"/>
  <c r="W362" i="18"/>
  <c r="V362" i="18"/>
  <c r="U362" i="18"/>
  <c r="T362" i="18"/>
  <c r="X305" i="18"/>
  <c r="W305" i="18"/>
  <c r="V305" i="18"/>
  <c r="U305" i="18"/>
  <c r="T305" i="18"/>
  <c r="X28" i="18"/>
  <c r="W28" i="18"/>
  <c r="V28" i="18"/>
  <c r="U28" i="18"/>
  <c r="T28" i="18"/>
  <c r="X151" i="18"/>
  <c r="W151" i="18"/>
  <c r="U151" i="18"/>
  <c r="T151" i="18"/>
  <c r="X270" i="18"/>
  <c r="W270" i="18"/>
  <c r="V270" i="18"/>
  <c r="U270" i="18"/>
  <c r="T270" i="18"/>
  <c r="X113" i="18"/>
  <c r="W113" i="18"/>
  <c r="V113" i="18"/>
  <c r="U113" i="18"/>
  <c r="T113" i="18"/>
  <c r="X286" i="18"/>
  <c r="W286" i="18"/>
  <c r="V286" i="18"/>
  <c r="U286" i="18"/>
  <c r="T286" i="18"/>
  <c r="X486" i="18"/>
  <c r="W486" i="18"/>
  <c r="V486" i="18"/>
  <c r="U486" i="18"/>
  <c r="T486" i="18"/>
  <c r="X254" i="18"/>
  <c r="W254" i="18"/>
  <c r="V254" i="18"/>
  <c r="U254" i="18"/>
  <c r="T254" i="18"/>
  <c r="X56" i="18"/>
  <c r="W56" i="18"/>
  <c r="V56" i="18"/>
  <c r="U56" i="18"/>
  <c r="T56" i="18"/>
  <c r="X36" i="18"/>
  <c r="W36" i="18"/>
  <c r="V36" i="18"/>
  <c r="U36" i="18"/>
  <c r="T36" i="18"/>
  <c r="X364" i="18"/>
  <c r="W364" i="18"/>
  <c r="V364" i="18"/>
  <c r="U364" i="18"/>
  <c r="T364" i="18"/>
  <c r="X301" i="18"/>
  <c r="W301" i="18"/>
  <c r="V301" i="18"/>
  <c r="U301" i="18"/>
  <c r="T301" i="18"/>
  <c r="X237" i="18"/>
  <c r="W237" i="18"/>
  <c r="U237" i="18"/>
  <c r="T237" i="18"/>
  <c r="X516" i="18"/>
  <c r="W516" i="18"/>
  <c r="U516" i="18"/>
  <c r="T516" i="18"/>
  <c r="X315" i="18"/>
  <c r="W315" i="18"/>
  <c r="V315" i="18"/>
  <c r="U315" i="18"/>
  <c r="T315" i="18"/>
  <c r="X99" i="18"/>
  <c r="W99" i="18"/>
  <c r="U99" i="18"/>
  <c r="T99" i="18"/>
  <c r="X217" i="18"/>
  <c r="W217" i="18"/>
  <c r="V217" i="18"/>
  <c r="U217" i="18"/>
  <c r="T217" i="18"/>
  <c r="X255" i="18"/>
  <c r="W255" i="18"/>
  <c r="V255" i="18"/>
  <c r="U255" i="18"/>
  <c r="T255" i="18"/>
  <c r="X228" i="18"/>
  <c r="W228" i="18"/>
  <c r="U228" i="18"/>
  <c r="T228" i="18"/>
  <c r="X32" i="18"/>
  <c r="W32" i="18"/>
  <c r="U32" i="18"/>
  <c r="T32" i="18"/>
  <c r="X392" i="18"/>
  <c r="W392" i="18"/>
  <c r="V392" i="18"/>
  <c r="U392" i="18"/>
  <c r="T392" i="18"/>
  <c r="X329" i="18"/>
  <c r="W329" i="18"/>
  <c r="V329" i="18"/>
  <c r="U329" i="18"/>
  <c r="T329" i="18"/>
  <c r="X140" i="18"/>
  <c r="W140" i="18"/>
  <c r="V140" i="18"/>
  <c r="U140" i="18"/>
  <c r="T140" i="18"/>
  <c r="X26" i="18"/>
  <c r="W26" i="18"/>
  <c r="V26" i="18"/>
  <c r="U26" i="18"/>
  <c r="T26" i="18"/>
  <c r="X276" i="18"/>
  <c r="W276" i="18"/>
  <c r="V276" i="18"/>
  <c r="U276" i="18"/>
  <c r="T276" i="18"/>
  <c r="X518" i="18"/>
  <c r="W518" i="18"/>
  <c r="V518" i="18"/>
  <c r="U518" i="18"/>
  <c r="T518" i="18"/>
  <c r="X225" i="18"/>
  <c r="W225" i="18"/>
  <c r="V225" i="18"/>
  <c r="U225" i="18"/>
  <c r="T225" i="18"/>
  <c r="X24" i="18"/>
  <c r="W24" i="18"/>
  <c r="V24" i="18"/>
  <c r="U24" i="18"/>
  <c r="T24" i="18"/>
  <c r="X514" i="18"/>
  <c r="W514" i="18"/>
  <c r="U514" i="18"/>
  <c r="T514" i="18"/>
  <c r="X33" i="18"/>
  <c r="W33" i="18"/>
  <c r="V33" i="18"/>
  <c r="U33" i="18"/>
  <c r="T33" i="18"/>
  <c r="X85" i="18"/>
  <c r="W85" i="18"/>
  <c r="V85" i="18"/>
  <c r="U85" i="18"/>
  <c r="T85" i="18"/>
  <c r="X322" i="18"/>
  <c r="W322" i="18"/>
  <c r="U322" i="18"/>
  <c r="T322" i="18"/>
  <c r="X14" i="18"/>
  <c r="W14" i="18"/>
  <c r="U14" i="18"/>
  <c r="T14" i="18"/>
  <c r="X49" i="18"/>
  <c r="W49" i="18"/>
  <c r="V49" i="18"/>
  <c r="U49" i="18"/>
  <c r="T49" i="18"/>
  <c r="X78" i="18"/>
  <c r="W78" i="18"/>
  <c r="V78" i="18"/>
  <c r="U78" i="18"/>
  <c r="T78" i="18"/>
  <c r="X202" i="18"/>
  <c r="W202" i="18"/>
  <c r="V202" i="18"/>
  <c r="U202" i="18"/>
  <c r="T202" i="18"/>
  <c r="X40" i="18"/>
  <c r="W40" i="18"/>
  <c r="U40" i="18"/>
  <c r="T40" i="18"/>
  <c r="X58" i="18"/>
  <c r="W58" i="18"/>
  <c r="U58" i="18"/>
  <c r="T58" i="18"/>
  <c r="X411" i="18"/>
  <c r="W411" i="18"/>
  <c r="V411" i="18"/>
  <c r="U411" i="18"/>
  <c r="T411" i="18"/>
  <c r="X314" i="18"/>
  <c r="W314" i="18"/>
  <c r="V314" i="18"/>
  <c r="U314" i="18"/>
  <c r="T314" i="18"/>
  <c r="X272" i="18"/>
  <c r="W272" i="18"/>
  <c r="V272" i="18"/>
  <c r="U272" i="18"/>
  <c r="T272" i="18"/>
  <c r="X415" i="18"/>
  <c r="W415" i="18"/>
  <c r="V415" i="18"/>
  <c r="U415" i="18"/>
  <c r="T415" i="18"/>
  <c r="X130" i="18"/>
  <c r="W130" i="18"/>
  <c r="V130" i="18"/>
  <c r="U130" i="18"/>
  <c r="T130" i="18"/>
  <c r="X198" i="18"/>
  <c r="W198" i="18"/>
  <c r="V198" i="18"/>
  <c r="U198" i="18"/>
  <c r="T198" i="18"/>
  <c r="X366" i="18"/>
  <c r="W366" i="18"/>
  <c r="V366" i="18"/>
  <c r="U366" i="18"/>
  <c r="T366" i="18"/>
  <c r="X450" i="18"/>
  <c r="W450" i="18"/>
  <c r="V450" i="18"/>
  <c r="U450" i="18"/>
  <c r="T450" i="18"/>
  <c r="X318" i="18"/>
  <c r="W318" i="18"/>
  <c r="U318" i="18"/>
  <c r="T318" i="18"/>
  <c r="X277" i="18"/>
  <c r="W277" i="18"/>
  <c r="V277" i="18"/>
  <c r="U277" i="18"/>
  <c r="T277" i="18"/>
  <c r="X300" i="18"/>
  <c r="W300" i="18"/>
  <c r="V300" i="18"/>
  <c r="U300" i="18"/>
  <c r="T300" i="18"/>
  <c r="X221" i="18"/>
  <c r="W221" i="18"/>
  <c r="V221" i="18"/>
  <c r="U221" i="18"/>
  <c r="T221" i="18"/>
  <c r="X393" i="18"/>
  <c r="W393" i="18"/>
  <c r="V393" i="18"/>
  <c r="U393" i="18"/>
  <c r="T393" i="18"/>
  <c r="X69" i="18"/>
  <c r="W69" i="18"/>
  <c r="V69" i="18"/>
  <c r="U69" i="18"/>
  <c r="T69" i="18"/>
  <c r="X445" i="18"/>
  <c r="W445" i="18"/>
  <c r="V445" i="18"/>
  <c r="U445" i="18"/>
  <c r="T445" i="18"/>
  <c r="X196" i="18"/>
  <c r="W196" i="18"/>
  <c r="V196" i="18"/>
  <c r="U196" i="18"/>
  <c r="T196" i="18"/>
  <c r="X35" i="18"/>
  <c r="W35" i="18"/>
  <c r="V35" i="18"/>
  <c r="U35" i="18"/>
  <c r="T35" i="18"/>
  <c r="X493" i="18"/>
  <c r="W493" i="18"/>
  <c r="V493" i="18"/>
  <c r="U493" i="18"/>
  <c r="T493" i="18"/>
  <c r="X480" i="18"/>
  <c r="W480" i="18"/>
  <c r="V480" i="18"/>
  <c r="U480" i="18"/>
  <c r="T480" i="18"/>
  <c r="X47" i="18"/>
  <c r="W47" i="18"/>
  <c r="U47" i="18"/>
  <c r="T47" i="18"/>
  <c r="X403" i="18"/>
  <c r="W403" i="18"/>
  <c r="V403" i="18"/>
  <c r="U403" i="18"/>
  <c r="T403" i="18"/>
  <c r="X326" i="18"/>
  <c r="W326" i="18"/>
  <c r="V326" i="18"/>
  <c r="U326" i="18"/>
  <c r="T326" i="18"/>
  <c r="X59" i="18"/>
  <c r="W59" i="18"/>
  <c r="V59" i="18"/>
  <c r="U59" i="18"/>
  <c r="T59" i="18"/>
  <c r="X232" i="18"/>
  <c r="W232" i="18"/>
  <c r="V232" i="18"/>
  <c r="U232" i="18"/>
  <c r="T232" i="18"/>
  <c r="X117" i="18"/>
  <c r="W117" i="18"/>
  <c r="V117" i="18"/>
  <c r="U117" i="18"/>
  <c r="T117" i="18"/>
  <c r="X188" i="18"/>
  <c r="W188" i="18"/>
  <c r="U188" i="18"/>
  <c r="T188" i="18"/>
  <c r="X389" i="18"/>
  <c r="W389" i="18"/>
  <c r="U389" i="18"/>
  <c r="T389" i="18"/>
  <c r="X454" i="18"/>
  <c r="W454" i="18"/>
  <c r="V454" i="18"/>
  <c r="U454" i="18"/>
  <c r="T454" i="18"/>
  <c r="X135" i="18"/>
  <c r="W135" i="18"/>
  <c r="U135" i="18"/>
  <c r="T135" i="18"/>
  <c r="X473" i="18"/>
  <c r="W473" i="18"/>
  <c r="V473" i="18"/>
  <c r="U473" i="18"/>
  <c r="T473" i="18"/>
  <c r="X213" i="18"/>
  <c r="W213" i="18"/>
  <c r="V213" i="18"/>
  <c r="U213" i="18"/>
  <c r="T213" i="18"/>
  <c r="X110" i="18"/>
  <c r="W110" i="18"/>
  <c r="U110" i="18"/>
  <c r="T110" i="18"/>
  <c r="X504" i="18"/>
  <c r="W504" i="18"/>
  <c r="V504" i="18"/>
  <c r="U504" i="18"/>
  <c r="T504" i="18"/>
  <c r="X437" i="18"/>
  <c r="W437" i="18"/>
  <c r="V437" i="18"/>
  <c r="U437" i="18"/>
  <c r="T437" i="18"/>
  <c r="X419" i="18"/>
  <c r="W419" i="18"/>
  <c r="V419" i="18"/>
  <c r="U419" i="18"/>
  <c r="T419" i="18"/>
  <c r="X96" i="18"/>
  <c r="W96" i="18"/>
  <c r="U96" i="18"/>
  <c r="T96" i="18"/>
  <c r="X251" i="18"/>
  <c r="W251" i="18"/>
  <c r="V251" i="18"/>
  <c r="U251" i="18"/>
  <c r="T251" i="18"/>
  <c r="X266" i="18"/>
  <c r="W266" i="18"/>
  <c r="V266" i="18"/>
  <c r="U266" i="18"/>
  <c r="T266" i="18"/>
  <c r="X194" i="18"/>
  <c r="W194" i="18"/>
  <c r="U194" i="18"/>
  <c r="T194" i="18"/>
  <c r="X414" i="18"/>
  <c r="W414" i="18"/>
  <c r="V414" i="18"/>
  <c r="U414" i="18"/>
  <c r="T414" i="18"/>
  <c r="X256" i="18"/>
  <c r="W256" i="18"/>
  <c r="V256" i="18"/>
  <c r="U256" i="18"/>
  <c r="T256" i="18"/>
  <c r="X136" i="18"/>
  <c r="W136" i="18"/>
  <c r="U136" i="18"/>
  <c r="T136" i="18"/>
  <c r="X37" i="18"/>
  <c r="W37" i="18"/>
  <c r="V37" i="18"/>
  <c r="U37" i="18"/>
  <c r="T37" i="18"/>
  <c r="X367" i="18"/>
  <c r="W367" i="18"/>
  <c r="V367" i="18"/>
  <c r="U367" i="18"/>
  <c r="T367" i="18"/>
  <c r="X193" i="18"/>
  <c r="W193" i="18"/>
  <c r="V193" i="18"/>
  <c r="U193" i="18"/>
  <c r="T193" i="18"/>
  <c r="X233" i="18"/>
  <c r="W233" i="18"/>
  <c r="V233" i="18"/>
  <c r="U233" i="18"/>
  <c r="T233" i="18"/>
  <c r="X401" i="18"/>
  <c r="W401" i="18"/>
  <c r="V401" i="18"/>
  <c r="U401" i="18"/>
  <c r="T401" i="18"/>
  <c r="X380" i="18"/>
  <c r="W380" i="18"/>
  <c r="V380" i="18"/>
  <c r="U380" i="18"/>
  <c r="T380" i="18"/>
  <c r="X290" i="18"/>
  <c r="W290" i="18"/>
  <c r="V290" i="18"/>
  <c r="U290" i="18"/>
  <c r="T290" i="18"/>
  <c r="X356" i="18"/>
  <c r="W356" i="18"/>
  <c r="U356" i="18"/>
  <c r="T356" i="18"/>
  <c r="X250" i="18"/>
  <c r="W250" i="18"/>
  <c r="U250" i="18"/>
  <c r="T250" i="18"/>
  <c r="X310" i="18"/>
  <c r="W310" i="18"/>
  <c r="U310" i="18"/>
  <c r="T310" i="18"/>
  <c r="X105" i="18"/>
  <c r="W105" i="18"/>
  <c r="U105" i="18"/>
  <c r="T105" i="18"/>
  <c r="X214" i="18"/>
  <c r="W214" i="18"/>
  <c r="V214" i="18"/>
  <c r="U214" i="18"/>
  <c r="T214" i="18"/>
  <c r="X190" i="18"/>
  <c r="W190" i="18"/>
  <c r="V190" i="18"/>
  <c r="U190" i="18"/>
  <c r="T190" i="18"/>
  <c r="X455" i="18"/>
  <c r="W455" i="18"/>
  <c r="V455" i="18"/>
  <c r="U455" i="18"/>
  <c r="T455" i="18"/>
  <c r="X390" i="18"/>
  <c r="W390" i="18"/>
  <c r="V390" i="18"/>
  <c r="U390" i="18"/>
  <c r="T390" i="18"/>
  <c r="X48" i="18"/>
  <c r="W48" i="18"/>
  <c r="V48" i="18"/>
  <c r="U48" i="18"/>
  <c r="T48" i="18"/>
  <c r="X162" i="18"/>
  <c r="W162" i="18"/>
  <c r="V162" i="18"/>
  <c r="U162" i="18"/>
  <c r="T162" i="18"/>
  <c r="X195" i="18"/>
  <c r="W195" i="18"/>
  <c r="U195" i="18"/>
  <c r="T195" i="18"/>
  <c r="X121" i="18"/>
  <c r="W121" i="18"/>
  <c r="V121" i="18"/>
  <c r="U121" i="18"/>
  <c r="T121" i="18"/>
  <c r="X25" i="18"/>
  <c r="W25" i="18"/>
  <c r="U25" i="18"/>
  <c r="T25" i="18"/>
  <c r="X377" i="18"/>
  <c r="W377" i="18"/>
  <c r="V377" i="18"/>
  <c r="U377" i="18"/>
  <c r="T377" i="18"/>
  <c r="X319" i="18"/>
  <c r="W319" i="18"/>
  <c r="V319" i="18"/>
  <c r="U319" i="18"/>
  <c r="T319" i="18"/>
  <c r="X45" i="18"/>
  <c r="W45" i="18"/>
  <c r="U45" i="18"/>
  <c r="T45" i="18"/>
  <c r="X63" i="18"/>
  <c r="W63" i="18"/>
  <c r="U63" i="18"/>
  <c r="T63" i="18"/>
  <c r="X93" i="18"/>
  <c r="W93" i="18"/>
  <c r="U93" i="18"/>
  <c r="T93" i="18"/>
  <c r="X51" i="18"/>
  <c r="W51" i="18"/>
  <c r="U51" i="18"/>
  <c r="T51" i="18"/>
  <c r="X90" i="18"/>
  <c r="W90" i="18"/>
  <c r="V90" i="18"/>
  <c r="U90" i="18"/>
  <c r="T90" i="18"/>
  <c r="X298" i="18"/>
  <c r="W298" i="18"/>
  <c r="V298" i="18"/>
  <c r="U298" i="18"/>
  <c r="T298" i="18"/>
  <c r="X335" i="18"/>
  <c r="W335" i="18"/>
  <c r="V335" i="18"/>
  <c r="U335" i="18"/>
  <c r="T335" i="18"/>
  <c r="X216" i="18"/>
  <c r="W216" i="18"/>
  <c r="U216" i="18"/>
  <c r="T216" i="18"/>
  <c r="X347" i="18"/>
  <c r="W347" i="18"/>
  <c r="U347" i="18"/>
  <c r="T347" i="18"/>
  <c r="X396" i="18"/>
  <c r="W396" i="18"/>
  <c r="V396" i="18"/>
  <c r="U396" i="18"/>
  <c r="T396" i="18"/>
  <c r="X349" i="18"/>
  <c r="W349" i="18"/>
  <c r="V349" i="18"/>
  <c r="U349" i="18"/>
  <c r="T349" i="18"/>
  <c r="X119" i="18"/>
  <c r="W119" i="18"/>
  <c r="V119" i="18"/>
  <c r="U119" i="18"/>
  <c r="T119" i="18"/>
  <c r="X239" i="18"/>
  <c r="W239" i="18"/>
  <c r="U239" i="18"/>
  <c r="T239" i="18"/>
  <c r="X508" i="18"/>
  <c r="W508" i="18"/>
  <c r="U508" i="18"/>
  <c r="T508" i="18"/>
  <c r="X257" i="18"/>
  <c r="W257" i="18"/>
  <c r="U257" i="18"/>
  <c r="T257" i="18"/>
  <c r="X242" i="18"/>
  <c r="W242" i="18"/>
  <c r="U242" i="18"/>
  <c r="T242" i="18"/>
  <c r="X410" i="18"/>
  <c r="W410" i="18"/>
  <c r="V410" i="18"/>
  <c r="U410" i="18"/>
  <c r="T410" i="18"/>
  <c r="X18" i="18"/>
  <c r="W18" i="18"/>
  <c r="V18" i="18"/>
  <c r="U18" i="18"/>
  <c r="T18" i="18"/>
  <c r="X511" i="18"/>
  <c r="W511" i="18"/>
  <c r="U511" i="18"/>
  <c r="T511" i="18"/>
  <c r="X481" i="18"/>
  <c r="W481" i="18"/>
  <c r="V481" i="18"/>
  <c r="U481" i="18"/>
  <c r="T481" i="18"/>
  <c r="X227" i="18"/>
  <c r="W227" i="18"/>
  <c r="U227" i="18"/>
  <c r="T227" i="18"/>
  <c r="X183" i="18"/>
  <c r="W183" i="18"/>
  <c r="U183" i="18"/>
  <c r="T183" i="18"/>
  <c r="X91" i="18"/>
  <c r="W91" i="18"/>
  <c r="V91" i="18"/>
  <c r="U91" i="18"/>
  <c r="T91" i="18"/>
  <c r="X164" i="18"/>
  <c r="W164" i="18"/>
  <c r="V164" i="18"/>
  <c r="U164" i="18"/>
  <c r="T164" i="18"/>
  <c r="X402" i="18"/>
  <c r="W402" i="18"/>
  <c r="V402" i="18"/>
  <c r="U402" i="18"/>
  <c r="T402" i="18"/>
  <c r="X167" i="18"/>
  <c r="W167" i="18"/>
  <c r="V167" i="18"/>
  <c r="U167" i="18"/>
  <c r="T167" i="18"/>
  <c r="X84" i="18"/>
  <c r="W84" i="18"/>
  <c r="U84" i="18"/>
  <c r="T84" i="18"/>
  <c r="X478" i="18"/>
  <c r="W478" i="18"/>
  <c r="V478" i="18"/>
  <c r="U478" i="18"/>
  <c r="T478" i="18"/>
  <c r="X490" i="18"/>
  <c r="W490" i="18"/>
  <c r="V490" i="18"/>
  <c r="U490" i="18"/>
  <c r="T490" i="18"/>
  <c r="X460" i="18"/>
  <c r="W460" i="18"/>
  <c r="V460" i="18"/>
  <c r="U460" i="18"/>
  <c r="T460" i="18"/>
  <c r="X129" i="18"/>
  <c r="W129" i="18"/>
  <c r="U129" i="18"/>
  <c r="T129" i="18"/>
  <c r="X23" i="18"/>
  <c r="W23" i="18"/>
  <c r="V23" i="18"/>
  <c r="U23" i="18"/>
  <c r="T23" i="18"/>
  <c r="X139" i="18"/>
  <c r="W139" i="18"/>
  <c r="V139" i="18"/>
  <c r="U139" i="18"/>
  <c r="T139" i="18"/>
  <c r="X249" i="18"/>
  <c r="W249" i="18"/>
  <c r="U249" i="18"/>
  <c r="T249" i="18"/>
  <c r="X89" i="18"/>
  <c r="W89" i="18"/>
  <c r="V89" i="18"/>
  <c r="U89" i="18"/>
  <c r="T89" i="18"/>
  <c r="X103" i="18"/>
  <c r="W103" i="18"/>
  <c r="U103" i="18"/>
  <c r="T103" i="18"/>
  <c r="X330" i="18"/>
  <c r="W330" i="18"/>
  <c r="V330" i="18"/>
  <c r="U330" i="18"/>
  <c r="T330" i="18"/>
  <c r="X102" i="18"/>
  <c r="W102" i="18"/>
  <c r="V102" i="18"/>
  <c r="U102" i="18"/>
  <c r="T102" i="18"/>
  <c r="X343" i="18"/>
  <c r="W343" i="18"/>
  <c r="V343" i="18"/>
  <c r="U343" i="18"/>
  <c r="T343" i="18"/>
  <c r="X247" i="18"/>
  <c r="W247" i="18"/>
  <c r="V247" i="18"/>
  <c r="U247" i="18"/>
  <c r="T247" i="18"/>
  <c r="X126" i="18"/>
  <c r="W126" i="18"/>
  <c r="V126" i="18"/>
  <c r="U126" i="18"/>
  <c r="T126" i="18"/>
  <c r="X336" i="18"/>
  <c r="W336" i="18"/>
  <c r="V336" i="18"/>
  <c r="U336" i="18"/>
  <c r="T336" i="18"/>
  <c r="X12" i="18"/>
  <c r="X7" i="18" s="1"/>
  <c r="W12" i="18"/>
  <c r="U12" i="18"/>
  <c r="T12" i="18"/>
  <c r="X98" i="18"/>
  <c r="W98" i="18"/>
  <c r="V98" i="18"/>
  <c r="U98" i="18"/>
  <c r="T98" i="18"/>
  <c r="X265" i="18"/>
  <c r="W265" i="18"/>
  <c r="V265" i="18"/>
  <c r="U265" i="18"/>
  <c r="T265" i="18"/>
  <c r="X360" i="18"/>
  <c r="W360" i="18"/>
  <c r="V360" i="18"/>
  <c r="U360" i="18"/>
  <c r="T360" i="18"/>
  <c r="X341" i="18"/>
  <c r="W341" i="18"/>
  <c r="V341" i="18"/>
  <c r="U341" i="18"/>
  <c r="T341" i="18"/>
  <c r="X451" i="18"/>
  <c r="W451" i="18"/>
  <c r="V451" i="18"/>
  <c r="U451" i="18"/>
  <c r="T451" i="18"/>
  <c r="X452" i="18"/>
  <c r="W452" i="18"/>
  <c r="V452" i="18"/>
  <c r="U452" i="18"/>
  <c r="T452" i="18"/>
  <c r="X243" i="18"/>
  <c r="W243" i="18"/>
  <c r="V243" i="18"/>
  <c r="U243" i="18"/>
  <c r="T243" i="18"/>
  <c r="X147" i="18"/>
  <c r="W147" i="18"/>
  <c r="U147" i="18"/>
  <c r="T147" i="18"/>
  <c r="X497" i="18"/>
  <c r="W497" i="18"/>
  <c r="V497" i="18"/>
  <c r="U497" i="18"/>
  <c r="T497" i="18"/>
  <c r="X21" i="18"/>
  <c r="W21" i="18"/>
  <c r="V21" i="18"/>
  <c r="U21" i="18"/>
  <c r="T21" i="18"/>
  <c r="X125" i="18"/>
  <c r="W125" i="18"/>
  <c r="U125" i="18"/>
  <c r="T125" i="18"/>
  <c r="X120" i="18"/>
  <c r="W120" i="18"/>
  <c r="U120" i="18"/>
  <c r="T120" i="18"/>
  <c r="X482" i="18"/>
  <c r="W482" i="18"/>
  <c r="V482" i="18"/>
  <c r="U482" i="18"/>
  <c r="T482" i="18"/>
  <c r="X333" i="18"/>
  <c r="W333" i="18"/>
  <c r="U333" i="18"/>
  <c r="T333" i="18"/>
  <c r="X34" i="18"/>
  <c r="W34" i="18"/>
  <c r="V34" i="18"/>
  <c r="U34" i="18"/>
  <c r="T34" i="18"/>
  <c r="X138" i="18"/>
  <c r="W138" i="18"/>
  <c r="V138" i="18"/>
  <c r="U138" i="18"/>
  <c r="T138" i="18"/>
  <c r="X226" i="18"/>
  <c r="W226" i="18"/>
  <c r="U226" i="18"/>
  <c r="T226" i="18"/>
  <c r="X53" i="18"/>
  <c r="W53" i="18"/>
  <c r="U53" i="18"/>
  <c r="T53" i="18"/>
  <c r="X340" i="18"/>
  <c r="W340" i="18"/>
  <c r="V340" i="18"/>
  <c r="U340" i="18"/>
  <c r="T340" i="18"/>
  <c r="X424" i="18"/>
  <c r="W424" i="18"/>
  <c r="V424" i="18"/>
  <c r="U424" i="18"/>
  <c r="T424" i="18"/>
  <c r="X408" i="18"/>
  <c r="W408" i="18"/>
  <c r="V408" i="18"/>
  <c r="U408" i="18"/>
  <c r="T408" i="18"/>
  <c r="X156" i="18"/>
  <c r="W156" i="18"/>
  <c r="U156" i="18"/>
  <c r="T156" i="18"/>
  <c r="X199" i="18"/>
  <c r="W199" i="18"/>
  <c r="V199" i="18"/>
  <c r="U199" i="18"/>
  <c r="T199" i="18"/>
  <c r="X505" i="18"/>
  <c r="W505" i="18"/>
  <c r="V505" i="18"/>
  <c r="U505" i="18"/>
  <c r="T505" i="18"/>
  <c r="X106" i="18"/>
  <c r="W106" i="18"/>
  <c r="U106" i="18"/>
  <c r="T106" i="18"/>
  <c r="X299" i="18"/>
  <c r="W299" i="18"/>
  <c r="V299" i="18"/>
  <c r="U299" i="18"/>
  <c r="T299" i="18"/>
  <c r="X283" i="18"/>
  <c r="W283" i="18"/>
  <c r="V283" i="18"/>
  <c r="U283" i="18"/>
  <c r="T283" i="18"/>
  <c r="X431" i="18"/>
  <c r="W431" i="18"/>
  <c r="V431" i="18"/>
  <c r="U431" i="18"/>
  <c r="T431" i="18"/>
  <c r="X204" i="18"/>
  <c r="W204" i="18"/>
  <c r="V204" i="18"/>
  <c r="U204" i="18"/>
  <c r="T204" i="18"/>
  <c r="X332" i="18"/>
  <c r="W332" i="18"/>
  <c r="V332" i="18"/>
  <c r="U332" i="18"/>
  <c r="T332" i="18"/>
  <c r="X376" i="18"/>
  <c r="W376" i="18"/>
  <c r="V376" i="18"/>
  <c r="U376" i="18"/>
  <c r="T376" i="18"/>
  <c r="X328" i="18"/>
  <c r="W328" i="18"/>
  <c r="V328" i="18"/>
  <c r="U328" i="18"/>
  <c r="T328" i="18"/>
  <c r="X60" i="18"/>
  <c r="W60" i="18"/>
  <c r="U60" i="18"/>
  <c r="T60" i="18"/>
  <c r="X448" i="18"/>
  <c r="W448" i="18"/>
  <c r="V448" i="18"/>
  <c r="U448" i="18"/>
  <c r="T448" i="18"/>
  <c r="X297" i="18"/>
  <c r="W297" i="18"/>
  <c r="V297" i="18"/>
  <c r="U297" i="18"/>
  <c r="T297" i="18"/>
  <c r="X268" i="18"/>
  <c r="W268" i="18"/>
  <c r="V268" i="18"/>
  <c r="U268" i="18"/>
  <c r="T268" i="18"/>
  <c r="X54" i="18"/>
  <c r="W54" i="18"/>
  <c r="V54" i="18"/>
  <c r="U54" i="18"/>
  <c r="T54" i="18"/>
  <c r="X463" i="18"/>
  <c r="W463" i="18"/>
  <c r="V463" i="18"/>
  <c r="U463" i="18"/>
  <c r="T463" i="18"/>
  <c r="X137" i="18"/>
  <c r="W137" i="18"/>
  <c r="V137" i="18"/>
  <c r="U137" i="18"/>
  <c r="T137" i="18"/>
  <c r="X273" i="18"/>
  <c r="W273" i="18"/>
  <c r="U273" i="18"/>
  <c r="T273" i="18"/>
  <c r="X92" i="18"/>
  <c r="W92" i="18"/>
  <c r="V92" i="18"/>
  <c r="U92" i="18"/>
  <c r="T92" i="18"/>
  <c r="X365" i="18"/>
  <c r="W365" i="18"/>
  <c r="U365" i="18"/>
  <c r="T365" i="18"/>
  <c r="X308" i="18"/>
  <c r="W308" i="18"/>
  <c r="V308" i="18"/>
  <c r="U308" i="18"/>
  <c r="T308" i="18"/>
  <c r="X184" i="18"/>
  <c r="W184" i="18"/>
  <c r="U184" i="18"/>
  <c r="T184" i="18"/>
  <c r="X31" i="18"/>
  <c r="W31" i="18"/>
  <c r="V31" i="18"/>
  <c r="U31" i="18"/>
  <c r="T31" i="18"/>
  <c r="X374" i="18"/>
  <c r="W374" i="18"/>
  <c r="V374" i="18"/>
  <c r="U374" i="18"/>
  <c r="T374" i="18"/>
  <c r="X252" i="18"/>
  <c r="W252" i="18"/>
  <c r="V252" i="18"/>
  <c r="U252" i="18"/>
  <c r="T252" i="18"/>
  <c r="X321" i="18"/>
  <c r="W321" i="18"/>
  <c r="U321" i="18"/>
  <c r="T321" i="18"/>
  <c r="X73" i="18"/>
  <c r="W73" i="18"/>
  <c r="V73" i="18"/>
  <c r="U73" i="18"/>
  <c r="T73" i="18"/>
  <c r="X95" i="18"/>
  <c r="W95" i="18"/>
  <c r="U95" i="18"/>
  <c r="T95" i="18"/>
  <c r="X492" i="18"/>
  <c r="W492" i="18"/>
  <c r="V492" i="18"/>
  <c r="U492" i="18"/>
  <c r="T492" i="18"/>
  <c r="X182" i="18"/>
  <c r="W182" i="18"/>
  <c r="U182" i="18"/>
  <c r="T182" i="18"/>
  <c r="X304" i="18"/>
  <c r="W304" i="18"/>
  <c r="U304" i="18"/>
  <c r="T304" i="18"/>
  <c r="X177" i="18"/>
  <c r="W177" i="18"/>
  <c r="V177" i="18"/>
  <c r="U177" i="18"/>
  <c r="T177" i="18"/>
  <c r="X429" i="18"/>
  <c r="W429" i="18"/>
  <c r="V429" i="18"/>
  <c r="U429" i="18"/>
  <c r="T429" i="18"/>
  <c r="X346" i="18"/>
  <c r="W346" i="18"/>
  <c r="V346" i="18"/>
  <c r="U346" i="18"/>
  <c r="T346" i="18"/>
  <c r="X127" i="18"/>
  <c r="W127" i="18"/>
  <c r="V127" i="18"/>
  <c r="U127" i="18"/>
  <c r="T127" i="18"/>
  <c r="X426" i="18"/>
  <c r="W426" i="18"/>
  <c r="V426" i="18"/>
  <c r="U426" i="18"/>
  <c r="T426" i="18"/>
  <c r="X68" i="18"/>
  <c r="W68" i="18"/>
  <c r="U68" i="18"/>
  <c r="T68" i="18"/>
  <c r="X285" i="18"/>
  <c r="W285" i="18"/>
  <c r="V285" i="18"/>
  <c r="U285" i="18"/>
  <c r="T285" i="18"/>
  <c r="X370" i="18"/>
  <c r="W370" i="18"/>
  <c r="V370" i="18"/>
  <c r="U370" i="18"/>
  <c r="T370" i="18"/>
  <c r="X281" i="18"/>
  <c r="W281" i="18"/>
  <c r="V281" i="18"/>
  <c r="U281" i="18"/>
  <c r="T281" i="18"/>
  <c r="X441" i="18"/>
  <c r="W441" i="18"/>
  <c r="V441" i="18"/>
  <c r="U441" i="18"/>
  <c r="T441" i="18"/>
  <c r="X440" i="18"/>
  <c r="W440" i="18"/>
  <c r="V440" i="18"/>
  <c r="U440" i="18"/>
  <c r="T440" i="18"/>
  <c r="X72" i="18"/>
  <c r="W72" i="18"/>
  <c r="U72" i="18"/>
  <c r="T72" i="18"/>
  <c r="X115" i="18"/>
  <c r="W115" i="18"/>
  <c r="V115" i="18"/>
  <c r="U115" i="18"/>
  <c r="T115" i="18"/>
  <c r="X291" i="18"/>
  <c r="W291" i="18"/>
  <c r="V291" i="18"/>
  <c r="U291" i="18"/>
  <c r="T291" i="18"/>
  <c r="X64" i="18"/>
  <c r="W64" i="18"/>
  <c r="V64" i="18"/>
  <c r="U64" i="18"/>
  <c r="T64" i="18"/>
  <c r="X150" i="18"/>
  <c r="W150" i="18"/>
  <c r="V150" i="18"/>
  <c r="U150" i="18"/>
  <c r="T150" i="18"/>
  <c r="X180" i="18"/>
  <c r="W180" i="18"/>
  <c r="V180" i="18"/>
  <c r="U180" i="18"/>
  <c r="T180" i="18"/>
  <c r="X499" i="18"/>
  <c r="W499" i="18"/>
  <c r="U499" i="18"/>
  <c r="T499" i="18"/>
  <c r="X205" i="18"/>
  <c r="W205" i="18"/>
  <c r="U205" i="18"/>
  <c r="T205" i="18"/>
  <c r="X296" i="18"/>
  <c r="W296" i="18"/>
  <c r="U296" i="18"/>
  <c r="T296" i="18"/>
  <c r="X371" i="18"/>
  <c r="W371" i="18"/>
  <c r="V371" i="18"/>
  <c r="U371" i="18"/>
  <c r="T371" i="18"/>
  <c r="X469" i="18"/>
  <c r="W469" i="18"/>
  <c r="V469" i="18"/>
  <c r="U469" i="18"/>
  <c r="T469" i="18"/>
  <c r="X395" i="18"/>
  <c r="W395" i="18"/>
  <c r="V395" i="18"/>
  <c r="U395" i="18"/>
  <c r="T395" i="18"/>
  <c r="X145" i="18"/>
  <c r="W145" i="18"/>
  <c r="V145" i="18"/>
  <c r="U145" i="18"/>
  <c r="T145" i="18"/>
  <c r="X400" i="18"/>
  <c r="W400" i="18"/>
  <c r="V400" i="18"/>
  <c r="U400" i="18"/>
  <c r="T400" i="18"/>
  <c r="X470" i="18"/>
  <c r="W470" i="18"/>
  <c r="U470" i="18"/>
  <c r="T470" i="18"/>
  <c r="X412" i="18"/>
  <c r="W412" i="18"/>
  <c r="V412" i="18"/>
  <c r="U412" i="18"/>
  <c r="T412" i="18"/>
  <c r="X258" i="18"/>
  <c r="W258" i="18"/>
  <c r="V258" i="18"/>
  <c r="U258" i="18"/>
  <c r="T258" i="18"/>
  <c r="X267" i="18"/>
  <c r="W267" i="18"/>
  <c r="V267" i="18"/>
  <c r="U267" i="18"/>
  <c r="T267" i="18"/>
  <c r="X160" i="18"/>
  <c r="W160" i="18"/>
  <c r="V160" i="18"/>
  <c r="U160" i="18"/>
  <c r="T160" i="18"/>
  <c r="X44" i="18"/>
  <c r="W44" i="18"/>
  <c r="V44" i="18"/>
  <c r="U44" i="18"/>
  <c r="T44" i="18"/>
  <c r="X303" i="18"/>
  <c r="W303" i="18"/>
  <c r="V303" i="18"/>
  <c r="U303" i="18"/>
  <c r="T303" i="18"/>
  <c r="X82" i="18"/>
  <c r="W82" i="18"/>
  <c r="V82" i="18"/>
  <c r="U82" i="18"/>
  <c r="T82" i="18"/>
  <c r="X394" i="18"/>
  <c r="W394" i="18"/>
  <c r="V394" i="18"/>
  <c r="U394" i="18"/>
  <c r="T394" i="18"/>
  <c r="X81" i="18"/>
  <c r="W81" i="18"/>
  <c r="U81" i="18"/>
  <c r="T81" i="18"/>
  <c r="X57" i="18"/>
  <c r="W57" i="18"/>
  <c r="U57" i="18"/>
  <c r="T57" i="18"/>
  <c r="X191" i="18"/>
  <c r="W191" i="18"/>
  <c r="U191" i="18"/>
  <c r="T191" i="18"/>
  <c r="X146" i="18"/>
  <c r="W146" i="18"/>
  <c r="V146" i="18"/>
  <c r="U146" i="18"/>
  <c r="T146" i="18"/>
  <c r="X209" i="18"/>
  <c r="W209" i="18"/>
  <c r="V209" i="18"/>
  <c r="U209" i="18"/>
  <c r="T209" i="18"/>
  <c r="X20" i="18"/>
  <c r="W20" i="18"/>
  <c r="U20" i="18"/>
  <c r="T20" i="18"/>
  <c r="X369" i="18"/>
  <c r="W369" i="18"/>
  <c r="V369" i="18"/>
  <c r="U369" i="18"/>
  <c r="T369" i="18"/>
  <c r="X76" i="18"/>
  <c r="W76" i="18"/>
  <c r="V76" i="18"/>
  <c r="U76" i="18"/>
  <c r="T76" i="18"/>
  <c r="X172" i="18"/>
  <c r="W172" i="18"/>
  <c r="V172" i="18"/>
  <c r="U172" i="18"/>
  <c r="T172" i="18"/>
  <c r="X317" i="18"/>
  <c r="W317" i="18"/>
  <c r="V317" i="18"/>
  <c r="U317" i="18"/>
  <c r="T317" i="18"/>
  <c r="X373" i="18"/>
  <c r="W373" i="18"/>
  <c r="V373" i="18"/>
  <c r="U373" i="18"/>
  <c r="T373" i="18"/>
  <c r="X459" i="18"/>
  <c r="W459" i="18"/>
  <c r="V459" i="18"/>
  <c r="U459" i="18"/>
  <c r="T459" i="18"/>
  <c r="X83" i="18"/>
  <c r="W83" i="18"/>
  <c r="V83" i="18"/>
  <c r="U83" i="18"/>
  <c r="T83" i="18"/>
  <c r="X181" i="18"/>
  <c r="W181" i="18"/>
  <c r="V181" i="18"/>
  <c r="U181" i="18"/>
  <c r="T181" i="18"/>
  <c r="X278" i="18"/>
  <c r="W278" i="18"/>
  <c r="V278" i="18"/>
  <c r="U278" i="18"/>
  <c r="T278" i="18"/>
  <c r="X132" i="18"/>
  <c r="W132" i="18"/>
  <c r="V132" i="18"/>
  <c r="U132" i="18"/>
  <c r="T132" i="18"/>
  <c r="X27" i="18"/>
  <c r="W27" i="18"/>
  <c r="U27" i="18"/>
  <c r="T27" i="18"/>
  <c r="X30" i="18"/>
  <c r="W30" i="18"/>
  <c r="U30" i="18"/>
  <c r="T30" i="18"/>
  <c r="X238" i="18"/>
  <c r="W238" i="18"/>
  <c r="U238" i="18"/>
  <c r="T238" i="18"/>
  <c r="X292" i="18"/>
  <c r="W292" i="18"/>
  <c r="U292" i="18"/>
  <c r="T292" i="18"/>
  <c r="X158" i="18"/>
  <c r="W158" i="18"/>
  <c r="V158" i="18"/>
  <c r="U158" i="18"/>
  <c r="T158" i="18"/>
  <c r="X200" i="18"/>
  <c r="W200" i="18"/>
  <c r="V200" i="18"/>
  <c r="U200" i="18"/>
  <c r="T200" i="18"/>
  <c r="X231" i="18"/>
  <c r="W231" i="18"/>
  <c r="V231" i="18"/>
  <c r="U231" i="18"/>
  <c r="T231" i="18"/>
  <c r="X293" i="18"/>
  <c r="W293" i="18"/>
  <c r="V293" i="18"/>
  <c r="U293" i="18"/>
  <c r="T293" i="18"/>
  <c r="X378" i="18"/>
  <c r="W378" i="18"/>
  <c r="V378" i="18"/>
  <c r="U378" i="18"/>
  <c r="T378" i="18"/>
  <c r="X253" i="18"/>
  <c r="W253" i="18"/>
  <c r="V253" i="18"/>
  <c r="U253" i="18"/>
  <c r="T253" i="18"/>
  <c r="X104" i="18"/>
  <c r="W104" i="18"/>
  <c r="V104" i="18"/>
  <c r="U104" i="18"/>
  <c r="T104" i="18"/>
  <c r="X141" i="18"/>
  <c r="W141" i="18"/>
  <c r="U141" i="18"/>
  <c r="T141" i="18"/>
  <c r="X324" i="18"/>
  <c r="W324" i="18"/>
  <c r="U324" i="18"/>
  <c r="T324" i="18"/>
  <c r="X201" i="18"/>
  <c r="W201" i="18"/>
  <c r="V201" i="18"/>
  <c r="U201" i="18"/>
  <c r="T201" i="18"/>
  <c r="X123" i="18"/>
  <c r="W123" i="18"/>
  <c r="V123" i="18"/>
  <c r="U123" i="18"/>
  <c r="T123" i="18"/>
  <c r="X207" i="18"/>
  <c r="W207" i="18"/>
  <c r="U207" i="18"/>
  <c r="T207" i="18"/>
  <c r="X359" i="18"/>
  <c r="W359" i="18"/>
  <c r="V359" i="18"/>
  <c r="U359" i="18"/>
  <c r="T359" i="18"/>
  <c r="X474" i="18"/>
  <c r="W474" i="18"/>
  <c r="U474" i="18"/>
  <c r="T474" i="18"/>
  <c r="X222" i="18"/>
  <c r="W222" i="18"/>
  <c r="U222" i="18"/>
  <c r="T222" i="18"/>
  <c r="X434" i="18"/>
  <c r="W434" i="18"/>
  <c r="V434" i="18"/>
  <c r="U434" i="18"/>
  <c r="T434" i="18"/>
  <c r="X246" i="18"/>
  <c r="W246" i="18"/>
  <c r="V246" i="18"/>
  <c r="U246" i="18"/>
  <c r="T246" i="18"/>
  <c r="X260" i="18"/>
  <c r="W260" i="18"/>
  <c r="V260" i="18"/>
  <c r="U260" i="18"/>
  <c r="T260" i="18"/>
  <c r="X43" i="18"/>
  <c r="W43" i="18"/>
  <c r="V43" i="18"/>
  <c r="U43" i="18"/>
  <c r="T43" i="18"/>
  <c r="X418" i="18"/>
  <c r="W418" i="18"/>
  <c r="V418" i="18"/>
  <c r="U418" i="18"/>
  <c r="T418" i="18"/>
  <c r="X288" i="18"/>
  <c r="W288" i="18"/>
  <c r="V288" i="18"/>
  <c r="U288" i="18"/>
  <c r="T288" i="18"/>
  <c r="X483" i="18"/>
  <c r="W483" i="18"/>
  <c r="V483" i="18"/>
  <c r="U483" i="18"/>
  <c r="T483" i="18"/>
  <c r="X421" i="18"/>
  <c r="W421" i="18"/>
  <c r="V421" i="18"/>
  <c r="U421" i="18"/>
  <c r="T421" i="18"/>
  <c r="X241" i="18"/>
  <c r="W241" i="18"/>
  <c r="V241" i="18"/>
  <c r="U241" i="18"/>
  <c r="T241" i="18"/>
  <c r="X173" i="18"/>
  <c r="W173" i="18"/>
  <c r="V173" i="18"/>
  <c r="U173" i="18"/>
  <c r="T173" i="18"/>
  <c r="X230" i="18"/>
  <c r="W230" i="18"/>
  <c r="U230" i="18"/>
  <c r="T230" i="18"/>
  <c r="X363" i="18"/>
  <c r="W363" i="18"/>
  <c r="U363" i="18"/>
  <c r="T363" i="18"/>
  <c r="X210" i="18"/>
  <c r="W210" i="18"/>
  <c r="U210" i="18"/>
  <c r="T210" i="18"/>
  <c r="X42" i="18"/>
  <c r="W42" i="18"/>
  <c r="V42" i="18"/>
  <c r="U42" i="18"/>
  <c r="T42" i="18"/>
  <c r="X220" i="18"/>
  <c r="W220" i="18"/>
  <c r="U220" i="18"/>
  <c r="T220" i="18"/>
  <c r="X357" i="18"/>
  <c r="W357" i="18"/>
  <c r="V357" i="18"/>
  <c r="U357" i="18"/>
  <c r="T357" i="18"/>
  <c r="X262" i="18"/>
  <c r="W262" i="18"/>
  <c r="U262" i="18"/>
  <c r="T262" i="18"/>
  <c r="X275" i="18"/>
  <c r="W275" i="18"/>
  <c r="V275" i="18"/>
  <c r="U275" i="18"/>
  <c r="T275" i="18"/>
  <c r="X112" i="18"/>
  <c r="W112" i="18"/>
  <c r="V112" i="18"/>
  <c r="U112" i="18"/>
  <c r="T112" i="18"/>
  <c r="X189" i="18"/>
  <c r="W189" i="18"/>
  <c r="V189" i="18"/>
  <c r="U189" i="18"/>
  <c r="T189" i="18"/>
  <c r="X211" i="18"/>
  <c r="W211" i="18"/>
  <c r="V211" i="18"/>
  <c r="U211" i="18"/>
  <c r="T211" i="18"/>
  <c r="X118" i="18"/>
  <c r="W118" i="18"/>
  <c r="U118" i="18"/>
  <c r="T118" i="18"/>
  <c r="X223" i="18"/>
  <c r="W223" i="18"/>
  <c r="U223" i="18"/>
  <c r="T223" i="18"/>
  <c r="X229" i="18"/>
  <c r="W229" i="18"/>
  <c r="V229" i="18"/>
  <c r="U229" i="18"/>
  <c r="T229" i="18"/>
  <c r="X309" i="18"/>
  <c r="W309" i="18"/>
  <c r="V309" i="18"/>
  <c r="U309" i="18"/>
  <c r="T309" i="18"/>
  <c r="X109" i="18"/>
  <c r="W109" i="18"/>
  <c r="U109" i="18"/>
  <c r="T109" i="18"/>
  <c r="X77" i="18"/>
  <c r="W77" i="18"/>
  <c r="V77" i="18"/>
  <c r="U77" i="18"/>
  <c r="T77" i="18"/>
  <c r="X244" i="18"/>
  <c r="W244" i="18"/>
  <c r="V244" i="18"/>
  <c r="U244" i="18"/>
  <c r="T244" i="18"/>
  <c r="X142" i="18"/>
  <c r="W142" i="18"/>
  <c r="U142" i="18"/>
  <c r="T142" i="18"/>
  <c r="X420" i="18"/>
  <c r="W420" i="18"/>
  <c r="V420" i="18"/>
  <c r="U420" i="18"/>
  <c r="T420" i="18"/>
  <c r="X264" i="18"/>
  <c r="W264" i="18"/>
  <c r="V264" i="18"/>
  <c r="U264" i="18"/>
  <c r="T264" i="18"/>
  <c r="X425" i="18"/>
  <c r="W425" i="18"/>
  <c r="V425" i="18"/>
  <c r="U425" i="18"/>
  <c r="T425" i="18"/>
  <c r="X361" i="18"/>
  <c r="W361" i="18"/>
  <c r="V361" i="18"/>
  <c r="U361" i="18"/>
  <c r="T361" i="18"/>
  <c r="X111" i="18"/>
  <c r="W111" i="18"/>
  <c r="U111" i="18"/>
  <c r="T111" i="18"/>
  <c r="X166" i="18"/>
  <c r="W166" i="18"/>
  <c r="V166" i="18"/>
  <c r="U166" i="18"/>
  <c r="T166" i="18"/>
  <c r="X503" i="18"/>
  <c r="W503" i="18"/>
  <c r="V503" i="18"/>
  <c r="U503" i="18"/>
  <c r="T503" i="18"/>
  <c r="X406" i="18"/>
  <c r="W406" i="18"/>
  <c r="V406" i="18"/>
  <c r="U406" i="18"/>
  <c r="T406" i="18"/>
  <c r="X345" i="18"/>
  <c r="W345" i="18"/>
  <c r="V345" i="18"/>
  <c r="U345" i="18"/>
  <c r="T345" i="18"/>
  <c r="X294" i="18"/>
  <c r="W294" i="18"/>
  <c r="V294" i="18"/>
  <c r="U294" i="18"/>
  <c r="T294" i="18"/>
  <c r="X479" i="18"/>
  <c r="W479" i="18"/>
  <c r="V479" i="18"/>
  <c r="U479" i="18"/>
  <c r="T479" i="18"/>
  <c r="X212" i="18"/>
  <c r="W212" i="18"/>
  <c r="V212" i="18"/>
  <c r="U212" i="18"/>
  <c r="T212" i="18"/>
  <c r="X71" i="18"/>
  <c r="W71" i="18"/>
  <c r="U71" i="18"/>
  <c r="T71" i="18"/>
  <c r="X507" i="18"/>
  <c r="W507" i="18"/>
  <c r="V507" i="18"/>
  <c r="U507" i="18"/>
  <c r="T507" i="18"/>
  <c r="X358" i="18"/>
  <c r="W358" i="18"/>
  <c r="V358" i="18"/>
  <c r="U358" i="18"/>
  <c r="T358" i="18"/>
  <c r="X447" i="18"/>
  <c r="W447" i="18"/>
  <c r="V447" i="18"/>
  <c r="U447" i="18"/>
  <c r="T447" i="18"/>
  <c r="X169" i="18"/>
  <c r="W169" i="18"/>
  <c r="V169" i="18"/>
  <c r="U169" i="18"/>
  <c r="T169" i="18"/>
  <c r="X178" i="18"/>
  <c r="W178" i="18"/>
  <c r="V178" i="18"/>
  <c r="U178" i="18"/>
  <c r="T178" i="18"/>
  <c r="X337" i="18"/>
  <c r="W337" i="18"/>
  <c r="U337" i="18"/>
  <c r="T337" i="18"/>
  <c r="X405" i="18"/>
  <c r="W405" i="18"/>
  <c r="V405" i="18"/>
  <c r="U405" i="18"/>
  <c r="T405" i="18"/>
  <c r="X388" i="18"/>
  <c r="W388" i="18"/>
  <c r="U388" i="18"/>
  <c r="T388" i="18"/>
  <c r="X107" i="18"/>
  <c r="W107" i="18"/>
  <c r="U107" i="18"/>
  <c r="T107" i="18"/>
  <c r="X438" i="18"/>
  <c r="W438" i="18"/>
  <c r="U438" i="18"/>
  <c r="T438" i="18"/>
  <c r="X15" i="18"/>
  <c r="W15" i="18"/>
  <c r="V15" i="18"/>
  <c r="U15" i="18"/>
  <c r="T15" i="18"/>
  <c r="T7" i="18" s="1"/>
  <c r="X38" i="18"/>
  <c r="W38" i="18"/>
  <c r="U38" i="18"/>
  <c r="T38" i="18"/>
  <c r="X218" i="18"/>
  <c r="W218" i="18"/>
  <c r="U218" i="18"/>
  <c r="T218" i="18"/>
  <c r="X354" i="18"/>
  <c r="W354" i="18"/>
  <c r="V354" i="18"/>
  <c r="U354" i="18"/>
  <c r="T354" i="18"/>
  <c r="X224" i="18"/>
  <c r="W224" i="18"/>
  <c r="V224" i="18"/>
  <c r="U224" i="18"/>
  <c r="T224" i="18"/>
  <c r="X101" i="18"/>
  <c r="W101" i="18"/>
  <c r="V101" i="18"/>
  <c r="U101" i="18"/>
  <c r="T101" i="18"/>
  <c r="X19" i="18"/>
  <c r="W19" i="18"/>
  <c r="V19" i="18"/>
  <c r="U19" i="18"/>
  <c r="T19" i="18"/>
  <c r="X208" i="18"/>
  <c r="W208" i="18"/>
  <c r="U208" i="18"/>
  <c r="T208" i="18"/>
  <c r="X457" i="18"/>
  <c r="W457" i="18"/>
  <c r="V457" i="18"/>
  <c r="U457" i="18"/>
  <c r="T457" i="18"/>
  <c r="X128" i="18"/>
  <c r="W128" i="18"/>
  <c r="V128" i="18"/>
  <c r="U128" i="18"/>
  <c r="T128" i="18"/>
  <c r="X458" i="18"/>
  <c r="W458" i="18"/>
  <c r="V458" i="18"/>
  <c r="U458" i="18"/>
  <c r="T458" i="18"/>
  <c r="X461" i="18"/>
  <c r="W461" i="18"/>
  <c r="V461" i="18"/>
  <c r="U461" i="18"/>
  <c r="T461" i="18"/>
  <c r="X144" i="18"/>
  <c r="W144" i="18"/>
  <c r="V144" i="18"/>
  <c r="U144" i="18"/>
  <c r="T144" i="18"/>
  <c r="X271" i="18"/>
  <c r="W271" i="18"/>
  <c r="V271" i="18"/>
  <c r="U271" i="18"/>
  <c r="T271" i="18"/>
  <c r="X484" i="18"/>
  <c r="W484" i="18"/>
  <c r="U484" i="18"/>
  <c r="T484" i="18"/>
  <c r="X149" i="18"/>
  <c r="W149" i="18"/>
  <c r="U149" i="18"/>
  <c r="T149" i="18"/>
  <c r="X351" i="18"/>
  <c r="W351" i="18"/>
  <c r="V351" i="18"/>
  <c r="U351" i="18"/>
  <c r="T351" i="18"/>
  <c r="X79" i="18"/>
  <c r="W79" i="18"/>
  <c r="U79" i="18"/>
  <c r="T79" i="18"/>
  <c r="X311" i="18"/>
  <c r="W311" i="18"/>
  <c r="U311" i="18"/>
  <c r="T311" i="18"/>
  <c r="X295" i="18"/>
  <c r="W295" i="18"/>
  <c r="V295" i="18"/>
  <c r="U295" i="18"/>
  <c r="T295" i="18"/>
  <c r="X46" i="18"/>
  <c r="W46" i="18"/>
  <c r="V46" i="18"/>
  <c r="U46" i="18"/>
  <c r="T46" i="18"/>
  <c r="X432" i="18"/>
  <c r="W432" i="18"/>
  <c r="V432" i="18"/>
  <c r="U432" i="18"/>
  <c r="T432" i="18"/>
  <c r="X488" i="18"/>
  <c r="W488" i="18"/>
  <c r="V488" i="18"/>
  <c r="U488" i="18"/>
  <c r="T488" i="18"/>
  <c r="X179" i="18"/>
  <c r="W179" i="18"/>
  <c r="U179" i="18"/>
  <c r="T179" i="18"/>
  <c r="X22" i="18"/>
  <c r="W22" i="18"/>
  <c r="V22" i="18"/>
  <c r="U22" i="18"/>
  <c r="T22" i="18"/>
  <c r="X203" i="18"/>
  <c r="W203" i="18"/>
  <c r="U203" i="18"/>
  <c r="T203" i="18"/>
  <c r="X519" i="18"/>
  <c r="W519" i="18"/>
  <c r="V519" i="18"/>
  <c r="U519" i="18"/>
  <c r="T519" i="18"/>
  <c r="X456" i="18"/>
  <c r="W456" i="18"/>
  <c r="V456" i="18"/>
  <c r="U456" i="18"/>
  <c r="T456" i="18"/>
  <c r="X108" i="18"/>
  <c r="W108" i="18"/>
  <c r="V108" i="18"/>
  <c r="U108" i="18"/>
  <c r="T108" i="18"/>
  <c r="X327" i="18"/>
  <c r="W327" i="18"/>
  <c r="U327" i="18"/>
  <c r="T327" i="18"/>
  <c r="X501" i="18"/>
  <c r="W501" i="18"/>
  <c r="U501" i="18"/>
  <c r="T501" i="18"/>
  <c r="X491" i="18"/>
  <c r="W491" i="18"/>
  <c r="V491" i="18"/>
  <c r="U491" i="18"/>
  <c r="T491" i="18"/>
  <c r="X161" i="18"/>
  <c r="W161" i="18"/>
  <c r="V161" i="18"/>
  <c r="U161" i="18"/>
  <c r="T161" i="18"/>
  <c r="X165" i="18"/>
  <c r="W165" i="18"/>
  <c r="V165" i="18"/>
  <c r="U165" i="18"/>
  <c r="T165" i="18"/>
  <c r="X436" i="18"/>
  <c r="W436" i="18"/>
  <c r="V436" i="18"/>
  <c r="U436" i="18"/>
  <c r="T436" i="18"/>
  <c r="X397" i="18"/>
  <c r="W397" i="18"/>
  <c r="V397" i="18"/>
  <c r="U397" i="18"/>
  <c r="T397" i="18"/>
  <c r="X116" i="18"/>
  <c r="W116" i="18"/>
  <c r="V116" i="18"/>
  <c r="U116" i="18"/>
  <c r="T116" i="18"/>
  <c r="X449" i="18"/>
  <c r="W449" i="18"/>
  <c r="V449" i="18"/>
  <c r="U449" i="18"/>
  <c r="T449" i="18"/>
  <c r="X435" i="18"/>
  <c r="W435" i="18"/>
  <c r="U435" i="18"/>
  <c r="T435" i="18"/>
  <c r="X219" i="18"/>
  <c r="W219" i="18"/>
  <c r="V219" i="18"/>
  <c r="U219" i="18"/>
  <c r="T219" i="18"/>
  <c r="X86" i="18"/>
  <c r="W86" i="18"/>
  <c r="V86" i="18"/>
  <c r="U86" i="18"/>
  <c r="T86" i="18"/>
  <c r="X423" i="18"/>
  <c r="W423" i="18"/>
  <c r="U423" i="18"/>
  <c r="T423" i="18"/>
  <c r="X259" i="18"/>
  <c r="W259" i="18"/>
  <c r="V259" i="18"/>
  <c r="U259" i="18"/>
  <c r="T259" i="18"/>
  <c r="X235" i="18"/>
  <c r="W235" i="18"/>
  <c r="U235" i="18"/>
  <c r="T235" i="18"/>
  <c r="X245" i="18"/>
  <c r="W245" i="18"/>
  <c r="V245" i="18"/>
  <c r="U245" i="18"/>
  <c r="T245" i="18"/>
  <c r="X152" i="18"/>
  <c r="W152" i="18"/>
  <c r="V152" i="18"/>
  <c r="U152" i="18"/>
  <c r="T152" i="18"/>
  <c r="X453" i="18"/>
  <c r="W453" i="18"/>
  <c r="V453" i="18"/>
  <c r="U453" i="18"/>
  <c r="T453" i="18"/>
  <c r="X307" i="18"/>
  <c r="W307" i="18"/>
  <c r="U307" i="18"/>
  <c r="T307" i="18"/>
  <c r="X344" i="18"/>
  <c r="W344" i="18"/>
  <c r="V344" i="18"/>
  <c r="U344" i="18"/>
  <c r="T344" i="18"/>
  <c r="X197" i="18"/>
  <c r="W197" i="18"/>
  <c r="U197" i="18"/>
  <c r="T197" i="18"/>
  <c r="X446" i="18"/>
  <c r="W446" i="18"/>
  <c r="V446" i="18"/>
  <c r="U446" i="18"/>
  <c r="T446" i="18"/>
  <c r="X133" i="18"/>
  <c r="W133" i="18"/>
  <c r="V133" i="18"/>
  <c r="U133" i="18"/>
  <c r="T133" i="18"/>
  <c r="X399" i="18"/>
  <c r="W399" i="18"/>
  <c r="U399" i="18"/>
  <c r="T399" i="18"/>
  <c r="X382" i="18"/>
  <c r="W382" i="18"/>
  <c r="V382" i="18"/>
  <c r="U382" i="18"/>
  <c r="T382" i="18"/>
  <c r="X122" i="18"/>
  <c r="W122" i="18"/>
  <c r="U122" i="18"/>
  <c r="T122" i="18"/>
  <c r="X287" i="18"/>
  <c r="W287" i="18"/>
  <c r="V287" i="18"/>
  <c r="U287" i="18"/>
  <c r="T287" i="18"/>
  <c r="X175" i="18"/>
  <c r="W175" i="18"/>
  <c r="U175" i="18"/>
  <c r="T175" i="18"/>
  <c r="X94" i="18"/>
  <c r="W94" i="18"/>
  <c r="V94" i="18"/>
  <c r="U94" i="18"/>
  <c r="T94" i="18"/>
  <c r="X409" i="18"/>
  <c r="W409" i="18"/>
  <c r="V409" i="18"/>
  <c r="U409" i="18"/>
  <c r="T409" i="18"/>
  <c r="X404" i="18"/>
  <c r="W404" i="18"/>
  <c r="U404" i="18"/>
  <c r="T404" i="18"/>
  <c r="X348" i="18"/>
  <c r="W348" i="18"/>
  <c r="V348" i="18"/>
  <c r="U348" i="18"/>
  <c r="T348" i="18"/>
  <c r="X114" i="18"/>
  <c r="W114" i="18"/>
  <c r="U114" i="18"/>
  <c r="T114" i="18"/>
  <c r="X512" i="18"/>
  <c r="W512" i="18"/>
  <c r="V512" i="18"/>
  <c r="U512" i="18"/>
  <c r="T512" i="18"/>
  <c r="X215" i="18"/>
  <c r="W215" i="18"/>
  <c r="V215" i="18"/>
  <c r="U215" i="18"/>
  <c r="T215" i="18"/>
  <c r="X433" i="18"/>
  <c r="W433" i="18"/>
  <c r="U433" i="18"/>
  <c r="T433" i="18"/>
  <c r="X17" i="18"/>
  <c r="W17" i="18"/>
  <c r="U17" i="18"/>
  <c r="T17" i="18"/>
  <c r="X468" i="18"/>
  <c r="W468" i="18"/>
  <c r="V468" i="18"/>
  <c r="U468" i="18"/>
  <c r="T468" i="18"/>
  <c r="X353" i="18"/>
  <c r="W353" i="18"/>
  <c r="V353" i="18"/>
  <c r="U353" i="18"/>
  <c r="T353" i="18"/>
  <c r="X398" i="18"/>
  <c r="W398" i="18"/>
  <c r="V398" i="18"/>
  <c r="U398" i="18"/>
  <c r="T398" i="18"/>
  <c r="X261" i="18"/>
  <c r="W261" i="18"/>
  <c r="U261" i="18"/>
  <c r="T261" i="18"/>
  <c r="X13" i="18"/>
  <c r="W13" i="18"/>
  <c r="W8" i="18" s="1"/>
  <c r="V13" i="18"/>
  <c r="V5" i="18" s="1"/>
  <c r="U13" i="18"/>
  <c r="T13" i="18"/>
  <c r="X342" i="18"/>
  <c r="W342" i="18"/>
  <c r="V342" i="18"/>
  <c r="U342" i="18"/>
  <c r="T342" i="18"/>
  <c r="X124" i="18"/>
  <c r="W124" i="18"/>
  <c r="U124" i="18"/>
  <c r="T124" i="18"/>
  <c r="X289" i="18"/>
  <c r="W289" i="18"/>
  <c r="V289" i="18"/>
  <c r="U289" i="18"/>
  <c r="T289" i="18"/>
  <c r="X159" i="18"/>
  <c r="W159" i="18"/>
  <c r="V159" i="18"/>
  <c r="U159" i="18"/>
  <c r="T159" i="18"/>
  <c r="X476" i="18"/>
  <c r="W476" i="18"/>
  <c r="V476" i="18"/>
  <c r="U476" i="18"/>
  <c r="T476" i="18"/>
  <c r="X154" i="18"/>
  <c r="W154" i="18"/>
  <c r="V154" i="18"/>
  <c r="U154" i="18"/>
  <c r="T154" i="18"/>
  <c r="X496" i="18"/>
  <c r="W496" i="18"/>
  <c r="U496" i="18"/>
  <c r="T496" i="18"/>
  <c r="X323" i="18"/>
  <c r="W323" i="18"/>
  <c r="U323" i="18"/>
  <c r="T323" i="18"/>
  <c r="X472" i="18"/>
  <c r="W472" i="18"/>
  <c r="V472" i="18"/>
  <c r="U472" i="18"/>
  <c r="T472" i="18"/>
  <c r="X495" i="18"/>
  <c r="W495" i="18"/>
  <c r="U495" i="18"/>
  <c r="T495" i="18"/>
  <c r="X352" i="18"/>
  <c r="W352" i="18"/>
  <c r="U352" i="18"/>
  <c r="T352" i="18"/>
  <c r="X66" i="18"/>
  <c r="W66" i="18"/>
  <c r="U66" i="18"/>
  <c r="T66" i="18"/>
  <c r="X88" i="18"/>
  <c r="W88" i="18"/>
  <c r="V88" i="18"/>
  <c r="U88" i="18"/>
  <c r="T88" i="18"/>
  <c r="X471" i="18"/>
  <c r="W471" i="18"/>
  <c r="V471" i="18"/>
  <c r="U471" i="18"/>
  <c r="T471" i="18"/>
  <c r="X510" i="18"/>
  <c r="W510" i="18"/>
  <c r="V510" i="18"/>
  <c r="U510" i="18"/>
  <c r="T510" i="18"/>
  <c r="X385" i="18"/>
  <c r="W385" i="18"/>
  <c r="V385" i="18"/>
  <c r="U385" i="18"/>
  <c r="T385" i="18"/>
  <c r="X302" i="18"/>
  <c r="W302" i="18"/>
  <c r="V302" i="18"/>
  <c r="U302" i="18"/>
  <c r="T302" i="18"/>
  <c r="X494" i="18"/>
  <c r="W494" i="18"/>
  <c r="V494" i="18"/>
  <c r="V8" i="18" s="1"/>
  <c r="U494" i="18"/>
  <c r="T494" i="18"/>
  <c r="X52" i="18"/>
  <c r="W52" i="18"/>
  <c r="W7" i="18" s="1"/>
  <c r="V52" i="18"/>
  <c r="U52" i="18"/>
  <c r="T52" i="18"/>
  <c r="V9" i="18"/>
  <c r="U6" i="18"/>
  <c r="V527" i="17"/>
  <c r="V522" i="17"/>
  <c r="V528" i="17"/>
  <c r="G523" i="17"/>
  <c r="G522" i="17"/>
  <c r="X521" i="17"/>
  <c r="X233" i="17"/>
  <c r="W233" i="17"/>
  <c r="V233" i="17"/>
  <c r="U233" i="17"/>
  <c r="T233" i="17"/>
  <c r="X111" i="17"/>
  <c r="W111" i="17"/>
  <c r="V111" i="17"/>
  <c r="U111" i="17"/>
  <c r="T111" i="17"/>
  <c r="X109" i="17"/>
  <c r="W109" i="17"/>
  <c r="V109" i="17"/>
  <c r="U109" i="17"/>
  <c r="T109" i="17"/>
  <c r="X151" i="17"/>
  <c r="W151" i="17"/>
  <c r="V151" i="17"/>
  <c r="U151" i="17"/>
  <c r="T151" i="17"/>
  <c r="X342" i="17"/>
  <c r="W342" i="17"/>
  <c r="V342" i="17"/>
  <c r="U342" i="17"/>
  <c r="T342" i="17"/>
  <c r="X278" i="17"/>
  <c r="W278" i="17"/>
  <c r="V278" i="17"/>
  <c r="U278" i="17"/>
  <c r="T278" i="17"/>
  <c r="X129" i="17"/>
  <c r="W129" i="17"/>
  <c r="V129" i="17"/>
  <c r="U129" i="17"/>
  <c r="T129" i="17"/>
  <c r="X20" i="17"/>
  <c r="W20" i="17"/>
  <c r="V20" i="17"/>
  <c r="U20" i="17"/>
  <c r="T20" i="17"/>
  <c r="X216" i="17"/>
  <c r="W216" i="17"/>
  <c r="V216" i="17"/>
  <c r="U216" i="17"/>
  <c r="T216" i="17"/>
  <c r="X68" i="17"/>
  <c r="W68" i="17"/>
  <c r="V68" i="17"/>
  <c r="U68" i="17"/>
  <c r="T68" i="17"/>
  <c r="X46" i="17"/>
  <c r="W46" i="17"/>
  <c r="V46" i="17"/>
  <c r="U46" i="17"/>
  <c r="T46" i="17"/>
  <c r="X41" i="17"/>
  <c r="W41" i="17"/>
  <c r="V41" i="17"/>
  <c r="U41" i="17"/>
  <c r="T41" i="17"/>
  <c r="X50" i="17"/>
  <c r="W50" i="17"/>
  <c r="V50" i="17"/>
  <c r="U50" i="17"/>
  <c r="T50" i="17"/>
  <c r="X53" i="17"/>
  <c r="W53" i="17"/>
  <c r="V53" i="17"/>
  <c r="U53" i="17"/>
  <c r="T53" i="17"/>
  <c r="X97" i="17"/>
  <c r="W97" i="17"/>
  <c r="V97" i="17"/>
  <c r="U97" i="17"/>
  <c r="T97" i="17"/>
  <c r="X519" i="17"/>
  <c r="W519" i="17"/>
  <c r="U519" i="17"/>
  <c r="T519" i="17"/>
  <c r="X518" i="17"/>
  <c r="W518" i="17"/>
  <c r="U518" i="17"/>
  <c r="T518" i="17"/>
  <c r="X318" i="17"/>
  <c r="W318" i="17"/>
  <c r="V318" i="17"/>
  <c r="U318" i="17"/>
  <c r="T318" i="17"/>
  <c r="X180" i="17"/>
  <c r="W180" i="17"/>
  <c r="V180" i="17"/>
  <c r="U180" i="17"/>
  <c r="T180" i="17"/>
  <c r="X517" i="17"/>
  <c r="W517" i="17"/>
  <c r="U517" i="17"/>
  <c r="T517" i="17"/>
  <c r="X44" i="17"/>
  <c r="W44" i="17"/>
  <c r="V44" i="17"/>
  <c r="U44" i="17"/>
  <c r="T44" i="17"/>
  <c r="X92" i="17"/>
  <c r="W92" i="17"/>
  <c r="V92" i="17"/>
  <c r="U92" i="17"/>
  <c r="T92" i="17"/>
  <c r="X221" i="17"/>
  <c r="W221" i="17"/>
  <c r="V221" i="17"/>
  <c r="U221" i="17"/>
  <c r="T221" i="17"/>
  <c r="X40" i="17"/>
  <c r="W40" i="17"/>
  <c r="V40" i="17"/>
  <c r="U40" i="17"/>
  <c r="T40" i="17"/>
  <c r="X516" i="17"/>
  <c r="W516" i="17"/>
  <c r="U516" i="17"/>
  <c r="T516" i="17"/>
  <c r="X515" i="17"/>
  <c r="W515" i="17"/>
  <c r="U515" i="17"/>
  <c r="T515" i="17"/>
  <c r="X514" i="17"/>
  <c r="W514" i="17"/>
  <c r="U514" i="17"/>
  <c r="T514" i="17"/>
  <c r="X513" i="17"/>
  <c r="W513" i="17"/>
  <c r="U513" i="17"/>
  <c r="T513" i="17"/>
  <c r="X125" i="17"/>
  <c r="W125" i="17"/>
  <c r="V125" i="17"/>
  <c r="U125" i="17"/>
  <c r="T125" i="17"/>
  <c r="X209" i="17"/>
  <c r="W209" i="17"/>
  <c r="V209" i="17"/>
  <c r="U209" i="17"/>
  <c r="T209" i="17"/>
  <c r="X317" i="17"/>
  <c r="W317" i="17"/>
  <c r="V317" i="17"/>
  <c r="U317" i="17"/>
  <c r="T317" i="17"/>
  <c r="X512" i="17"/>
  <c r="W512" i="17"/>
  <c r="U512" i="17"/>
  <c r="T512" i="17"/>
  <c r="X511" i="17"/>
  <c r="W511" i="17"/>
  <c r="U511" i="17"/>
  <c r="T511" i="17"/>
  <c r="X301" i="17"/>
  <c r="W301" i="17"/>
  <c r="V301" i="17"/>
  <c r="U301" i="17"/>
  <c r="T301" i="17"/>
  <c r="X276" i="17"/>
  <c r="W276" i="17"/>
  <c r="V276" i="17"/>
  <c r="U276" i="17"/>
  <c r="T276" i="17"/>
  <c r="X27" i="17"/>
  <c r="W27" i="17"/>
  <c r="V27" i="17"/>
  <c r="U27" i="17"/>
  <c r="T27" i="17"/>
  <c r="X163" i="17"/>
  <c r="W163" i="17"/>
  <c r="V163" i="17"/>
  <c r="U163" i="17"/>
  <c r="T163" i="17"/>
  <c r="X510" i="17"/>
  <c r="W510" i="17"/>
  <c r="U510" i="17"/>
  <c r="T510" i="17"/>
  <c r="X345" i="17"/>
  <c r="W345" i="17"/>
  <c r="V345" i="17"/>
  <c r="U345" i="17"/>
  <c r="T345" i="17"/>
  <c r="X509" i="17"/>
  <c r="W509" i="17"/>
  <c r="U509" i="17"/>
  <c r="T509" i="17"/>
  <c r="X194" i="17"/>
  <c r="W194" i="17"/>
  <c r="V194" i="17"/>
  <c r="U194" i="17"/>
  <c r="T194" i="17"/>
  <c r="X69" i="17"/>
  <c r="W69" i="17"/>
  <c r="V69" i="17"/>
  <c r="U69" i="17"/>
  <c r="T69" i="17"/>
  <c r="X508" i="17"/>
  <c r="W508" i="17"/>
  <c r="U508" i="17"/>
  <c r="T508" i="17"/>
  <c r="X507" i="17"/>
  <c r="W507" i="17"/>
  <c r="U507" i="17"/>
  <c r="T507" i="17"/>
  <c r="X63" i="17"/>
  <c r="W63" i="17"/>
  <c r="V63" i="17"/>
  <c r="U63" i="17"/>
  <c r="T63" i="17"/>
  <c r="X160" i="17"/>
  <c r="W160" i="17"/>
  <c r="V160" i="17"/>
  <c r="U160" i="17"/>
  <c r="T160" i="17"/>
  <c r="X156" i="17"/>
  <c r="W156" i="17"/>
  <c r="V156" i="17"/>
  <c r="U156" i="17"/>
  <c r="T156" i="17"/>
  <c r="X191" i="17"/>
  <c r="W191" i="17"/>
  <c r="V191" i="17"/>
  <c r="U191" i="17"/>
  <c r="T191" i="17"/>
  <c r="X506" i="17"/>
  <c r="W506" i="17"/>
  <c r="U506" i="17"/>
  <c r="T506" i="17"/>
  <c r="X505" i="17"/>
  <c r="W505" i="17"/>
  <c r="U505" i="17"/>
  <c r="T505" i="17"/>
  <c r="X313" i="17"/>
  <c r="W313" i="17"/>
  <c r="V313" i="17"/>
  <c r="U313" i="17"/>
  <c r="T313" i="17"/>
  <c r="X181" i="17"/>
  <c r="W181" i="17"/>
  <c r="V181" i="17"/>
  <c r="U181" i="17"/>
  <c r="T181" i="17"/>
  <c r="X66" i="17"/>
  <c r="W66" i="17"/>
  <c r="V66" i="17"/>
  <c r="U66" i="17"/>
  <c r="T66" i="17"/>
  <c r="X504" i="17"/>
  <c r="W504" i="17"/>
  <c r="U504" i="17"/>
  <c r="T504" i="17"/>
  <c r="X215" i="17"/>
  <c r="W215" i="17"/>
  <c r="V215" i="17"/>
  <c r="U215" i="17"/>
  <c r="T215" i="17"/>
  <c r="X354" i="17"/>
  <c r="W354" i="17"/>
  <c r="V354" i="17"/>
  <c r="U354" i="17"/>
  <c r="T354" i="17"/>
  <c r="X304" i="17"/>
  <c r="W304" i="17"/>
  <c r="V304" i="17"/>
  <c r="U304" i="17"/>
  <c r="T304" i="17"/>
  <c r="X344" i="17"/>
  <c r="W344" i="17"/>
  <c r="V344" i="17"/>
  <c r="U344" i="17"/>
  <c r="T344" i="17"/>
  <c r="X56" i="17"/>
  <c r="W56" i="17"/>
  <c r="V56" i="17"/>
  <c r="U56" i="17"/>
  <c r="T56" i="17"/>
  <c r="X158" i="17"/>
  <c r="W158" i="17"/>
  <c r="V158" i="17"/>
  <c r="U158" i="17"/>
  <c r="T158" i="17"/>
  <c r="X503" i="17"/>
  <c r="W503" i="17"/>
  <c r="U503" i="17"/>
  <c r="T503" i="17"/>
  <c r="X502" i="17"/>
  <c r="W502" i="17"/>
  <c r="U502" i="17"/>
  <c r="T502" i="17"/>
  <c r="X99" i="17"/>
  <c r="W99" i="17"/>
  <c r="V99" i="17"/>
  <c r="U99" i="17"/>
  <c r="T99" i="17"/>
  <c r="X28" i="17"/>
  <c r="W28" i="17"/>
  <c r="V28" i="17"/>
  <c r="U28" i="17"/>
  <c r="T28" i="17"/>
  <c r="X309" i="17"/>
  <c r="W309" i="17"/>
  <c r="V309" i="17"/>
  <c r="U309" i="17"/>
  <c r="T309" i="17"/>
  <c r="X501" i="17"/>
  <c r="W501" i="17"/>
  <c r="U501" i="17"/>
  <c r="T501" i="17"/>
  <c r="X184" i="17"/>
  <c r="W184" i="17"/>
  <c r="V184" i="17"/>
  <c r="U184" i="17"/>
  <c r="T184" i="17"/>
  <c r="X90" i="17"/>
  <c r="W90" i="17"/>
  <c r="V90" i="17"/>
  <c r="U90" i="17"/>
  <c r="T90" i="17"/>
  <c r="X500" i="17"/>
  <c r="W500" i="17"/>
  <c r="U500" i="17"/>
  <c r="T500" i="17"/>
  <c r="X176" i="17"/>
  <c r="W176" i="17"/>
  <c r="V176" i="17"/>
  <c r="U176" i="17"/>
  <c r="T176" i="17"/>
  <c r="X206" i="17"/>
  <c r="W206" i="17"/>
  <c r="V206" i="17"/>
  <c r="U206" i="17"/>
  <c r="T206" i="17"/>
  <c r="X295" i="17"/>
  <c r="W295" i="17"/>
  <c r="V295" i="17"/>
  <c r="U295" i="17"/>
  <c r="T295" i="17"/>
  <c r="X310" i="17"/>
  <c r="W310" i="17"/>
  <c r="V310" i="17"/>
  <c r="U310" i="17"/>
  <c r="T310" i="17"/>
  <c r="X321" i="17"/>
  <c r="W321" i="17"/>
  <c r="V321" i="17"/>
  <c r="U321" i="17"/>
  <c r="T321" i="17"/>
  <c r="X499" i="17"/>
  <c r="W499" i="17"/>
  <c r="U499" i="17"/>
  <c r="T499" i="17"/>
  <c r="X49" i="17"/>
  <c r="W49" i="17"/>
  <c r="V49" i="17"/>
  <c r="U49" i="17"/>
  <c r="T49" i="17"/>
  <c r="X498" i="17"/>
  <c r="W498" i="17"/>
  <c r="U498" i="17"/>
  <c r="T498" i="17"/>
  <c r="X289" i="17"/>
  <c r="W289" i="17"/>
  <c r="V289" i="17"/>
  <c r="U289" i="17"/>
  <c r="T289" i="17"/>
  <c r="X235" i="17"/>
  <c r="W235" i="17"/>
  <c r="V235" i="17"/>
  <c r="U235" i="17"/>
  <c r="T235" i="17"/>
  <c r="X214" i="17"/>
  <c r="W214" i="17"/>
  <c r="V214" i="17"/>
  <c r="U214" i="17"/>
  <c r="T214" i="17"/>
  <c r="X118" i="17"/>
  <c r="W118" i="17"/>
  <c r="V118" i="17"/>
  <c r="U118" i="17"/>
  <c r="T118" i="17"/>
  <c r="X134" i="17"/>
  <c r="W134" i="17"/>
  <c r="V134" i="17"/>
  <c r="U134" i="17"/>
  <c r="T134" i="17"/>
  <c r="X243" i="17"/>
  <c r="W243" i="17"/>
  <c r="V243" i="17"/>
  <c r="U243" i="17"/>
  <c r="T243" i="17"/>
  <c r="X497" i="17"/>
  <c r="W497" i="17"/>
  <c r="U497" i="17"/>
  <c r="T497" i="17"/>
  <c r="X496" i="17"/>
  <c r="W496" i="17"/>
  <c r="U496" i="17"/>
  <c r="T496" i="17"/>
  <c r="X103" i="17"/>
  <c r="W103" i="17"/>
  <c r="V103" i="17"/>
  <c r="U103" i="17"/>
  <c r="T103" i="17"/>
  <c r="X495" i="17"/>
  <c r="W495" i="17"/>
  <c r="U495" i="17"/>
  <c r="T495" i="17"/>
  <c r="X192" i="17"/>
  <c r="W192" i="17"/>
  <c r="V192" i="17"/>
  <c r="U192" i="17"/>
  <c r="T192" i="17"/>
  <c r="X494" i="17"/>
  <c r="W494" i="17"/>
  <c r="U494" i="17"/>
  <c r="T494" i="17"/>
  <c r="X493" i="17"/>
  <c r="W493" i="17"/>
  <c r="U493" i="17"/>
  <c r="T493" i="17"/>
  <c r="X224" i="17"/>
  <c r="W224" i="17"/>
  <c r="V224" i="17"/>
  <c r="U224" i="17"/>
  <c r="T224" i="17"/>
  <c r="X45" i="17"/>
  <c r="W45" i="17"/>
  <c r="V45" i="17"/>
  <c r="U45" i="17"/>
  <c r="T45" i="17"/>
  <c r="X185" i="17"/>
  <c r="W185" i="17"/>
  <c r="V185" i="17"/>
  <c r="U185" i="17"/>
  <c r="T185" i="17"/>
  <c r="X117" i="17"/>
  <c r="W117" i="17"/>
  <c r="V117" i="17"/>
  <c r="U117" i="17"/>
  <c r="T117" i="17"/>
  <c r="X492" i="17"/>
  <c r="W492" i="17"/>
  <c r="U492" i="17"/>
  <c r="T492" i="17"/>
  <c r="X491" i="17"/>
  <c r="W491" i="17"/>
  <c r="U491" i="17"/>
  <c r="T491" i="17"/>
  <c r="X490" i="17"/>
  <c r="W490" i="17"/>
  <c r="U490" i="17"/>
  <c r="T490" i="17"/>
  <c r="X358" i="17"/>
  <c r="W358" i="17"/>
  <c r="V358" i="17"/>
  <c r="U358" i="17"/>
  <c r="T358" i="17"/>
  <c r="X220" i="17"/>
  <c r="W220" i="17"/>
  <c r="V220" i="17"/>
  <c r="U220" i="17"/>
  <c r="T220" i="17"/>
  <c r="X336" i="17"/>
  <c r="W336" i="17"/>
  <c r="V336" i="17"/>
  <c r="U336" i="17"/>
  <c r="T336" i="17"/>
  <c r="X64" i="17"/>
  <c r="W64" i="17"/>
  <c r="V64" i="17"/>
  <c r="U64" i="17"/>
  <c r="T64" i="17"/>
  <c r="X489" i="17"/>
  <c r="W489" i="17"/>
  <c r="U489" i="17"/>
  <c r="T489" i="17"/>
  <c r="X178" i="17"/>
  <c r="W178" i="17"/>
  <c r="V178" i="17"/>
  <c r="U178" i="17"/>
  <c r="T178" i="17"/>
  <c r="X315" i="17"/>
  <c r="W315" i="17"/>
  <c r="V315" i="17"/>
  <c r="U315" i="17"/>
  <c r="T315" i="17"/>
  <c r="X71" i="17"/>
  <c r="W71" i="17"/>
  <c r="V71" i="17"/>
  <c r="U71" i="17"/>
  <c r="T71" i="17"/>
  <c r="X171" i="17"/>
  <c r="W171" i="17"/>
  <c r="V171" i="17"/>
  <c r="U171" i="17"/>
  <c r="T171" i="17"/>
  <c r="X116" i="17"/>
  <c r="W116" i="17"/>
  <c r="V116" i="17"/>
  <c r="U116" i="17"/>
  <c r="T116" i="17"/>
  <c r="X13" i="17"/>
  <c r="W13" i="17"/>
  <c r="V13" i="17"/>
  <c r="U13" i="17"/>
  <c r="T13" i="17"/>
  <c r="X37" i="17"/>
  <c r="W37" i="17"/>
  <c r="V37" i="17"/>
  <c r="U37" i="17"/>
  <c r="T37" i="17"/>
  <c r="X188" i="17"/>
  <c r="W188" i="17"/>
  <c r="V188" i="17"/>
  <c r="U188" i="17"/>
  <c r="T188" i="17"/>
  <c r="X94" i="17"/>
  <c r="W94" i="17"/>
  <c r="V94" i="17"/>
  <c r="U94" i="17"/>
  <c r="T94" i="17"/>
  <c r="X488" i="17"/>
  <c r="W488" i="17"/>
  <c r="U488" i="17"/>
  <c r="T488" i="17"/>
  <c r="X487" i="17"/>
  <c r="W487" i="17"/>
  <c r="U487" i="17"/>
  <c r="T487" i="17"/>
  <c r="X268" i="17"/>
  <c r="W268" i="17"/>
  <c r="V268" i="17"/>
  <c r="U268" i="17"/>
  <c r="T268" i="17"/>
  <c r="X486" i="17"/>
  <c r="W486" i="17"/>
  <c r="U486" i="17"/>
  <c r="T486" i="17"/>
  <c r="X121" i="17"/>
  <c r="W121" i="17"/>
  <c r="V121" i="17"/>
  <c r="U121" i="17"/>
  <c r="T121" i="17"/>
  <c r="X165" i="17"/>
  <c r="W165" i="17"/>
  <c r="V165" i="17"/>
  <c r="U165" i="17"/>
  <c r="T165" i="17"/>
  <c r="X485" i="17"/>
  <c r="W485" i="17"/>
  <c r="U485" i="17"/>
  <c r="T485" i="17"/>
  <c r="X484" i="17"/>
  <c r="W484" i="17"/>
  <c r="U484" i="17"/>
  <c r="T484" i="17"/>
  <c r="X83" i="17"/>
  <c r="W83" i="17"/>
  <c r="V83" i="17"/>
  <c r="U83" i="17"/>
  <c r="T83" i="17"/>
  <c r="X157" i="17"/>
  <c r="W157" i="17"/>
  <c r="V157" i="17"/>
  <c r="U157" i="17"/>
  <c r="T157" i="17"/>
  <c r="X122" i="17"/>
  <c r="W122" i="17"/>
  <c r="V122" i="17"/>
  <c r="U122" i="17"/>
  <c r="T122" i="17"/>
  <c r="X15" i="17"/>
  <c r="X7" i="17" s="1"/>
  <c r="W15" i="17"/>
  <c r="V15" i="17"/>
  <c r="U15" i="17"/>
  <c r="T15" i="17"/>
  <c r="T7" i="17" s="1"/>
  <c r="X329" i="17"/>
  <c r="W329" i="17"/>
  <c r="V329" i="17"/>
  <c r="U329" i="17"/>
  <c r="T329" i="17"/>
  <c r="X24" i="17"/>
  <c r="W24" i="17"/>
  <c r="V24" i="17"/>
  <c r="U24" i="17"/>
  <c r="T24" i="17"/>
  <c r="X203" i="17"/>
  <c r="W203" i="17"/>
  <c r="V203" i="17"/>
  <c r="U203" i="17"/>
  <c r="T203" i="17"/>
  <c r="X36" i="17"/>
  <c r="W36" i="17"/>
  <c r="V36" i="17"/>
  <c r="U36" i="17"/>
  <c r="T36" i="17"/>
  <c r="X483" i="17"/>
  <c r="W483" i="17"/>
  <c r="U483" i="17"/>
  <c r="T483" i="17"/>
  <c r="X30" i="17"/>
  <c r="W30" i="17"/>
  <c r="V30" i="17"/>
  <c r="U30" i="17"/>
  <c r="T30" i="17"/>
  <c r="X54" i="17"/>
  <c r="W54" i="17"/>
  <c r="V54" i="17"/>
  <c r="U54" i="17"/>
  <c r="T54" i="17"/>
  <c r="X482" i="17"/>
  <c r="W482" i="17"/>
  <c r="U482" i="17"/>
  <c r="T482" i="17"/>
  <c r="X481" i="17"/>
  <c r="W481" i="17"/>
  <c r="U481" i="17"/>
  <c r="T481" i="17"/>
  <c r="X47" i="17"/>
  <c r="W47" i="17"/>
  <c r="V47" i="17"/>
  <c r="U47" i="17"/>
  <c r="T47" i="17"/>
  <c r="X52" i="17"/>
  <c r="W52" i="17"/>
  <c r="V52" i="17"/>
  <c r="U52" i="17"/>
  <c r="T52" i="17"/>
  <c r="X290" i="17"/>
  <c r="W290" i="17"/>
  <c r="V290" i="17"/>
  <c r="U290" i="17"/>
  <c r="T290" i="17"/>
  <c r="X480" i="17"/>
  <c r="W480" i="17"/>
  <c r="U480" i="17"/>
  <c r="T480" i="17"/>
  <c r="X479" i="17"/>
  <c r="W479" i="17"/>
  <c r="U479" i="17"/>
  <c r="T479" i="17"/>
  <c r="X106" i="17"/>
  <c r="W106" i="17"/>
  <c r="V106" i="17"/>
  <c r="U106" i="17"/>
  <c r="T106" i="17"/>
  <c r="X105" i="17"/>
  <c r="W105" i="17"/>
  <c r="V105" i="17"/>
  <c r="U105" i="17"/>
  <c r="T105" i="17"/>
  <c r="X146" i="17"/>
  <c r="W146" i="17"/>
  <c r="V146" i="17"/>
  <c r="U146" i="17"/>
  <c r="T146" i="17"/>
  <c r="X341" i="17"/>
  <c r="W341" i="17"/>
  <c r="V341" i="17"/>
  <c r="U341" i="17"/>
  <c r="T341" i="17"/>
  <c r="X326" i="17"/>
  <c r="W326" i="17"/>
  <c r="V326" i="17"/>
  <c r="U326" i="17"/>
  <c r="T326" i="17"/>
  <c r="X237" i="17"/>
  <c r="W237" i="17"/>
  <c r="V237" i="17"/>
  <c r="U237" i="17"/>
  <c r="T237" i="17"/>
  <c r="X256" i="17"/>
  <c r="W256" i="17"/>
  <c r="V256" i="17"/>
  <c r="U256" i="17"/>
  <c r="T256" i="17"/>
  <c r="X147" i="17"/>
  <c r="W147" i="17"/>
  <c r="V147" i="17"/>
  <c r="U147" i="17"/>
  <c r="T147" i="17"/>
  <c r="X478" i="17"/>
  <c r="W478" i="17"/>
  <c r="U478" i="17"/>
  <c r="T478" i="17"/>
  <c r="X142" i="17"/>
  <c r="W142" i="17"/>
  <c r="V142" i="17"/>
  <c r="U142" i="17"/>
  <c r="T142" i="17"/>
  <c r="X141" i="17"/>
  <c r="W141" i="17"/>
  <c r="V141" i="17"/>
  <c r="U141" i="17"/>
  <c r="T141" i="17"/>
  <c r="X365" i="17"/>
  <c r="W365" i="17"/>
  <c r="V365" i="17"/>
  <c r="U365" i="17"/>
  <c r="T365" i="17"/>
  <c r="X262" i="17"/>
  <c r="W262" i="17"/>
  <c r="V262" i="17"/>
  <c r="U262" i="17"/>
  <c r="T262" i="17"/>
  <c r="X51" i="17"/>
  <c r="W51" i="17"/>
  <c r="V51" i="17"/>
  <c r="U51" i="17"/>
  <c r="T51" i="17"/>
  <c r="X228" i="17"/>
  <c r="W228" i="17"/>
  <c r="V228" i="17"/>
  <c r="U228" i="17"/>
  <c r="T228" i="17"/>
  <c r="X280" i="17"/>
  <c r="W280" i="17"/>
  <c r="V280" i="17"/>
  <c r="U280" i="17"/>
  <c r="T280" i="17"/>
  <c r="X35" i="17"/>
  <c r="W35" i="17"/>
  <c r="V35" i="17"/>
  <c r="U35" i="17"/>
  <c r="T35" i="17"/>
  <c r="X255" i="17"/>
  <c r="W255" i="17"/>
  <c r="V255" i="17"/>
  <c r="U255" i="17"/>
  <c r="T255" i="17"/>
  <c r="X179" i="17"/>
  <c r="W179" i="17"/>
  <c r="V179" i="17"/>
  <c r="U179" i="17"/>
  <c r="T179" i="17"/>
  <c r="X477" i="17"/>
  <c r="W477" i="17"/>
  <c r="U477" i="17"/>
  <c r="T477" i="17"/>
  <c r="X202" i="17"/>
  <c r="W202" i="17"/>
  <c r="V202" i="17"/>
  <c r="U202" i="17"/>
  <c r="T202" i="17"/>
  <c r="X161" i="17"/>
  <c r="W161" i="17"/>
  <c r="V161" i="17"/>
  <c r="U161" i="17"/>
  <c r="T161" i="17"/>
  <c r="X12" i="17"/>
  <c r="W12" i="17"/>
  <c r="W8" i="17" s="1"/>
  <c r="V12" i="17"/>
  <c r="V5" i="17" s="1"/>
  <c r="U12" i="17"/>
  <c r="T12" i="17"/>
  <c r="X328" i="17"/>
  <c r="W328" i="17"/>
  <c r="V328" i="17"/>
  <c r="U328" i="17"/>
  <c r="T328" i="17"/>
  <c r="X356" i="17"/>
  <c r="W356" i="17"/>
  <c r="V356" i="17"/>
  <c r="U356" i="17"/>
  <c r="T356" i="17"/>
  <c r="X476" i="17"/>
  <c r="W476" i="17"/>
  <c r="U476" i="17"/>
  <c r="T476" i="17"/>
  <c r="X475" i="17"/>
  <c r="W475" i="17"/>
  <c r="U475" i="17"/>
  <c r="T475" i="17"/>
  <c r="X211" i="17"/>
  <c r="W211" i="17"/>
  <c r="V211" i="17"/>
  <c r="U211" i="17"/>
  <c r="T211" i="17"/>
  <c r="X474" i="17"/>
  <c r="W474" i="17"/>
  <c r="U474" i="17"/>
  <c r="T474" i="17"/>
  <c r="X284" i="17"/>
  <c r="W284" i="17"/>
  <c r="V284" i="17"/>
  <c r="U284" i="17"/>
  <c r="T284" i="17"/>
  <c r="X76" i="17"/>
  <c r="W76" i="17"/>
  <c r="V76" i="17"/>
  <c r="U76" i="17"/>
  <c r="T76" i="17"/>
  <c r="X473" i="17"/>
  <c r="W473" i="17"/>
  <c r="U473" i="17"/>
  <c r="T473" i="17"/>
  <c r="X319" i="17"/>
  <c r="W319" i="17"/>
  <c r="V319" i="17"/>
  <c r="U319" i="17"/>
  <c r="T319" i="17"/>
  <c r="X225" i="17"/>
  <c r="W225" i="17"/>
  <c r="V225" i="17"/>
  <c r="U225" i="17"/>
  <c r="T225" i="17"/>
  <c r="X201" i="17"/>
  <c r="W201" i="17"/>
  <c r="V201" i="17"/>
  <c r="U201" i="17"/>
  <c r="T201" i="17"/>
  <c r="X472" i="17"/>
  <c r="W472" i="17"/>
  <c r="U472" i="17"/>
  <c r="T472" i="17"/>
  <c r="X197" i="17"/>
  <c r="W197" i="17"/>
  <c r="V197" i="17"/>
  <c r="U197" i="17"/>
  <c r="T197" i="17"/>
  <c r="X323" i="17"/>
  <c r="W323" i="17"/>
  <c r="V323" i="17"/>
  <c r="U323" i="17"/>
  <c r="T323" i="17"/>
  <c r="X471" i="17"/>
  <c r="W471" i="17"/>
  <c r="U471" i="17"/>
  <c r="T471" i="17"/>
  <c r="X186" i="17"/>
  <c r="W186" i="17"/>
  <c r="V186" i="17"/>
  <c r="U186" i="17"/>
  <c r="T186" i="17"/>
  <c r="X286" i="17"/>
  <c r="W286" i="17"/>
  <c r="V286" i="17"/>
  <c r="U286" i="17"/>
  <c r="T286" i="17"/>
  <c r="X470" i="17"/>
  <c r="W470" i="17"/>
  <c r="U470" i="17"/>
  <c r="T470" i="17"/>
  <c r="X17" i="17"/>
  <c r="W17" i="17"/>
  <c r="V17" i="17"/>
  <c r="U17" i="17"/>
  <c r="T17" i="17"/>
  <c r="X112" i="17"/>
  <c r="W112" i="17"/>
  <c r="V112" i="17"/>
  <c r="U112" i="17"/>
  <c r="T112" i="17"/>
  <c r="X223" i="17"/>
  <c r="W223" i="17"/>
  <c r="V223" i="17"/>
  <c r="U223" i="17"/>
  <c r="T223" i="17"/>
  <c r="X193" i="17"/>
  <c r="W193" i="17"/>
  <c r="V193" i="17"/>
  <c r="U193" i="17"/>
  <c r="T193" i="17"/>
  <c r="X95" i="17"/>
  <c r="W95" i="17"/>
  <c r="V95" i="17"/>
  <c r="U95" i="17"/>
  <c r="T95" i="17"/>
  <c r="X104" i="17"/>
  <c r="W104" i="17"/>
  <c r="V104" i="17"/>
  <c r="U104" i="17"/>
  <c r="T104" i="17"/>
  <c r="X187" i="17"/>
  <c r="W187" i="17"/>
  <c r="V187" i="17"/>
  <c r="U187" i="17"/>
  <c r="T187" i="17"/>
  <c r="X469" i="17"/>
  <c r="W469" i="17"/>
  <c r="U469" i="17"/>
  <c r="T469" i="17"/>
  <c r="X468" i="17"/>
  <c r="W468" i="17"/>
  <c r="U468" i="17"/>
  <c r="T468" i="17"/>
  <c r="X467" i="17"/>
  <c r="W467" i="17"/>
  <c r="U467" i="17"/>
  <c r="T467" i="17"/>
  <c r="X466" i="17"/>
  <c r="W466" i="17"/>
  <c r="U466" i="17"/>
  <c r="T466" i="17"/>
  <c r="X248" i="17"/>
  <c r="W248" i="17"/>
  <c r="V248" i="17"/>
  <c r="U248" i="17"/>
  <c r="T248" i="17"/>
  <c r="X300" i="17"/>
  <c r="W300" i="17"/>
  <c r="V300" i="17"/>
  <c r="U300" i="17"/>
  <c r="T300" i="17"/>
  <c r="X120" i="17"/>
  <c r="W120" i="17"/>
  <c r="V120" i="17"/>
  <c r="U120" i="17"/>
  <c r="T120" i="17"/>
  <c r="X110" i="17"/>
  <c r="W110" i="17"/>
  <c r="V110" i="17"/>
  <c r="U110" i="17"/>
  <c r="T110" i="17"/>
  <c r="X29" i="17"/>
  <c r="W29" i="17"/>
  <c r="V29" i="17"/>
  <c r="U29" i="17"/>
  <c r="T29" i="17"/>
  <c r="X87" i="17"/>
  <c r="W87" i="17"/>
  <c r="V87" i="17"/>
  <c r="U87" i="17"/>
  <c r="T87" i="17"/>
  <c r="X465" i="17"/>
  <c r="W465" i="17"/>
  <c r="U465" i="17"/>
  <c r="T465" i="17"/>
  <c r="X259" i="17"/>
  <c r="W259" i="17"/>
  <c r="V259" i="17"/>
  <c r="U259" i="17"/>
  <c r="T259" i="17"/>
  <c r="X464" i="17"/>
  <c r="W464" i="17"/>
  <c r="U464" i="17"/>
  <c r="T464" i="17"/>
  <c r="X279" i="17"/>
  <c r="W279" i="17"/>
  <c r="V279" i="17"/>
  <c r="U279" i="17"/>
  <c r="T279" i="17"/>
  <c r="X127" i="17"/>
  <c r="W127" i="17"/>
  <c r="V127" i="17"/>
  <c r="U127" i="17"/>
  <c r="T127" i="17"/>
  <c r="X463" i="17"/>
  <c r="W463" i="17"/>
  <c r="U463" i="17"/>
  <c r="T463" i="17"/>
  <c r="X462" i="17"/>
  <c r="W462" i="17"/>
  <c r="U462" i="17"/>
  <c r="T462" i="17"/>
  <c r="X461" i="17"/>
  <c r="W461" i="17"/>
  <c r="U461" i="17"/>
  <c r="T461" i="17"/>
  <c r="X460" i="17"/>
  <c r="W460" i="17"/>
  <c r="U460" i="17"/>
  <c r="T460" i="17"/>
  <c r="X294" i="17"/>
  <c r="W294" i="17"/>
  <c r="V294" i="17"/>
  <c r="U294" i="17"/>
  <c r="T294" i="17"/>
  <c r="X232" i="17"/>
  <c r="W232" i="17"/>
  <c r="V232" i="17"/>
  <c r="U232" i="17"/>
  <c r="T232" i="17"/>
  <c r="X312" i="17"/>
  <c r="W312" i="17"/>
  <c r="V312" i="17"/>
  <c r="U312" i="17"/>
  <c r="T312" i="17"/>
  <c r="X459" i="17"/>
  <c r="W459" i="17"/>
  <c r="U459" i="17"/>
  <c r="T459" i="17"/>
  <c r="X458" i="17"/>
  <c r="W458" i="17"/>
  <c r="U458" i="17"/>
  <c r="T458" i="17"/>
  <c r="X153" i="17"/>
  <c r="W153" i="17"/>
  <c r="V153" i="17"/>
  <c r="U153" i="17"/>
  <c r="T153" i="17"/>
  <c r="X293" i="17"/>
  <c r="W293" i="17"/>
  <c r="V293" i="17"/>
  <c r="U293" i="17"/>
  <c r="T293" i="17"/>
  <c r="X57" i="17"/>
  <c r="W57" i="17"/>
  <c r="V57" i="17"/>
  <c r="U57" i="17"/>
  <c r="T57" i="17"/>
  <c r="X457" i="17"/>
  <c r="W457" i="17"/>
  <c r="U457" i="17"/>
  <c r="T457" i="17"/>
  <c r="X456" i="17"/>
  <c r="W456" i="17"/>
  <c r="U456" i="17"/>
  <c r="T456" i="17"/>
  <c r="X455" i="17"/>
  <c r="W455" i="17"/>
  <c r="U455" i="17"/>
  <c r="T455" i="17"/>
  <c r="X454" i="17"/>
  <c r="W454" i="17"/>
  <c r="U454" i="17"/>
  <c r="T454" i="17"/>
  <c r="X260" i="17"/>
  <c r="W260" i="17"/>
  <c r="V260" i="17"/>
  <c r="U260" i="17"/>
  <c r="T260" i="17"/>
  <c r="X48" i="17"/>
  <c r="W48" i="17"/>
  <c r="V48" i="17"/>
  <c r="U48" i="17"/>
  <c r="T48" i="17"/>
  <c r="X453" i="17"/>
  <c r="W453" i="17"/>
  <c r="U453" i="17"/>
  <c r="T453" i="17"/>
  <c r="X335" i="17"/>
  <c r="W335" i="17"/>
  <c r="V335" i="17"/>
  <c r="U335" i="17"/>
  <c r="T335" i="17"/>
  <c r="X452" i="17"/>
  <c r="W452" i="17"/>
  <c r="U452" i="17"/>
  <c r="T452" i="17"/>
  <c r="X451" i="17"/>
  <c r="W451" i="17"/>
  <c r="U451" i="17"/>
  <c r="T451" i="17"/>
  <c r="X58" i="17"/>
  <c r="W58" i="17"/>
  <c r="V58" i="17"/>
  <c r="U58" i="17"/>
  <c r="T58" i="17"/>
  <c r="X78" i="17"/>
  <c r="W78" i="17"/>
  <c r="V78" i="17"/>
  <c r="U78" i="17"/>
  <c r="T78" i="17"/>
  <c r="X245" i="17"/>
  <c r="W245" i="17"/>
  <c r="V245" i="17"/>
  <c r="U245" i="17"/>
  <c r="T245" i="17"/>
  <c r="X190" i="17"/>
  <c r="W190" i="17"/>
  <c r="V190" i="17"/>
  <c r="U190" i="17"/>
  <c r="T190" i="17"/>
  <c r="X450" i="17"/>
  <c r="W450" i="17"/>
  <c r="U450" i="17"/>
  <c r="T450" i="17"/>
  <c r="X352" i="17"/>
  <c r="W352" i="17"/>
  <c r="V352" i="17"/>
  <c r="U352" i="17"/>
  <c r="T352" i="17"/>
  <c r="X327" i="17"/>
  <c r="W327" i="17"/>
  <c r="V327" i="17"/>
  <c r="U327" i="17"/>
  <c r="T327" i="17"/>
  <c r="X305" i="17"/>
  <c r="W305" i="17"/>
  <c r="V305" i="17"/>
  <c r="U305" i="17"/>
  <c r="T305" i="17"/>
  <c r="X449" i="17"/>
  <c r="W449" i="17"/>
  <c r="U449" i="17"/>
  <c r="T449" i="17"/>
  <c r="X25" i="17"/>
  <c r="W25" i="17"/>
  <c r="V25" i="17"/>
  <c r="U25" i="17"/>
  <c r="T25" i="17"/>
  <c r="X128" i="17"/>
  <c r="W128" i="17"/>
  <c r="V128" i="17"/>
  <c r="U128" i="17"/>
  <c r="T128" i="17"/>
  <c r="X448" i="17"/>
  <c r="W448" i="17"/>
  <c r="U448" i="17"/>
  <c r="T448" i="17"/>
  <c r="X183" i="17"/>
  <c r="W183" i="17"/>
  <c r="V183" i="17"/>
  <c r="U183" i="17"/>
  <c r="T183" i="17"/>
  <c r="X447" i="17"/>
  <c r="W447" i="17"/>
  <c r="U447" i="17"/>
  <c r="T447" i="17"/>
  <c r="X249" i="17"/>
  <c r="W249" i="17"/>
  <c r="V249" i="17"/>
  <c r="U249" i="17"/>
  <c r="T249" i="17"/>
  <c r="X101" i="17"/>
  <c r="W101" i="17"/>
  <c r="V101" i="17"/>
  <c r="U101" i="17"/>
  <c r="T101" i="17"/>
  <c r="X241" i="17"/>
  <c r="W241" i="17"/>
  <c r="V241" i="17"/>
  <c r="U241" i="17"/>
  <c r="T241" i="17"/>
  <c r="X222" i="17"/>
  <c r="W222" i="17"/>
  <c r="V222" i="17"/>
  <c r="U222" i="17"/>
  <c r="T222" i="17"/>
  <c r="X333" i="17"/>
  <c r="W333" i="17"/>
  <c r="V333" i="17"/>
  <c r="U333" i="17"/>
  <c r="T333" i="17"/>
  <c r="X210" i="17"/>
  <c r="W210" i="17"/>
  <c r="V210" i="17"/>
  <c r="U210" i="17"/>
  <c r="T210" i="17"/>
  <c r="X446" i="17"/>
  <c r="W446" i="17"/>
  <c r="U446" i="17"/>
  <c r="T446" i="17"/>
  <c r="X360" i="17"/>
  <c r="W360" i="17"/>
  <c r="V360" i="17"/>
  <c r="U360" i="17"/>
  <c r="T360" i="17"/>
  <c r="X363" i="17"/>
  <c r="W363" i="17"/>
  <c r="V363" i="17"/>
  <c r="U363" i="17"/>
  <c r="T363" i="17"/>
  <c r="X173" i="17"/>
  <c r="W173" i="17"/>
  <c r="V173" i="17"/>
  <c r="U173" i="17"/>
  <c r="T173" i="17"/>
  <c r="X114" i="17"/>
  <c r="W114" i="17"/>
  <c r="V114" i="17"/>
  <c r="U114" i="17"/>
  <c r="T114" i="17"/>
  <c r="X297" i="17"/>
  <c r="W297" i="17"/>
  <c r="V297" i="17"/>
  <c r="U297" i="17"/>
  <c r="T297" i="17"/>
  <c r="X275" i="17"/>
  <c r="W275" i="17"/>
  <c r="V275" i="17"/>
  <c r="U275" i="17"/>
  <c r="T275" i="17"/>
  <c r="X251" i="17"/>
  <c r="W251" i="17"/>
  <c r="V251" i="17"/>
  <c r="U251" i="17"/>
  <c r="T251" i="17"/>
  <c r="X445" i="17"/>
  <c r="W445" i="17"/>
  <c r="U445" i="17"/>
  <c r="T445" i="17"/>
  <c r="X282" i="17"/>
  <c r="W282" i="17"/>
  <c r="V282" i="17"/>
  <c r="U282" i="17"/>
  <c r="T282" i="17"/>
  <c r="X21" i="17"/>
  <c r="W21" i="17"/>
  <c r="V21" i="17"/>
  <c r="U21" i="17"/>
  <c r="T21" i="17"/>
  <c r="X444" i="17"/>
  <c r="W444" i="17"/>
  <c r="U444" i="17"/>
  <c r="T444" i="17"/>
  <c r="X443" i="17"/>
  <c r="W443" i="17"/>
  <c r="U443" i="17"/>
  <c r="T443" i="17"/>
  <c r="X136" i="17"/>
  <c r="W136" i="17"/>
  <c r="V136" i="17"/>
  <c r="U136" i="17"/>
  <c r="T136" i="17"/>
  <c r="X442" i="17"/>
  <c r="W442" i="17"/>
  <c r="U442" i="17"/>
  <c r="T442" i="17"/>
  <c r="X19" i="17"/>
  <c r="W19" i="17"/>
  <c r="V19" i="17"/>
  <c r="U19" i="17"/>
  <c r="T19" i="17"/>
  <c r="X331" i="17"/>
  <c r="W331" i="17"/>
  <c r="V331" i="17"/>
  <c r="U331" i="17"/>
  <c r="T331" i="17"/>
  <c r="X441" i="17"/>
  <c r="W441" i="17"/>
  <c r="U441" i="17"/>
  <c r="T441" i="17"/>
  <c r="X440" i="17"/>
  <c r="W440" i="17"/>
  <c r="U440" i="17"/>
  <c r="T440" i="17"/>
  <c r="X285" i="17"/>
  <c r="W285" i="17"/>
  <c r="V285" i="17"/>
  <c r="U285" i="17"/>
  <c r="T285" i="17"/>
  <c r="X272" i="17"/>
  <c r="W272" i="17"/>
  <c r="V272" i="17"/>
  <c r="U272" i="17"/>
  <c r="T272" i="17"/>
  <c r="X200" i="17"/>
  <c r="W200" i="17"/>
  <c r="V200" i="17"/>
  <c r="U200" i="17"/>
  <c r="T200" i="17"/>
  <c r="X439" i="17"/>
  <c r="W439" i="17"/>
  <c r="U439" i="17"/>
  <c r="T439" i="17"/>
  <c r="X75" i="17"/>
  <c r="W75" i="17"/>
  <c r="V75" i="17"/>
  <c r="U75" i="17"/>
  <c r="T75" i="17"/>
  <c r="X140" i="17"/>
  <c r="W140" i="17"/>
  <c r="V140" i="17"/>
  <c r="U140" i="17"/>
  <c r="T140" i="17"/>
  <c r="X438" i="17"/>
  <c r="W438" i="17"/>
  <c r="U438" i="17"/>
  <c r="T438" i="17"/>
  <c r="X150" i="17"/>
  <c r="W150" i="17"/>
  <c r="V150" i="17"/>
  <c r="U150" i="17"/>
  <c r="T150" i="17"/>
  <c r="X123" i="17"/>
  <c r="W123" i="17"/>
  <c r="V123" i="17"/>
  <c r="U123" i="17"/>
  <c r="T123" i="17"/>
  <c r="X277" i="17"/>
  <c r="W277" i="17"/>
  <c r="V277" i="17"/>
  <c r="U277" i="17"/>
  <c r="T277" i="17"/>
  <c r="X264" i="17"/>
  <c r="W264" i="17"/>
  <c r="V264" i="17"/>
  <c r="U264" i="17"/>
  <c r="T264" i="17"/>
  <c r="X130" i="17"/>
  <c r="W130" i="17"/>
  <c r="V130" i="17"/>
  <c r="U130" i="17"/>
  <c r="T130" i="17"/>
  <c r="X299" i="17"/>
  <c r="W299" i="17"/>
  <c r="V299" i="17"/>
  <c r="U299" i="17"/>
  <c r="T299" i="17"/>
  <c r="X296" i="17"/>
  <c r="W296" i="17"/>
  <c r="V296" i="17"/>
  <c r="U296" i="17"/>
  <c r="T296" i="17"/>
  <c r="X437" i="17"/>
  <c r="W437" i="17"/>
  <c r="U437" i="17"/>
  <c r="T437" i="17"/>
  <c r="X167" i="17"/>
  <c r="W167" i="17"/>
  <c r="V167" i="17"/>
  <c r="U167" i="17"/>
  <c r="T167" i="17"/>
  <c r="X96" i="17"/>
  <c r="W96" i="17"/>
  <c r="V96" i="17"/>
  <c r="U96" i="17"/>
  <c r="T96" i="17"/>
  <c r="X159" i="17"/>
  <c r="W159" i="17"/>
  <c r="V159" i="17"/>
  <c r="U159" i="17"/>
  <c r="T159" i="17"/>
  <c r="X22" i="17"/>
  <c r="W22" i="17"/>
  <c r="V22" i="17"/>
  <c r="U22" i="17"/>
  <c r="T22" i="17"/>
  <c r="X205" i="17"/>
  <c r="W205" i="17"/>
  <c r="V205" i="17"/>
  <c r="U205" i="17"/>
  <c r="T205" i="17"/>
  <c r="X212" i="17"/>
  <c r="W212" i="17"/>
  <c r="V212" i="17"/>
  <c r="U212" i="17"/>
  <c r="T212" i="17"/>
  <c r="X436" i="17"/>
  <c r="W436" i="17"/>
  <c r="U436" i="17"/>
  <c r="T436" i="17"/>
  <c r="X60" i="17"/>
  <c r="W60" i="17"/>
  <c r="V60" i="17"/>
  <c r="U60" i="17"/>
  <c r="T60" i="17"/>
  <c r="X435" i="17"/>
  <c r="W435" i="17"/>
  <c r="U435" i="17"/>
  <c r="T435" i="17"/>
  <c r="X303" i="17"/>
  <c r="W303" i="17"/>
  <c r="V303" i="17"/>
  <c r="U303" i="17"/>
  <c r="T303" i="17"/>
  <c r="X434" i="17"/>
  <c r="W434" i="17"/>
  <c r="U434" i="17"/>
  <c r="T434" i="17"/>
  <c r="X238" i="17"/>
  <c r="W238" i="17"/>
  <c r="V238" i="17"/>
  <c r="U238" i="17"/>
  <c r="T238" i="17"/>
  <c r="X168" i="17"/>
  <c r="W168" i="17"/>
  <c r="V168" i="17"/>
  <c r="U168" i="17"/>
  <c r="T168" i="17"/>
  <c r="X135" i="17"/>
  <c r="W135" i="17"/>
  <c r="V135" i="17"/>
  <c r="U135" i="17"/>
  <c r="T135" i="17"/>
  <c r="X433" i="17"/>
  <c r="W433" i="17"/>
  <c r="U433" i="17"/>
  <c r="T433" i="17"/>
  <c r="X55" i="17"/>
  <c r="W55" i="17"/>
  <c r="V55" i="17"/>
  <c r="U55" i="17"/>
  <c r="T55" i="17"/>
  <c r="X432" i="17"/>
  <c r="W432" i="17"/>
  <c r="U432" i="17"/>
  <c r="T432" i="17"/>
  <c r="X247" i="17"/>
  <c r="W247" i="17"/>
  <c r="V247" i="17"/>
  <c r="U247" i="17"/>
  <c r="T247" i="17"/>
  <c r="X431" i="17"/>
  <c r="W431" i="17"/>
  <c r="U431" i="17"/>
  <c r="T431" i="17"/>
  <c r="X430" i="17"/>
  <c r="W430" i="17"/>
  <c r="U430" i="17"/>
  <c r="T430" i="17"/>
  <c r="X196" i="17"/>
  <c r="W196" i="17"/>
  <c r="V196" i="17"/>
  <c r="U196" i="17"/>
  <c r="T196" i="17"/>
  <c r="X169" i="17"/>
  <c r="W169" i="17"/>
  <c r="V169" i="17"/>
  <c r="U169" i="17"/>
  <c r="T169" i="17"/>
  <c r="X308" i="17"/>
  <c r="W308" i="17"/>
  <c r="V308" i="17"/>
  <c r="U308" i="17"/>
  <c r="T308" i="17"/>
  <c r="X177" i="17"/>
  <c r="W177" i="17"/>
  <c r="V177" i="17"/>
  <c r="U177" i="17"/>
  <c r="T177" i="17"/>
  <c r="X314" i="17"/>
  <c r="W314" i="17"/>
  <c r="V314" i="17"/>
  <c r="U314" i="17"/>
  <c r="T314" i="17"/>
  <c r="X429" i="17"/>
  <c r="W429" i="17"/>
  <c r="U429" i="17"/>
  <c r="T429" i="17"/>
  <c r="X307" i="17"/>
  <c r="W307" i="17"/>
  <c r="V307" i="17"/>
  <c r="U307" i="17"/>
  <c r="T307" i="17"/>
  <c r="X364" i="17"/>
  <c r="W364" i="17"/>
  <c r="V364" i="17"/>
  <c r="U364" i="17"/>
  <c r="T364" i="17"/>
  <c r="X302" i="17"/>
  <c r="W302" i="17"/>
  <c r="V302" i="17"/>
  <c r="U302" i="17"/>
  <c r="T302" i="17"/>
  <c r="X292" i="17"/>
  <c r="W292" i="17"/>
  <c r="V292" i="17"/>
  <c r="U292" i="17"/>
  <c r="T292" i="17"/>
  <c r="X322" i="17"/>
  <c r="W322" i="17"/>
  <c r="V322" i="17"/>
  <c r="U322" i="17"/>
  <c r="T322" i="17"/>
  <c r="X428" i="17"/>
  <c r="W428" i="17"/>
  <c r="U428" i="17"/>
  <c r="T428" i="17"/>
  <c r="X195" i="17"/>
  <c r="W195" i="17"/>
  <c r="V195" i="17"/>
  <c r="U195" i="17"/>
  <c r="T195" i="17"/>
  <c r="X137" i="17"/>
  <c r="W137" i="17"/>
  <c r="V137" i="17"/>
  <c r="U137" i="17"/>
  <c r="T137" i="17"/>
  <c r="X43" i="17"/>
  <c r="W43" i="17"/>
  <c r="V43" i="17"/>
  <c r="U43" i="17"/>
  <c r="T43" i="17"/>
  <c r="X213" i="17"/>
  <c r="W213" i="17"/>
  <c r="V213" i="17"/>
  <c r="U213" i="17"/>
  <c r="T213" i="17"/>
  <c r="X172" i="17"/>
  <c r="W172" i="17"/>
  <c r="V172" i="17"/>
  <c r="U172" i="17"/>
  <c r="T172" i="17"/>
  <c r="X427" i="17"/>
  <c r="W427" i="17"/>
  <c r="U427" i="17"/>
  <c r="T427" i="17"/>
  <c r="X426" i="17"/>
  <c r="W426" i="17"/>
  <c r="U426" i="17"/>
  <c r="T426" i="17"/>
  <c r="X425" i="17"/>
  <c r="W425" i="17"/>
  <c r="U425" i="17"/>
  <c r="T425" i="17"/>
  <c r="X288" i="17"/>
  <c r="W288" i="17"/>
  <c r="V288" i="17"/>
  <c r="U288" i="17"/>
  <c r="T288" i="17"/>
  <c r="X38" i="17"/>
  <c r="W38" i="17"/>
  <c r="V38" i="17"/>
  <c r="U38" i="17"/>
  <c r="T38" i="17"/>
  <c r="X143" i="17"/>
  <c r="W143" i="17"/>
  <c r="V143" i="17"/>
  <c r="U143" i="17"/>
  <c r="T143" i="17"/>
  <c r="X61" i="17"/>
  <c r="W61" i="17"/>
  <c r="V61" i="17"/>
  <c r="U61" i="17"/>
  <c r="T61" i="17"/>
  <c r="X208" i="17"/>
  <c r="W208" i="17"/>
  <c r="V208" i="17"/>
  <c r="U208" i="17"/>
  <c r="T208" i="17"/>
  <c r="X424" i="17"/>
  <c r="W424" i="17"/>
  <c r="U424" i="17"/>
  <c r="T424" i="17"/>
  <c r="X236" i="17"/>
  <c r="W236" i="17"/>
  <c r="V236" i="17"/>
  <c r="U236" i="17"/>
  <c r="T236" i="17"/>
  <c r="X269" i="17"/>
  <c r="W269" i="17"/>
  <c r="V269" i="17"/>
  <c r="U269" i="17"/>
  <c r="T269" i="17"/>
  <c r="X244" i="17"/>
  <c r="W244" i="17"/>
  <c r="V244" i="17"/>
  <c r="U244" i="17"/>
  <c r="T244" i="17"/>
  <c r="X89" i="17"/>
  <c r="W89" i="17"/>
  <c r="V89" i="17"/>
  <c r="U89" i="17"/>
  <c r="T89" i="17"/>
  <c r="X18" i="17"/>
  <c r="W18" i="17"/>
  <c r="V18" i="17"/>
  <c r="U18" i="17"/>
  <c r="T18" i="17"/>
  <c r="X113" i="17"/>
  <c r="W113" i="17"/>
  <c r="V113" i="17"/>
  <c r="U113" i="17"/>
  <c r="T113" i="17"/>
  <c r="X70" i="17"/>
  <c r="W70" i="17"/>
  <c r="V70" i="17"/>
  <c r="U70" i="17"/>
  <c r="T70" i="17"/>
  <c r="X133" i="17"/>
  <c r="W133" i="17"/>
  <c r="V133" i="17"/>
  <c r="U133" i="17"/>
  <c r="T133" i="17"/>
  <c r="X423" i="17"/>
  <c r="W423" i="17"/>
  <c r="U423" i="17"/>
  <c r="T423" i="17"/>
  <c r="X422" i="17"/>
  <c r="W422" i="17"/>
  <c r="U422" i="17"/>
  <c r="T422" i="17"/>
  <c r="X421" i="17"/>
  <c r="W421" i="17"/>
  <c r="U421" i="17"/>
  <c r="T421" i="17"/>
  <c r="X350" i="17"/>
  <c r="W350" i="17"/>
  <c r="V350" i="17"/>
  <c r="U350" i="17"/>
  <c r="T350" i="17"/>
  <c r="X119" i="17"/>
  <c r="W119" i="17"/>
  <c r="V119" i="17"/>
  <c r="U119" i="17"/>
  <c r="T119" i="17"/>
  <c r="X420" i="17"/>
  <c r="W420" i="17"/>
  <c r="U420" i="17"/>
  <c r="T420" i="17"/>
  <c r="X115" i="17"/>
  <c r="W115" i="17"/>
  <c r="V115" i="17"/>
  <c r="U115" i="17"/>
  <c r="T115" i="17"/>
  <c r="X26" i="17"/>
  <c r="W26" i="17"/>
  <c r="V26" i="17"/>
  <c r="U26" i="17"/>
  <c r="T26" i="17"/>
  <c r="X80" i="17"/>
  <c r="W80" i="17"/>
  <c r="V80" i="17"/>
  <c r="U80" i="17"/>
  <c r="T80" i="17"/>
  <c r="X227" i="17"/>
  <c r="W227" i="17"/>
  <c r="V227" i="17"/>
  <c r="U227" i="17"/>
  <c r="T227" i="17"/>
  <c r="X266" i="17"/>
  <c r="W266" i="17"/>
  <c r="V266" i="17"/>
  <c r="U266" i="17"/>
  <c r="T266" i="17"/>
  <c r="X281" i="17"/>
  <c r="W281" i="17"/>
  <c r="V281" i="17"/>
  <c r="U281" i="17"/>
  <c r="T281" i="17"/>
  <c r="X253" i="17"/>
  <c r="W253" i="17"/>
  <c r="V253" i="17"/>
  <c r="U253" i="17"/>
  <c r="T253" i="17"/>
  <c r="X250" i="17"/>
  <c r="W250" i="17"/>
  <c r="V250" i="17"/>
  <c r="U250" i="17"/>
  <c r="T250" i="17"/>
  <c r="X230" i="17"/>
  <c r="W230" i="17"/>
  <c r="V230" i="17"/>
  <c r="U230" i="17"/>
  <c r="T230" i="17"/>
  <c r="X107" i="17"/>
  <c r="W107" i="17"/>
  <c r="V107" i="17"/>
  <c r="U107" i="17"/>
  <c r="T107" i="17"/>
  <c r="X419" i="17"/>
  <c r="W419" i="17"/>
  <c r="U419" i="17"/>
  <c r="T419" i="17"/>
  <c r="X418" i="17"/>
  <c r="W418" i="17"/>
  <c r="U418" i="17"/>
  <c r="T418" i="17"/>
  <c r="X417" i="17"/>
  <c r="W417" i="17"/>
  <c r="U417" i="17"/>
  <c r="T417" i="17"/>
  <c r="X416" i="17"/>
  <c r="W416" i="17"/>
  <c r="U416" i="17"/>
  <c r="T416" i="17"/>
  <c r="X132" i="17"/>
  <c r="W132" i="17"/>
  <c r="V132" i="17"/>
  <c r="U132" i="17"/>
  <c r="T132" i="17"/>
  <c r="X174" i="17"/>
  <c r="W174" i="17"/>
  <c r="V174" i="17"/>
  <c r="U174" i="17"/>
  <c r="T174" i="17"/>
  <c r="X246" i="17"/>
  <c r="W246" i="17"/>
  <c r="V246" i="17"/>
  <c r="U246" i="17"/>
  <c r="T246" i="17"/>
  <c r="X139" i="17"/>
  <c r="W139" i="17"/>
  <c r="V139" i="17"/>
  <c r="U139" i="17"/>
  <c r="T139" i="17"/>
  <c r="X348" i="17"/>
  <c r="W348" i="17"/>
  <c r="V348" i="17"/>
  <c r="U348" i="17"/>
  <c r="T348" i="17"/>
  <c r="X175" i="17"/>
  <c r="W175" i="17"/>
  <c r="V175" i="17"/>
  <c r="U175" i="17"/>
  <c r="T175" i="17"/>
  <c r="X138" i="17"/>
  <c r="W138" i="17"/>
  <c r="V138" i="17"/>
  <c r="U138" i="17"/>
  <c r="T138" i="17"/>
  <c r="X415" i="17"/>
  <c r="W415" i="17"/>
  <c r="U415" i="17"/>
  <c r="T415" i="17"/>
  <c r="X414" i="17"/>
  <c r="W414" i="17"/>
  <c r="U414" i="17"/>
  <c r="T414" i="17"/>
  <c r="X306" i="17"/>
  <c r="W306" i="17"/>
  <c r="V306" i="17"/>
  <c r="U306" i="17"/>
  <c r="T306" i="17"/>
  <c r="X126" i="17"/>
  <c r="W126" i="17"/>
  <c r="V126" i="17"/>
  <c r="U126" i="17"/>
  <c r="T126" i="17"/>
  <c r="X413" i="17"/>
  <c r="W413" i="17"/>
  <c r="U413" i="17"/>
  <c r="T413" i="17"/>
  <c r="X242" i="17"/>
  <c r="W242" i="17"/>
  <c r="V242" i="17"/>
  <c r="U242" i="17"/>
  <c r="T242" i="17"/>
  <c r="X412" i="17"/>
  <c r="W412" i="17"/>
  <c r="U412" i="17"/>
  <c r="T412" i="17"/>
  <c r="X411" i="17"/>
  <c r="W411" i="17"/>
  <c r="U411" i="17"/>
  <c r="T411" i="17"/>
  <c r="X332" i="17"/>
  <c r="W332" i="17"/>
  <c r="V332" i="17"/>
  <c r="U332" i="17"/>
  <c r="T332" i="17"/>
  <c r="X170" i="17"/>
  <c r="W170" i="17"/>
  <c r="V170" i="17"/>
  <c r="U170" i="17"/>
  <c r="T170" i="17"/>
  <c r="X252" i="17"/>
  <c r="W252" i="17"/>
  <c r="V252" i="17"/>
  <c r="U252" i="17"/>
  <c r="T252" i="17"/>
  <c r="X34" i="17"/>
  <c r="W34" i="17"/>
  <c r="V34" i="17"/>
  <c r="U34" i="17"/>
  <c r="T34" i="17"/>
  <c r="X226" i="17"/>
  <c r="W226" i="17"/>
  <c r="V226" i="17"/>
  <c r="U226" i="17"/>
  <c r="T226" i="17"/>
  <c r="X155" i="17"/>
  <c r="W155" i="17"/>
  <c r="V155" i="17"/>
  <c r="U155" i="17"/>
  <c r="T155" i="17"/>
  <c r="X189" i="17"/>
  <c r="W189" i="17"/>
  <c r="V189" i="17"/>
  <c r="U189" i="17"/>
  <c r="T189" i="17"/>
  <c r="X207" i="17"/>
  <c r="W207" i="17"/>
  <c r="V207" i="17"/>
  <c r="U207" i="17"/>
  <c r="T207" i="17"/>
  <c r="X182" i="17"/>
  <c r="W182" i="17"/>
  <c r="V182" i="17"/>
  <c r="U182" i="17"/>
  <c r="T182" i="17"/>
  <c r="X93" i="17"/>
  <c r="W93" i="17"/>
  <c r="V93" i="17"/>
  <c r="U93" i="17"/>
  <c r="T93" i="17"/>
  <c r="X410" i="17"/>
  <c r="W410" i="17"/>
  <c r="U410" i="17"/>
  <c r="T410" i="17"/>
  <c r="X409" i="17"/>
  <c r="W409" i="17"/>
  <c r="U409" i="17"/>
  <c r="T409" i="17"/>
  <c r="X408" i="17"/>
  <c r="W408" i="17"/>
  <c r="U408" i="17"/>
  <c r="T408" i="17"/>
  <c r="X42" i="17"/>
  <c r="W42" i="17"/>
  <c r="V42" i="17"/>
  <c r="U42" i="17"/>
  <c r="T42" i="17"/>
  <c r="X407" i="17"/>
  <c r="W407" i="17"/>
  <c r="U407" i="17"/>
  <c r="T407" i="17"/>
  <c r="X263" i="17"/>
  <c r="W263" i="17"/>
  <c r="V263" i="17"/>
  <c r="U263" i="17"/>
  <c r="T263" i="17"/>
  <c r="X406" i="17"/>
  <c r="W406" i="17"/>
  <c r="U406" i="17"/>
  <c r="T406" i="17"/>
  <c r="X85" i="17"/>
  <c r="W85" i="17"/>
  <c r="V85" i="17"/>
  <c r="U85" i="17"/>
  <c r="T85" i="17"/>
  <c r="X108" i="17"/>
  <c r="W108" i="17"/>
  <c r="V108" i="17"/>
  <c r="U108" i="17"/>
  <c r="T108" i="17"/>
  <c r="X204" i="17"/>
  <c r="W204" i="17"/>
  <c r="V204" i="17"/>
  <c r="U204" i="17"/>
  <c r="T204" i="17"/>
  <c r="X164" i="17"/>
  <c r="W164" i="17"/>
  <c r="V164" i="17"/>
  <c r="U164" i="17"/>
  <c r="T164" i="17"/>
  <c r="X405" i="17"/>
  <c r="W405" i="17"/>
  <c r="U405" i="17"/>
  <c r="T405" i="17"/>
  <c r="X404" i="17"/>
  <c r="W404" i="17"/>
  <c r="U404" i="17"/>
  <c r="T404" i="17"/>
  <c r="X162" i="17"/>
  <c r="W162" i="17"/>
  <c r="V162" i="17"/>
  <c r="U162" i="17"/>
  <c r="T162" i="17"/>
  <c r="X149" i="17"/>
  <c r="W149" i="17"/>
  <c r="V149" i="17"/>
  <c r="U149" i="17"/>
  <c r="T149" i="17"/>
  <c r="X403" i="17"/>
  <c r="W403" i="17"/>
  <c r="U403" i="17"/>
  <c r="T403" i="17"/>
  <c r="X59" i="17"/>
  <c r="W59" i="17"/>
  <c r="V59" i="17"/>
  <c r="U59" i="17"/>
  <c r="T59" i="17"/>
  <c r="X261" i="17"/>
  <c r="W261" i="17"/>
  <c r="V261" i="17"/>
  <c r="U261" i="17"/>
  <c r="T261" i="17"/>
  <c r="X402" i="17"/>
  <c r="W402" i="17"/>
  <c r="U402" i="17"/>
  <c r="T402" i="17"/>
  <c r="X267" i="17"/>
  <c r="W267" i="17"/>
  <c r="V267" i="17"/>
  <c r="U267" i="17"/>
  <c r="T267" i="17"/>
  <c r="X324" i="17"/>
  <c r="W324" i="17"/>
  <c r="V324" i="17"/>
  <c r="U324" i="17"/>
  <c r="T324" i="17"/>
  <c r="X72" i="17"/>
  <c r="W72" i="17"/>
  <c r="V72" i="17"/>
  <c r="U72" i="17"/>
  <c r="T72" i="17"/>
  <c r="X102" i="17"/>
  <c r="W102" i="17"/>
  <c r="V102" i="17"/>
  <c r="U102" i="17"/>
  <c r="T102" i="17"/>
  <c r="X401" i="17"/>
  <c r="W401" i="17"/>
  <c r="U401" i="17"/>
  <c r="T401" i="17"/>
  <c r="X152" i="17"/>
  <c r="W152" i="17"/>
  <c r="V152" i="17"/>
  <c r="U152" i="17"/>
  <c r="T152" i="17"/>
  <c r="X271" i="17"/>
  <c r="W271" i="17"/>
  <c r="V271" i="17"/>
  <c r="U271" i="17"/>
  <c r="T271" i="17"/>
  <c r="X311" i="17"/>
  <c r="W311" i="17"/>
  <c r="V311" i="17"/>
  <c r="U311" i="17"/>
  <c r="T311" i="17"/>
  <c r="X339" i="17"/>
  <c r="W339" i="17"/>
  <c r="V339" i="17"/>
  <c r="U339" i="17"/>
  <c r="T339" i="17"/>
  <c r="X198" i="17"/>
  <c r="W198" i="17"/>
  <c r="V198" i="17"/>
  <c r="U198" i="17"/>
  <c r="T198" i="17"/>
  <c r="X144" i="17"/>
  <c r="W144" i="17"/>
  <c r="V144" i="17"/>
  <c r="U144" i="17"/>
  <c r="T144" i="17"/>
  <c r="X145" i="17"/>
  <c r="W145" i="17"/>
  <c r="V145" i="17"/>
  <c r="U145" i="17"/>
  <c r="T145" i="17"/>
  <c r="X400" i="17"/>
  <c r="W400" i="17"/>
  <c r="U400" i="17"/>
  <c r="T400" i="17"/>
  <c r="X81" i="17"/>
  <c r="W81" i="17"/>
  <c r="V81" i="17"/>
  <c r="U81" i="17"/>
  <c r="T81" i="17"/>
  <c r="X351" i="17"/>
  <c r="W351" i="17"/>
  <c r="V351" i="17"/>
  <c r="U351" i="17"/>
  <c r="T351" i="17"/>
  <c r="X218" i="17"/>
  <c r="W218" i="17"/>
  <c r="V218" i="17"/>
  <c r="U218" i="17"/>
  <c r="T218" i="17"/>
  <c r="X231" i="17"/>
  <c r="W231" i="17"/>
  <c r="V231" i="17"/>
  <c r="U231" i="17"/>
  <c r="T231" i="17"/>
  <c r="X349" i="17"/>
  <c r="W349" i="17"/>
  <c r="V349" i="17"/>
  <c r="U349" i="17"/>
  <c r="T349" i="17"/>
  <c r="X399" i="17"/>
  <c r="W399" i="17"/>
  <c r="U399" i="17"/>
  <c r="T399" i="17"/>
  <c r="X86" i="17"/>
  <c r="W86" i="17"/>
  <c r="V86" i="17"/>
  <c r="U86" i="17"/>
  <c r="T86" i="17"/>
  <c r="X398" i="17"/>
  <c r="W398" i="17"/>
  <c r="U398" i="17"/>
  <c r="T398" i="17"/>
  <c r="X397" i="17"/>
  <c r="W397" i="17"/>
  <c r="U397" i="17"/>
  <c r="T397" i="17"/>
  <c r="X396" i="17"/>
  <c r="W396" i="17"/>
  <c r="U396" i="17"/>
  <c r="T396" i="17"/>
  <c r="X31" i="17"/>
  <c r="W31" i="17"/>
  <c r="V31" i="17"/>
  <c r="U31" i="17"/>
  <c r="T31" i="17"/>
  <c r="X395" i="17"/>
  <c r="W395" i="17"/>
  <c r="U395" i="17"/>
  <c r="T395" i="17"/>
  <c r="X394" i="17"/>
  <c r="W394" i="17"/>
  <c r="U394" i="17"/>
  <c r="T394" i="17"/>
  <c r="X229" i="17"/>
  <c r="W229" i="17"/>
  <c r="V229" i="17"/>
  <c r="U229" i="17"/>
  <c r="T229" i="17"/>
  <c r="X254" i="17"/>
  <c r="W254" i="17"/>
  <c r="V254" i="17"/>
  <c r="U254" i="17"/>
  <c r="T254" i="17"/>
  <c r="X88" i="17"/>
  <c r="W88" i="17"/>
  <c r="V88" i="17"/>
  <c r="U88" i="17"/>
  <c r="T88" i="17"/>
  <c r="X39" i="17"/>
  <c r="W39" i="17"/>
  <c r="V39" i="17"/>
  <c r="U39" i="17"/>
  <c r="T39" i="17"/>
  <c r="X393" i="17"/>
  <c r="W393" i="17"/>
  <c r="U393" i="17"/>
  <c r="T393" i="17"/>
  <c r="X239" i="17"/>
  <c r="W239" i="17"/>
  <c r="V239" i="17"/>
  <c r="U239" i="17"/>
  <c r="T239" i="17"/>
  <c r="X74" i="17"/>
  <c r="W74" i="17"/>
  <c r="V74" i="17"/>
  <c r="U74" i="17"/>
  <c r="T74" i="17"/>
  <c r="X273" i="17"/>
  <c r="W273" i="17"/>
  <c r="V273" i="17"/>
  <c r="U273" i="17"/>
  <c r="T273" i="17"/>
  <c r="X217" i="17"/>
  <c r="W217" i="17"/>
  <c r="V217" i="17"/>
  <c r="U217" i="17"/>
  <c r="T217" i="17"/>
  <c r="X91" i="17"/>
  <c r="W91" i="17"/>
  <c r="V91" i="17"/>
  <c r="U91" i="17"/>
  <c r="T91" i="17"/>
  <c r="X325" i="17"/>
  <c r="W325" i="17"/>
  <c r="V325" i="17"/>
  <c r="U325" i="17"/>
  <c r="T325" i="17"/>
  <c r="X392" i="17"/>
  <c r="W392" i="17"/>
  <c r="U392" i="17"/>
  <c r="T392" i="17"/>
  <c r="X391" i="17"/>
  <c r="W391" i="17"/>
  <c r="U391" i="17"/>
  <c r="T391" i="17"/>
  <c r="X359" i="17"/>
  <c r="W359" i="17"/>
  <c r="V359" i="17"/>
  <c r="U359" i="17"/>
  <c r="T359" i="17"/>
  <c r="X390" i="17"/>
  <c r="W390" i="17"/>
  <c r="U390" i="17"/>
  <c r="T390" i="17"/>
  <c r="X389" i="17"/>
  <c r="W389" i="17"/>
  <c r="U389" i="17"/>
  <c r="T389" i="17"/>
  <c r="X124" i="17"/>
  <c r="W124" i="17"/>
  <c r="V124" i="17"/>
  <c r="U124" i="17"/>
  <c r="T124" i="17"/>
  <c r="X16" i="17"/>
  <c r="W16" i="17"/>
  <c r="V16" i="17"/>
  <c r="U16" i="17"/>
  <c r="T16" i="17"/>
  <c r="X199" i="17"/>
  <c r="W199" i="17"/>
  <c r="V199" i="17"/>
  <c r="U199" i="17"/>
  <c r="T199" i="17"/>
  <c r="X338" i="17"/>
  <c r="W338" i="17"/>
  <c r="V338" i="17"/>
  <c r="U338" i="17"/>
  <c r="T338" i="17"/>
  <c r="X388" i="17"/>
  <c r="W388" i="17"/>
  <c r="U388" i="17"/>
  <c r="T388" i="17"/>
  <c r="X33" i="17"/>
  <c r="W33" i="17"/>
  <c r="V33" i="17"/>
  <c r="U33" i="17"/>
  <c r="T33" i="17"/>
  <c r="X387" i="17"/>
  <c r="W387" i="17"/>
  <c r="U387" i="17"/>
  <c r="T387" i="17"/>
  <c r="X14" i="17"/>
  <c r="W14" i="17"/>
  <c r="V14" i="17"/>
  <c r="U14" i="17"/>
  <c r="T14" i="17"/>
  <c r="X355" i="17"/>
  <c r="W355" i="17"/>
  <c r="V355" i="17"/>
  <c r="U355" i="17"/>
  <c r="T355" i="17"/>
  <c r="X62" i="17"/>
  <c r="W62" i="17"/>
  <c r="V62" i="17"/>
  <c r="U62" i="17"/>
  <c r="T62" i="17"/>
  <c r="X386" i="17"/>
  <c r="W386" i="17"/>
  <c r="U386" i="17"/>
  <c r="T386" i="17"/>
  <c r="X385" i="17"/>
  <c r="W385" i="17"/>
  <c r="U385" i="17"/>
  <c r="T385" i="17"/>
  <c r="X240" i="17"/>
  <c r="W240" i="17"/>
  <c r="V240" i="17"/>
  <c r="U240" i="17"/>
  <c r="T240" i="17"/>
  <c r="X77" i="17"/>
  <c r="W77" i="17"/>
  <c r="V77" i="17"/>
  <c r="U77" i="17"/>
  <c r="T77" i="17"/>
  <c r="X361" i="17"/>
  <c r="W361" i="17"/>
  <c r="V361" i="17"/>
  <c r="U361" i="17"/>
  <c r="T361" i="17"/>
  <c r="X357" i="17"/>
  <c r="W357" i="17"/>
  <c r="V357" i="17"/>
  <c r="U357" i="17"/>
  <c r="T357" i="17"/>
  <c r="X98" i="17"/>
  <c r="W98" i="17"/>
  <c r="V98" i="17"/>
  <c r="U98" i="17"/>
  <c r="T98" i="17"/>
  <c r="X258" i="17"/>
  <c r="W258" i="17"/>
  <c r="V258" i="17"/>
  <c r="U258" i="17"/>
  <c r="T258" i="17"/>
  <c r="X346" i="17"/>
  <c r="W346" i="17"/>
  <c r="V346" i="17"/>
  <c r="U346" i="17"/>
  <c r="T346" i="17"/>
  <c r="X384" i="17"/>
  <c r="W384" i="17"/>
  <c r="U384" i="17"/>
  <c r="T384" i="17"/>
  <c r="X219" i="17"/>
  <c r="W219" i="17"/>
  <c r="V219" i="17"/>
  <c r="U219" i="17"/>
  <c r="T219" i="17"/>
  <c r="X79" i="17"/>
  <c r="W79" i="17"/>
  <c r="V79" i="17"/>
  <c r="U79" i="17"/>
  <c r="T79" i="17"/>
  <c r="X383" i="17"/>
  <c r="W383" i="17"/>
  <c r="U383" i="17"/>
  <c r="T383" i="17"/>
  <c r="X270" i="17"/>
  <c r="W270" i="17"/>
  <c r="V270" i="17"/>
  <c r="U270" i="17"/>
  <c r="T270" i="17"/>
  <c r="X382" i="17"/>
  <c r="W382" i="17"/>
  <c r="U382" i="17"/>
  <c r="T382" i="17"/>
  <c r="X330" i="17"/>
  <c r="W330" i="17"/>
  <c r="V330" i="17"/>
  <c r="U330" i="17"/>
  <c r="T330" i="17"/>
  <c r="X287" i="17"/>
  <c r="W287" i="17"/>
  <c r="V287" i="17"/>
  <c r="U287" i="17"/>
  <c r="T287" i="17"/>
  <c r="X343" i="17"/>
  <c r="W343" i="17"/>
  <c r="V343" i="17"/>
  <c r="U343" i="17"/>
  <c r="T343" i="17"/>
  <c r="X381" i="17"/>
  <c r="W381" i="17"/>
  <c r="U381" i="17"/>
  <c r="T381" i="17"/>
  <c r="X234" i="17"/>
  <c r="W234" i="17"/>
  <c r="V234" i="17"/>
  <c r="U234" i="17"/>
  <c r="T234" i="17"/>
  <c r="X380" i="17"/>
  <c r="W380" i="17"/>
  <c r="U380" i="17"/>
  <c r="T380" i="17"/>
  <c r="X73" i="17"/>
  <c r="W73" i="17"/>
  <c r="V73" i="17"/>
  <c r="U73" i="17"/>
  <c r="T73" i="17"/>
  <c r="X291" i="17"/>
  <c r="W291" i="17"/>
  <c r="V291" i="17"/>
  <c r="U291" i="17"/>
  <c r="T291" i="17"/>
  <c r="X379" i="17"/>
  <c r="W379" i="17"/>
  <c r="U379" i="17"/>
  <c r="T379" i="17"/>
  <c r="X320" i="17"/>
  <c r="W320" i="17"/>
  <c r="V320" i="17"/>
  <c r="U320" i="17"/>
  <c r="T320" i="17"/>
  <c r="X378" i="17"/>
  <c r="W378" i="17"/>
  <c r="U378" i="17"/>
  <c r="T378" i="17"/>
  <c r="X362" i="17"/>
  <c r="W362" i="17"/>
  <c r="V362" i="17"/>
  <c r="U362" i="17"/>
  <c r="T362" i="17"/>
  <c r="X377" i="17"/>
  <c r="W377" i="17"/>
  <c r="U377" i="17"/>
  <c r="T377" i="17"/>
  <c r="X82" i="17"/>
  <c r="W82" i="17"/>
  <c r="V82" i="17"/>
  <c r="U82" i="17"/>
  <c r="T82" i="17"/>
  <c r="X257" i="17"/>
  <c r="W257" i="17"/>
  <c r="V257" i="17"/>
  <c r="U257" i="17"/>
  <c r="T257" i="17"/>
  <c r="X376" i="17"/>
  <c r="W376" i="17"/>
  <c r="U376" i="17"/>
  <c r="T376" i="17"/>
  <c r="X84" i="17"/>
  <c r="W84" i="17"/>
  <c r="V84" i="17"/>
  <c r="U84" i="17"/>
  <c r="T84" i="17"/>
  <c r="X375" i="17"/>
  <c r="W375" i="17"/>
  <c r="U375" i="17"/>
  <c r="T375" i="17"/>
  <c r="X340" i="17"/>
  <c r="W340" i="17"/>
  <c r="V340" i="17"/>
  <c r="U340" i="17"/>
  <c r="T340" i="17"/>
  <c r="X100" i="17"/>
  <c r="W100" i="17"/>
  <c r="V100" i="17"/>
  <c r="U100" i="17"/>
  <c r="T100" i="17"/>
  <c r="X374" i="17"/>
  <c r="W374" i="17"/>
  <c r="U374" i="17"/>
  <c r="T374" i="17"/>
  <c r="X373" i="17"/>
  <c r="W373" i="17"/>
  <c r="U373" i="17"/>
  <c r="T373" i="17"/>
  <c r="X316" i="17"/>
  <c r="W316" i="17"/>
  <c r="V316" i="17"/>
  <c r="U316" i="17"/>
  <c r="T316" i="17"/>
  <c r="X283" i="17"/>
  <c r="W283" i="17"/>
  <c r="V283" i="17"/>
  <c r="U283" i="17"/>
  <c r="T283" i="17"/>
  <c r="X337" i="17"/>
  <c r="W337" i="17"/>
  <c r="V337" i="17"/>
  <c r="U337" i="17"/>
  <c r="T337" i="17"/>
  <c r="X372" i="17"/>
  <c r="W372" i="17"/>
  <c r="U372" i="17"/>
  <c r="T372" i="17"/>
  <c r="X131" i="17"/>
  <c r="W131" i="17"/>
  <c r="V131" i="17"/>
  <c r="U131" i="17"/>
  <c r="T131" i="17"/>
  <c r="X148" i="17"/>
  <c r="W148" i="17"/>
  <c r="V148" i="17"/>
  <c r="U148" i="17"/>
  <c r="T148" i="17"/>
  <c r="X371" i="17"/>
  <c r="W371" i="17"/>
  <c r="U371" i="17"/>
  <c r="T371" i="17"/>
  <c r="X265" i="17"/>
  <c r="W265" i="17"/>
  <c r="V265" i="17"/>
  <c r="U265" i="17"/>
  <c r="T265" i="17"/>
  <c r="X274" i="17"/>
  <c r="W274" i="17"/>
  <c r="V274" i="17"/>
  <c r="U274" i="17"/>
  <c r="T274" i="17"/>
  <c r="X166" i="17"/>
  <c r="W166" i="17"/>
  <c r="V166" i="17"/>
  <c r="U166" i="17"/>
  <c r="T166" i="17"/>
  <c r="X67" i="17"/>
  <c r="W67" i="17"/>
  <c r="V67" i="17"/>
  <c r="U67" i="17"/>
  <c r="T67" i="17"/>
  <c r="X370" i="17"/>
  <c r="W370" i="17"/>
  <c r="U370" i="17"/>
  <c r="T370" i="17"/>
  <c r="X369" i="17"/>
  <c r="W369" i="17"/>
  <c r="U369" i="17"/>
  <c r="T369" i="17"/>
  <c r="X298" i="17"/>
  <c r="W298" i="17"/>
  <c r="V298" i="17"/>
  <c r="U298" i="17"/>
  <c r="T298" i="17"/>
  <c r="X368" i="17"/>
  <c r="W368" i="17"/>
  <c r="U368" i="17"/>
  <c r="T368" i="17"/>
  <c r="X367" i="17"/>
  <c r="W367" i="17"/>
  <c r="U367" i="17"/>
  <c r="T367" i="17"/>
  <c r="X366" i="17"/>
  <c r="W366" i="17"/>
  <c r="U366" i="17"/>
  <c r="T366" i="17"/>
  <c r="X65" i="17"/>
  <c r="W65" i="17"/>
  <c r="V65" i="17"/>
  <c r="U65" i="17"/>
  <c r="T65" i="17"/>
  <c r="X23" i="17"/>
  <c r="W23" i="17"/>
  <c r="V23" i="17"/>
  <c r="U23" i="17"/>
  <c r="T23" i="17"/>
  <c r="X353" i="17"/>
  <c r="W353" i="17"/>
  <c r="V353" i="17"/>
  <c r="U353" i="17"/>
  <c r="T353" i="17"/>
  <c r="X334" i="17"/>
  <c r="W334" i="17"/>
  <c r="V334" i="17"/>
  <c r="U334" i="17"/>
  <c r="T334" i="17"/>
  <c r="X154" i="17"/>
  <c r="W154" i="17"/>
  <c r="V154" i="17"/>
  <c r="U154" i="17"/>
  <c r="T154" i="17"/>
  <c r="X347" i="17"/>
  <c r="W347" i="17"/>
  <c r="V347" i="17"/>
  <c r="U347" i="17"/>
  <c r="T347" i="17"/>
  <c r="X32" i="17"/>
  <c r="W32" i="17"/>
  <c r="W7" i="17" s="1"/>
  <c r="V32" i="17"/>
  <c r="U32" i="17"/>
  <c r="T32" i="17"/>
  <c r="V9" i="17"/>
  <c r="U6" i="17"/>
  <c r="U528" i="16"/>
  <c r="U527" i="16"/>
  <c r="U522" i="16"/>
  <c r="X521" i="16"/>
  <c r="X521" i="3"/>
  <c r="G523" i="16"/>
  <c r="G522" i="16"/>
  <c r="X385" i="16"/>
  <c r="W385" i="16"/>
  <c r="V385" i="16"/>
  <c r="U385" i="16"/>
  <c r="T385" i="16"/>
  <c r="X375" i="16"/>
  <c r="W375" i="16"/>
  <c r="V375" i="16"/>
  <c r="U375" i="16"/>
  <c r="T375" i="16"/>
  <c r="X413" i="16"/>
  <c r="W413" i="16"/>
  <c r="V413" i="16"/>
  <c r="U413" i="16"/>
  <c r="T413" i="16"/>
  <c r="X303" i="16"/>
  <c r="W303" i="16"/>
  <c r="V303" i="16"/>
  <c r="U303" i="16"/>
  <c r="T303" i="16"/>
  <c r="X285" i="16"/>
  <c r="W285" i="16"/>
  <c r="V285" i="16"/>
  <c r="U285" i="16"/>
  <c r="T285" i="16"/>
  <c r="X40" i="16"/>
  <c r="W40" i="16"/>
  <c r="V40" i="16"/>
  <c r="U40" i="16"/>
  <c r="T40" i="16"/>
  <c r="X143" i="16"/>
  <c r="W143" i="16"/>
  <c r="V143" i="16"/>
  <c r="U143" i="16"/>
  <c r="T143" i="16"/>
  <c r="X451" i="16"/>
  <c r="W451" i="16"/>
  <c r="V451" i="16"/>
  <c r="U451" i="16"/>
  <c r="T451" i="16"/>
  <c r="X215" i="16"/>
  <c r="W215" i="16"/>
  <c r="V215" i="16"/>
  <c r="U215" i="16"/>
  <c r="T215" i="16"/>
  <c r="X162" i="16"/>
  <c r="W162" i="16"/>
  <c r="V162" i="16"/>
  <c r="U162" i="16"/>
  <c r="T162" i="16"/>
  <c r="X263" i="16"/>
  <c r="W263" i="16"/>
  <c r="V263" i="16"/>
  <c r="U263" i="16"/>
  <c r="T263" i="16"/>
  <c r="X509" i="16"/>
  <c r="W509" i="16"/>
  <c r="V509" i="16"/>
  <c r="U509" i="16"/>
  <c r="T509" i="16"/>
  <c r="X486" i="16"/>
  <c r="W486" i="16"/>
  <c r="V486" i="16"/>
  <c r="U486" i="16"/>
  <c r="T486" i="16"/>
  <c r="X412" i="16"/>
  <c r="W412" i="16"/>
  <c r="V412" i="16"/>
  <c r="U412" i="16"/>
  <c r="T412" i="16"/>
  <c r="X462" i="16"/>
  <c r="W462" i="16"/>
  <c r="V462" i="16"/>
  <c r="U462" i="16"/>
  <c r="T462" i="16"/>
  <c r="X464" i="16"/>
  <c r="W464" i="16"/>
  <c r="U464" i="16"/>
  <c r="T464" i="16"/>
  <c r="X449" i="16"/>
  <c r="W449" i="16"/>
  <c r="U449" i="16"/>
  <c r="T449" i="16"/>
  <c r="X119" i="16"/>
  <c r="W119" i="16"/>
  <c r="V119" i="16"/>
  <c r="U119" i="16"/>
  <c r="T119" i="16"/>
  <c r="X357" i="16"/>
  <c r="W357" i="16"/>
  <c r="V357" i="16"/>
  <c r="U357" i="16"/>
  <c r="T357" i="16"/>
  <c r="X519" i="16"/>
  <c r="W519" i="16"/>
  <c r="U519" i="16"/>
  <c r="T519" i="16"/>
  <c r="X512" i="16"/>
  <c r="W512" i="16"/>
  <c r="V512" i="16"/>
  <c r="U512" i="16"/>
  <c r="T512" i="16"/>
  <c r="X456" i="16"/>
  <c r="W456" i="16"/>
  <c r="V456" i="16"/>
  <c r="U456" i="16"/>
  <c r="T456" i="16"/>
  <c r="X479" i="16"/>
  <c r="W479" i="16"/>
  <c r="V479" i="16"/>
  <c r="U479" i="16"/>
  <c r="T479" i="16"/>
  <c r="X295" i="16"/>
  <c r="W295" i="16"/>
  <c r="V295" i="16"/>
  <c r="U295" i="16"/>
  <c r="T295" i="16"/>
  <c r="X73" i="16"/>
  <c r="W73" i="16"/>
  <c r="U73" i="16"/>
  <c r="T73" i="16"/>
  <c r="X20" i="16"/>
  <c r="W20" i="16"/>
  <c r="U20" i="16"/>
  <c r="T20" i="16"/>
  <c r="X298" i="16"/>
  <c r="W298" i="16"/>
  <c r="U298" i="16"/>
  <c r="T298" i="16"/>
  <c r="X296" i="16"/>
  <c r="W296" i="16"/>
  <c r="U296" i="16"/>
  <c r="T296" i="16"/>
  <c r="X434" i="16"/>
  <c r="W434" i="16"/>
  <c r="V434" i="16"/>
  <c r="U434" i="16"/>
  <c r="T434" i="16"/>
  <c r="X381" i="16"/>
  <c r="W381" i="16"/>
  <c r="V381" i="16"/>
  <c r="U381" i="16"/>
  <c r="T381" i="16"/>
  <c r="X132" i="16"/>
  <c r="W132" i="16"/>
  <c r="V132" i="16"/>
  <c r="U132" i="16"/>
  <c r="T132" i="16"/>
  <c r="X212" i="16"/>
  <c r="W212" i="16"/>
  <c r="U212" i="16"/>
  <c r="T212" i="16"/>
  <c r="X325" i="16"/>
  <c r="W325" i="16"/>
  <c r="U325" i="16"/>
  <c r="T325" i="16"/>
  <c r="X85" i="16"/>
  <c r="W85" i="16"/>
  <c r="V85" i="16"/>
  <c r="U85" i="16"/>
  <c r="T85" i="16"/>
  <c r="X84" i="16"/>
  <c r="W84" i="16"/>
  <c r="V84" i="16"/>
  <c r="U84" i="16"/>
  <c r="T84" i="16"/>
  <c r="X504" i="16"/>
  <c r="W504" i="16"/>
  <c r="V504" i="16"/>
  <c r="U504" i="16"/>
  <c r="T504" i="16"/>
  <c r="X391" i="16"/>
  <c r="W391" i="16"/>
  <c r="V391" i="16"/>
  <c r="U391" i="16"/>
  <c r="T391" i="16"/>
  <c r="X278" i="16"/>
  <c r="W278" i="16"/>
  <c r="U278" i="16"/>
  <c r="T278" i="16"/>
  <c r="X345" i="16"/>
  <c r="W345" i="16"/>
  <c r="V345" i="16"/>
  <c r="U345" i="16"/>
  <c r="T345" i="16"/>
  <c r="X267" i="16"/>
  <c r="W267" i="16"/>
  <c r="U267" i="16"/>
  <c r="T267" i="16"/>
  <c r="X443" i="16"/>
  <c r="W443" i="16"/>
  <c r="V443" i="16"/>
  <c r="U443" i="16"/>
  <c r="T443" i="16"/>
  <c r="X286" i="16"/>
  <c r="W286" i="16"/>
  <c r="V286" i="16"/>
  <c r="U286" i="16"/>
  <c r="T286" i="16"/>
  <c r="X515" i="16"/>
  <c r="W515" i="16"/>
  <c r="U515" i="16"/>
  <c r="T515" i="16"/>
  <c r="X210" i="16"/>
  <c r="W210" i="16"/>
  <c r="U210" i="16"/>
  <c r="T210" i="16"/>
  <c r="X253" i="16"/>
  <c r="W253" i="16"/>
  <c r="V253" i="16"/>
  <c r="U253" i="16"/>
  <c r="T253" i="16"/>
  <c r="X399" i="16"/>
  <c r="W399" i="16"/>
  <c r="V399" i="16"/>
  <c r="U399" i="16"/>
  <c r="T399" i="16"/>
  <c r="X134" i="16"/>
  <c r="W134" i="16"/>
  <c r="V134" i="16"/>
  <c r="U134" i="16"/>
  <c r="T134" i="16"/>
  <c r="X276" i="16"/>
  <c r="W276" i="16"/>
  <c r="V276" i="16"/>
  <c r="U276" i="16"/>
  <c r="T276" i="16"/>
  <c r="X425" i="16"/>
  <c r="W425" i="16"/>
  <c r="U425" i="16"/>
  <c r="T425" i="16"/>
  <c r="X180" i="16"/>
  <c r="W180" i="16"/>
  <c r="U180" i="16"/>
  <c r="T180" i="16"/>
  <c r="X341" i="16"/>
  <c r="W341" i="16"/>
  <c r="V341" i="16"/>
  <c r="U341" i="16"/>
  <c r="T341" i="16"/>
  <c r="X351" i="16"/>
  <c r="W351" i="16"/>
  <c r="V351" i="16"/>
  <c r="U351" i="16"/>
  <c r="T351" i="16"/>
  <c r="X492" i="16"/>
  <c r="W492" i="16"/>
  <c r="V492" i="16"/>
  <c r="U492" i="16"/>
  <c r="T492" i="16"/>
  <c r="X154" i="16"/>
  <c r="W154" i="16"/>
  <c r="U154" i="16"/>
  <c r="T154" i="16"/>
  <c r="X150" i="16"/>
  <c r="W150" i="16"/>
  <c r="V150" i="16"/>
  <c r="U150" i="16"/>
  <c r="T150" i="16"/>
  <c r="X414" i="16"/>
  <c r="W414" i="16"/>
  <c r="V414" i="16"/>
  <c r="U414" i="16"/>
  <c r="T414" i="16"/>
  <c r="X52" i="16"/>
  <c r="W52" i="16"/>
  <c r="V52" i="16"/>
  <c r="U52" i="16"/>
  <c r="T52" i="16"/>
  <c r="X328" i="16"/>
  <c r="W328" i="16"/>
  <c r="V328" i="16"/>
  <c r="U328" i="16"/>
  <c r="T328" i="16"/>
  <c r="X484" i="16"/>
  <c r="W484" i="16"/>
  <c r="V484" i="16"/>
  <c r="U484" i="16"/>
  <c r="T484" i="16"/>
  <c r="X258" i="16"/>
  <c r="W258" i="16"/>
  <c r="V258" i="16"/>
  <c r="U258" i="16"/>
  <c r="T258" i="16"/>
  <c r="X121" i="16"/>
  <c r="W121" i="16"/>
  <c r="U121" i="16"/>
  <c r="T121" i="16"/>
  <c r="X301" i="16"/>
  <c r="W301" i="16"/>
  <c r="U301" i="16"/>
  <c r="T301" i="16"/>
  <c r="X220" i="16"/>
  <c r="W220" i="16"/>
  <c r="V220" i="16"/>
  <c r="U220" i="16"/>
  <c r="T220" i="16"/>
  <c r="X359" i="16"/>
  <c r="W359" i="16"/>
  <c r="V359" i="16"/>
  <c r="U359" i="16"/>
  <c r="T359" i="16"/>
  <c r="X59" i="16"/>
  <c r="W59" i="16"/>
  <c r="V59" i="16"/>
  <c r="U59" i="16"/>
  <c r="T59" i="16"/>
  <c r="X249" i="16"/>
  <c r="W249" i="16"/>
  <c r="U249" i="16"/>
  <c r="T249" i="16"/>
  <c r="X394" i="16"/>
  <c r="W394" i="16"/>
  <c r="V394" i="16"/>
  <c r="U394" i="16"/>
  <c r="T394" i="16"/>
  <c r="X505" i="16"/>
  <c r="W505" i="16"/>
  <c r="V505" i="16"/>
  <c r="U505" i="16"/>
  <c r="T505" i="16"/>
  <c r="X218" i="16"/>
  <c r="W218" i="16"/>
  <c r="U218" i="16"/>
  <c r="T218" i="16"/>
  <c r="X304" i="16"/>
  <c r="W304" i="16"/>
  <c r="V304" i="16"/>
  <c r="U304" i="16"/>
  <c r="T304" i="16"/>
  <c r="X151" i="16"/>
  <c r="W151" i="16"/>
  <c r="V151" i="16"/>
  <c r="U151" i="16"/>
  <c r="T151" i="16"/>
  <c r="X459" i="16"/>
  <c r="W459" i="16"/>
  <c r="V459" i="16"/>
  <c r="U459" i="16"/>
  <c r="T459" i="16"/>
  <c r="X291" i="16"/>
  <c r="W291" i="16"/>
  <c r="V291" i="16"/>
  <c r="U291" i="16"/>
  <c r="T291" i="16"/>
  <c r="X183" i="16"/>
  <c r="W183" i="16"/>
  <c r="V183" i="16"/>
  <c r="U183" i="16"/>
  <c r="T183" i="16"/>
  <c r="X268" i="16"/>
  <c r="W268" i="16"/>
  <c r="U268" i="16"/>
  <c r="T268" i="16"/>
  <c r="X392" i="16"/>
  <c r="W392" i="16"/>
  <c r="V392" i="16"/>
  <c r="U392" i="16"/>
  <c r="T392" i="16"/>
  <c r="X205" i="16"/>
  <c r="W205" i="16"/>
  <c r="U205" i="16"/>
  <c r="T205" i="16"/>
  <c r="X19" i="16"/>
  <c r="W19" i="16"/>
  <c r="V19" i="16"/>
  <c r="U19" i="16"/>
  <c r="T19" i="16"/>
  <c r="X170" i="16"/>
  <c r="W170" i="16"/>
  <c r="V170" i="16"/>
  <c r="U170" i="16"/>
  <c r="T170" i="16"/>
  <c r="X240" i="16"/>
  <c r="W240" i="16"/>
  <c r="V240" i="16"/>
  <c r="U240" i="16"/>
  <c r="T240" i="16"/>
  <c r="X377" i="16"/>
  <c r="W377" i="16"/>
  <c r="V377" i="16"/>
  <c r="U377" i="16"/>
  <c r="T377" i="16"/>
  <c r="X288" i="16"/>
  <c r="W288" i="16"/>
  <c r="V288" i="16"/>
  <c r="U288" i="16"/>
  <c r="T288" i="16"/>
  <c r="X361" i="16"/>
  <c r="W361" i="16"/>
  <c r="V361" i="16"/>
  <c r="U361" i="16"/>
  <c r="T361" i="16"/>
  <c r="X49" i="16"/>
  <c r="W49" i="16"/>
  <c r="U49" i="16"/>
  <c r="T49" i="16"/>
  <c r="X37" i="16"/>
  <c r="W37" i="16"/>
  <c r="U37" i="16"/>
  <c r="T37" i="16"/>
  <c r="X372" i="16"/>
  <c r="W372" i="16"/>
  <c r="V372" i="16"/>
  <c r="U372" i="16"/>
  <c r="T372" i="16"/>
  <c r="X338" i="16"/>
  <c r="W338" i="16"/>
  <c r="U338" i="16"/>
  <c r="T338" i="16"/>
  <c r="X83" i="16"/>
  <c r="W83" i="16"/>
  <c r="V83" i="16"/>
  <c r="U83" i="16"/>
  <c r="T83" i="16"/>
  <c r="X190" i="16"/>
  <c r="W190" i="16"/>
  <c r="U190" i="16"/>
  <c r="T190" i="16"/>
  <c r="X187" i="16"/>
  <c r="W187" i="16"/>
  <c r="U187" i="16"/>
  <c r="T187" i="16"/>
  <c r="X367" i="16"/>
  <c r="W367" i="16"/>
  <c r="V367" i="16"/>
  <c r="U367" i="16"/>
  <c r="T367" i="16"/>
  <c r="X517" i="16"/>
  <c r="W517" i="16"/>
  <c r="V517" i="16"/>
  <c r="U517" i="16"/>
  <c r="T517" i="16"/>
  <c r="X193" i="16"/>
  <c r="W193" i="16"/>
  <c r="V193" i="16"/>
  <c r="U193" i="16"/>
  <c r="T193" i="16"/>
  <c r="X354" i="16"/>
  <c r="W354" i="16"/>
  <c r="V354" i="16"/>
  <c r="U354" i="16"/>
  <c r="T354" i="16"/>
  <c r="X507" i="16"/>
  <c r="W507" i="16"/>
  <c r="U507" i="16"/>
  <c r="T507" i="16"/>
  <c r="X289" i="16"/>
  <c r="W289" i="16"/>
  <c r="U289" i="16"/>
  <c r="T289" i="16"/>
  <c r="X225" i="16"/>
  <c r="W225" i="16"/>
  <c r="U225" i="16"/>
  <c r="T225" i="16"/>
  <c r="X426" i="16"/>
  <c r="W426" i="16"/>
  <c r="V426" i="16"/>
  <c r="U426" i="16"/>
  <c r="T426" i="16"/>
  <c r="X110" i="16"/>
  <c r="W110" i="16"/>
  <c r="V110" i="16"/>
  <c r="U110" i="16"/>
  <c r="T110" i="16"/>
  <c r="X30" i="16"/>
  <c r="W30" i="16"/>
  <c r="V30" i="16"/>
  <c r="U30" i="16"/>
  <c r="T30" i="16"/>
  <c r="X510" i="16"/>
  <c r="W510" i="16"/>
  <c r="V510" i="16"/>
  <c r="U510" i="16"/>
  <c r="T510" i="16"/>
  <c r="X42" i="16"/>
  <c r="W42" i="16"/>
  <c r="U42" i="16"/>
  <c r="T42" i="16"/>
  <c r="X388" i="16"/>
  <c r="W388" i="16"/>
  <c r="V388" i="16"/>
  <c r="U388" i="16"/>
  <c r="T388" i="16"/>
  <c r="X18" i="16"/>
  <c r="W18" i="16"/>
  <c r="V18" i="16"/>
  <c r="U18" i="16"/>
  <c r="T18" i="16"/>
  <c r="X440" i="16"/>
  <c r="W440" i="16"/>
  <c r="V440" i="16"/>
  <c r="U440" i="16"/>
  <c r="T440" i="16"/>
  <c r="X273" i="16"/>
  <c r="W273" i="16"/>
  <c r="V273" i="16"/>
  <c r="U273" i="16"/>
  <c r="T273" i="16"/>
  <c r="X330" i="16"/>
  <c r="W330" i="16"/>
  <c r="V330" i="16"/>
  <c r="U330" i="16"/>
  <c r="T330" i="16"/>
  <c r="X16" i="16"/>
  <c r="W16" i="16"/>
  <c r="V16" i="16"/>
  <c r="U16" i="16"/>
  <c r="T16" i="16"/>
  <c r="X471" i="16"/>
  <c r="W471" i="16"/>
  <c r="V471" i="16"/>
  <c r="U471" i="16"/>
  <c r="T471" i="16"/>
  <c r="X306" i="16"/>
  <c r="W306" i="16"/>
  <c r="V306" i="16"/>
  <c r="U306" i="16"/>
  <c r="T306" i="16"/>
  <c r="X356" i="16"/>
  <c r="W356" i="16"/>
  <c r="V356" i="16"/>
  <c r="U356" i="16"/>
  <c r="T356" i="16"/>
  <c r="X227" i="16"/>
  <c r="W227" i="16"/>
  <c r="U227" i="16"/>
  <c r="T227" i="16"/>
  <c r="X499" i="16"/>
  <c r="W499" i="16"/>
  <c r="U499" i="16"/>
  <c r="T499" i="16"/>
  <c r="X188" i="16"/>
  <c r="W188" i="16"/>
  <c r="V188" i="16"/>
  <c r="U188" i="16"/>
  <c r="T188" i="16"/>
  <c r="X17" i="16"/>
  <c r="W17" i="16"/>
  <c r="U17" i="16"/>
  <c r="T17" i="16"/>
  <c r="X194" i="16"/>
  <c r="W194" i="16"/>
  <c r="V194" i="16"/>
  <c r="U194" i="16"/>
  <c r="T194" i="16"/>
  <c r="X235" i="16"/>
  <c r="W235" i="16"/>
  <c r="V235" i="16"/>
  <c r="U235" i="16"/>
  <c r="T235" i="16"/>
  <c r="X382" i="16"/>
  <c r="W382" i="16"/>
  <c r="U382" i="16"/>
  <c r="T382" i="16"/>
  <c r="X435" i="16"/>
  <c r="W435" i="16"/>
  <c r="U435" i="16"/>
  <c r="T435" i="16"/>
  <c r="X419" i="16"/>
  <c r="W419" i="16"/>
  <c r="V419" i="16"/>
  <c r="U419" i="16"/>
  <c r="T419" i="16"/>
  <c r="X491" i="16"/>
  <c r="W491" i="16"/>
  <c r="V491" i="16"/>
  <c r="U491" i="16"/>
  <c r="T491" i="16"/>
  <c r="X82" i="16"/>
  <c r="W82" i="16"/>
  <c r="V82" i="16"/>
  <c r="U82" i="16"/>
  <c r="T82" i="16"/>
  <c r="X242" i="16"/>
  <c r="W242" i="16"/>
  <c r="V242" i="16"/>
  <c r="U242" i="16"/>
  <c r="T242" i="16"/>
  <c r="X444" i="16"/>
  <c r="W444" i="16"/>
  <c r="V444" i="16"/>
  <c r="U444" i="16"/>
  <c r="T444" i="16"/>
  <c r="X503" i="16"/>
  <c r="W503" i="16"/>
  <c r="V503" i="16"/>
  <c r="U503" i="16"/>
  <c r="T503" i="16"/>
  <c r="X322" i="16"/>
  <c r="W322" i="16"/>
  <c r="V322" i="16"/>
  <c r="U322" i="16"/>
  <c r="T322" i="16"/>
  <c r="X488" i="16"/>
  <c r="W488" i="16"/>
  <c r="V488" i="16"/>
  <c r="U488" i="16"/>
  <c r="T488" i="16"/>
  <c r="X493" i="16"/>
  <c r="W493" i="16"/>
  <c r="U493" i="16"/>
  <c r="T493" i="16"/>
  <c r="X403" i="16"/>
  <c r="W403" i="16"/>
  <c r="V403" i="16"/>
  <c r="U403" i="16"/>
  <c r="T403" i="16"/>
  <c r="X418" i="16"/>
  <c r="W418" i="16"/>
  <c r="V418" i="16"/>
  <c r="U418" i="16"/>
  <c r="T418" i="16"/>
  <c r="X321" i="16"/>
  <c r="W321" i="16"/>
  <c r="U321" i="16"/>
  <c r="T321" i="16"/>
  <c r="X485" i="16"/>
  <c r="W485" i="16"/>
  <c r="U485" i="16"/>
  <c r="T485" i="16"/>
  <c r="X401" i="16"/>
  <c r="W401" i="16"/>
  <c r="V401" i="16"/>
  <c r="U401" i="16"/>
  <c r="T401" i="16"/>
  <c r="X342" i="16"/>
  <c r="W342" i="16"/>
  <c r="V342" i="16"/>
  <c r="U342" i="16"/>
  <c r="T342" i="16"/>
  <c r="X93" i="16"/>
  <c r="W93" i="16"/>
  <c r="V93" i="16"/>
  <c r="U93" i="16"/>
  <c r="T93" i="16"/>
  <c r="X466" i="16"/>
  <c r="W466" i="16"/>
  <c r="U466" i="16"/>
  <c r="T466" i="16"/>
  <c r="X428" i="16"/>
  <c r="W428" i="16"/>
  <c r="U428" i="16"/>
  <c r="T428" i="16"/>
  <c r="X427" i="16"/>
  <c r="W427" i="16"/>
  <c r="V427" i="16"/>
  <c r="U427" i="16"/>
  <c r="T427" i="16"/>
  <c r="X236" i="16"/>
  <c r="W236" i="16"/>
  <c r="V236" i="16"/>
  <c r="U236" i="16"/>
  <c r="T236" i="16"/>
  <c r="X256" i="16"/>
  <c r="W256" i="16"/>
  <c r="V256" i="16"/>
  <c r="U256" i="16"/>
  <c r="T256" i="16"/>
  <c r="X200" i="16"/>
  <c r="W200" i="16"/>
  <c r="V200" i="16"/>
  <c r="U200" i="16"/>
  <c r="T200" i="16"/>
  <c r="X21" i="16"/>
  <c r="W21" i="16"/>
  <c r="V21" i="16"/>
  <c r="U21" i="16"/>
  <c r="T21" i="16"/>
  <c r="X195" i="16"/>
  <c r="W195" i="16"/>
  <c r="V195" i="16"/>
  <c r="U195" i="16"/>
  <c r="T195" i="16"/>
  <c r="X360" i="16"/>
  <c r="W360" i="16"/>
  <c r="V360" i="16"/>
  <c r="U360" i="16"/>
  <c r="T360" i="16"/>
  <c r="X431" i="16"/>
  <c r="W431" i="16"/>
  <c r="V431" i="16"/>
  <c r="U431" i="16"/>
  <c r="T431" i="16"/>
  <c r="X62" i="16"/>
  <c r="W62" i="16"/>
  <c r="U62" i="16"/>
  <c r="T62" i="16"/>
  <c r="X230" i="16"/>
  <c r="W230" i="16"/>
  <c r="V230" i="16"/>
  <c r="U230" i="16"/>
  <c r="T230" i="16"/>
  <c r="X393" i="16"/>
  <c r="W393" i="16"/>
  <c r="V393" i="16"/>
  <c r="U393" i="16"/>
  <c r="T393" i="16"/>
  <c r="X56" i="16"/>
  <c r="W56" i="16"/>
  <c r="V56" i="16"/>
  <c r="U56" i="16"/>
  <c r="T56" i="16"/>
  <c r="X264" i="16"/>
  <c r="W264" i="16"/>
  <c r="V264" i="16"/>
  <c r="U264" i="16"/>
  <c r="T264" i="16"/>
  <c r="X518" i="16"/>
  <c r="W518" i="16"/>
  <c r="V518" i="16"/>
  <c r="U518" i="16"/>
  <c r="T518" i="16"/>
  <c r="X229" i="16"/>
  <c r="W229" i="16"/>
  <c r="V229" i="16"/>
  <c r="U229" i="16"/>
  <c r="T229" i="16"/>
  <c r="X251" i="16"/>
  <c r="W251" i="16"/>
  <c r="V251" i="16"/>
  <c r="U251" i="16"/>
  <c r="T251" i="16"/>
  <c r="X432" i="16"/>
  <c r="W432" i="16"/>
  <c r="V432" i="16"/>
  <c r="U432" i="16"/>
  <c r="T432" i="16"/>
  <c r="X447" i="16"/>
  <c r="W447" i="16"/>
  <c r="V447" i="16"/>
  <c r="U447" i="16"/>
  <c r="T447" i="16"/>
  <c r="X237" i="16"/>
  <c r="W237" i="16"/>
  <c r="V237" i="16"/>
  <c r="U237" i="16"/>
  <c r="T237" i="16"/>
  <c r="X140" i="16"/>
  <c r="W140" i="16"/>
  <c r="U140" i="16"/>
  <c r="T140" i="16"/>
  <c r="X472" i="16"/>
  <c r="W472" i="16"/>
  <c r="V472" i="16"/>
  <c r="U472" i="16"/>
  <c r="T472" i="16"/>
  <c r="X374" i="16"/>
  <c r="W374" i="16"/>
  <c r="V374" i="16"/>
  <c r="U374" i="16"/>
  <c r="T374" i="16"/>
  <c r="X498" i="16"/>
  <c r="W498" i="16"/>
  <c r="V498" i="16"/>
  <c r="U498" i="16"/>
  <c r="T498" i="16"/>
  <c r="X292" i="16"/>
  <c r="W292" i="16"/>
  <c r="V292" i="16"/>
  <c r="U292" i="16"/>
  <c r="T292" i="16"/>
  <c r="X31" i="16"/>
  <c r="W31" i="16"/>
  <c r="V31" i="16"/>
  <c r="U31" i="16"/>
  <c r="T31" i="16"/>
  <c r="X314" i="16"/>
  <c r="W314" i="16"/>
  <c r="U314" i="16"/>
  <c r="T314" i="16"/>
  <c r="X282" i="16"/>
  <c r="W282" i="16"/>
  <c r="U282" i="16"/>
  <c r="T282" i="16"/>
  <c r="X402" i="16"/>
  <c r="W402" i="16"/>
  <c r="V402" i="16"/>
  <c r="U402" i="16"/>
  <c r="T402" i="16"/>
  <c r="X95" i="16"/>
  <c r="W95" i="16"/>
  <c r="U95" i="16"/>
  <c r="T95" i="16"/>
  <c r="X319" i="16"/>
  <c r="W319" i="16"/>
  <c r="V319" i="16"/>
  <c r="U319" i="16"/>
  <c r="T319" i="16"/>
  <c r="X373" i="16"/>
  <c r="W373" i="16"/>
  <c r="V373" i="16"/>
  <c r="U373" i="16"/>
  <c r="T373" i="16"/>
  <c r="X164" i="16"/>
  <c r="W164" i="16"/>
  <c r="U164" i="16"/>
  <c r="T164" i="16"/>
  <c r="X257" i="16"/>
  <c r="W257" i="16"/>
  <c r="V257" i="16"/>
  <c r="U257" i="16"/>
  <c r="T257" i="16"/>
  <c r="X266" i="16"/>
  <c r="W266" i="16"/>
  <c r="V266" i="16"/>
  <c r="U266" i="16"/>
  <c r="T266" i="16"/>
  <c r="X395" i="16"/>
  <c r="W395" i="16"/>
  <c r="V395" i="16"/>
  <c r="U395" i="16"/>
  <c r="T395" i="16"/>
  <c r="X379" i="16"/>
  <c r="W379" i="16"/>
  <c r="U379" i="16"/>
  <c r="T379" i="16"/>
  <c r="X179" i="16"/>
  <c r="W179" i="16"/>
  <c r="V179" i="16"/>
  <c r="U179" i="16"/>
  <c r="T179" i="16"/>
  <c r="X152" i="16"/>
  <c r="W152" i="16"/>
  <c r="V152" i="16"/>
  <c r="U152" i="16"/>
  <c r="T152" i="16"/>
  <c r="X272" i="16"/>
  <c r="W272" i="16"/>
  <c r="U272" i="16"/>
  <c r="T272" i="16"/>
  <c r="X324" i="16"/>
  <c r="W324" i="16"/>
  <c r="V324" i="16"/>
  <c r="U324" i="16"/>
  <c r="T324" i="16"/>
  <c r="X207" i="16"/>
  <c r="W207" i="16"/>
  <c r="V207" i="16"/>
  <c r="U207" i="16"/>
  <c r="T207" i="16"/>
  <c r="X97" i="16"/>
  <c r="W97" i="16"/>
  <c r="U97" i="16"/>
  <c r="T97" i="16"/>
  <c r="X163" i="16"/>
  <c r="W163" i="16"/>
  <c r="V163" i="16"/>
  <c r="U163" i="16"/>
  <c r="T163" i="16"/>
  <c r="X358" i="16"/>
  <c r="W358" i="16"/>
  <c r="V358" i="16"/>
  <c r="U358" i="16"/>
  <c r="T358" i="16"/>
  <c r="X36" i="16"/>
  <c r="W36" i="16"/>
  <c r="V36" i="16"/>
  <c r="U36" i="16"/>
  <c r="T36" i="16"/>
  <c r="X228" i="16"/>
  <c r="W228" i="16"/>
  <c r="V228" i="16"/>
  <c r="U228" i="16"/>
  <c r="T228" i="16"/>
  <c r="X344" i="16"/>
  <c r="W344" i="16"/>
  <c r="V344" i="16"/>
  <c r="U344" i="16"/>
  <c r="T344" i="16"/>
  <c r="X468" i="16"/>
  <c r="W468" i="16"/>
  <c r="V468" i="16"/>
  <c r="U468" i="16"/>
  <c r="T468" i="16"/>
  <c r="X277" i="16"/>
  <c r="W277" i="16"/>
  <c r="V277" i="16"/>
  <c r="U277" i="16"/>
  <c r="T277" i="16"/>
  <c r="X78" i="16"/>
  <c r="W78" i="16"/>
  <c r="U78" i="16"/>
  <c r="T78" i="16"/>
  <c r="X63" i="16"/>
  <c r="W63" i="16"/>
  <c r="U63" i="16"/>
  <c r="T63" i="16"/>
  <c r="X335" i="16"/>
  <c r="W335" i="16"/>
  <c r="U335" i="16"/>
  <c r="T335" i="16"/>
  <c r="X55" i="16"/>
  <c r="W55" i="16"/>
  <c r="U55" i="16"/>
  <c r="T55" i="16"/>
  <c r="X88" i="16"/>
  <c r="W88" i="16"/>
  <c r="V88" i="16"/>
  <c r="U88" i="16"/>
  <c r="T88" i="16"/>
  <c r="X61" i="16"/>
  <c r="W61" i="16"/>
  <c r="V61" i="16"/>
  <c r="U61" i="16"/>
  <c r="T61" i="16"/>
  <c r="X386" i="16"/>
  <c r="W386" i="16"/>
  <c r="V386" i="16"/>
  <c r="U386" i="16"/>
  <c r="T386" i="16"/>
  <c r="X433" i="16"/>
  <c r="W433" i="16"/>
  <c r="V433" i="16"/>
  <c r="U433" i="16"/>
  <c r="T433" i="16"/>
  <c r="X378" i="16"/>
  <c r="W378" i="16"/>
  <c r="V378" i="16"/>
  <c r="U378" i="16"/>
  <c r="T378" i="16"/>
  <c r="X199" i="16"/>
  <c r="W199" i="16"/>
  <c r="V199" i="16"/>
  <c r="U199" i="16"/>
  <c r="T199" i="16"/>
  <c r="X100" i="16"/>
  <c r="W100" i="16"/>
  <c r="U100" i="16"/>
  <c r="T100" i="16"/>
  <c r="X133" i="16"/>
  <c r="W133" i="16"/>
  <c r="V133" i="16"/>
  <c r="U133" i="16"/>
  <c r="T133" i="16"/>
  <c r="X457" i="16"/>
  <c r="W457" i="16"/>
  <c r="U457" i="16"/>
  <c r="T457" i="16"/>
  <c r="X323" i="16"/>
  <c r="W323" i="16"/>
  <c r="V323" i="16"/>
  <c r="U323" i="16"/>
  <c r="T323" i="16"/>
  <c r="X369" i="16"/>
  <c r="W369" i="16"/>
  <c r="V369" i="16"/>
  <c r="U369" i="16"/>
  <c r="T369" i="16"/>
  <c r="X177" i="16"/>
  <c r="W177" i="16"/>
  <c r="U177" i="16"/>
  <c r="T177" i="16"/>
  <c r="X494" i="16"/>
  <c r="W494" i="16"/>
  <c r="U494" i="16"/>
  <c r="T494" i="16"/>
  <c r="X34" i="16"/>
  <c r="W34" i="16"/>
  <c r="U34" i="16"/>
  <c r="T34" i="16"/>
  <c r="X480" i="16"/>
  <c r="W480" i="16"/>
  <c r="U480" i="16"/>
  <c r="T480" i="16"/>
  <c r="X465" i="16"/>
  <c r="W465" i="16"/>
  <c r="V465" i="16"/>
  <c r="U465" i="16"/>
  <c r="T465" i="16"/>
  <c r="X406" i="16"/>
  <c r="W406" i="16"/>
  <c r="V406" i="16"/>
  <c r="U406" i="16"/>
  <c r="T406" i="16"/>
  <c r="X186" i="16"/>
  <c r="W186" i="16"/>
  <c r="V186" i="16"/>
  <c r="U186" i="16"/>
  <c r="T186" i="16"/>
  <c r="X437" i="16"/>
  <c r="W437" i="16"/>
  <c r="U437" i="16"/>
  <c r="T437" i="16"/>
  <c r="X339" i="16"/>
  <c r="W339" i="16"/>
  <c r="U339" i="16"/>
  <c r="T339" i="16"/>
  <c r="X348" i="16"/>
  <c r="W348" i="16"/>
  <c r="V348" i="16"/>
  <c r="U348" i="16"/>
  <c r="T348" i="16"/>
  <c r="X245" i="16"/>
  <c r="W245" i="16"/>
  <c r="V245" i="16"/>
  <c r="U245" i="16"/>
  <c r="T245" i="16"/>
  <c r="X460" i="16"/>
  <c r="W460" i="16"/>
  <c r="V460" i="16"/>
  <c r="U460" i="16"/>
  <c r="T460" i="16"/>
  <c r="X279" i="16"/>
  <c r="W279" i="16"/>
  <c r="U279" i="16"/>
  <c r="T279" i="16"/>
  <c r="X482" i="16"/>
  <c r="W482" i="16"/>
  <c r="U482" i="16"/>
  <c r="T482" i="16"/>
  <c r="X214" i="16"/>
  <c r="W214" i="16"/>
  <c r="U214" i="16"/>
  <c r="T214" i="16"/>
  <c r="X28" i="16"/>
  <c r="W28" i="16"/>
  <c r="U28" i="16"/>
  <c r="T28" i="16"/>
  <c r="X172" i="16"/>
  <c r="W172" i="16"/>
  <c r="V172" i="16"/>
  <c r="U172" i="16"/>
  <c r="T172" i="16"/>
  <c r="X500" i="16"/>
  <c r="W500" i="16"/>
  <c r="V500" i="16"/>
  <c r="U500" i="16"/>
  <c r="T500" i="16"/>
  <c r="X209" i="16"/>
  <c r="W209" i="16"/>
  <c r="U209" i="16"/>
  <c r="T209" i="16"/>
  <c r="X400" i="16"/>
  <c r="W400" i="16"/>
  <c r="V400" i="16"/>
  <c r="U400" i="16"/>
  <c r="T400" i="16"/>
  <c r="X70" i="16"/>
  <c r="W70" i="16"/>
  <c r="U70" i="16"/>
  <c r="T70" i="16"/>
  <c r="X67" i="16"/>
  <c r="W67" i="16"/>
  <c r="U67" i="16"/>
  <c r="T67" i="16"/>
  <c r="X156" i="16"/>
  <c r="W156" i="16"/>
  <c r="V156" i="16"/>
  <c r="U156" i="16"/>
  <c r="T156" i="16"/>
  <c r="X365" i="16"/>
  <c r="W365" i="16"/>
  <c r="V365" i="16"/>
  <c r="U365" i="16"/>
  <c r="T365" i="16"/>
  <c r="X107" i="16"/>
  <c r="W107" i="16"/>
  <c r="V107" i="16"/>
  <c r="U107" i="16"/>
  <c r="T107" i="16"/>
  <c r="X141" i="16"/>
  <c r="W141" i="16"/>
  <c r="V141" i="16"/>
  <c r="U141" i="16"/>
  <c r="T141" i="16"/>
  <c r="X15" i="16"/>
  <c r="W15" i="16"/>
  <c r="U15" i="16"/>
  <c r="T15" i="16"/>
  <c r="X72" i="16"/>
  <c r="W72" i="16"/>
  <c r="V72" i="16"/>
  <c r="U72" i="16"/>
  <c r="T72" i="16"/>
  <c r="X123" i="16"/>
  <c r="W123" i="16"/>
  <c r="V123" i="16"/>
  <c r="U123" i="16"/>
  <c r="T123" i="16"/>
  <c r="X69" i="16"/>
  <c r="W69" i="16"/>
  <c r="V69" i="16"/>
  <c r="U69" i="16"/>
  <c r="T69" i="16"/>
  <c r="X450" i="16"/>
  <c r="W450" i="16"/>
  <c r="U450" i="16"/>
  <c r="T450" i="16"/>
  <c r="X77" i="16"/>
  <c r="W77" i="16"/>
  <c r="V77" i="16"/>
  <c r="U77" i="16"/>
  <c r="T77" i="16"/>
  <c r="X124" i="16"/>
  <c r="W124" i="16"/>
  <c r="V124" i="16"/>
  <c r="U124" i="16"/>
  <c r="T124" i="16"/>
  <c r="X310" i="16"/>
  <c r="W310" i="16"/>
  <c r="U310" i="16"/>
  <c r="T310" i="16"/>
  <c r="X26" i="16"/>
  <c r="W26" i="16"/>
  <c r="V26" i="16"/>
  <c r="U26" i="16"/>
  <c r="T26" i="16"/>
  <c r="X46" i="16"/>
  <c r="W46" i="16"/>
  <c r="U46" i="16"/>
  <c r="T46" i="16"/>
  <c r="X261" i="16"/>
  <c r="W261" i="16"/>
  <c r="V261" i="16"/>
  <c r="U261" i="16"/>
  <c r="T261" i="16"/>
  <c r="X483" i="16"/>
  <c r="W483" i="16"/>
  <c r="V483" i="16"/>
  <c r="U483" i="16"/>
  <c r="T483" i="16"/>
  <c r="X202" i="16"/>
  <c r="W202" i="16"/>
  <c r="V202" i="16"/>
  <c r="U202" i="16"/>
  <c r="T202" i="16"/>
  <c r="X362" i="16"/>
  <c r="W362" i="16"/>
  <c r="V362" i="16"/>
  <c r="U362" i="16"/>
  <c r="T362" i="16"/>
  <c r="X54" i="16"/>
  <c r="W54" i="16"/>
  <c r="V54" i="16"/>
  <c r="U54" i="16"/>
  <c r="T54" i="16"/>
  <c r="X197" i="16"/>
  <c r="W197" i="16"/>
  <c r="V197" i="16"/>
  <c r="U197" i="16"/>
  <c r="T197" i="16"/>
  <c r="X501" i="16"/>
  <c r="W501" i="16"/>
  <c r="U501" i="16"/>
  <c r="T501" i="16"/>
  <c r="X117" i="16"/>
  <c r="W117" i="16"/>
  <c r="V117" i="16"/>
  <c r="U117" i="16"/>
  <c r="T117" i="16"/>
  <c r="X127" i="16"/>
  <c r="W127" i="16"/>
  <c r="V127" i="16"/>
  <c r="U127" i="16"/>
  <c r="T127" i="16"/>
  <c r="X353" i="16"/>
  <c r="W353" i="16"/>
  <c r="V353" i="16"/>
  <c r="U353" i="16"/>
  <c r="T353" i="16"/>
  <c r="X293" i="16"/>
  <c r="W293" i="16"/>
  <c r="V293" i="16"/>
  <c r="U293" i="16"/>
  <c r="T293" i="16"/>
  <c r="X326" i="16"/>
  <c r="W326" i="16"/>
  <c r="V326" i="16"/>
  <c r="U326" i="16"/>
  <c r="T326" i="16"/>
  <c r="X169" i="16"/>
  <c r="W169" i="16"/>
  <c r="V169" i="16"/>
  <c r="U169" i="16"/>
  <c r="T169" i="16"/>
  <c r="X58" i="16"/>
  <c r="W58" i="16"/>
  <c r="V58" i="16"/>
  <c r="U58" i="16"/>
  <c r="T58" i="16"/>
  <c r="X481" i="16"/>
  <c r="W481" i="16"/>
  <c r="U481" i="16"/>
  <c r="T481" i="16"/>
  <c r="X370" i="16"/>
  <c r="W370" i="16"/>
  <c r="V370" i="16"/>
  <c r="U370" i="16"/>
  <c r="T370" i="16"/>
  <c r="X108" i="16"/>
  <c r="W108" i="16"/>
  <c r="V108" i="16"/>
  <c r="U108" i="16"/>
  <c r="T108" i="16"/>
  <c r="X25" i="16"/>
  <c r="W25" i="16"/>
  <c r="U25" i="16"/>
  <c r="T25" i="16"/>
  <c r="T7" i="16" s="1"/>
  <c r="X103" i="16"/>
  <c r="W103" i="16"/>
  <c r="U103" i="16"/>
  <c r="T103" i="16"/>
  <c r="X439" i="16"/>
  <c r="W439" i="16"/>
  <c r="V439" i="16"/>
  <c r="U439" i="16"/>
  <c r="T439" i="16"/>
  <c r="X104" i="16"/>
  <c r="W104" i="16"/>
  <c r="U104" i="16"/>
  <c r="T104" i="16"/>
  <c r="X389" i="16"/>
  <c r="W389" i="16"/>
  <c r="V389" i="16"/>
  <c r="U389" i="16"/>
  <c r="T389" i="16"/>
  <c r="X32" i="16"/>
  <c r="W32" i="16"/>
  <c r="V32" i="16"/>
  <c r="U32" i="16"/>
  <c r="T32" i="16"/>
  <c r="X50" i="16"/>
  <c r="W50" i="16"/>
  <c r="U50" i="16"/>
  <c r="T50" i="16"/>
  <c r="X165" i="16"/>
  <c r="W165" i="16"/>
  <c r="U165" i="16"/>
  <c r="T165" i="16"/>
  <c r="X196" i="16"/>
  <c r="W196" i="16"/>
  <c r="V196" i="16"/>
  <c r="U196" i="16"/>
  <c r="T196" i="16"/>
  <c r="X311" i="16"/>
  <c r="W311" i="16"/>
  <c r="V311" i="16"/>
  <c r="U311" i="16"/>
  <c r="T311" i="16"/>
  <c r="X312" i="16"/>
  <c r="W312" i="16"/>
  <c r="V312" i="16"/>
  <c r="U312" i="16"/>
  <c r="T312" i="16"/>
  <c r="X91" i="16"/>
  <c r="W91" i="16"/>
  <c r="U91" i="16"/>
  <c r="T91" i="16"/>
  <c r="X224" i="16"/>
  <c r="W224" i="16"/>
  <c r="V224" i="16"/>
  <c r="U224" i="16"/>
  <c r="T224" i="16"/>
  <c r="X477" i="16"/>
  <c r="W477" i="16"/>
  <c r="V477" i="16"/>
  <c r="U477" i="16"/>
  <c r="T477" i="16"/>
  <c r="X390" i="16"/>
  <c r="W390" i="16"/>
  <c r="U390" i="16"/>
  <c r="T390" i="16"/>
  <c r="X297" i="16"/>
  <c r="W297" i="16"/>
  <c r="V297" i="16"/>
  <c r="U297" i="16"/>
  <c r="T297" i="16"/>
  <c r="X167" i="16"/>
  <c r="W167" i="16"/>
  <c r="V167" i="16"/>
  <c r="U167" i="16"/>
  <c r="T167" i="16"/>
  <c r="X222" i="16"/>
  <c r="W222" i="16"/>
  <c r="V222" i="16"/>
  <c r="U222" i="16"/>
  <c r="T222" i="16"/>
  <c r="X38" i="16"/>
  <c r="W38" i="16"/>
  <c r="V38" i="16"/>
  <c r="U38" i="16"/>
  <c r="T38" i="16"/>
  <c r="X332" i="16"/>
  <c r="W332" i="16"/>
  <c r="V332" i="16"/>
  <c r="U332" i="16"/>
  <c r="T332" i="16"/>
  <c r="X94" i="16"/>
  <c r="W94" i="16"/>
  <c r="V94" i="16"/>
  <c r="U94" i="16"/>
  <c r="T94" i="16"/>
  <c r="X90" i="16"/>
  <c r="W90" i="16"/>
  <c r="V90" i="16"/>
  <c r="U90" i="16"/>
  <c r="T90" i="16"/>
  <c r="X43" i="16"/>
  <c r="W43" i="16"/>
  <c r="U43" i="16"/>
  <c r="T43" i="16"/>
  <c r="X283" i="16"/>
  <c r="W283" i="16"/>
  <c r="V283" i="16"/>
  <c r="U283" i="16"/>
  <c r="T283" i="16"/>
  <c r="X281" i="16"/>
  <c r="W281" i="16"/>
  <c r="V281" i="16"/>
  <c r="U281" i="16"/>
  <c r="T281" i="16"/>
  <c r="X473" i="16"/>
  <c r="W473" i="16"/>
  <c r="V473" i="16"/>
  <c r="U473" i="16"/>
  <c r="T473" i="16"/>
  <c r="X254" i="16"/>
  <c r="W254" i="16"/>
  <c r="V254" i="16"/>
  <c r="U254" i="16"/>
  <c r="T254" i="16"/>
  <c r="X421" i="16"/>
  <c r="W421" i="16"/>
  <c r="V421" i="16"/>
  <c r="U421" i="16"/>
  <c r="T421" i="16"/>
  <c r="X29" i="16"/>
  <c r="W29" i="16"/>
  <c r="V29" i="16"/>
  <c r="U29" i="16"/>
  <c r="T29" i="16"/>
  <c r="X35" i="16"/>
  <c r="W35" i="16"/>
  <c r="U35" i="16"/>
  <c r="T35" i="16"/>
  <c r="X260" i="16"/>
  <c r="W260" i="16"/>
  <c r="V260" i="16"/>
  <c r="U260" i="16"/>
  <c r="T260" i="16"/>
  <c r="X135" i="16"/>
  <c r="W135" i="16"/>
  <c r="U135" i="16"/>
  <c r="T135" i="16"/>
  <c r="X241" i="16"/>
  <c r="W241" i="16"/>
  <c r="V241" i="16"/>
  <c r="U241" i="16"/>
  <c r="T241" i="16"/>
  <c r="X126" i="16"/>
  <c r="W126" i="16"/>
  <c r="U126" i="16"/>
  <c r="T126" i="16"/>
  <c r="X508" i="16"/>
  <c r="W508" i="16"/>
  <c r="V508" i="16"/>
  <c r="U508" i="16"/>
  <c r="T508" i="16"/>
  <c r="X363" i="16"/>
  <c r="W363" i="16"/>
  <c r="V363" i="16"/>
  <c r="U363" i="16"/>
  <c r="T363" i="16"/>
  <c r="X201" i="16"/>
  <c r="W201" i="16"/>
  <c r="V201" i="16"/>
  <c r="U201" i="16"/>
  <c r="T201" i="16"/>
  <c r="X125" i="16"/>
  <c r="W125" i="16"/>
  <c r="U125" i="16"/>
  <c r="T125" i="16"/>
  <c r="X98" i="16"/>
  <c r="W98" i="16"/>
  <c r="V98" i="16"/>
  <c r="U98" i="16"/>
  <c r="T98" i="16"/>
  <c r="X137" i="16"/>
  <c r="W137" i="16"/>
  <c r="U137" i="16"/>
  <c r="T137" i="16"/>
  <c r="X364" i="16"/>
  <c r="W364" i="16"/>
  <c r="V364" i="16"/>
  <c r="U364" i="16"/>
  <c r="T364" i="16"/>
  <c r="X96" i="16"/>
  <c r="W96" i="16"/>
  <c r="U96" i="16"/>
  <c r="T96" i="16"/>
  <c r="X111" i="16"/>
  <c r="W111" i="16"/>
  <c r="U111" i="16"/>
  <c r="T111" i="16"/>
  <c r="X114" i="16"/>
  <c r="W114" i="16"/>
  <c r="V114" i="16"/>
  <c r="U114" i="16"/>
  <c r="T114" i="16"/>
  <c r="X309" i="16"/>
  <c r="W309" i="16"/>
  <c r="V309" i="16"/>
  <c r="U309" i="16"/>
  <c r="T309" i="16"/>
  <c r="X68" i="16"/>
  <c r="W68" i="16"/>
  <c r="V68" i="16"/>
  <c r="U68" i="16"/>
  <c r="T68" i="16"/>
  <c r="X120" i="16"/>
  <c r="W120" i="16"/>
  <c r="V120" i="16"/>
  <c r="U120" i="16"/>
  <c r="T120" i="16"/>
  <c r="X105" i="16"/>
  <c r="W105" i="16"/>
  <c r="V105" i="16"/>
  <c r="U105" i="16"/>
  <c r="T105" i="16"/>
  <c r="X250" i="16"/>
  <c r="W250" i="16"/>
  <c r="U250" i="16"/>
  <c r="T250" i="16"/>
  <c r="X101" i="16"/>
  <c r="W101" i="16"/>
  <c r="V101" i="16"/>
  <c r="U101" i="16"/>
  <c r="T101" i="16"/>
  <c r="X64" i="16"/>
  <c r="W64" i="16"/>
  <c r="V64" i="16"/>
  <c r="U64" i="16"/>
  <c r="T64" i="16"/>
  <c r="X87" i="16"/>
  <c r="W87" i="16"/>
  <c r="V87" i="16"/>
  <c r="U87" i="16"/>
  <c r="T87" i="16"/>
  <c r="X255" i="16"/>
  <c r="W255" i="16"/>
  <c r="V255" i="16"/>
  <c r="U255" i="16"/>
  <c r="T255" i="16"/>
  <c r="X81" i="16"/>
  <c r="W81" i="16"/>
  <c r="V81" i="16"/>
  <c r="U81" i="16"/>
  <c r="T81" i="16"/>
  <c r="X80" i="16"/>
  <c r="W80" i="16"/>
  <c r="U80" i="16"/>
  <c r="T80" i="16"/>
  <c r="X347" i="16"/>
  <c r="W347" i="16"/>
  <c r="V347" i="16"/>
  <c r="U347" i="16"/>
  <c r="T347" i="16"/>
  <c r="X308" i="16"/>
  <c r="W308" i="16"/>
  <c r="V308" i="16"/>
  <c r="U308" i="16"/>
  <c r="T308" i="16"/>
  <c r="X383" i="16"/>
  <c r="W383" i="16"/>
  <c r="V383" i="16"/>
  <c r="U383" i="16"/>
  <c r="T383" i="16"/>
  <c r="X45" i="16"/>
  <c r="W45" i="16"/>
  <c r="V45" i="16"/>
  <c r="U45" i="16"/>
  <c r="T45" i="16"/>
  <c r="X128" i="16"/>
  <c r="W128" i="16"/>
  <c r="V128" i="16"/>
  <c r="U128" i="16"/>
  <c r="T128" i="16"/>
  <c r="X496" i="16"/>
  <c r="W496" i="16"/>
  <c r="U496" i="16"/>
  <c r="T496" i="16"/>
  <c r="X159" i="16"/>
  <c r="W159" i="16"/>
  <c r="U159" i="16"/>
  <c r="T159" i="16"/>
  <c r="X397" i="16"/>
  <c r="W397" i="16"/>
  <c r="U397" i="16"/>
  <c r="T397" i="16"/>
  <c r="X146" i="16"/>
  <c r="W146" i="16"/>
  <c r="V146" i="16"/>
  <c r="U146" i="16"/>
  <c r="T146" i="16"/>
  <c r="X514" i="16"/>
  <c r="W514" i="16"/>
  <c r="V514" i="16"/>
  <c r="U514" i="16"/>
  <c r="T514" i="16"/>
  <c r="X340" i="16"/>
  <c r="W340" i="16"/>
  <c r="V340" i="16"/>
  <c r="U340" i="16"/>
  <c r="T340" i="16"/>
  <c r="X302" i="16"/>
  <c r="W302" i="16"/>
  <c r="V302" i="16"/>
  <c r="U302" i="16"/>
  <c r="T302" i="16"/>
  <c r="X204" i="16"/>
  <c r="W204" i="16"/>
  <c r="V204" i="16"/>
  <c r="U204" i="16"/>
  <c r="T204" i="16"/>
  <c r="X511" i="16"/>
  <c r="W511" i="16"/>
  <c r="U511" i="16"/>
  <c r="T511" i="16"/>
  <c r="X252" i="16"/>
  <c r="W252" i="16"/>
  <c r="V252" i="16"/>
  <c r="U252" i="16"/>
  <c r="T252" i="16"/>
  <c r="X51" i="16"/>
  <c r="W51" i="16"/>
  <c r="V51" i="16"/>
  <c r="U51" i="16"/>
  <c r="T51" i="16"/>
  <c r="X48" i="16"/>
  <c r="W48" i="16"/>
  <c r="V48" i="16"/>
  <c r="U48" i="16"/>
  <c r="T48" i="16"/>
  <c r="X246" i="16"/>
  <c r="W246" i="16"/>
  <c r="V246" i="16"/>
  <c r="U246" i="16"/>
  <c r="T246" i="16"/>
  <c r="X475" i="16"/>
  <c r="W475" i="16"/>
  <c r="V475" i="16"/>
  <c r="U475" i="16"/>
  <c r="T475" i="16"/>
  <c r="X307" i="16"/>
  <c r="W307" i="16"/>
  <c r="V307" i="16"/>
  <c r="U307" i="16"/>
  <c r="T307" i="16"/>
  <c r="X211" i="16"/>
  <c r="W211" i="16"/>
  <c r="V211" i="16"/>
  <c r="U211" i="16"/>
  <c r="T211" i="16"/>
  <c r="X423" i="16"/>
  <c r="W423" i="16"/>
  <c r="V423" i="16"/>
  <c r="U423" i="16"/>
  <c r="T423" i="16"/>
  <c r="X232" i="16"/>
  <c r="W232" i="16"/>
  <c r="U232" i="16"/>
  <c r="T232" i="16"/>
  <c r="X404" i="16"/>
  <c r="W404" i="16"/>
  <c r="U404" i="16"/>
  <c r="T404" i="16"/>
  <c r="X147" i="16"/>
  <c r="W147" i="16"/>
  <c r="U147" i="16"/>
  <c r="T147" i="16"/>
  <c r="X271" i="16"/>
  <c r="W271" i="16"/>
  <c r="V271" i="16"/>
  <c r="U271" i="16"/>
  <c r="T271" i="16"/>
  <c r="X396" i="16"/>
  <c r="W396" i="16"/>
  <c r="V396" i="16"/>
  <c r="U396" i="16"/>
  <c r="T396" i="16"/>
  <c r="X411" i="16"/>
  <c r="W411" i="16"/>
  <c r="U411" i="16"/>
  <c r="T411" i="16"/>
  <c r="X420" i="16"/>
  <c r="W420" i="16"/>
  <c r="V420" i="16"/>
  <c r="U420" i="16"/>
  <c r="T420" i="16"/>
  <c r="X516" i="16"/>
  <c r="W516" i="16"/>
  <c r="V516" i="16"/>
  <c r="U516" i="16"/>
  <c r="T516" i="16"/>
  <c r="X490" i="16"/>
  <c r="W490" i="16"/>
  <c r="V490" i="16"/>
  <c r="U490" i="16"/>
  <c r="T490" i="16"/>
  <c r="X115" i="16"/>
  <c r="W115" i="16"/>
  <c r="V115" i="16"/>
  <c r="U115" i="16"/>
  <c r="T115" i="16"/>
  <c r="X331" i="16"/>
  <c r="W331" i="16"/>
  <c r="V331" i="16"/>
  <c r="U331" i="16"/>
  <c r="T331" i="16"/>
  <c r="X441" i="16"/>
  <c r="W441" i="16"/>
  <c r="V441" i="16"/>
  <c r="U441" i="16"/>
  <c r="T441" i="16"/>
  <c r="X14" i="16"/>
  <c r="W14" i="16"/>
  <c r="V14" i="16"/>
  <c r="V5" i="16" s="1"/>
  <c r="U14" i="16"/>
  <c r="T14" i="16"/>
  <c r="X22" i="16"/>
  <c r="W22" i="16"/>
  <c r="V22" i="16"/>
  <c r="U22" i="16"/>
  <c r="T22" i="16"/>
  <c r="X57" i="16"/>
  <c r="W57" i="16"/>
  <c r="V57" i="16"/>
  <c r="U57" i="16"/>
  <c r="T57" i="16"/>
  <c r="X155" i="16"/>
  <c r="W155" i="16"/>
  <c r="V155" i="16"/>
  <c r="U155" i="16"/>
  <c r="T155" i="16"/>
  <c r="X487" i="16"/>
  <c r="W487" i="16"/>
  <c r="U487" i="16"/>
  <c r="T487" i="16"/>
  <c r="X489" i="16"/>
  <c r="W489" i="16"/>
  <c r="U489" i="16"/>
  <c r="T489" i="16"/>
  <c r="X60" i="16"/>
  <c r="W60" i="16"/>
  <c r="U60" i="16"/>
  <c r="T60" i="16"/>
  <c r="X53" i="16"/>
  <c r="W53" i="16"/>
  <c r="U53" i="16"/>
  <c r="T53" i="16"/>
  <c r="X116" i="16"/>
  <c r="W116" i="16"/>
  <c r="V116" i="16"/>
  <c r="U116" i="16"/>
  <c r="T116" i="16"/>
  <c r="X174" i="16"/>
  <c r="W174" i="16"/>
  <c r="V174" i="16"/>
  <c r="U174" i="16"/>
  <c r="T174" i="16"/>
  <c r="X247" i="16"/>
  <c r="W247" i="16"/>
  <c r="V247" i="16"/>
  <c r="U247" i="16"/>
  <c r="T247" i="16"/>
  <c r="X300" i="16"/>
  <c r="W300" i="16"/>
  <c r="V300" i="16"/>
  <c r="U300" i="16"/>
  <c r="T300" i="16"/>
  <c r="X157" i="16"/>
  <c r="W157" i="16"/>
  <c r="V157" i="16"/>
  <c r="U157" i="16"/>
  <c r="T157" i="16"/>
  <c r="X262" i="16"/>
  <c r="W262" i="16"/>
  <c r="V262" i="16"/>
  <c r="U262" i="16"/>
  <c r="T262" i="16"/>
  <c r="X86" i="16"/>
  <c r="W86" i="16"/>
  <c r="V86" i="16"/>
  <c r="U86" i="16"/>
  <c r="T86" i="16"/>
  <c r="X458" i="16"/>
  <c r="W458" i="16"/>
  <c r="U458" i="16"/>
  <c r="T458" i="16"/>
  <c r="X290" i="16"/>
  <c r="W290" i="16"/>
  <c r="U290" i="16"/>
  <c r="T290" i="16"/>
  <c r="X71" i="16"/>
  <c r="W71" i="16"/>
  <c r="V71" i="16"/>
  <c r="U71" i="16"/>
  <c r="T71" i="16"/>
  <c r="X89" i="16"/>
  <c r="W89" i="16"/>
  <c r="V89" i="16"/>
  <c r="U89" i="16"/>
  <c r="T89" i="16"/>
  <c r="X217" i="16"/>
  <c r="W217" i="16"/>
  <c r="U217" i="16"/>
  <c r="T217" i="16"/>
  <c r="X161" i="16"/>
  <c r="W161" i="16"/>
  <c r="V161" i="16"/>
  <c r="U161" i="16"/>
  <c r="T161" i="16"/>
  <c r="X181" i="16"/>
  <c r="W181" i="16"/>
  <c r="U181" i="16"/>
  <c r="T181" i="16"/>
  <c r="X160" i="16"/>
  <c r="W160" i="16"/>
  <c r="U160" i="16"/>
  <c r="T160" i="16"/>
  <c r="X112" i="16"/>
  <c r="W112" i="16"/>
  <c r="V112" i="16"/>
  <c r="U112" i="16"/>
  <c r="T112" i="16"/>
  <c r="X173" i="16"/>
  <c r="W173" i="16"/>
  <c r="V173" i="16"/>
  <c r="U173" i="16"/>
  <c r="T173" i="16"/>
  <c r="X275" i="16"/>
  <c r="W275" i="16"/>
  <c r="V275" i="16"/>
  <c r="U275" i="16"/>
  <c r="T275" i="16"/>
  <c r="X350" i="16"/>
  <c r="W350" i="16"/>
  <c r="V350" i="16"/>
  <c r="U350" i="16"/>
  <c r="T350" i="16"/>
  <c r="X430" i="16"/>
  <c r="W430" i="16"/>
  <c r="V430" i="16"/>
  <c r="U430" i="16"/>
  <c r="T430" i="16"/>
  <c r="X44" i="16"/>
  <c r="W44" i="16"/>
  <c r="V44" i="16"/>
  <c r="U44" i="16"/>
  <c r="T44" i="16"/>
  <c r="X149" i="16"/>
  <c r="W149" i="16"/>
  <c r="V149" i="16"/>
  <c r="U149" i="16"/>
  <c r="T149" i="16"/>
  <c r="X259" i="16"/>
  <c r="W259" i="16"/>
  <c r="V259" i="16"/>
  <c r="U259" i="16"/>
  <c r="T259" i="16"/>
  <c r="X280" i="16"/>
  <c r="W280" i="16"/>
  <c r="V280" i="16"/>
  <c r="U280" i="16"/>
  <c r="T280" i="16"/>
  <c r="X315" i="16"/>
  <c r="W315" i="16"/>
  <c r="V315" i="16"/>
  <c r="U315" i="16"/>
  <c r="T315" i="16"/>
  <c r="X122" i="16"/>
  <c r="W122" i="16"/>
  <c r="U122" i="16"/>
  <c r="T122" i="16"/>
  <c r="X168" i="16"/>
  <c r="W168" i="16"/>
  <c r="U168" i="16"/>
  <c r="T168" i="16"/>
  <c r="X244" i="16"/>
  <c r="W244" i="16"/>
  <c r="U244" i="16"/>
  <c r="T244" i="16"/>
  <c r="X436" i="16"/>
  <c r="W436" i="16"/>
  <c r="V436" i="16"/>
  <c r="U436" i="16"/>
  <c r="T436" i="16"/>
  <c r="X294" i="16"/>
  <c r="W294" i="16"/>
  <c r="U294" i="16"/>
  <c r="T294" i="16"/>
  <c r="X234" i="16"/>
  <c r="W234" i="16"/>
  <c r="V234" i="16"/>
  <c r="U234" i="16"/>
  <c r="T234" i="16"/>
  <c r="X23" i="16"/>
  <c r="W23" i="16"/>
  <c r="U23" i="16"/>
  <c r="T23" i="16"/>
  <c r="X371" i="16"/>
  <c r="W371" i="16"/>
  <c r="V371" i="16"/>
  <c r="U371" i="16"/>
  <c r="T371" i="16"/>
  <c r="X233" i="16"/>
  <c r="W233" i="16"/>
  <c r="V233" i="16"/>
  <c r="U233" i="16"/>
  <c r="T233" i="16"/>
  <c r="X145" i="16"/>
  <c r="W145" i="16"/>
  <c r="V145" i="16"/>
  <c r="U145" i="16"/>
  <c r="T145" i="16"/>
  <c r="X299" i="16"/>
  <c r="W299" i="16"/>
  <c r="V299" i="16"/>
  <c r="U299" i="16"/>
  <c r="T299" i="16"/>
  <c r="X189" i="16"/>
  <c r="W189" i="16"/>
  <c r="U189" i="16"/>
  <c r="T189" i="16"/>
  <c r="X47" i="16"/>
  <c r="W47" i="16"/>
  <c r="U47" i="16"/>
  <c r="T47" i="16"/>
  <c r="X203" i="16"/>
  <c r="W203" i="16"/>
  <c r="V203" i="16"/>
  <c r="U203" i="16"/>
  <c r="T203" i="16"/>
  <c r="X226" i="16"/>
  <c r="W226" i="16"/>
  <c r="V226" i="16"/>
  <c r="U226" i="16"/>
  <c r="T226" i="16"/>
  <c r="X216" i="16"/>
  <c r="W216" i="16"/>
  <c r="U216" i="16"/>
  <c r="T216" i="16"/>
  <c r="X305" i="16"/>
  <c r="W305" i="16"/>
  <c r="V305" i="16"/>
  <c r="U305" i="16"/>
  <c r="T305" i="16"/>
  <c r="X184" i="16"/>
  <c r="W184" i="16"/>
  <c r="V184" i="16"/>
  <c r="U184" i="16"/>
  <c r="T184" i="16"/>
  <c r="X153" i="16"/>
  <c r="W153" i="16"/>
  <c r="U153" i="16"/>
  <c r="T153" i="16"/>
  <c r="X336" i="16"/>
  <c r="W336" i="16"/>
  <c r="V336" i="16"/>
  <c r="U336" i="16"/>
  <c r="T336" i="16"/>
  <c r="X65" i="16"/>
  <c r="W65" i="16"/>
  <c r="V65" i="16"/>
  <c r="U65" i="16"/>
  <c r="T65" i="16"/>
  <c r="X463" i="16"/>
  <c r="W463" i="16"/>
  <c r="V463" i="16"/>
  <c r="U463" i="16"/>
  <c r="T463" i="16"/>
  <c r="X445" i="16"/>
  <c r="W445" i="16"/>
  <c r="V445" i="16"/>
  <c r="U445" i="16"/>
  <c r="T445" i="16"/>
  <c r="X13" i="16"/>
  <c r="X7" i="16" s="1"/>
  <c r="W13" i="16"/>
  <c r="U13" i="16"/>
  <c r="T13" i="16"/>
  <c r="X366" i="16"/>
  <c r="W366" i="16"/>
  <c r="V366" i="16"/>
  <c r="U366" i="16"/>
  <c r="T366" i="16"/>
  <c r="X407" i="16"/>
  <c r="W407" i="16"/>
  <c r="V407" i="16"/>
  <c r="U407" i="16"/>
  <c r="T407" i="16"/>
  <c r="X92" i="16"/>
  <c r="W92" i="16"/>
  <c r="V92" i="16"/>
  <c r="U92" i="16"/>
  <c r="T92" i="16"/>
  <c r="X106" i="16"/>
  <c r="W106" i="16"/>
  <c r="V106" i="16"/>
  <c r="U106" i="16"/>
  <c r="T106" i="16"/>
  <c r="X313" i="16"/>
  <c r="W313" i="16"/>
  <c r="V313" i="16"/>
  <c r="U313" i="16"/>
  <c r="T313" i="16"/>
  <c r="X182" i="16"/>
  <c r="W182" i="16"/>
  <c r="V182" i="16"/>
  <c r="U182" i="16"/>
  <c r="T182" i="16"/>
  <c r="X206" i="16"/>
  <c r="W206" i="16"/>
  <c r="V206" i="16"/>
  <c r="U206" i="16"/>
  <c r="T206" i="16"/>
  <c r="X12" i="16"/>
  <c r="W12" i="16"/>
  <c r="W8" i="16" s="1"/>
  <c r="U12" i="16"/>
  <c r="T12" i="16"/>
  <c r="X478" i="16"/>
  <c r="W478" i="16"/>
  <c r="V478" i="16"/>
  <c r="U478" i="16"/>
  <c r="T478" i="16"/>
  <c r="X66" i="16"/>
  <c r="W66" i="16"/>
  <c r="V66" i="16"/>
  <c r="U66" i="16"/>
  <c r="T66" i="16"/>
  <c r="X329" i="16"/>
  <c r="W329" i="16"/>
  <c r="V329" i="16"/>
  <c r="U329" i="16"/>
  <c r="T329" i="16"/>
  <c r="X138" i="16"/>
  <c r="W138" i="16"/>
  <c r="V138" i="16"/>
  <c r="U138" i="16"/>
  <c r="T138" i="16"/>
  <c r="X349" i="16"/>
  <c r="W349" i="16"/>
  <c r="V349" i="16"/>
  <c r="U349" i="16"/>
  <c r="T349" i="16"/>
  <c r="X384" i="16"/>
  <c r="W384" i="16"/>
  <c r="U384" i="16"/>
  <c r="T384" i="16"/>
  <c r="X410" i="16"/>
  <c r="W410" i="16"/>
  <c r="V410" i="16"/>
  <c r="U410" i="16"/>
  <c r="T410" i="16"/>
  <c r="X422" i="16"/>
  <c r="W422" i="16"/>
  <c r="U422" i="16"/>
  <c r="T422" i="16"/>
  <c r="X109" i="16"/>
  <c r="W109" i="16"/>
  <c r="U109" i="16"/>
  <c r="T109" i="16"/>
  <c r="X476" i="16"/>
  <c r="W476" i="16"/>
  <c r="U476" i="16"/>
  <c r="T476" i="16"/>
  <c r="X497" i="16"/>
  <c r="W497" i="16"/>
  <c r="V497" i="16"/>
  <c r="U497" i="16"/>
  <c r="T497" i="16"/>
  <c r="X136" i="16"/>
  <c r="W136" i="16"/>
  <c r="U136" i="16"/>
  <c r="T136" i="16"/>
  <c r="X405" i="16"/>
  <c r="W405" i="16"/>
  <c r="U405" i="16"/>
  <c r="T405" i="16"/>
  <c r="X346" i="16"/>
  <c r="W346" i="16"/>
  <c r="V346" i="16"/>
  <c r="U346" i="16"/>
  <c r="T346" i="16"/>
  <c r="X334" i="16"/>
  <c r="W334" i="16"/>
  <c r="V334" i="16"/>
  <c r="U334" i="16"/>
  <c r="T334" i="16"/>
  <c r="X409" i="16"/>
  <c r="W409" i="16"/>
  <c r="V409" i="16"/>
  <c r="U409" i="16"/>
  <c r="T409" i="16"/>
  <c r="X495" i="16"/>
  <c r="W495" i="16"/>
  <c r="V495" i="16"/>
  <c r="U495" i="16"/>
  <c r="T495" i="16"/>
  <c r="X318" i="16"/>
  <c r="W318" i="16"/>
  <c r="U318" i="16"/>
  <c r="T318" i="16"/>
  <c r="X408" i="16"/>
  <c r="W408" i="16"/>
  <c r="V408" i="16"/>
  <c r="U408" i="16"/>
  <c r="T408" i="16"/>
  <c r="X316" i="16"/>
  <c r="W316" i="16"/>
  <c r="V316" i="16"/>
  <c r="U316" i="16"/>
  <c r="T316" i="16"/>
  <c r="X442" i="16"/>
  <c r="W442" i="16"/>
  <c r="V442" i="16"/>
  <c r="U442" i="16"/>
  <c r="T442" i="16"/>
  <c r="X398" i="16"/>
  <c r="W398" i="16"/>
  <c r="V398" i="16"/>
  <c r="U398" i="16"/>
  <c r="T398" i="16"/>
  <c r="X41" i="16"/>
  <c r="W41" i="16"/>
  <c r="V41" i="16"/>
  <c r="U41" i="16"/>
  <c r="T41" i="16"/>
  <c r="X320" i="16"/>
  <c r="W320" i="16"/>
  <c r="V320" i="16"/>
  <c r="U320" i="16"/>
  <c r="T320" i="16"/>
  <c r="X415" i="16"/>
  <c r="W415" i="16"/>
  <c r="U415" i="16"/>
  <c r="T415" i="16"/>
  <c r="X239" i="16"/>
  <c r="W239" i="16"/>
  <c r="U239" i="16"/>
  <c r="T239" i="16"/>
  <c r="X142" i="16"/>
  <c r="W142" i="16"/>
  <c r="V142" i="16"/>
  <c r="U142" i="16"/>
  <c r="T142" i="16"/>
  <c r="X467" i="16"/>
  <c r="W467" i="16"/>
  <c r="U467" i="16"/>
  <c r="T467" i="16"/>
  <c r="X446" i="16"/>
  <c r="W446" i="16"/>
  <c r="U446" i="16"/>
  <c r="T446" i="16"/>
  <c r="X185" i="16"/>
  <c r="W185" i="16"/>
  <c r="V185" i="16"/>
  <c r="U185" i="16"/>
  <c r="T185" i="16"/>
  <c r="X317" i="16"/>
  <c r="W317" i="16"/>
  <c r="V317" i="16"/>
  <c r="U317" i="16"/>
  <c r="T317" i="16"/>
  <c r="X148" i="16"/>
  <c r="W148" i="16"/>
  <c r="V148" i="16"/>
  <c r="U148" i="16"/>
  <c r="T148" i="16"/>
  <c r="X454" i="16"/>
  <c r="W454" i="16"/>
  <c r="V454" i="16"/>
  <c r="U454" i="16"/>
  <c r="T454" i="16"/>
  <c r="X424" i="16"/>
  <c r="W424" i="16"/>
  <c r="U424" i="16"/>
  <c r="T424" i="16"/>
  <c r="X452" i="16"/>
  <c r="W452" i="16"/>
  <c r="V452" i="16"/>
  <c r="U452" i="16"/>
  <c r="T452" i="16"/>
  <c r="X387" i="16"/>
  <c r="W387" i="16"/>
  <c r="U387" i="16"/>
  <c r="T387" i="16"/>
  <c r="X502" i="16"/>
  <c r="W502" i="16"/>
  <c r="V502" i="16"/>
  <c r="U502" i="16"/>
  <c r="T502" i="16"/>
  <c r="X438" i="16"/>
  <c r="W438" i="16"/>
  <c r="V438" i="16"/>
  <c r="U438" i="16"/>
  <c r="T438" i="16"/>
  <c r="X337" i="16"/>
  <c r="W337" i="16"/>
  <c r="V337" i="16"/>
  <c r="U337" i="16"/>
  <c r="T337" i="16"/>
  <c r="X213" i="16"/>
  <c r="W213" i="16"/>
  <c r="U213" i="16"/>
  <c r="T213" i="16"/>
  <c r="X469" i="16"/>
  <c r="W469" i="16"/>
  <c r="U469" i="16"/>
  <c r="T469" i="16"/>
  <c r="X416" i="16"/>
  <c r="W416" i="16"/>
  <c r="V416" i="16"/>
  <c r="U416" i="16"/>
  <c r="T416" i="16"/>
  <c r="X274" i="16"/>
  <c r="W274" i="16"/>
  <c r="V274" i="16"/>
  <c r="U274" i="16"/>
  <c r="T274" i="16"/>
  <c r="X113" i="16"/>
  <c r="W113" i="16"/>
  <c r="V113" i="16"/>
  <c r="U113" i="16"/>
  <c r="T113" i="16"/>
  <c r="X178" i="16"/>
  <c r="W178" i="16"/>
  <c r="V178" i="16"/>
  <c r="U178" i="16"/>
  <c r="T178" i="16"/>
  <c r="X470" i="16"/>
  <c r="W470" i="16"/>
  <c r="V470" i="16"/>
  <c r="U470" i="16"/>
  <c r="T470" i="16"/>
  <c r="X158" i="16"/>
  <c r="W158" i="16"/>
  <c r="V158" i="16"/>
  <c r="U158" i="16"/>
  <c r="T158" i="16"/>
  <c r="X448" i="16"/>
  <c r="W448" i="16"/>
  <c r="V448" i="16"/>
  <c r="U448" i="16"/>
  <c r="T448" i="16"/>
  <c r="X219" i="16"/>
  <c r="W219" i="16"/>
  <c r="U219" i="16"/>
  <c r="T219" i="16"/>
  <c r="X75" i="16"/>
  <c r="W75" i="16"/>
  <c r="V75" i="16"/>
  <c r="U75" i="16"/>
  <c r="T75" i="16"/>
  <c r="X270" i="16"/>
  <c r="W270" i="16"/>
  <c r="V270" i="16"/>
  <c r="U270" i="16"/>
  <c r="T270" i="16"/>
  <c r="X284" i="16"/>
  <c r="W284" i="16"/>
  <c r="U284" i="16"/>
  <c r="T284" i="16"/>
  <c r="X333" i="16"/>
  <c r="W333" i="16"/>
  <c r="V333" i="16"/>
  <c r="U333" i="16"/>
  <c r="T333" i="16"/>
  <c r="X175" i="16"/>
  <c r="W175" i="16"/>
  <c r="U175" i="16"/>
  <c r="T175" i="16"/>
  <c r="X27" i="16"/>
  <c r="W27" i="16"/>
  <c r="V27" i="16"/>
  <c r="U27" i="16"/>
  <c r="T27" i="16"/>
  <c r="X130" i="16"/>
  <c r="W130" i="16"/>
  <c r="V130" i="16"/>
  <c r="U130" i="16"/>
  <c r="T130" i="16"/>
  <c r="X343" i="16"/>
  <c r="W343" i="16"/>
  <c r="V343" i="16"/>
  <c r="U343" i="16"/>
  <c r="T343" i="16"/>
  <c r="X248" i="16"/>
  <c r="W248" i="16"/>
  <c r="U248" i="16"/>
  <c r="T248" i="16"/>
  <c r="X102" i="16"/>
  <c r="W102" i="16"/>
  <c r="V102" i="16"/>
  <c r="U102" i="16"/>
  <c r="T102" i="16"/>
  <c r="X176" i="16"/>
  <c r="W176" i="16"/>
  <c r="U176" i="16"/>
  <c r="T176" i="16"/>
  <c r="X238" i="16"/>
  <c r="W238" i="16"/>
  <c r="V238" i="16"/>
  <c r="U238" i="16"/>
  <c r="T238" i="16"/>
  <c r="X208" i="16"/>
  <c r="W208" i="16"/>
  <c r="V208" i="16"/>
  <c r="U208" i="16"/>
  <c r="T208" i="16"/>
  <c r="X417" i="16"/>
  <c r="W417" i="16"/>
  <c r="U417" i="16"/>
  <c r="T417" i="16"/>
  <c r="X166" i="16"/>
  <c r="W166" i="16"/>
  <c r="V166" i="16"/>
  <c r="U166" i="16"/>
  <c r="T166" i="16"/>
  <c r="X74" i="16"/>
  <c r="W74" i="16"/>
  <c r="U74" i="16"/>
  <c r="T74" i="16"/>
  <c r="X131" i="16"/>
  <c r="W131" i="16"/>
  <c r="V131" i="16"/>
  <c r="U131" i="16"/>
  <c r="T131" i="16"/>
  <c r="X24" i="16"/>
  <c r="W24" i="16"/>
  <c r="U24" i="16"/>
  <c r="T24" i="16"/>
  <c r="X368" i="16"/>
  <c r="W368" i="16"/>
  <c r="V368" i="16"/>
  <c r="U368" i="16"/>
  <c r="T368" i="16"/>
  <c r="X269" i="16"/>
  <c r="W269" i="16"/>
  <c r="V269" i="16"/>
  <c r="U269" i="16"/>
  <c r="T269" i="16"/>
  <c r="X380" i="16"/>
  <c r="W380" i="16"/>
  <c r="U380" i="16"/>
  <c r="T380" i="16"/>
  <c r="X352" i="16"/>
  <c r="W352" i="16"/>
  <c r="V352" i="16"/>
  <c r="U352" i="16"/>
  <c r="T352" i="16"/>
  <c r="X33" i="16"/>
  <c r="W33" i="16"/>
  <c r="U33" i="16"/>
  <c r="T33" i="16"/>
  <c r="X243" i="16"/>
  <c r="W243" i="16"/>
  <c r="V243" i="16"/>
  <c r="U243" i="16"/>
  <c r="T243" i="16"/>
  <c r="X453" i="16"/>
  <c r="W453" i="16"/>
  <c r="V453" i="16"/>
  <c r="U453" i="16"/>
  <c r="T453" i="16"/>
  <c r="X171" i="16"/>
  <c r="W171" i="16"/>
  <c r="U171" i="16"/>
  <c r="T171" i="16"/>
  <c r="X474" i="16"/>
  <c r="W474" i="16"/>
  <c r="U474" i="16"/>
  <c r="T474" i="16"/>
  <c r="X265" i="16"/>
  <c r="W265" i="16"/>
  <c r="V265" i="16"/>
  <c r="U265" i="16"/>
  <c r="T265" i="16"/>
  <c r="X231" i="16"/>
  <c r="W231" i="16"/>
  <c r="V231" i="16"/>
  <c r="U231" i="16"/>
  <c r="T231" i="16"/>
  <c r="X429" i="16"/>
  <c r="W429" i="16"/>
  <c r="V429" i="16"/>
  <c r="U429" i="16"/>
  <c r="T429" i="16"/>
  <c r="X327" i="16"/>
  <c r="W327" i="16"/>
  <c r="U327" i="16"/>
  <c r="T327" i="16"/>
  <c r="X506" i="16"/>
  <c r="W506" i="16"/>
  <c r="V506" i="16"/>
  <c r="U506" i="16"/>
  <c r="T506" i="16"/>
  <c r="X223" i="16"/>
  <c r="W223" i="16"/>
  <c r="V223" i="16"/>
  <c r="U223" i="16"/>
  <c r="T223" i="16"/>
  <c r="X144" i="16"/>
  <c r="W144" i="16"/>
  <c r="U144" i="16"/>
  <c r="T144" i="16"/>
  <c r="X76" i="16"/>
  <c r="W76" i="16"/>
  <c r="V76" i="16"/>
  <c r="U76" i="16"/>
  <c r="T76" i="16"/>
  <c r="X198" i="16"/>
  <c r="W198" i="16"/>
  <c r="V198" i="16"/>
  <c r="U198" i="16"/>
  <c r="T198" i="16"/>
  <c r="X79" i="16"/>
  <c r="W79" i="16"/>
  <c r="V79" i="16"/>
  <c r="U79" i="16"/>
  <c r="T79" i="16"/>
  <c r="X376" i="16"/>
  <c r="W376" i="16"/>
  <c r="V376" i="16"/>
  <c r="U376" i="16"/>
  <c r="T376" i="16"/>
  <c r="X461" i="16"/>
  <c r="W461" i="16"/>
  <c r="U461" i="16"/>
  <c r="T461" i="16"/>
  <c r="X355" i="16"/>
  <c r="W355" i="16"/>
  <c r="U355" i="16"/>
  <c r="T355" i="16"/>
  <c r="X221" i="16"/>
  <c r="W221" i="16"/>
  <c r="V221" i="16"/>
  <c r="U221" i="16"/>
  <c r="T221" i="16"/>
  <c r="X455" i="16"/>
  <c r="W455" i="16"/>
  <c r="U455" i="16"/>
  <c r="T455" i="16"/>
  <c r="X139" i="16"/>
  <c r="W139" i="16"/>
  <c r="U139" i="16"/>
  <c r="T139" i="16"/>
  <c r="X129" i="16"/>
  <c r="W129" i="16"/>
  <c r="U129" i="16"/>
  <c r="T129" i="16"/>
  <c r="X191" i="16"/>
  <c r="W191" i="16"/>
  <c r="V191" i="16"/>
  <c r="U191" i="16"/>
  <c r="T191" i="16"/>
  <c r="X513" i="16"/>
  <c r="W513" i="16"/>
  <c r="V513" i="16"/>
  <c r="U513" i="16"/>
  <c r="T513" i="16"/>
  <c r="X118" i="16"/>
  <c r="W118" i="16"/>
  <c r="V118" i="16"/>
  <c r="U118" i="16"/>
  <c r="T118" i="16"/>
  <c r="X39" i="16"/>
  <c r="W39" i="16"/>
  <c r="V39" i="16"/>
  <c r="U39" i="16"/>
  <c r="T39" i="16"/>
  <c r="X287" i="16"/>
  <c r="W287" i="16"/>
  <c r="V287" i="16"/>
  <c r="U287" i="16"/>
  <c r="T287" i="16"/>
  <c r="X99" i="16"/>
  <c r="W99" i="16"/>
  <c r="V99" i="16"/>
  <c r="V8" i="16" s="1"/>
  <c r="U99" i="16"/>
  <c r="T99" i="16"/>
  <c r="X192" i="16"/>
  <c r="W192" i="16"/>
  <c r="W7" i="16" s="1"/>
  <c r="V192" i="16"/>
  <c r="U192" i="16"/>
  <c r="T192" i="16"/>
  <c r="V9" i="16"/>
  <c r="U6" i="16"/>
  <c r="T522" i="15"/>
  <c r="X521" i="15"/>
  <c r="G523" i="15"/>
  <c r="G522" i="15"/>
  <c r="X113" i="15"/>
  <c r="W113" i="15"/>
  <c r="V113" i="15"/>
  <c r="U113" i="15"/>
  <c r="T113" i="15"/>
  <c r="X90" i="15"/>
  <c r="W90" i="15"/>
  <c r="V90" i="15"/>
  <c r="U90" i="15"/>
  <c r="T90" i="15"/>
  <c r="X278" i="15"/>
  <c r="W278" i="15"/>
  <c r="V278" i="15"/>
  <c r="U278" i="15"/>
  <c r="T278" i="15"/>
  <c r="X197" i="15"/>
  <c r="W197" i="15"/>
  <c r="V197" i="15"/>
  <c r="U197" i="15"/>
  <c r="T197" i="15"/>
  <c r="X138" i="15"/>
  <c r="W138" i="15"/>
  <c r="V138" i="15"/>
  <c r="U138" i="15"/>
  <c r="T138" i="15"/>
  <c r="X167" i="15"/>
  <c r="W167" i="15"/>
  <c r="V167" i="15"/>
  <c r="U167" i="15"/>
  <c r="T167" i="15"/>
  <c r="X256" i="15"/>
  <c r="W256" i="15"/>
  <c r="V256" i="15"/>
  <c r="U256" i="15"/>
  <c r="T256" i="15"/>
  <c r="X333" i="15"/>
  <c r="W333" i="15"/>
  <c r="V333" i="15"/>
  <c r="U333" i="15"/>
  <c r="T333" i="15"/>
  <c r="X181" i="15"/>
  <c r="W181" i="15"/>
  <c r="V181" i="15"/>
  <c r="U181" i="15"/>
  <c r="T181" i="15"/>
  <c r="X85" i="15"/>
  <c r="W85" i="15"/>
  <c r="V85" i="15"/>
  <c r="U85" i="15"/>
  <c r="T85" i="15"/>
  <c r="X38" i="15"/>
  <c r="W38" i="15"/>
  <c r="V38" i="15"/>
  <c r="U38" i="15"/>
  <c r="T38" i="15"/>
  <c r="X368" i="15"/>
  <c r="W368" i="15"/>
  <c r="V368" i="15"/>
  <c r="U368" i="15"/>
  <c r="T368" i="15"/>
  <c r="X489" i="15"/>
  <c r="W489" i="15"/>
  <c r="V489" i="15"/>
  <c r="U489" i="15"/>
  <c r="T489" i="15"/>
  <c r="X481" i="15"/>
  <c r="W481" i="15"/>
  <c r="V481" i="15"/>
  <c r="U481" i="15"/>
  <c r="T481" i="15"/>
  <c r="X515" i="15"/>
  <c r="W515" i="15"/>
  <c r="V515" i="15"/>
  <c r="U515" i="15"/>
  <c r="T515" i="15"/>
  <c r="X473" i="15"/>
  <c r="W473" i="15"/>
  <c r="U473" i="15"/>
  <c r="T473" i="15"/>
  <c r="X435" i="15"/>
  <c r="W435" i="15"/>
  <c r="U435" i="15"/>
  <c r="T435" i="15"/>
  <c r="X74" i="15"/>
  <c r="W74" i="15"/>
  <c r="V74" i="15"/>
  <c r="U74" i="15"/>
  <c r="T74" i="15"/>
  <c r="X25" i="15"/>
  <c r="W25" i="15"/>
  <c r="V25" i="15"/>
  <c r="U25" i="15"/>
  <c r="T25" i="15"/>
  <c r="X37" i="15"/>
  <c r="W37" i="15"/>
  <c r="U37" i="15"/>
  <c r="T37" i="15"/>
  <c r="X166" i="15"/>
  <c r="W166" i="15"/>
  <c r="V166" i="15"/>
  <c r="U166" i="15"/>
  <c r="T166" i="15"/>
  <c r="X504" i="15"/>
  <c r="W504" i="15"/>
  <c r="V504" i="15"/>
  <c r="U504" i="15"/>
  <c r="T504" i="15"/>
  <c r="X116" i="15"/>
  <c r="W116" i="15"/>
  <c r="V116" i="15"/>
  <c r="U116" i="15"/>
  <c r="T116" i="15"/>
  <c r="X366" i="15"/>
  <c r="W366" i="15"/>
  <c r="V366" i="15"/>
  <c r="U366" i="15"/>
  <c r="T366" i="15"/>
  <c r="X462" i="15"/>
  <c r="W462" i="15"/>
  <c r="U462" i="15"/>
  <c r="T462" i="15"/>
  <c r="X13" i="15"/>
  <c r="W13" i="15"/>
  <c r="U13" i="15"/>
  <c r="T13" i="15"/>
  <c r="X411" i="15"/>
  <c r="W411" i="15"/>
  <c r="U411" i="15"/>
  <c r="T411" i="15"/>
  <c r="X438" i="15"/>
  <c r="W438" i="15"/>
  <c r="U438" i="15"/>
  <c r="T438" i="15"/>
  <c r="X232" i="15"/>
  <c r="W232" i="15"/>
  <c r="V232" i="15"/>
  <c r="U232" i="15"/>
  <c r="T232" i="15"/>
  <c r="X442" i="15"/>
  <c r="W442" i="15"/>
  <c r="V442" i="15"/>
  <c r="U442" i="15"/>
  <c r="T442" i="15"/>
  <c r="X128" i="15"/>
  <c r="W128" i="15"/>
  <c r="V128" i="15"/>
  <c r="U128" i="15"/>
  <c r="T128" i="15"/>
  <c r="X478" i="15"/>
  <c r="W478" i="15"/>
  <c r="U478" i="15"/>
  <c r="T478" i="15"/>
  <c r="X70" i="15"/>
  <c r="W70" i="15"/>
  <c r="U70" i="15"/>
  <c r="T70" i="15"/>
  <c r="X20" i="15"/>
  <c r="W20" i="15"/>
  <c r="V20" i="15"/>
  <c r="U20" i="15"/>
  <c r="T20" i="15"/>
  <c r="X498" i="15"/>
  <c r="W498" i="15"/>
  <c r="V498" i="15"/>
  <c r="U498" i="15"/>
  <c r="T498" i="15"/>
  <c r="X487" i="15"/>
  <c r="W487" i="15"/>
  <c r="V487" i="15"/>
  <c r="U487" i="15"/>
  <c r="T487" i="15"/>
  <c r="X281" i="15"/>
  <c r="W281" i="15"/>
  <c r="V281" i="15"/>
  <c r="U281" i="15"/>
  <c r="T281" i="15"/>
  <c r="X213" i="15"/>
  <c r="W213" i="15"/>
  <c r="U213" i="15"/>
  <c r="T213" i="15"/>
  <c r="X472" i="15"/>
  <c r="W472" i="15"/>
  <c r="V472" i="15"/>
  <c r="U472" i="15"/>
  <c r="T472" i="15"/>
  <c r="X422" i="15"/>
  <c r="W422" i="15"/>
  <c r="U422" i="15"/>
  <c r="T422" i="15"/>
  <c r="X224" i="15"/>
  <c r="W224" i="15"/>
  <c r="V224" i="15"/>
  <c r="U224" i="15"/>
  <c r="T224" i="15"/>
  <c r="X380" i="15"/>
  <c r="W380" i="15"/>
  <c r="V380" i="15"/>
  <c r="U380" i="15"/>
  <c r="T380" i="15"/>
  <c r="X392" i="15"/>
  <c r="W392" i="15"/>
  <c r="U392" i="15"/>
  <c r="T392" i="15"/>
  <c r="X486" i="15"/>
  <c r="W486" i="15"/>
  <c r="U486" i="15"/>
  <c r="T486" i="15"/>
  <c r="X475" i="15"/>
  <c r="W475" i="15"/>
  <c r="V475" i="15"/>
  <c r="U475" i="15"/>
  <c r="T475" i="15"/>
  <c r="X398" i="15"/>
  <c r="W398" i="15"/>
  <c r="V398" i="15"/>
  <c r="U398" i="15"/>
  <c r="T398" i="15"/>
  <c r="X427" i="15"/>
  <c r="W427" i="15"/>
  <c r="V427" i="15"/>
  <c r="U427" i="15"/>
  <c r="T427" i="15"/>
  <c r="X163" i="15"/>
  <c r="W163" i="15"/>
  <c r="V163" i="15"/>
  <c r="U163" i="15"/>
  <c r="T163" i="15"/>
  <c r="X80" i="15"/>
  <c r="W80" i="15"/>
  <c r="U80" i="15"/>
  <c r="T80" i="15"/>
  <c r="X428" i="15"/>
  <c r="W428" i="15"/>
  <c r="U428" i="15"/>
  <c r="T428" i="15"/>
  <c r="X410" i="15"/>
  <c r="W410" i="15"/>
  <c r="V410" i="15"/>
  <c r="U410" i="15"/>
  <c r="T410" i="15"/>
  <c r="X468" i="15"/>
  <c r="W468" i="15"/>
  <c r="V468" i="15"/>
  <c r="U468" i="15"/>
  <c r="T468" i="15"/>
  <c r="X342" i="15"/>
  <c r="W342" i="15"/>
  <c r="V342" i="15"/>
  <c r="U342" i="15"/>
  <c r="T342" i="15"/>
  <c r="X328" i="15"/>
  <c r="W328" i="15"/>
  <c r="U328" i="15"/>
  <c r="T328" i="15"/>
  <c r="X275" i="15"/>
  <c r="W275" i="15"/>
  <c r="V275" i="15"/>
  <c r="U275" i="15"/>
  <c r="T275" i="15"/>
  <c r="X149" i="15"/>
  <c r="W149" i="15"/>
  <c r="V149" i="15"/>
  <c r="U149" i="15"/>
  <c r="T149" i="15"/>
  <c r="X299" i="15"/>
  <c r="W299" i="15"/>
  <c r="V299" i="15"/>
  <c r="U299" i="15"/>
  <c r="T299" i="15"/>
  <c r="X388" i="15"/>
  <c r="W388" i="15"/>
  <c r="V388" i="15"/>
  <c r="U388" i="15"/>
  <c r="T388" i="15"/>
  <c r="X399" i="15"/>
  <c r="W399" i="15"/>
  <c r="V399" i="15"/>
  <c r="U399" i="15"/>
  <c r="T399" i="15"/>
  <c r="X484" i="15"/>
  <c r="W484" i="15"/>
  <c r="V484" i="15"/>
  <c r="U484" i="15"/>
  <c r="T484" i="15"/>
  <c r="X251" i="15"/>
  <c r="W251" i="15"/>
  <c r="U251" i="15"/>
  <c r="T251" i="15"/>
  <c r="X324" i="15"/>
  <c r="W324" i="15"/>
  <c r="U324" i="15"/>
  <c r="T324" i="15"/>
  <c r="X345" i="15"/>
  <c r="W345" i="15"/>
  <c r="V345" i="15"/>
  <c r="U345" i="15"/>
  <c r="T345" i="15"/>
  <c r="X453" i="15"/>
  <c r="W453" i="15"/>
  <c r="V453" i="15"/>
  <c r="U453" i="15"/>
  <c r="T453" i="15"/>
  <c r="X385" i="15"/>
  <c r="W385" i="15"/>
  <c r="V385" i="15"/>
  <c r="U385" i="15"/>
  <c r="T385" i="15"/>
  <c r="X300" i="15"/>
  <c r="W300" i="15"/>
  <c r="U300" i="15"/>
  <c r="T300" i="15"/>
  <c r="X465" i="15"/>
  <c r="W465" i="15"/>
  <c r="V465" i="15"/>
  <c r="U465" i="15"/>
  <c r="T465" i="15"/>
  <c r="X280" i="15"/>
  <c r="W280" i="15"/>
  <c r="V280" i="15"/>
  <c r="U280" i="15"/>
  <c r="T280" i="15"/>
  <c r="X266" i="15"/>
  <c r="W266" i="15"/>
  <c r="U266" i="15"/>
  <c r="T266" i="15"/>
  <c r="X396" i="15"/>
  <c r="W396" i="15"/>
  <c r="V396" i="15"/>
  <c r="U396" i="15"/>
  <c r="T396" i="15"/>
  <c r="X140" i="15"/>
  <c r="W140" i="15"/>
  <c r="V140" i="15"/>
  <c r="U140" i="15"/>
  <c r="T140" i="15"/>
  <c r="X45" i="15"/>
  <c r="W45" i="15"/>
  <c r="V45" i="15"/>
  <c r="U45" i="15"/>
  <c r="T45" i="15"/>
  <c r="X518" i="15"/>
  <c r="W518" i="15"/>
  <c r="V518" i="15"/>
  <c r="U518" i="15"/>
  <c r="T518" i="15"/>
  <c r="X47" i="15"/>
  <c r="W47" i="15"/>
  <c r="V47" i="15"/>
  <c r="U47" i="15"/>
  <c r="T47" i="15"/>
  <c r="X253" i="15"/>
  <c r="W253" i="15"/>
  <c r="U253" i="15"/>
  <c r="T253" i="15"/>
  <c r="X335" i="15"/>
  <c r="W335" i="15"/>
  <c r="V335" i="15"/>
  <c r="U335" i="15"/>
  <c r="T335" i="15"/>
  <c r="X52" i="15"/>
  <c r="W52" i="15"/>
  <c r="U52" i="15"/>
  <c r="T52" i="15"/>
  <c r="X386" i="15"/>
  <c r="W386" i="15"/>
  <c r="V386" i="15"/>
  <c r="U386" i="15"/>
  <c r="T386" i="15"/>
  <c r="X459" i="15"/>
  <c r="W459" i="15"/>
  <c r="V459" i="15"/>
  <c r="U459" i="15"/>
  <c r="T459" i="15"/>
  <c r="X288" i="15"/>
  <c r="W288" i="15"/>
  <c r="V288" i="15"/>
  <c r="U288" i="15"/>
  <c r="T288" i="15"/>
  <c r="X257" i="15"/>
  <c r="W257" i="15"/>
  <c r="V257" i="15"/>
  <c r="U257" i="15"/>
  <c r="T257" i="15"/>
  <c r="X153" i="15"/>
  <c r="W153" i="15"/>
  <c r="V153" i="15"/>
  <c r="U153" i="15"/>
  <c r="T153" i="15"/>
  <c r="X414" i="15"/>
  <c r="W414" i="15"/>
  <c r="V414" i="15"/>
  <c r="U414" i="15"/>
  <c r="T414" i="15"/>
  <c r="X239" i="15"/>
  <c r="W239" i="15"/>
  <c r="U239" i="15"/>
  <c r="T239" i="15"/>
  <c r="X287" i="15"/>
  <c r="W287" i="15"/>
  <c r="U287" i="15"/>
  <c r="T287" i="15"/>
  <c r="X402" i="15"/>
  <c r="W402" i="15"/>
  <c r="V402" i="15"/>
  <c r="U402" i="15"/>
  <c r="T402" i="15"/>
  <c r="X370" i="15"/>
  <c r="W370" i="15"/>
  <c r="U370" i="15"/>
  <c r="T370" i="15"/>
  <c r="X510" i="15"/>
  <c r="W510" i="15"/>
  <c r="V510" i="15"/>
  <c r="U510" i="15"/>
  <c r="T510" i="15"/>
  <c r="X151" i="15"/>
  <c r="W151" i="15"/>
  <c r="U151" i="15"/>
  <c r="T151" i="15"/>
  <c r="X262" i="15"/>
  <c r="W262" i="15"/>
  <c r="U262" i="15"/>
  <c r="T262" i="15"/>
  <c r="X42" i="15"/>
  <c r="W42" i="15"/>
  <c r="V42" i="15"/>
  <c r="U42" i="15"/>
  <c r="T42" i="15"/>
  <c r="X15" i="15"/>
  <c r="W15" i="15"/>
  <c r="V15" i="15"/>
  <c r="U15" i="15"/>
  <c r="T15" i="15"/>
  <c r="X517" i="15"/>
  <c r="W517" i="15"/>
  <c r="V517" i="15"/>
  <c r="U517" i="15"/>
  <c r="T517" i="15"/>
  <c r="X348" i="15"/>
  <c r="W348" i="15"/>
  <c r="V348" i="15"/>
  <c r="U348" i="15"/>
  <c r="T348" i="15"/>
  <c r="X122" i="15"/>
  <c r="W122" i="15"/>
  <c r="U122" i="15"/>
  <c r="T122" i="15"/>
  <c r="X33" i="15"/>
  <c r="W33" i="15"/>
  <c r="U33" i="15"/>
  <c r="T33" i="15"/>
  <c r="X97" i="15"/>
  <c r="W97" i="15"/>
  <c r="U97" i="15"/>
  <c r="T97" i="15"/>
  <c r="X450" i="15"/>
  <c r="W450" i="15"/>
  <c r="V450" i="15"/>
  <c r="U450" i="15"/>
  <c r="T450" i="15"/>
  <c r="X298" i="15"/>
  <c r="W298" i="15"/>
  <c r="V298" i="15"/>
  <c r="U298" i="15"/>
  <c r="T298" i="15"/>
  <c r="X129" i="15"/>
  <c r="W129" i="15"/>
  <c r="V129" i="15"/>
  <c r="U129" i="15"/>
  <c r="T129" i="15"/>
  <c r="X221" i="15"/>
  <c r="W221" i="15"/>
  <c r="V221" i="15"/>
  <c r="U221" i="15"/>
  <c r="T221" i="15"/>
  <c r="X226" i="15"/>
  <c r="W226" i="15"/>
  <c r="U226" i="15"/>
  <c r="T226" i="15"/>
  <c r="X485" i="15"/>
  <c r="W485" i="15"/>
  <c r="V485" i="15"/>
  <c r="U485" i="15"/>
  <c r="T485" i="15"/>
  <c r="X387" i="15"/>
  <c r="W387" i="15"/>
  <c r="V387" i="15"/>
  <c r="U387" i="15"/>
  <c r="T387" i="15"/>
  <c r="X356" i="15"/>
  <c r="W356" i="15"/>
  <c r="V356" i="15"/>
  <c r="U356" i="15"/>
  <c r="T356" i="15"/>
  <c r="X35" i="15"/>
  <c r="W35" i="15"/>
  <c r="V35" i="15"/>
  <c r="U35" i="15"/>
  <c r="T35" i="15"/>
  <c r="X27" i="15"/>
  <c r="W27" i="15"/>
  <c r="V27" i="15"/>
  <c r="U27" i="15"/>
  <c r="T27" i="15"/>
  <c r="X514" i="15"/>
  <c r="W514" i="15"/>
  <c r="V514" i="15"/>
  <c r="U514" i="15"/>
  <c r="T514" i="15"/>
  <c r="X118" i="15"/>
  <c r="W118" i="15"/>
  <c r="V118" i="15"/>
  <c r="U118" i="15"/>
  <c r="T118" i="15"/>
  <c r="X268" i="15"/>
  <c r="W268" i="15"/>
  <c r="V268" i="15"/>
  <c r="U268" i="15"/>
  <c r="T268" i="15"/>
  <c r="X43" i="15"/>
  <c r="W43" i="15"/>
  <c r="V43" i="15"/>
  <c r="U43" i="15"/>
  <c r="T43" i="15"/>
  <c r="X218" i="15"/>
  <c r="W218" i="15"/>
  <c r="U218" i="15"/>
  <c r="T218" i="15"/>
  <c r="X454" i="15"/>
  <c r="W454" i="15"/>
  <c r="U454" i="15"/>
  <c r="T454" i="15"/>
  <c r="X319" i="15"/>
  <c r="W319" i="15"/>
  <c r="V319" i="15"/>
  <c r="U319" i="15"/>
  <c r="T319" i="15"/>
  <c r="X32" i="15"/>
  <c r="W32" i="15"/>
  <c r="U32" i="15"/>
  <c r="T32" i="15"/>
  <c r="X400" i="15"/>
  <c r="W400" i="15"/>
  <c r="V400" i="15"/>
  <c r="U400" i="15"/>
  <c r="T400" i="15"/>
  <c r="X444" i="15"/>
  <c r="W444" i="15"/>
  <c r="V444" i="15"/>
  <c r="U444" i="15"/>
  <c r="T444" i="15"/>
  <c r="X496" i="15"/>
  <c r="W496" i="15"/>
  <c r="U496" i="15"/>
  <c r="T496" i="15"/>
  <c r="X190" i="15"/>
  <c r="W190" i="15"/>
  <c r="U190" i="15"/>
  <c r="T190" i="15"/>
  <c r="X507" i="15"/>
  <c r="W507" i="15"/>
  <c r="V507" i="15"/>
  <c r="U507" i="15"/>
  <c r="T507" i="15"/>
  <c r="X41" i="15"/>
  <c r="W41" i="15"/>
  <c r="V41" i="15"/>
  <c r="U41" i="15"/>
  <c r="T41" i="15"/>
  <c r="X240" i="15"/>
  <c r="W240" i="15"/>
  <c r="V240" i="15"/>
  <c r="U240" i="15"/>
  <c r="T240" i="15"/>
  <c r="X243" i="15"/>
  <c r="W243" i="15"/>
  <c r="V243" i="15"/>
  <c r="U243" i="15"/>
  <c r="T243" i="15"/>
  <c r="X196" i="15"/>
  <c r="W196" i="15"/>
  <c r="V196" i="15"/>
  <c r="U196" i="15"/>
  <c r="T196" i="15"/>
  <c r="X303" i="15"/>
  <c r="W303" i="15"/>
  <c r="V303" i="15"/>
  <c r="U303" i="15"/>
  <c r="T303" i="15"/>
  <c r="X441" i="15"/>
  <c r="W441" i="15"/>
  <c r="V441" i="15"/>
  <c r="U441" i="15"/>
  <c r="T441" i="15"/>
  <c r="X500" i="15"/>
  <c r="W500" i="15"/>
  <c r="V500" i="15"/>
  <c r="U500" i="15"/>
  <c r="T500" i="15"/>
  <c r="X325" i="15"/>
  <c r="W325" i="15"/>
  <c r="U325" i="15"/>
  <c r="T325" i="15"/>
  <c r="X377" i="15"/>
  <c r="W377" i="15"/>
  <c r="V377" i="15"/>
  <c r="U377" i="15"/>
  <c r="T377" i="15"/>
  <c r="X336" i="15"/>
  <c r="W336" i="15"/>
  <c r="V336" i="15"/>
  <c r="U336" i="15"/>
  <c r="T336" i="15"/>
  <c r="X23" i="15"/>
  <c r="W23" i="15"/>
  <c r="U23" i="15"/>
  <c r="T23" i="15"/>
  <c r="X506" i="15"/>
  <c r="W506" i="15"/>
  <c r="U506" i="15"/>
  <c r="T506" i="15"/>
  <c r="X290" i="15"/>
  <c r="W290" i="15"/>
  <c r="V290" i="15"/>
  <c r="U290" i="15"/>
  <c r="T290" i="15"/>
  <c r="X293" i="15"/>
  <c r="W293" i="15"/>
  <c r="V293" i="15"/>
  <c r="U293" i="15"/>
  <c r="T293" i="15"/>
  <c r="X89" i="15"/>
  <c r="W89" i="15"/>
  <c r="V89" i="15"/>
  <c r="U89" i="15"/>
  <c r="T89" i="15"/>
  <c r="X179" i="15"/>
  <c r="W179" i="15"/>
  <c r="U179" i="15"/>
  <c r="T179" i="15"/>
  <c r="X491" i="15"/>
  <c r="W491" i="15"/>
  <c r="U491" i="15"/>
  <c r="T491" i="15"/>
  <c r="X244" i="15"/>
  <c r="W244" i="15"/>
  <c r="V244" i="15"/>
  <c r="U244" i="15"/>
  <c r="T244" i="15"/>
  <c r="X383" i="15"/>
  <c r="W383" i="15"/>
  <c r="V383" i="15"/>
  <c r="U383" i="15"/>
  <c r="T383" i="15"/>
  <c r="X112" i="15"/>
  <c r="W112" i="15"/>
  <c r="V112" i="15"/>
  <c r="U112" i="15"/>
  <c r="T112" i="15"/>
  <c r="X469" i="15"/>
  <c r="W469" i="15"/>
  <c r="V469" i="15"/>
  <c r="U469" i="15"/>
  <c r="T469" i="15"/>
  <c r="X458" i="15"/>
  <c r="W458" i="15"/>
  <c r="V458" i="15"/>
  <c r="U458" i="15"/>
  <c r="T458" i="15"/>
  <c r="X215" i="15"/>
  <c r="W215" i="15"/>
  <c r="V215" i="15"/>
  <c r="U215" i="15"/>
  <c r="T215" i="15"/>
  <c r="X117" i="15"/>
  <c r="W117" i="15"/>
  <c r="V117" i="15"/>
  <c r="U117" i="15"/>
  <c r="T117" i="15"/>
  <c r="X412" i="15"/>
  <c r="W412" i="15"/>
  <c r="V412" i="15"/>
  <c r="U412" i="15"/>
  <c r="T412" i="15"/>
  <c r="X50" i="15"/>
  <c r="W50" i="15"/>
  <c r="U50" i="15"/>
  <c r="T50" i="15"/>
  <c r="X490" i="15"/>
  <c r="W490" i="15"/>
  <c r="V490" i="15"/>
  <c r="U490" i="15"/>
  <c r="T490" i="15"/>
  <c r="X263" i="15"/>
  <c r="W263" i="15"/>
  <c r="V263" i="15"/>
  <c r="U263" i="15"/>
  <c r="T263" i="15"/>
  <c r="X452" i="15"/>
  <c r="W452" i="15"/>
  <c r="V452" i="15"/>
  <c r="U452" i="15"/>
  <c r="T452" i="15"/>
  <c r="X39" i="15"/>
  <c r="W39" i="15"/>
  <c r="V39" i="15"/>
  <c r="U39" i="15"/>
  <c r="T39" i="15"/>
  <c r="X322" i="15"/>
  <c r="W322" i="15"/>
  <c r="V322" i="15"/>
  <c r="U322" i="15"/>
  <c r="T322" i="15"/>
  <c r="X434" i="15"/>
  <c r="W434" i="15"/>
  <c r="V434" i="15"/>
  <c r="U434" i="15"/>
  <c r="T434" i="15"/>
  <c r="X204" i="15"/>
  <c r="W204" i="15"/>
  <c r="V204" i="15"/>
  <c r="U204" i="15"/>
  <c r="T204" i="15"/>
  <c r="X384" i="15"/>
  <c r="W384" i="15"/>
  <c r="V384" i="15"/>
  <c r="U384" i="15"/>
  <c r="T384" i="15"/>
  <c r="X219" i="15"/>
  <c r="W219" i="15"/>
  <c r="V219" i="15"/>
  <c r="U219" i="15"/>
  <c r="T219" i="15"/>
  <c r="X474" i="15"/>
  <c r="W474" i="15"/>
  <c r="V474" i="15"/>
  <c r="U474" i="15"/>
  <c r="T474" i="15"/>
  <c r="X426" i="15"/>
  <c r="W426" i="15"/>
  <c r="U426" i="15"/>
  <c r="T426" i="15"/>
  <c r="X381" i="15"/>
  <c r="W381" i="15"/>
  <c r="V381" i="15"/>
  <c r="U381" i="15"/>
  <c r="T381" i="15"/>
  <c r="X372" i="15"/>
  <c r="W372" i="15"/>
  <c r="V372" i="15"/>
  <c r="U372" i="15"/>
  <c r="T372" i="15"/>
  <c r="X480" i="15"/>
  <c r="W480" i="15"/>
  <c r="V480" i="15"/>
  <c r="U480" i="15"/>
  <c r="T480" i="15"/>
  <c r="X16" i="15"/>
  <c r="W16" i="15"/>
  <c r="V16" i="15"/>
  <c r="V9" i="15" s="1"/>
  <c r="U16" i="15"/>
  <c r="T16" i="15"/>
  <c r="X511" i="15"/>
  <c r="W511" i="15"/>
  <c r="V511" i="15"/>
  <c r="U511" i="15"/>
  <c r="T511" i="15"/>
  <c r="X273" i="15"/>
  <c r="W273" i="15"/>
  <c r="U273" i="15"/>
  <c r="T273" i="15"/>
  <c r="X421" i="15"/>
  <c r="W421" i="15"/>
  <c r="U421" i="15"/>
  <c r="T421" i="15"/>
  <c r="X331" i="15"/>
  <c r="W331" i="15"/>
  <c r="V331" i="15"/>
  <c r="U331" i="15"/>
  <c r="T331" i="15"/>
  <c r="X157" i="15"/>
  <c r="W157" i="15"/>
  <c r="U157" i="15"/>
  <c r="T157" i="15"/>
  <c r="X291" i="15"/>
  <c r="W291" i="15"/>
  <c r="V291" i="15"/>
  <c r="U291" i="15"/>
  <c r="T291" i="15"/>
  <c r="X418" i="15"/>
  <c r="W418" i="15"/>
  <c r="V418" i="15"/>
  <c r="U418" i="15"/>
  <c r="T418" i="15"/>
  <c r="X172" i="15"/>
  <c r="W172" i="15"/>
  <c r="U172" i="15"/>
  <c r="T172" i="15"/>
  <c r="X277" i="15"/>
  <c r="W277" i="15"/>
  <c r="V277" i="15"/>
  <c r="U277" i="15"/>
  <c r="T277" i="15"/>
  <c r="X337" i="15"/>
  <c r="W337" i="15"/>
  <c r="V337" i="15"/>
  <c r="U337" i="15"/>
  <c r="T337" i="15"/>
  <c r="X519" i="15"/>
  <c r="W519" i="15"/>
  <c r="V519" i="15"/>
  <c r="U519" i="15"/>
  <c r="T519" i="15"/>
  <c r="X349" i="15"/>
  <c r="W349" i="15"/>
  <c r="U349" i="15"/>
  <c r="T349" i="15"/>
  <c r="X449" i="15"/>
  <c r="W449" i="15"/>
  <c r="V449" i="15"/>
  <c r="U449" i="15"/>
  <c r="T449" i="15"/>
  <c r="X95" i="15"/>
  <c r="W95" i="15"/>
  <c r="V95" i="15"/>
  <c r="U95" i="15"/>
  <c r="T95" i="15"/>
  <c r="X241" i="15"/>
  <c r="W241" i="15"/>
  <c r="U241" i="15"/>
  <c r="T241" i="15"/>
  <c r="X200" i="15"/>
  <c r="W200" i="15"/>
  <c r="V200" i="15"/>
  <c r="U200" i="15"/>
  <c r="T200" i="15"/>
  <c r="X135" i="15"/>
  <c r="W135" i="15"/>
  <c r="V135" i="15"/>
  <c r="U135" i="15"/>
  <c r="T135" i="15"/>
  <c r="X92" i="15"/>
  <c r="W92" i="15"/>
  <c r="U92" i="15"/>
  <c r="T92" i="15"/>
  <c r="X295" i="15"/>
  <c r="W295" i="15"/>
  <c r="V295" i="15"/>
  <c r="U295" i="15"/>
  <c r="T295" i="15"/>
  <c r="X315" i="15"/>
  <c r="W315" i="15"/>
  <c r="V315" i="15"/>
  <c r="U315" i="15"/>
  <c r="T315" i="15"/>
  <c r="X470" i="15"/>
  <c r="W470" i="15"/>
  <c r="V470" i="15"/>
  <c r="U470" i="15"/>
  <c r="T470" i="15"/>
  <c r="X46" i="15"/>
  <c r="W46" i="15"/>
  <c r="V46" i="15"/>
  <c r="U46" i="15"/>
  <c r="T46" i="15"/>
  <c r="X284" i="15"/>
  <c r="W284" i="15"/>
  <c r="V284" i="15"/>
  <c r="U284" i="15"/>
  <c r="T284" i="15"/>
  <c r="X208" i="15"/>
  <c r="W208" i="15"/>
  <c r="V208" i="15"/>
  <c r="U208" i="15"/>
  <c r="T208" i="15"/>
  <c r="X22" i="15"/>
  <c r="W22" i="15"/>
  <c r="V22" i="15"/>
  <c r="U22" i="15"/>
  <c r="T22" i="15"/>
  <c r="X503" i="15"/>
  <c r="W503" i="15"/>
  <c r="U503" i="15"/>
  <c r="T503" i="15"/>
  <c r="X357" i="15"/>
  <c r="W357" i="15"/>
  <c r="U357" i="15"/>
  <c r="T357" i="15"/>
  <c r="X429" i="15"/>
  <c r="W429" i="15"/>
  <c r="U429" i="15"/>
  <c r="T429" i="15"/>
  <c r="X34" i="15"/>
  <c r="W34" i="15"/>
  <c r="U34" i="15"/>
  <c r="T34" i="15"/>
  <c r="X379" i="15"/>
  <c r="W379" i="15"/>
  <c r="V379" i="15"/>
  <c r="U379" i="15"/>
  <c r="T379" i="15"/>
  <c r="X445" i="15"/>
  <c r="W445" i="15"/>
  <c r="V445" i="15"/>
  <c r="U445" i="15"/>
  <c r="T445" i="15"/>
  <c r="X246" i="15"/>
  <c r="W246" i="15"/>
  <c r="V246" i="15"/>
  <c r="U246" i="15"/>
  <c r="T246" i="15"/>
  <c r="X231" i="15"/>
  <c r="W231" i="15"/>
  <c r="V231" i="15"/>
  <c r="U231" i="15"/>
  <c r="T231" i="15"/>
  <c r="X201" i="15"/>
  <c r="W201" i="15"/>
  <c r="V201" i="15"/>
  <c r="U201" i="15"/>
  <c r="T201" i="15"/>
  <c r="X492" i="15"/>
  <c r="W492" i="15"/>
  <c r="V492" i="15"/>
  <c r="U492" i="15"/>
  <c r="T492" i="15"/>
  <c r="X513" i="15"/>
  <c r="W513" i="15"/>
  <c r="U513" i="15"/>
  <c r="T513" i="15"/>
  <c r="X152" i="15"/>
  <c r="W152" i="15"/>
  <c r="V152" i="15"/>
  <c r="U152" i="15"/>
  <c r="T152" i="15"/>
  <c r="X397" i="15"/>
  <c r="W397" i="15"/>
  <c r="U397" i="15"/>
  <c r="T397" i="15"/>
  <c r="X67" i="15"/>
  <c r="W67" i="15"/>
  <c r="V67" i="15"/>
  <c r="U67" i="15"/>
  <c r="T67" i="15"/>
  <c r="X124" i="15"/>
  <c r="W124" i="15"/>
  <c r="V124" i="15"/>
  <c r="U124" i="15"/>
  <c r="T124" i="15"/>
  <c r="X455" i="15"/>
  <c r="W455" i="15"/>
  <c r="U455" i="15"/>
  <c r="T455" i="15"/>
  <c r="X255" i="15"/>
  <c r="W255" i="15"/>
  <c r="U255" i="15"/>
  <c r="T255" i="15"/>
  <c r="X274" i="15"/>
  <c r="W274" i="15"/>
  <c r="U274" i="15"/>
  <c r="T274" i="15"/>
  <c r="X358" i="15"/>
  <c r="W358" i="15"/>
  <c r="U358" i="15"/>
  <c r="T358" i="15"/>
  <c r="X360" i="15"/>
  <c r="W360" i="15"/>
  <c r="V360" i="15"/>
  <c r="U360" i="15"/>
  <c r="T360" i="15"/>
  <c r="X477" i="15"/>
  <c r="W477" i="15"/>
  <c r="V477" i="15"/>
  <c r="U477" i="15"/>
  <c r="T477" i="15"/>
  <c r="X292" i="15"/>
  <c r="W292" i="15"/>
  <c r="V292" i="15"/>
  <c r="U292" i="15"/>
  <c r="T292" i="15"/>
  <c r="X189" i="15"/>
  <c r="W189" i="15"/>
  <c r="U189" i="15"/>
  <c r="T189" i="15"/>
  <c r="X382" i="15"/>
  <c r="W382" i="15"/>
  <c r="U382" i="15"/>
  <c r="T382" i="15"/>
  <c r="X451" i="15"/>
  <c r="W451" i="15"/>
  <c r="V451" i="15"/>
  <c r="U451" i="15"/>
  <c r="T451" i="15"/>
  <c r="X476" i="15"/>
  <c r="W476" i="15"/>
  <c r="V476" i="15"/>
  <c r="U476" i="15"/>
  <c r="T476" i="15"/>
  <c r="X419" i="15"/>
  <c r="W419" i="15"/>
  <c r="V419" i="15"/>
  <c r="U419" i="15"/>
  <c r="T419" i="15"/>
  <c r="X431" i="15"/>
  <c r="W431" i="15"/>
  <c r="U431" i="15"/>
  <c r="T431" i="15"/>
  <c r="X364" i="15"/>
  <c r="W364" i="15"/>
  <c r="U364" i="15"/>
  <c r="T364" i="15"/>
  <c r="X17" i="15"/>
  <c r="W17" i="15"/>
  <c r="U17" i="15"/>
  <c r="T17" i="15"/>
  <c r="T7" i="15" s="1"/>
  <c r="X516" i="15"/>
  <c r="W516" i="15"/>
  <c r="U516" i="15"/>
  <c r="T516" i="15"/>
  <c r="X416" i="15"/>
  <c r="W416" i="15"/>
  <c r="V416" i="15"/>
  <c r="U416" i="15"/>
  <c r="T416" i="15"/>
  <c r="X344" i="15"/>
  <c r="W344" i="15"/>
  <c r="V344" i="15"/>
  <c r="U344" i="15"/>
  <c r="T344" i="15"/>
  <c r="X12" i="15"/>
  <c r="X7" i="15" s="1"/>
  <c r="W12" i="15"/>
  <c r="U12" i="15"/>
  <c r="U6" i="15" s="1"/>
  <c r="T12" i="15"/>
  <c r="T528" i="15" s="1"/>
  <c r="X456" i="15"/>
  <c r="W456" i="15"/>
  <c r="V456" i="15"/>
  <c r="U456" i="15"/>
  <c r="T456" i="15"/>
  <c r="X318" i="15"/>
  <c r="W318" i="15"/>
  <c r="U318" i="15"/>
  <c r="T318" i="15"/>
  <c r="X48" i="15"/>
  <c r="W48" i="15"/>
  <c r="U48" i="15"/>
  <c r="T48" i="15"/>
  <c r="X297" i="15"/>
  <c r="W297" i="15"/>
  <c r="V297" i="15"/>
  <c r="U297" i="15"/>
  <c r="T297" i="15"/>
  <c r="X425" i="15"/>
  <c r="W425" i="15"/>
  <c r="V425" i="15"/>
  <c r="U425" i="15"/>
  <c r="T425" i="15"/>
  <c r="X81" i="15"/>
  <c r="W81" i="15"/>
  <c r="V81" i="15"/>
  <c r="U81" i="15"/>
  <c r="T81" i="15"/>
  <c r="X488" i="15"/>
  <c r="W488" i="15"/>
  <c r="V488" i="15"/>
  <c r="U488" i="15"/>
  <c r="T488" i="15"/>
  <c r="X36" i="15"/>
  <c r="W36" i="15"/>
  <c r="U36" i="15"/>
  <c r="T36" i="15"/>
  <c r="X446" i="15"/>
  <c r="W446" i="15"/>
  <c r="V446" i="15"/>
  <c r="U446" i="15"/>
  <c r="T446" i="15"/>
  <c r="X433" i="15"/>
  <c r="W433" i="15"/>
  <c r="V433" i="15"/>
  <c r="U433" i="15"/>
  <c r="T433" i="15"/>
  <c r="X439" i="15"/>
  <c r="W439" i="15"/>
  <c r="V439" i="15"/>
  <c r="U439" i="15"/>
  <c r="T439" i="15"/>
  <c r="X323" i="15"/>
  <c r="W323" i="15"/>
  <c r="U323" i="15"/>
  <c r="T323" i="15"/>
  <c r="X56" i="15"/>
  <c r="W56" i="15"/>
  <c r="V56" i="15"/>
  <c r="U56" i="15"/>
  <c r="T56" i="15"/>
  <c r="X413" i="15"/>
  <c r="W413" i="15"/>
  <c r="V413" i="15"/>
  <c r="U413" i="15"/>
  <c r="T413" i="15"/>
  <c r="X479" i="15"/>
  <c r="W479" i="15"/>
  <c r="U479" i="15"/>
  <c r="T479" i="15"/>
  <c r="X494" i="15"/>
  <c r="W494" i="15"/>
  <c r="V494" i="15"/>
  <c r="U494" i="15"/>
  <c r="T494" i="15"/>
  <c r="X194" i="15"/>
  <c r="W194" i="15"/>
  <c r="U194" i="15"/>
  <c r="T194" i="15"/>
  <c r="X482" i="15"/>
  <c r="W482" i="15"/>
  <c r="V482" i="15"/>
  <c r="U482" i="15"/>
  <c r="T482" i="15"/>
  <c r="X203" i="15"/>
  <c r="W203" i="15"/>
  <c r="V203" i="15"/>
  <c r="U203" i="15"/>
  <c r="T203" i="15"/>
  <c r="X59" i="15"/>
  <c r="W59" i="15"/>
  <c r="V59" i="15"/>
  <c r="U59" i="15"/>
  <c r="T59" i="15"/>
  <c r="X495" i="15"/>
  <c r="W495" i="15"/>
  <c r="V495" i="15"/>
  <c r="U495" i="15"/>
  <c r="T495" i="15"/>
  <c r="X430" i="15"/>
  <c r="W430" i="15"/>
  <c r="V430" i="15"/>
  <c r="U430" i="15"/>
  <c r="T430" i="15"/>
  <c r="X302" i="15"/>
  <c r="W302" i="15"/>
  <c r="V302" i="15"/>
  <c r="U302" i="15"/>
  <c r="T302" i="15"/>
  <c r="X24" i="15"/>
  <c r="W24" i="15"/>
  <c r="U24" i="15"/>
  <c r="T24" i="15"/>
  <c r="X406" i="15"/>
  <c r="W406" i="15"/>
  <c r="V406" i="15"/>
  <c r="U406" i="15"/>
  <c r="T406" i="15"/>
  <c r="X493" i="15"/>
  <c r="W493" i="15"/>
  <c r="V493" i="15"/>
  <c r="U493" i="15"/>
  <c r="T493" i="15"/>
  <c r="X49" i="15"/>
  <c r="W49" i="15"/>
  <c r="V49" i="15"/>
  <c r="U49" i="15"/>
  <c r="T49" i="15"/>
  <c r="X401" i="15"/>
  <c r="W401" i="15"/>
  <c r="V401" i="15"/>
  <c r="U401" i="15"/>
  <c r="T401" i="15"/>
  <c r="X391" i="15"/>
  <c r="W391" i="15"/>
  <c r="V391" i="15"/>
  <c r="U391" i="15"/>
  <c r="T391" i="15"/>
  <c r="X371" i="15"/>
  <c r="W371" i="15"/>
  <c r="V371" i="15"/>
  <c r="U371" i="15"/>
  <c r="T371" i="15"/>
  <c r="X512" i="15"/>
  <c r="W512" i="15"/>
  <c r="V512" i="15"/>
  <c r="U512" i="15"/>
  <c r="T512" i="15"/>
  <c r="X185" i="15"/>
  <c r="W185" i="15"/>
  <c r="U185" i="15"/>
  <c r="T185" i="15"/>
  <c r="X408" i="15"/>
  <c r="W408" i="15"/>
  <c r="V408" i="15"/>
  <c r="U408" i="15"/>
  <c r="T408" i="15"/>
  <c r="X31" i="15"/>
  <c r="W31" i="15"/>
  <c r="V31" i="15"/>
  <c r="U31" i="15"/>
  <c r="T31" i="15"/>
  <c r="X18" i="15"/>
  <c r="W18" i="15"/>
  <c r="U18" i="15"/>
  <c r="T18" i="15"/>
  <c r="X502" i="15"/>
  <c r="W502" i="15"/>
  <c r="U502" i="15"/>
  <c r="T502" i="15"/>
  <c r="X471" i="15"/>
  <c r="W471" i="15"/>
  <c r="V471" i="15"/>
  <c r="U471" i="15"/>
  <c r="T471" i="15"/>
  <c r="X316" i="15"/>
  <c r="W316" i="15"/>
  <c r="U316" i="15"/>
  <c r="T316" i="15"/>
  <c r="X29" i="15"/>
  <c r="W29" i="15"/>
  <c r="V29" i="15"/>
  <c r="U29" i="15"/>
  <c r="T29" i="15"/>
  <c r="X40" i="15"/>
  <c r="W40" i="15"/>
  <c r="V40" i="15"/>
  <c r="U40" i="15"/>
  <c r="T40" i="15"/>
  <c r="X354" i="15"/>
  <c r="W354" i="15"/>
  <c r="U354" i="15"/>
  <c r="T354" i="15"/>
  <c r="X313" i="15"/>
  <c r="W313" i="15"/>
  <c r="U313" i="15"/>
  <c r="T313" i="15"/>
  <c r="X389" i="15"/>
  <c r="W389" i="15"/>
  <c r="V389" i="15"/>
  <c r="U389" i="15"/>
  <c r="T389" i="15"/>
  <c r="X394" i="15"/>
  <c r="W394" i="15"/>
  <c r="V394" i="15"/>
  <c r="U394" i="15"/>
  <c r="T394" i="15"/>
  <c r="X440" i="15"/>
  <c r="W440" i="15"/>
  <c r="V440" i="15"/>
  <c r="U440" i="15"/>
  <c r="T440" i="15"/>
  <c r="X497" i="15"/>
  <c r="W497" i="15"/>
  <c r="U497" i="15"/>
  <c r="T497" i="15"/>
  <c r="X404" i="15"/>
  <c r="W404" i="15"/>
  <c r="V404" i="15"/>
  <c r="U404" i="15"/>
  <c r="T404" i="15"/>
  <c r="X461" i="15"/>
  <c r="W461" i="15"/>
  <c r="V461" i="15"/>
  <c r="U461" i="15"/>
  <c r="T461" i="15"/>
  <c r="X30" i="15"/>
  <c r="W30" i="15"/>
  <c r="U30" i="15"/>
  <c r="T30" i="15"/>
  <c r="X87" i="15"/>
  <c r="W87" i="15"/>
  <c r="V87" i="15"/>
  <c r="U87" i="15"/>
  <c r="T87" i="15"/>
  <c r="X463" i="15"/>
  <c r="W463" i="15"/>
  <c r="V463" i="15"/>
  <c r="U463" i="15"/>
  <c r="T463" i="15"/>
  <c r="X420" i="15"/>
  <c r="W420" i="15"/>
  <c r="V420" i="15"/>
  <c r="U420" i="15"/>
  <c r="T420" i="15"/>
  <c r="X369" i="15"/>
  <c r="W369" i="15"/>
  <c r="V369" i="15"/>
  <c r="U369" i="15"/>
  <c r="T369" i="15"/>
  <c r="X301" i="15"/>
  <c r="W301" i="15"/>
  <c r="V301" i="15"/>
  <c r="U301" i="15"/>
  <c r="T301" i="15"/>
  <c r="X460" i="15"/>
  <c r="W460" i="15"/>
  <c r="V460" i="15"/>
  <c r="U460" i="15"/>
  <c r="T460" i="15"/>
  <c r="X466" i="15"/>
  <c r="W466" i="15"/>
  <c r="V466" i="15"/>
  <c r="U466" i="15"/>
  <c r="T466" i="15"/>
  <c r="X88" i="15"/>
  <c r="W88" i="15"/>
  <c r="U88" i="15"/>
  <c r="T88" i="15"/>
  <c r="X310" i="15"/>
  <c r="W310" i="15"/>
  <c r="V310" i="15"/>
  <c r="U310" i="15"/>
  <c r="T310" i="15"/>
  <c r="X355" i="15"/>
  <c r="W355" i="15"/>
  <c r="V355" i="15"/>
  <c r="U355" i="15"/>
  <c r="T355" i="15"/>
  <c r="X448" i="15"/>
  <c r="W448" i="15"/>
  <c r="V448" i="15"/>
  <c r="U448" i="15"/>
  <c r="T448" i="15"/>
  <c r="X353" i="15"/>
  <c r="W353" i="15"/>
  <c r="V353" i="15"/>
  <c r="U353" i="15"/>
  <c r="T353" i="15"/>
  <c r="X223" i="15"/>
  <c r="W223" i="15"/>
  <c r="V223" i="15"/>
  <c r="U223" i="15"/>
  <c r="T223" i="15"/>
  <c r="X390" i="15"/>
  <c r="W390" i="15"/>
  <c r="V390" i="15"/>
  <c r="U390" i="15"/>
  <c r="T390" i="15"/>
  <c r="X242" i="15"/>
  <c r="W242" i="15"/>
  <c r="U242" i="15"/>
  <c r="T242" i="15"/>
  <c r="X317" i="15"/>
  <c r="W317" i="15"/>
  <c r="V317" i="15"/>
  <c r="U317" i="15"/>
  <c r="T317" i="15"/>
  <c r="X351" i="15"/>
  <c r="W351" i="15"/>
  <c r="U351" i="15"/>
  <c r="T351" i="15"/>
  <c r="X432" i="15"/>
  <c r="W432" i="15"/>
  <c r="V432" i="15"/>
  <c r="U432" i="15"/>
  <c r="T432" i="15"/>
  <c r="X130" i="15"/>
  <c r="W130" i="15"/>
  <c r="U130" i="15"/>
  <c r="T130" i="15"/>
  <c r="X395" i="15"/>
  <c r="W395" i="15"/>
  <c r="V395" i="15"/>
  <c r="U395" i="15"/>
  <c r="T395" i="15"/>
  <c r="X423" i="15"/>
  <c r="W423" i="15"/>
  <c r="V423" i="15"/>
  <c r="U423" i="15"/>
  <c r="T423" i="15"/>
  <c r="X483" i="15"/>
  <c r="W483" i="15"/>
  <c r="V483" i="15"/>
  <c r="U483" i="15"/>
  <c r="T483" i="15"/>
  <c r="X508" i="15"/>
  <c r="W508" i="15"/>
  <c r="U508" i="15"/>
  <c r="T508" i="15"/>
  <c r="X216" i="15"/>
  <c r="W216" i="15"/>
  <c r="V216" i="15"/>
  <c r="U216" i="15"/>
  <c r="T216" i="15"/>
  <c r="X436" i="15"/>
  <c r="W436" i="15"/>
  <c r="U436" i="15"/>
  <c r="T436" i="15"/>
  <c r="X363" i="15"/>
  <c r="W363" i="15"/>
  <c r="V363" i="15"/>
  <c r="U363" i="15"/>
  <c r="T363" i="15"/>
  <c r="X21" i="15"/>
  <c r="W21" i="15"/>
  <c r="U21" i="15"/>
  <c r="T21" i="15"/>
  <c r="X499" i="15"/>
  <c r="W499" i="15"/>
  <c r="U499" i="15"/>
  <c r="T499" i="15"/>
  <c r="X417" i="15"/>
  <c r="W417" i="15"/>
  <c r="V417" i="15"/>
  <c r="U417" i="15"/>
  <c r="T417" i="15"/>
  <c r="X457" i="15"/>
  <c r="W457" i="15"/>
  <c r="V457" i="15"/>
  <c r="U457" i="15"/>
  <c r="T457" i="15"/>
  <c r="X373" i="15"/>
  <c r="W373" i="15"/>
  <c r="V373" i="15"/>
  <c r="U373" i="15"/>
  <c r="T373" i="15"/>
  <c r="X374" i="15"/>
  <c r="W374" i="15"/>
  <c r="V374" i="15"/>
  <c r="U374" i="15"/>
  <c r="T374" i="15"/>
  <c r="X265" i="15"/>
  <c r="W265" i="15"/>
  <c r="V265" i="15"/>
  <c r="U265" i="15"/>
  <c r="T265" i="15"/>
  <c r="X467" i="15"/>
  <c r="W467" i="15"/>
  <c r="U467" i="15"/>
  <c r="T467" i="15"/>
  <c r="X327" i="15"/>
  <c r="W327" i="15"/>
  <c r="V327" i="15"/>
  <c r="U327" i="15"/>
  <c r="T327" i="15"/>
  <c r="X376" i="15"/>
  <c r="W376" i="15"/>
  <c r="V376" i="15"/>
  <c r="U376" i="15"/>
  <c r="T376" i="15"/>
  <c r="X505" i="15"/>
  <c r="W505" i="15"/>
  <c r="V505" i="15"/>
  <c r="U505" i="15"/>
  <c r="T505" i="15"/>
  <c r="X509" i="15"/>
  <c r="W509" i="15"/>
  <c r="V509" i="15"/>
  <c r="U509" i="15"/>
  <c r="T509" i="15"/>
  <c r="X405" i="15"/>
  <c r="W405" i="15"/>
  <c r="V405" i="15"/>
  <c r="U405" i="15"/>
  <c r="T405" i="15"/>
  <c r="X14" i="15"/>
  <c r="W14" i="15"/>
  <c r="U14" i="15"/>
  <c r="T14" i="15"/>
  <c r="X75" i="15"/>
  <c r="W75" i="15"/>
  <c r="V75" i="15"/>
  <c r="U75" i="15"/>
  <c r="T75" i="15"/>
  <c r="X133" i="15"/>
  <c r="W133" i="15"/>
  <c r="V133" i="15"/>
  <c r="U133" i="15"/>
  <c r="T133" i="15"/>
  <c r="X235" i="15"/>
  <c r="W235" i="15"/>
  <c r="V235" i="15"/>
  <c r="U235" i="15"/>
  <c r="T235" i="15"/>
  <c r="X338" i="15"/>
  <c r="W338" i="15"/>
  <c r="V338" i="15"/>
  <c r="U338" i="15"/>
  <c r="T338" i="15"/>
  <c r="X314" i="15"/>
  <c r="W314" i="15"/>
  <c r="V314" i="15"/>
  <c r="U314" i="15"/>
  <c r="T314" i="15"/>
  <c r="X101" i="15"/>
  <c r="W101" i="15"/>
  <c r="U101" i="15"/>
  <c r="T101" i="15"/>
  <c r="X296" i="15"/>
  <c r="W296" i="15"/>
  <c r="U296" i="15"/>
  <c r="T296" i="15"/>
  <c r="X55" i="15"/>
  <c r="W55" i="15"/>
  <c r="U55" i="15"/>
  <c r="T55" i="15"/>
  <c r="X361" i="15"/>
  <c r="W361" i="15"/>
  <c r="V361" i="15"/>
  <c r="U361" i="15"/>
  <c r="T361" i="15"/>
  <c r="X350" i="15"/>
  <c r="W350" i="15"/>
  <c r="V350" i="15"/>
  <c r="U350" i="15"/>
  <c r="T350" i="15"/>
  <c r="X180" i="15"/>
  <c r="W180" i="15"/>
  <c r="V180" i="15"/>
  <c r="U180" i="15"/>
  <c r="T180" i="15"/>
  <c r="X178" i="15"/>
  <c r="W178" i="15"/>
  <c r="V178" i="15"/>
  <c r="U178" i="15"/>
  <c r="T178" i="15"/>
  <c r="X156" i="15"/>
  <c r="W156" i="15"/>
  <c r="V156" i="15"/>
  <c r="U156" i="15"/>
  <c r="T156" i="15"/>
  <c r="X188" i="15"/>
  <c r="W188" i="15"/>
  <c r="U188" i="15"/>
  <c r="T188" i="15"/>
  <c r="X105" i="15"/>
  <c r="W105" i="15"/>
  <c r="V105" i="15"/>
  <c r="U105" i="15"/>
  <c r="T105" i="15"/>
  <c r="X308" i="15"/>
  <c r="W308" i="15"/>
  <c r="V308" i="15"/>
  <c r="U308" i="15"/>
  <c r="T308" i="15"/>
  <c r="X205" i="15"/>
  <c r="W205" i="15"/>
  <c r="V205" i="15"/>
  <c r="U205" i="15"/>
  <c r="T205" i="15"/>
  <c r="X195" i="15"/>
  <c r="W195" i="15"/>
  <c r="V195" i="15"/>
  <c r="U195" i="15"/>
  <c r="T195" i="15"/>
  <c r="X362" i="15"/>
  <c r="W362" i="15"/>
  <c r="V362" i="15"/>
  <c r="U362" i="15"/>
  <c r="T362" i="15"/>
  <c r="X198" i="15"/>
  <c r="W198" i="15"/>
  <c r="V198" i="15"/>
  <c r="U198" i="15"/>
  <c r="T198" i="15"/>
  <c r="X249" i="15"/>
  <c r="W249" i="15"/>
  <c r="V249" i="15"/>
  <c r="U249" i="15"/>
  <c r="T249" i="15"/>
  <c r="X144" i="15"/>
  <c r="W144" i="15"/>
  <c r="V144" i="15"/>
  <c r="U144" i="15"/>
  <c r="T144" i="15"/>
  <c r="X340" i="15"/>
  <c r="W340" i="15"/>
  <c r="U340" i="15"/>
  <c r="T340" i="15"/>
  <c r="X64" i="15"/>
  <c r="W64" i="15"/>
  <c r="U64" i="15"/>
  <c r="T64" i="15"/>
  <c r="X329" i="15"/>
  <c r="W329" i="15"/>
  <c r="U329" i="15"/>
  <c r="T329" i="15"/>
  <c r="X164" i="15"/>
  <c r="W164" i="15"/>
  <c r="V164" i="15"/>
  <c r="U164" i="15"/>
  <c r="T164" i="15"/>
  <c r="X230" i="15"/>
  <c r="W230" i="15"/>
  <c r="V230" i="15"/>
  <c r="U230" i="15"/>
  <c r="T230" i="15"/>
  <c r="X378" i="15"/>
  <c r="W378" i="15"/>
  <c r="U378" i="15"/>
  <c r="T378" i="15"/>
  <c r="X168" i="15"/>
  <c r="W168" i="15"/>
  <c r="V168" i="15"/>
  <c r="U168" i="15"/>
  <c r="T168" i="15"/>
  <c r="X94" i="15"/>
  <c r="W94" i="15"/>
  <c r="V94" i="15"/>
  <c r="U94" i="15"/>
  <c r="T94" i="15"/>
  <c r="X192" i="15"/>
  <c r="W192" i="15"/>
  <c r="V192" i="15"/>
  <c r="U192" i="15"/>
  <c r="T192" i="15"/>
  <c r="X72" i="15"/>
  <c r="W72" i="15"/>
  <c r="V72" i="15"/>
  <c r="U72" i="15"/>
  <c r="T72" i="15"/>
  <c r="X126" i="15"/>
  <c r="W126" i="15"/>
  <c r="V126" i="15"/>
  <c r="U126" i="15"/>
  <c r="T126" i="15"/>
  <c r="X58" i="15"/>
  <c r="W58" i="15"/>
  <c r="V58" i="15"/>
  <c r="U58" i="15"/>
  <c r="T58" i="15"/>
  <c r="X501" i="15"/>
  <c r="W501" i="15"/>
  <c r="V501" i="15"/>
  <c r="U501" i="15"/>
  <c r="T501" i="15"/>
  <c r="X407" i="15"/>
  <c r="W407" i="15"/>
  <c r="V407" i="15"/>
  <c r="U407" i="15"/>
  <c r="T407" i="15"/>
  <c r="X305" i="15"/>
  <c r="W305" i="15"/>
  <c r="V305" i="15"/>
  <c r="U305" i="15"/>
  <c r="T305" i="15"/>
  <c r="X154" i="15"/>
  <c r="W154" i="15"/>
  <c r="V154" i="15"/>
  <c r="U154" i="15"/>
  <c r="T154" i="15"/>
  <c r="X53" i="15"/>
  <c r="W53" i="15"/>
  <c r="U53" i="15"/>
  <c r="T53" i="15"/>
  <c r="X150" i="15"/>
  <c r="W150" i="15"/>
  <c r="U150" i="15"/>
  <c r="T150" i="15"/>
  <c r="X332" i="15"/>
  <c r="W332" i="15"/>
  <c r="U332" i="15"/>
  <c r="T332" i="15"/>
  <c r="X347" i="15"/>
  <c r="W347" i="15"/>
  <c r="U347" i="15"/>
  <c r="T347" i="15"/>
  <c r="X78" i="15"/>
  <c r="W78" i="15"/>
  <c r="V78" i="15"/>
  <c r="U78" i="15"/>
  <c r="T78" i="15"/>
  <c r="X161" i="15"/>
  <c r="W161" i="15"/>
  <c r="V161" i="15"/>
  <c r="U161" i="15"/>
  <c r="T161" i="15"/>
  <c r="X26" i="15"/>
  <c r="W26" i="15"/>
  <c r="V26" i="15"/>
  <c r="U26" i="15"/>
  <c r="T26" i="15"/>
  <c r="X225" i="15"/>
  <c r="W225" i="15"/>
  <c r="V225" i="15"/>
  <c r="U225" i="15"/>
  <c r="T225" i="15"/>
  <c r="X334" i="15"/>
  <c r="W334" i="15"/>
  <c r="V334" i="15"/>
  <c r="U334" i="15"/>
  <c r="T334" i="15"/>
  <c r="X217" i="15"/>
  <c r="W217" i="15"/>
  <c r="V217" i="15"/>
  <c r="U217" i="15"/>
  <c r="T217" i="15"/>
  <c r="X289" i="15"/>
  <c r="W289" i="15"/>
  <c r="V289" i="15"/>
  <c r="U289" i="15"/>
  <c r="T289" i="15"/>
  <c r="X424" i="15"/>
  <c r="W424" i="15"/>
  <c r="U424" i="15"/>
  <c r="T424" i="15"/>
  <c r="X307" i="15"/>
  <c r="W307" i="15"/>
  <c r="U307" i="15"/>
  <c r="T307" i="15"/>
  <c r="X286" i="15"/>
  <c r="W286" i="15"/>
  <c r="V286" i="15"/>
  <c r="U286" i="15"/>
  <c r="T286" i="15"/>
  <c r="X346" i="15"/>
  <c r="W346" i="15"/>
  <c r="V346" i="15"/>
  <c r="U346" i="15"/>
  <c r="T346" i="15"/>
  <c r="X321" i="15"/>
  <c r="W321" i="15"/>
  <c r="U321" i="15"/>
  <c r="T321" i="15"/>
  <c r="X236" i="15"/>
  <c r="W236" i="15"/>
  <c r="V236" i="15"/>
  <c r="U236" i="15"/>
  <c r="T236" i="15"/>
  <c r="X258" i="15"/>
  <c r="W258" i="15"/>
  <c r="U258" i="15"/>
  <c r="T258" i="15"/>
  <c r="X464" i="15"/>
  <c r="W464" i="15"/>
  <c r="U464" i="15"/>
  <c r="T464" i="15"/>
  <c r="X227" i="15"/>
  <c r="W227" i="15"/>
  <c r="V227" i="15"/>
  <c r="U227" i="15"/>
  <c r="T227" i="15"/>
  <c r="X209" i="15"/>
  <c r="W209" i="15"/>
  <c r="V209" i="15"/>
  <c r="U209" i="15"/>
  <c r="T209" i="15"/>
  <c r="X119" i="15"/>
  <c r="W119" i="15"/>
  <c r="V119" i="15"/>
  <c r="U119" i="15"/>
  <c r="T119" i="15"/>
  <c r="X165" i="15"/>
  <c r="W165" i="15"/>
  <c r="V165" i="15"/>
  <c r="U165" i="15"/>
  <c r="T165" i="15"/>
  <c r="X267" i="15"/>
  <c r="W267" i="15"/>
  <c r="V267" i="15"/>
  <c r="U267" i="15"/>
  <c r="T267" i="15"/>
  <c r="X415" i="15"/>
  <c r="W415" i="15"/>
  <c r="V415" i="15"/>
  <c r="U415" i="15"/>
  <c r="T415" i="15"/>
  <c r="X341" i="15"/>
  <c r="W341" i="15"/>
  <c r="V341" i="15"/>
  <c r="U341" i="15"/>
  <c r="T341" i="15"/>
  <c r="X304" i="15"/>
  <c r="W304" i="15"/>
  <c r="V304" i="15"/>
  <c r="U304" i="15"/>
  <c r="T304" i="15"/>
  <c r="X169" i="15"/>
  <c r="W169" i="15"/>
  <c r="V169" i="15"/>
  <c r="U169" i="15"/>
  <c r="T169" i="15"/>
  <c r="X283" i="15"/>
  <c r="W283" i="15"/>
  <c r="V283" i="15"/>
  <c r="U283" i="15"/>
  <c r="T283" i="15"/>
  <c r="X276" i="15"/>
  <c r="W276" i="15"/>
  <c r="U276" i="15"/>
  <c r="T276" i="15"/>
  <c r="X176" i="15"/>
  <c r="W176" i="15"/>
  <c r="U176" i="15"/>
  <c r="T176" i="15"/>
  <c r="X145" i="15"/>
  <c r="W145" i="15"/>
  <c r="U145" i="15"/>
  <c r="T145" i="15"/>
  <c r="X228" i="15"/>
  <c r="W228" i="15"/>
  <c r="V228" i="15"/>
  <c r="U228" i="15"/>
  <c r="T228" i="15"/>
  <c r="X109" i="15"/>
  <c r="W109" i="15"/>
  <c r="U109" i="15"/>
  <c r="T109" i="15"/>
  <c r="X155" i="15"/>
  <c r="W155" i="15"/>
  <c r="V155" i="15"/>
  <c r="U155" i="15"/>
  <c r="T155" i="15"/>
  <c r="X403" i="15"/>
  <c r="W403" i="15"/>
  <c r="U403" i="15"/>
  <c r="T403" i="15"/>
  <c r="X137" i="15"/>
  <c r="W137" i="15"/>
  <c r="V137" i="15"/>
  <c r="U137" i="15"/>
  <c r="T137" i="15"/>
  <c r="X171" i="15"/>
  <c r="W171" i="15"/>
  <c r="V171" i="15"/>
  <c r="U171" i="15"/>
  <c r="T171" i="15"/>
  <c r="X147" i="15"/>
  <c r="W147" i="15"/>
  <c r="V147" i="15"/>
  <c r="U147" i="15"/>
  <c r="T147" i="15"/>
  <c r="X294" i="15"/>
  <c r="W294" i="15"/>
  <c r="V294" i="15"/>
  <c r="U294" i="15"/>
  <c r="T294" i="15"/>
  <c r="X343" i="15"/>
  <c r="W343" i="15"/>
  <c r="U343" i="15"/>
  <c r="T343" i="15"/>
  <c r="X352" i="15"/>
  <c r="W352" i="15"/>
  <c r="U352" i="15"/>
  <c r="T352" i="15"/>
  <c r="X212" i="15"/>
  <c r="W212" i="15"/>
  <c r="V212" i="15"/>
  <c r="U212" i="15"/>
  <c r="T212" i="15"/>
  <c r="X312" i="15"/>
  <c r="W312" i="15"/>
  <c r="V312" i="15"/>
  <c r="U312" i="15"/>
  <c r="T312" i="15"/>
  <c r="X142" i="15"/>
  <c r="W142" i="15"/>
  <c r="U142" i="15"/>
  <c r="T142" i="15"/>
  <c r="X111" i="15"/>
  <c r="W111" i="15"/>
  <c r="V111" i="15"/>
  <c r="U111" i="15"/>
  <c r="T111" i="15"/>
  <c r="X359" i="15"/>
  <c r="W359" i="15"/>
  <c r="V359" i="15"/>
  <c r="U359" i="15"/>
  <c r="T359" i="15"/>
  <c r="X210" i="15"/>
  <c r="W210" i="15"/>
  <c r="U210" i="15"/>
  <c r="T210" i="15"/>
  <c r="X103" i="15"/>
  <c r="W103" i="15"/>
  <c r="V103" i="15"/>
  <c r="U103" i="15"/>
  <c r="T103" i="15"/>
  <c r="X279" i="15"/>
  <c r="W279" i="15"/>
  <c r="V279" i="15"/>
  <c r="U279" i="15"/>
  <c r="T279" i="15"/>
  <c r="X60" i="15"/>
  <c r="W60" i="15"/>
  <c r="V60" i="15"/>
  <c r="U60" i="15"/>
  <c r="T60" i="15"/>
  <c r="X110" i="15"/>
  <c r="W110" i="15"/>
  <c r="V110" i="15"/>
  <c r="U110" i="15"/>
  <c r="T110" i="15"/>
  <c r="X19" i="15"/>
  <c r="W19" i="15"/>
  <c r="U19" i="15"/>
  <c r="T19" i="15"/>
  <c r="X102" i="15"/>
  <c r="W102" i="15"/>
  <c r="V102" i="15"/>
  <c r="U102" i="15"/>
  <c r="T102" i="15"/>
  <c r="X93" i="15"/>
  <c r="W93" i="15"/>
  <c r="V93" i="15"/>
  <c r="U93" i="15"/>
  <c r="T93" i="15"/>
  <c r="X285" i="15"/>
  <c r="W285" i="15"/>
  <c r="V285" i="15"/>
  <c r="U285" i="15"/>
  <c r="T285" i="15"/>
  <c r="X309" i="15"/>
  <c r="W309" i="15"/>
  <c r="V309" i="15"/>
  <c r="U309" i="15"/>
  <c r="T309" i="15"/>
  <c r="X367" i="15"/>
  <c r="W367" i="15"/>
  <c r="V367" i="15"/>
  <c r="U367" i="15"/>
  <c r="T367" i="15"/>
  <c r="X199" i="15"/>
  <c r="W199" i="15"/>
  <c r="V199" i="15"/>
  <c r="U199" i="15"/>
  <c r="T199" i="15"/>
  <c r="X182" i="15"/>
  <c r="W182" i="15"/>
  <c r="V182" i="15"/>
  <c r="U182" i="15"/>
  <c r="T182" i="15"/>
  <c r="X28" i="15"/>
  <c r="W28" i="15"/>
  <c r="U28" i="15"/>
  <c r="T28" i="15"/>
  <c r="X108" i="15"/>
  <c r="W108" i="15"/>
  <c r="V108" i="15"/>
  <c r="U108" i="15"/>
  <c r="T108" i="15"/>
  <c r="X320" i="15"/>
  <c r="W320" i="15"/>
  <c r="V320" i="15"/>
  <c r="U320" i="15"/>
  <c r="T320" i="15"/>
  <c r="X139" i="15"/>
  <c r="W139" i="15"/>
  <c r="V139" i="15"/>
  <c r="U139" i="15"/>
  <c r="T139" i="15"/>
  <c r="X248" i="15"/>
  <c r="W248" i="15"/>
  <c r="V248" i="15"/>
  <c r="U248" i="15"/>
  <c r="T248" i="15"/>
  <c r="X131" i="15"/>
  <c r="W131" i="15"/>
  <c r="V131" i="15"/>
  <c r="U131" i="15"/>
  <c r="T131" i="15"/>
  <c r="X120" i="15"/>
  <c r="W120" i="15"/>
  <c r="U120" i="15"/>
  <c r="T120" i="15"/>
  <c r="X57" i="15"/>
  <c r="W57" i="15"/>
  <c r="V57" i="15"/>
  <c r="U57" i="15"/>
  <c r="T57" i="15"/>
  <c r="X82" i="15"/>
  <c r="W82" i="15"/>
  <c r="U82" i="15"/>
  <c r="T82" i="15"/>
  <c r="X229" i="15"/>
  <c r="W229" i="15"/>
  <c r="U229" i="15"/>
  <c r="T229" i="15"/>
  <c r="X73" i="15"/>
  <c r="W73" i="15"/>
  <c r="U73" i="15"/>
  <c r="T73" i="15"/>
  <c r="X44" i="15"/>
  <c r="W44" i="15"/>
  <c r="V44" i="15"/>
  <c r="U44" i="15"/>
  <c r="T44" i="15"/>
  <c r="X254" i="15"/>
  <c r="W254" i="15"/>
  <c r="U254" i="15"/>
  <c r="T254" i="15"/>
  <c r="X104" i="15"/>
  <c r="W104" i="15"/>
  <c r="U104" i="15"/>
  <c r="T104" i="15"/>
  <c r="X259" i="15"/>
  <c r="W259" i="15"/>
  <c r="V259" i="15"/>
  <c r="U259" i="15"/>
  <c r="T259" i="15"/>
  <c r="X271" i="15"/>
  <c r="W271" i="15"/>
  <c r="V271" i="15"/>
  <c r="U271" i="15"/>
  <c r="T271" i="15"/>
  <c r="X114" i="15"/>
  <c r="W114" i="15"/>
  <c r="V114" i="15"/>
  <c r="U114" i="15"/>
  <c r="T114" i="15"/>
  <c r="X447" i="15"/>
  <c r="W447" i="15"/>
  <c r="V447" i="15"/>
  <c r="U447" i="15"/>
  <c r="T447" i="15"/>
  <c r="X136" i="15"/>
  <c r="W136" i="15"/>
  <c r="U136" i="15"/>
  <c r="T136" i="15"/>
  <c r="X115" i="15"/>
  <c r="W115" i="15"/>
  <c r="V115" i="15"/>
  <c r="U115" i="15"/>
  <c r="T115" i="15"/>
  <c r="X141" i="15"/>
  <c r="W141" i="15"/>
  <c r="V141" i="15"/>
  <c r="U141" i="15"/>
  <c r="T141" i="15"/>
  <c r="X222" i="15"/>
  <c r="W222" i="15"/>
  <c r="V222" i="15"/>
  <c r="U222" i="15"/>
  <c r="T222" i="15"/>
  <c r="X260" i="15"/>
  <c r="W260" i="15"/>
  <c r="V260" i="15"/>
  <c r="U260" i="15"/>
  <c r="T260" i="15"/>
  <c r="X365" i="15"/>
  <c r="W365" i="15"/>
  <c r="V365" i="15"/>
  <c r="U365" i="15"/>
  <c r="T365" i="15"/>
  <c r="X143" i="15"/>
  <c r="W143" i="15"/>
  <c r="V143" i="15"/>
  <c r="U143" i="15"/>
  <c r="T143" i="15"/>
  <c r="X177" i="15"/>
  <c r="W177" i="15"/>
  <c r="U177" i="15"/>
  <c r="T177" i="15"/>
  <c r="X170" i="15"/>
  <c r="W170" i="15"/>
  <c r="U170" i="15"/>
  <c r="T170" i="15"/>
  <c r="X250" i="15"/>
  <c r="W250" i="15"/>
  <c r="V250" i="15"/>
  <c r="U250" i="15"/>
  <c r="T250" i="15"/>
  <c r="X66" i="15"/>
  <c r="W66" i="15"/>
  <c r="U66" i="15"/>
  <c r="T66" i="15"/>
  <c r="X99" i="15"/>
  <c r="W99" i="15"/>
  <c r="U99" i="15"/>
  <c r="T99" i="15"/>
  <c r="X206" i="15"/>
  <c r="W206" i="15"/>
  <c r="V206" i="15"/>
  <c r="U206" i="15"/>
  <c r="T206" i="15"/>
  <c r="X127" i="15"/>
  <c r="W127" i="15"/>
  <c r="V127" i="15"/>
  <c r="U127" i="15"/>
  <c r="T127" i="15"/>
  <c r="X134" i="15"/>
  <c r="W134" i="15"/>
  <c r="V134" i="15"/>
  <c r="U134" i="15"/>
  <c r="T134" i="15"/>
  <c r="X61" i="15"/>
  <c r="W61" i="15"/>
  <c r="V61" i="15"/>
  <c r="U61" i="15"/>
  <c r="T61" i="15"/>
  <c r="X91" i="15"/>
  <c r="W91" i="15"/>
  <c r="U91" i="15"/>
  <c r="T91" i="15"/>
  <c r="X79" i="15"/>
  <c r="W79" i="15"/>
  <c r="V79" i="15"/>
  <c r="U79" i="15"/>
  <c r="T79" i="15"/>
  <c r="X121" i="15"/>
  <c r="W121" i="15"/>
  <c r="U121" i="15"/>
  <c r="T121" i="15"/>
  <c r="X54" i="15"/>
  <c r="W54" i="15"/>
  <c r="V54" i="15"/>
  <c r="U54" i="15"/>
  <c r="T54" i="15"/>
  <c r="X84" i="15"/>
  <c r="W84" i="15"/>
  <c r="V84" i="15"/>
  <c r="U84" i="15"/>
  <c r="T84" i="15"/>
  <c r="X132" i="15"/>
  <c r="W132" i="15"/>
  <c r="V132" i="15"/>
  <c r="U132" i="15"/>
  <c r="T132" i="15"/>
  <c r="X193" i="15"/>
  <c r="W193" i="15"/>
  <c r="U193" i="15"/>
  <c r="T193" i="15"/>
  <c r="X65" i="15"/>
  <c r="W65" i="15"/>
  <c r="U65" i="15"/>
  <c r="T65" i="15"/>
  <c r="X96" i="15"/>
  <c r="W96" i="15"/>
  <c r="V96" i="15"/>
  <c r="U96" i="15"/>
  <c r="T96" i="15"/>
  <c r="X306" i="15"/>
  <c r="W306" i="15"/>
  <c r="V306" i="15"/>
  <c r="U306" i="15"/>
  <c r="T306" i="15"/>
  <c r="X237" i="15"/>
  <c r="W237" i="15"/>
  <c r="V237" i="15"/>
  <c r="U237" i="15"/>
  <c r="T237" i="15"/>
  <c r="X184" i="15"/>
  <c r="W184" i="15"/>
  <c r="V184" i="15"/>
  <c r="U184" i="15"/>
  <c r="T184" i="15"/>
  <c r="X77" i="15"/>
  <c r="W77" i="15"/>
  <c r="V77" i="15"/>
  <c r="U77" i="15"/>
  <c r="T77" i="15"/>
  <c r="X311" i="15"/>
  <c r="W311" i="15"/>
  <c r="V311" i="15"/>
  <c r="U311" i="15"/>
  <c r="T311" i="15"/>
  <c r="X148" i="15"/>
  <c r="W148" i="15"/>
  <c r="V148" i="15"/>
  <c r="U148" i="15"/>
  <c r="T148" i="15"/>
  <c r="X160" i="15"/>
  <c r="W160" i="15"/>
  <c r="U160" i="15"/>
  <c r="T160" i="15"/>
  <c r="X326" i="15"/>
  <c r="W326" i="15"/>
  <c r="V326" i="15"/>
  <c r="U326" i="15"/>
  <c r="T326" i="15"/>
  <c r="X409" i="15"/>
  <c r="W409" i="15"/>
  <c r="V409" i="15"/>
  <c r="U409" i="15"/>
  <c r="T409" i="15"/>
  <c r="X186" i="15"/>
  <c r="W186" i="15"/>
  <c r="U186" i="15"/>
  <c r="T186" i="15"/>
  <c r="X202" i="15"/>
  <c r="W202" i="15"/>
  <c r="V202" i="15"/>
  <c r="U202" i="15"/>
  <c r="T202" i="15"/>
  <c r="X214" i="15"/>
  <c r="W214" i="15"/>
  <c r="U214" i="15"/>
  <c r="T214" i="15"/>
  <c r="X443" i="15"/>
  <c r="W443" i="15"/>
  <c r="V443" i="15"/>
  <c r="U443" i="15"/>
  <c r="T443" i="15"/>
  <c r="X252" i="15"/>
  <c r="W252" i="15"/>
  <c r="V252" i="15"/>
  <c r="U252" i="15"/>
  <c r="T252" i="15"/>
  <c r="X158" i="15"/>
  <c r="W158" i="15"/>
  <c r="V158" i="15"/>
  <c r="U158" i="15"/>
  <c r="T158" i="15"/>
  <c r="X238" i="15"/>
  <c r="W238" i="15"/>
  <c r="U238" i="15"/>
  <c r="T238" i="15"/>
  <c r="X272" i="15"/>
  <c r="W272" i="15"/>
  <c r="V272" i="15"/>
  <c r="U272" i="15"/>
  <c r="T272" i="15"/>
  <c r="X270" i="15"/>
  <c r="W270" i="15"/>
  <c r="U270" i="15"/>
  <c r="T270" i="15"/>
  <c r="X123" i="15"/>
  <c r="W123" i="15"/>
  <c r="V123" i="15"/>
  <c r="U123" i="15"/>
  <c r="T123" i="15"/>
  <c r="X247" i="15"/>
  <c r="W247" i="15"/>
  <c r="V247" i="15"/>
  <c r="U247" i="15"/>
  <c r="T247" i="15"/>
  <c r="X71" i="15"/>
  <c r="W71" i="15"/>
  <c r="U71" i="15"/>
  <c r="T71" i="15"/>
  <c r="X211" i="15"/>
  <c r="W211" i="15"/>
  <c r="V211" i="15"/>
  <c r="U211" i="15"/>
  <c r="T211" i="15"/>
  <c r="X245" i="15"/>
  <c r="W245" i="15"/>
  <c r="U245" i="15"/>
  <c r="T245" i="15"/>
  <c r="X191" i="15"/>
  <c r="W191" i="15"/>
  <c r="V191" i="15"/>
  <c r="U191" i="15"/>
  <c r="T191" i="15"/>
  <c r="X437" i="15"/>
  <c r="W437" i="15"/>
  <c r="U437" i="15"/>
  <c r="T437" i="15"/>
  <c r="X106" i="15"/>
  <c r="W106" i="15"/>
  <c r="V106" i="15"/>
  <c r="U106" i="15"/>
  <c r="T106" i="15"/>
  <c r="X146" i="15"/>
  <c r="W146" i="15"/>
  <c r="V146" i="15"/>
  <c r="U146" i="15"/>
  <c r="T146" i="15"/>
  <c r="X125" i="15"/>
  <c r="W125" i="15"/>
  <c r="U125" i="15"/>
  <c r="T125" i="15"/>
  <c r="X86" i="15"/>
  <c r="W86" i="15"/>
  <c r="V86" i="15"/>
  <c r="U86" i="15"/>
  <c r="T86" i="15"/>
  <c r="X375" i="15"/>
  <c r="W375" i="15"/>
  <c r="U375" i="15"/>
  <c r="T375" i="15"/>
  <c r="X159" i="15"/>
  <c r="W159" i="15"/>
  <c r="V159" i="15"/>
  <c r="U159" i="15"/>
  <c r="T159" i="15"/>
  <c r="X83" i="15"/>
  <c r="W83" i="15"/>
  <c r="V83" i="15"/>
  <c r="U83" i="15"/>
  <c r="T83" i="15"/>
  <c r="X173" i="15"/>
  <c r="W173" i="15"/>
  <c r="U173" i="15"/>
  <c r="T173" i="15"/>
  <c r="X69" i="15"/>
  <c r="W69" i="15"/>
  <c r="U69" i="15"/>
  <c r="T69" i="15"/>
  <c r="X98" i="15"/>
  <c r="W98" i="15"/>
  <c r="V98" i="15"/>
  <c r="U98" i="15"/>
  <c r="T98" i="15"/>
  <c r="X207" i="15"/>
  <c r="W207" i="15"/>
  <c r="V207" i="15"/>
  <c r="U207" i="15"/>
  <c r="T207" i="15"/>
  <c r="X63" i="15"/>
  <c r="W63" i="15"/>
  <c r="V63" i="15"/>
  <c r="U63" i="15"/>
  <c r="T63" i="15"/>
  <c r="X62" i="15"/>
  <c r="W62" i="15"/>
  <c r="U62" i="15"/>
  <c r="T62" i="15"/>
  <c r="X51" i="15"/>
  <c r="W51" i="15"/>
  <c r="V51" i="15"/>
  <c r="U51" i="15"/>
  <c r="T51" i="15"/>
  <c r="X187" i="15"/>
  <c r="W187" i="15"/>
  <c r="V187" i="15"/>
  <c r="U187" i="15"/>
  <c r="T187" i="15"/>
  <c r="X233" i="15"/>
  <c r="W233" i="15"/>
  <c r="U233" i="15"/>
  <c r="T233" i="15"/>
  <c r="X330" i="15"/>
  <c r="W330" i="15"/>
  <c r="V330" i="15"/>
  <c r="U330" i="15"/>
  <c r="T330" i="15"/>
  <c r="X175" i="15"/>
  <c r="W175" i="15"/>
  <c r="V175" i="15"/>
  <c r="U175" i="15"/>
  <c r="T175" i="15"/>
  <c r="X339" i="15"/>
  <c r="W339" i="15"/>
  <c r="V339" i="15"/>
  <c r="U339" i="15"/>
  <c r="T339" i="15"/>
  <c r="X100" i="15"/>
  <c r="W100" i="15"/>
  <c r="V100" i="15"/>
  <c r="U100" i="15"/>
  <c r="T100" i="15"/>
  <c r="X68" i="15"/>
  <c r="W68" i="15"/>
  <c r="U68" i="15"/>
  <c r="T68" i="15"/>
  <c r="X183" i="15"/>
  <c r="W183" i="15"/>
  <c r="U183" i="15"/>
  <c r="T183" i="15"/>
  <c r="X174" i="15"/>
  <c r="W174" i="15"/>
  <c r="V174" i="15"/>
  <c r="U174" i="15"/>
  <c r="T174" i="15"/>
  <c r="X107" i="15"/>
  <c r="W107" i="15"/>
  <c r="U107" i="15"/>
  <c r="T107" i="15"/>
  <c r="X220" i="15"/>
  <c r="W220" i="15"/>
  <c r="U220" i="15"/>
  <c r="T220" i="15"/>
  <c r="X234" i="15"/>
  <c r="W234" i="15"/>
  <c r="U234" i="15"/>
  <c r="T234" i="15"/>
  <c r="X261" i="15"/>
  <c r="W261" i="15"/>
  <c r="V261" i="15"/>
  <c r="U261" i="15"/>
  <c r="T261" i="15"/>
  <c r="X76" i="15"/>
  <c r="W76" i="15"/>
  <c r="V76" i="15"/>
  <c r="U76" i="15"/>
  <c r="T76" i="15"/>
  <c r="X269" i="15"/>
  <c r="W269" i="15"/>
  <c r="V269" i="15"/>
  <c r="U269" i="15"/>
  <c r="T269" i="15"/>
  <c r="X393" i="15"/>
  <c r="W393" i="15"/>
  <c r="V393" i="15"/>
  <c r="U393" i="15"/>
  <c r="T393" i="15"/>
  <c r="X264" i="15"/>
  <c r="W264" i="15"/>
  <c r="V264" i="15"/>
  <c r="U264" i="15"/>
  <c r="T264" i="15"/>
  <c r="X282" i="15"/>
  <c r="W282" i="15"/>
  <c r="V282" i="15"/>
  <c r="U282" i="15"/>
  <c r="T282" i="15"/>
  <c r="X162" i="15"/>
  <c r="W162" i="15"/>
  <c r="V162" i="15"/>
  <c r="V8" i="15" s="1"/>
  <c r="U162" i="15"/>
  <c r="T162" i="15"/>
  <c r="W8" i="15"/>
  <c r="V5" i="15"/>
  <c r="X8" i="19" l="1"/>
  <c r="U9" i="19"/>
  <c r="T6" i="19"/>
  <c r="X6" i="19"/>
  <c r="W6" i="19"/>
  <c r="V7" i="19"/>
  <c r="T8" i="19"/>
  <c r="W5" i="19"/>
  <c r="V6" i="19"/>
  <c r="U7" i="19"/>
  <c r="W9" i="19"/>
  <c r="G524" i="19"/>
  <c r="H522" i="19" s="1"/>
  <c r="T5" i="19"/>
  <c r="X5" i="19"/>
  <c r="U8" i="19"/>
  <c r="T9" i="19"/>
  <c r="X9" i="19"/>
  <c r="U5" i="19"/>
  <c r="T8" i="18"/>
  <c r="U9" i="18"/>
  <c r="T6" i="18"/>
  <c r="X6" i="18"/>
  <c r="W6" i="18"/>
  <c r="V7" i="18"/>
  <c r="X8" i="18"/>
  <c r="W5" i="18"/>
  <c r="V6" i="18"/>
  <c r="U7" i="18"/>
  <c r="W9" i="18"/>
  <c r="G524" i="18"/>
  <c r="H522" i="18" s="1"/>
  <c r="T5" i="18"/>
  <c r="X5" i="18"/>
  <c r="U8" i="18"/>
  <c r="T9" i="18"/>
  <c r="X9" i="18"/>
  <c r="U5" i="18"/>
  <c r="V525" i="17"/>
  <c r="U9" i="17"/>
  <c r="T6" i="17"/>
  <c r="X6" i="17"/>
  <c r="W6" i="17"/>
  <c r="V6" i="17"/>
  <c r="V8" i="17"/>
  <c r="U7" i="17"/>
  <c r="X8" i="17"/>
  <c r="G524" i="17"/>
  <c r="H522" i="17" s="1"/>
  <c r="W5" i="17"/>
  <c r="T8" i="17"/>
  <c r="W9" i="17"/>
  <c r="T5" i="17"/>
  <c r="X5" i="17"/>
  <c r="V7" i="17"/>
  <c r="U8" i="17"/>
  <c r="T9" i="17"/>
  <c r="X9" i="17"/>
  <c r="U5" i="17"/>
  <c r="U525" i="16"/>
  <c r="W6" i="16"/>
  <c r="U9" i="16"/>
  <c r="T6" i="16"/>
  <c r="X6" i="16"/>
  <c r="V7" i="16"/>
  <c r="W5" i="16"/>
  <c r="V6" i="16"/>
  <c r="U7" i="16"/>
  <c r="T8" i="16"/>
  <c r="X8" i="16"/>
  <c r="W9" i="16"/>
  <c r="G524" i="16"/>
  <c r="H522" i="16" s="1"/>
  <c r="T5" i="16"/>
  <c r="X5" i="16"/>
  <c r="U8" i="16"/>
  <c r="T9" i="16"/>
  <c r="X9" i="16"/>
  <c r="U5" i="16"/>
  <c r="T525" i="15"/>
  <c r="W7" i="15"/>
  <c r="T527" i="15"/>
  <c r="U9" i="15"/>
  <c r="T6" i="15"/>
  <c r="X6" i="15"/>
  <c r="W6" i="15"/>
  <c r="V6" i="15"/>
  <c r="W5" i="15"/>
  <c r="W9" i="15"/>
  <c r="G524" i="15"/>
  <c r="H522" i="15" s="1"/>
  <c r="U7" i="15"/>
  <c r="T8" i="15"/>
  <c r="X8" i="15"/>
  <c r="T5" i="15"/>
  <c r="X5" i="15"/>
  <c r="V7" i="15"/>
  <c r="U8" i="15"/>
  <c r="T9" i="15"/>
  <c r="X9" i="15"/>
  <c r="U5" i="15"/>
  <c r="X14" i="3"/>
  <c r="W14" i="3"/>
  <c r="V14" i="3"/>
  <c r="U14" i="3"/>
  <c r="T14" i="3"/>
  <c r="H523" i="19" l="1"/>
  <c r="H524" i="19" s="1"/>
  <c r="H523" i="18"/>
  <c r="H524" i="18" s="1"/>
  <c r="H523" i="17"/>
  <c r="H524" i="17" s="1"/>
  <c r="H523" i="16"/>
  <c r="H524" i="16" s="1"/>
  <c r="H523" i="15"/>
  <c r="H524" i="15" s="1"/>
  <c r="X16" i="3" l="1"/>
  <c r="W16" i="3"/>
  <c r="V16" i="3"/>
  <c r="U16" i="3"/>
  <c r="T16" i="3"/>
  <c r="X15" i="3"/>
  <c r="W15" i="3"/>
  <c r="V15" i="3"/>
  <c r="U15" i="3"/>
  <c r="T15" i="3"/>
  <c r="X13" i="3"/>
  <c r="W13" i="3"/>
  <c r="V13" i="3"/>
  <c r="U13" i="3"/>
  <c r="T13" i="3"/>
  <c r="T22" i="3" l="1"/>
  <c r="U22" i="3"/>
  <c r="V22" i="3"/>
  <c r="W22" i="3"/>
  <c r="X22" i="3"/>
  <c r="T23" i="3"/>
  <c r="U23" i="3"/>
  <c r="W23" i="3"/>
  <c r="X23" i="3"/>
  <c r="T24" i="3"/>
  <c r="U24" i="3"/>
  <c r="W24" i="3"/>
  <c r="X24" i="3"/>
  <c r="T25" i="3"/>
  <c r="U25" i="3"/>
  <c r="V25" i="3"/>
  <c r="W25" i="3"/>
  <c r="X25" i="3"/>
  <c r="T26" i="3"/>
  <c r="U26" i="3"/>
  <c r="V26" i="3"/>
  <c r="W26" i="3"/>
  <c r="X26" i="3"/>
  <c r="T27" i="3"/>
  <c r="U27" i="3"/>
  <c r="V27" i="3"/>
  <c r="W27" i="3"/>
  <c r="X27" i="3"/>
  <c r="T28" i="3"/>
  <c r="U28" i="3"/>
  <c r="V28" i="3"/>
  <c r="W28" i="3"/>
  <c r="X28" i="3"/>
  <c r="T29" i="3"/>
  <c r="U29" i="3"/>
  <c r="W29" i="3"/>
  <c r="X29" i="3"/>
  <c r="T30" i="3"/>
  <c r="U30" i="3"/>
  <c r="V30" i="3"/>
  <c r="W30" i="3"/>
  <c r="X30" i="3"/>
  <c r="T31" i="3"/>
  <c r="U31" i="3"/>
  <c r="V31" i="3"/>
  <c r="W31" i="3"/>
  <c r="X31" i="3"/>
  <c r="T32" i="3"/>
  <c r="U32" i="3"/>
  <c r="W32" i="3"/>
  <c r="X32" i="3"/>
  <c r="T33" i="3"/>
  <c r="U33" i="3"/>
  <c r="V33" i="3"/>
  <c r="W33" i="3"/>
  <c r="X33" i="3"/>
  <c r="T34" i="3"/>
  <c r="U34" i="3"/>
  <c r="V34" i="3"/>
  <c r="W34" i="3"/>
  <c r="X34" i="3"/>
  <c r="T35" i="3"/>
  <c r="U35" i="3"/>
  <c r="V35" i="3"/>
  <c r="W35" i="3"/>
  <c r="X35" i="3"/>
  <c r="T36" i="3"/>
  <c r="U36" i="3"/>
  <c r="W36" i="3"/>
  <c r="X36" i="3"/>
  <c r="T37" i="3"/>
  <c r="U37" i="3"/>
  <c r="W37" i="3"/>
  <c r="X37" i="3"/>
  <c r="T38" i="3"/>
  <c r="U38" i="3"/>
  <c r="V38" i="3"/>
  <c r="W38" i="3"/>
  <c r="X38" i="3"/>
  <c r="T39" i="3"/>
  <c r="U39" i="3"/>
  <c r="V39" i="3"/>
  <c r="W39" i="3"/>
  <c r="X39" i="3"/>
  <c r="T40" i="3"/>
  <c r="U40" i="3"/>
  <c r="W40" i="3"/>
  <c r="X40" i="3"/>
  <c r="T41" i="3"/>
  <c r="U41" i="3"/>
  <c r="V41" i="3"/>
  <c r="W41" i="3"/>
  <c r="X41" i="3"/>
  <c r="T42" i="3"/>
  <c r="U42" i="3"/>
  <c r="W42" i="3"/>
  <c r="X42" i="3"/>
  <c r="T43" i="3"/>
  <c r="U43" i="3"/>
  <c r="V43" i="3"/>
  <c r="W43" i="3"/>
  <c r="X43" i="3"/>
  <c r="T44" i="3"/>
  <c r="U44" i="3"/>
  <c r="V44" i="3"/>
  <c r="W44" i="3"/>
  <c r="X44" i="3"/>
  <c r="T45" i="3"/>
  <c r="U45" i="3"/>
  <c r="W45" i="3"/>
  <c r="X45" i="3"/>
  <c r="T46" i="3"/>
  <c r="U46" i="3"/>
  <c r="V46" i="3"/>
  <c r="W46" i="3"/>
  <c r="X46" i="3"/>
  <c r="T47" i="3"/>
  <c r="U47" i="3"/>
  <c r="W47" i="3"/>
  <c r="X47" i="3"/>
  <c r="T48" i="3"/>
  <c r="U48" i="3"/>
  <c r="V48" i="3"/>
  <c r="W48" i="3"/>
  <c r="X48" i="3"/>
  <c r="T49" i="3"/>
  <c r="U49" i="3"/>
  <c r="W49" i="3"/>
  <c r="X49" i="3"/>
  <c r="T50" i="3"/>
  <c r="U50" i="3"/>
  <c r="V50" i="3"/>
  <c r="W50" i="3"/>
  <c r="X50" i="3"/>
  <c r="T51" i="3"/>
  <c r="U51" i="3"/>
  <c r="V51" i="3"/>
  <c r="W51" i="3"/>
  <c r="X51" i="3"/>
  <c r="T52" i="3"/>
  <c r="U52" i="3"/>
  <c r="W52" i="3"/>
  <c r="X52" i="3"/>
  <c r="T53" i="3"/>
  <c r="U53" i="3"/>
  <c r="V53" i="3"/>
  <c r="W53" i="3"/>
  <c r="X53" i="3"/>
  <c r="T54" i="3"/>
  <c r="U54" i="3"/>
  <c r="W54" i="3"/>
  <c r="X54" i="3"/>
  <c r="T55" i="3"/>
  <c r="U55" i="3"/>
  <c r="V55" i="3"/>
  <c r="W55" i="3"/>
  <c r="X55" i="3"/>
  <c r="T56" i="3"/>
  <c r="U56" i="3"/>
  <c r="V56" i="3"/>
  <c r="W56" i="3"/>
  <c r="X56" i="3"/>
  <c r="T57" i="3"/>
  <c r="U57" i="3"/>
  <c r="V57" i="3"/>
  <c r="W57" i="3"/>
  <c r="X57" i="3"/>
  <c r="T58" i="3"/>
  <c r="U58" i="3"/>
  <c r="W58" i="3"/>
  <c r="X58" i="3"/>
  <c r="T59" i="3"/>
  <c r="U59" i="3"/>
  <c r="V59" i="3"/>
  <c r="W59" i="3"/>
  <c r="X59" i="3"/>
  <c r="T60" i="3"/>
  <c r="U60" i="3"/>
  <c r="W60" i="3"/>
  <c r="X60" i="3"/>
  <c r="T61" i="3"/>
  <c r="U61" i="3"/>
  <c r="V61" i="3"/>
  <c r="W61" i="3"/>
  <c r="X61" i="3"/>
  <c r="T62" i="3"/>
  <c r="U62" i="3"/>
  <c r="V62" i="3"/>
  <c r="W62" i="3"/>
  <c r="X62" i="3"/>
  <c r="T63" i="3"/>
  <c r="U63" i="3"/>
  <c r="W63" i="3"/>
  <c r="X63" i="3"/>
  <c r="T64" i="3"/>
  <c r="U64" i="3"/>
  <c r="V64" i="3"/>
  <c r="W64" i="3"/>
  <c r="X64" i="3"/>
  <c r="T65" i="3"/>
  <c r="U65" i="3"/>
  <c r="V65" i="3"/>
  <c r="W65" i="3"/>
  <c r="X65" i="3"/>
  <c r="T66" i="3"/>
  <c r="U66" i="3"/>
  <c r="V66" i="3"/>
  <c r="W66" i="3"/>
  <c r="X66" i="3"/>
  <c r="T67" i="3"/>
  <c r="U67" i="3"/>
  <c r="V67" i="3"/>
  <c r="W67" i="3"/>
  <c r="X67" i="3"/>
  <c r="T68" i="3"/>
  <c r="U68" i="3"/>
  <c r="V68" i="3"/>
  <c r="W68" i="3"/>
  <c r="X68" i="3"/>
  <c r="T69" i="3"/>
  <c r="U69" i="3"/>
  <c r="V69" i="3"/>
  <c r="W69" i="3"/>
  <c r="X69" i="3"/>
  <c r="T70" i="3"/>
  <c r="U70" i="3"/>
  <c r="V70" i="3"/>
  <c r="W70" i="3"/>
  <c r="X70" i="3"/>
  <c r="T71" i="3"/>
  <c r="U71" i="3"/>
  <c r="W71" i="3"/>
  <c r="X71" i="3"/>
  <c r="T72" i="3"/>
  <c r="U72" i="3"/>
  <c r="W72" i="3"/>
  <c r="X72" i="3"/>
  <c r="T73" i="3"/>
  <c r="U73" i="3"/>
  <c r="V73" i="3"/>
  <c r="W73" i="3"/>
  <c r="X73" i="3"/>
  <c r="T74" i="3"/>
  <c r="U74" i="3"/>
  <c r="V74" i="3"/>
  <c r="W74" i="3"/>
  <c r="X74" i="3"/>
  <c r="T75" i="3"/>
  <c r="U75" i="3"/>
  <c r="V75" i="3"/>
  <c r="W75" i="3"/>
  <c r="X75" i="3"/>
  <c r="T76" i="3"/>
  <c r="U76" i="3"/>
  <c r="W76" i="3"/>
  <c r="X76" i="3"/>
  <c r="T77" i="3"/>
  <c r="U77" i="3"/>
  <c r="V77" i="3"/>
  <c r="W77" i="3"/>
  <c r="X77" i="3"/>
  <c r="T78" i="3"/>
  <c r="U78" i="3"/>
  <c r="W78" i="3"/>
  <c r="X78" i="3"/>
  <c r="T79" i="3"/>
  <c r="U79" i="3"/>
  <c r="V79" i="3"/>
  <c r="W79" i="3"/>
  <c r="X79" i="3"/>
  <c r="T80" i="3"/>
  <c r="U80" i="3"/>
  <c r="V80" i="3"/>
  <c r="W80" i="3"/>
  <c r="X80" i="3"/>
  <c r="T81" i="3"/>
  <c r="U81" i="3"/>
  <c r="V81" i="3"/>
  <c r="W81" i="3"/>
  <c r="X81" i="3"/>
  <c r="T82" i="3"/>
  <c r="U82" i="3"/>
  <c r="V82" i="3"/>
  <c r="W82" i="3"/>
  <c r="X82" i="3"/>
  <c r="T83" i="3"/>
  <c r="U83" i="3"/>
  <c r="W83" i="3"/>
  <c r="X83" i="3"/>
  <c r="T84" i="3"/>
  <c r="U84" i="3"/>
  <c r="W84" i="3"/>
  <c r="X84" i="3"/>
  <c r="T85" i="3"/>
  <c r="U85" i="3"/>
  <c r="V85" i="3"/>
  <c r="W85" i="3"/>
  <c r="X85" i="3"/>
  <c r="T86" i="3"/>
  <c r="U86" i="3"/>
  <c r="W86" i="3"/>
  <c r="X86" i="3"/>
  <c r="T87" i="3"/>
  <c r="U87" i="3"/>
  <c r="W87" i="3"/>
  <c r="X87" i="3"/>
  <c r="T88" i="3"/>
  <c r="U88" i="3"/>
  <c r="V88" i="3"/>
  <c r="W88" i="3"/>
  <c r="X88" i="3"/>
  <c r="T89" i="3"/>
  <c r="U89" i="3"/>
  <c r="V89" i="3"/>
  <c r="W89" i="3"/>
  <c r="X89" i="3"/>
  <c r="T90" i="3"/>
  <c r="U90" i="3"/>
  <c r="V90" i="3"/>
  <c r="W90" i="3"/>
  <c r="X90" i="3"/>
  <c r="T91" i="3"/>
  <c r="U91" i="3"/>
  <c r="V91" i="3"/>
  <c r="W91" i="3"/>
  <c r="X91" i="3"/>
  <c r="T92" i="3"/>
  <c r="U92" i="3"/>
  <c r="V92" i="3"/>
  <c r="W92" i="3"/>
  <c r="X92" i="3"/>
  <c r="T93" i="3"/>
  <c r="U93" i="3"/>
  <c r="V93" i="3"/>
  <c r="W93" i="3"/>
  <c r="X93" i="3"/>
  <c r="T94" i="3"/>
  <c r="U94" i="3"/>
  <c r="W94" i="3"/>
  <c r="X94" i="3"/>
  <c r="T95" i="3"/>
  <c r="U95" i="3"/>
  <c r="V95" i="3"/>
  <c r="W95" i="3"/>
  <c r="X95" i="3"/>
  <c r="T96" i="3"/>
  <c r="U96" i="3"/>
  <c r="V96" i="3"/>
  <c r="W96" i="3"/>
  <c r="X96" i="3"/>
  <c r="T97" i="3"/>
  <c r="U97" i="3"/>
  <c r="V97" i="3"/>
  <c r="W97" i="3"/>
  <c r="X97" i="3"/>
  <c r="T98" i="3"/>
  <c r="U98" i="3"/>
  <c r="V98" i="3"/>
  <c r="W98" i="3"/>
  <c r="X98" i="3"/>
  <c r="T99" i="3"/>
  <c r="U99" i="3"/>
  <c r="W99" i="3"/>
  <c r="X99" i="3"/>
  <c r="T100" i="3"/>
  <c r="U100" i="3"/>
  <c r="W100" i="3"/>
  <c r="X100" i="3"/>
  <c r="T101" i="3"/>
  <c r="U101" i="3"/>
  <c r="V101" i="3"/>
  <c r="W101" i="3"/>
  <c r="X101" i="3"/>
  <c r="T102" i="3"/>
  <c r="U102" i="3"/>
  <c r="W102" i="3"/>
  <c r="X102" i="3"/>
  <c r="T103" i="3"/>
  <c r="U103" i="3"/>
  <c r="W103" i="3"/>
  <c r="X103" i="3"/>
  <c r="T104" i="3"/>
  <c r="U104" i="3"/>
  <c r="W104" i="3"/>
  <c r="X104" i="3"/>
  <c r="T105" i="3"/>
  <c r="U105" i="3"/>
  <c r="V105" i="3"/>
  <c r="W105" i="3"/>
  <c r="X105" i="3"/>
  <c r="T106" i="3"/>
  <c r="U106" i="3"/>
  <c r="W106" i="3"/>
  <c r="X106" i="3"/>
  <c r="T107" i="3"/>
  <c r="U107" i="3"/>
  <c r="V107" i="3"/>
  <c r="W107" i="3"/>
  <c r="X107" i="3"/>
  <c r="T108" i="3"/>
  <c r="U108" i="3"/>
  <c r="V108" i="3"/>
  <c r="W108" i="3"/>
  <c r="X108" i="3"/>
  <c r="T109" i="3"/>
  <c r="U109" i="3"/>
  <c r="V109" i="3"/>
  <c r="W109" i="3"/>
  <c r="X109" i="3"/>
  <c r="T110" i="3"/>
  <c r="U110" i="3"/>
  <c r="V110" i="3"/>
  <c r="W110" i="3"/>
  <c r="X110" i="3"/>
  <c r="T111" i="3"/>
  <c r="U111" i="3"/>
  <c r="V111" i="3"/>
  <c r="W111" i="3"/>
  <c r="X111" i="3"/>
  <c r="T112" i="3"/>
  <c r="U112" i="3"/>
  <c r="W112" i="3"/>
  <c r="X112" i="3"/>
  <c r="T113" i="3"/>
  <c r="U113" i="3"/>
  <c r="V113" i="3"/>
  <c r="W113" i="3"/>
  <c r="X113" i="3"/>
  <c r="T114" i="3"/>
  <c r="U114" i="3"/>
  <c r="V114" i="3"/>
  <c r="W114" i="3"/>
  <c r="X114" i="3"/>
  <c r="T115" i="3"/>
  <c r="U115" i="3"/>
  <c r="V115" i="3"/>
  <c r="W115" i="3"/>
  <c r="X115" i="3"/>
  <c r="T116" i="3"/>
  <c r="U116" i="3"/>
  <c r="V116" i="3"/>
  <c r="W116" i="3"/>
  <c r="X116" i="3"/>
  <c r="T117" i="3"/>
  <c r="U117" i="3"/>
  <c r="V117" i="3"/>
  <c r="W117" i="3"/>
  <c r="X117" i="3"/>
  <c r="T118" i="3"/>
  <c r="U118" i="3"/>
  <c r="V118" i="3"/>
  <c r="W118" i="3"/>
  <c r="X118" i="3"/>
  <c r="T119" i="3"/>
  <c r="U119" i="3"/>
  <c r="V119" i="3"/>
  <c r="W119" i="3"/>
  <c r="X119" i="3"/>
  <c r="T120" i="3"/>
  <c r="U120" i="3"/>
  <c r="W120" i="3"/>
  <c r="X120" i="3"/>
  <c r="T121" i="3"/>
  <c r="U121" i="3"/>
  <c r="V121" i="3"/>
  <c r="W121" i="3"/>
  <c r="X121" i="3"/>
  <c r="T122" i="3"/>
  <c r="U122" i="3"/>
  <c r="V122" i="3"/>
  <c r="W122" i="3"/>
  <c r="X122" i="3"/>
  <c r="T123" i="3"/>
  <c r="U123" i="3"/>
  <c r="V123" i="3"/>
  <c r="W123" i="3"/>
  <c r="X123" i="3"/>
  <c r="T124" i="3"/>
  <c r="U124" i="3"/>
  <c r="V124" i="3"/>
  <c r="W124" i="3"/>
  <c r="X124" i="3"/>
  <c r="T125" i="3"/>
  <c r="U125" i="3"/>
  <c r="W125" i="3"/>
  <c r="X125" i="3"/>
  <c r="T126" i="3"/>
  <c r="U126" i="3"/>
  <c r="V126" i="3"/>
  <c r="W126" i="3"/>
  <c r="X126" i="3"/>
  <c r="T127" i="3"/>
  <c r="U127" i="3"/>
  <c r="V127" i="3"/>
  <c r="W127" i="3"/>
  <c r="X127" i="3"/>
  <c r="T128" i="3"/>
  <c r="U128" i="3"/>
  <c r="W128" i="3"/>
  <c r="X128" i="3"/>
  <c r="T129" i="3"/>
  <c r="U129" i="3"/>
  <c r="V129" i="3"/>
  <c r="W129" i="3"/>
  <c r="X129" i="3"/>
  <c r="T130" i="3"/>
  <c r="U130" i="3"/>
  <c r="V130" i="3"/>
  <c r="W130" i="3"/>
  <c r="X130" i="3"/>
  <c r="T131" i="3"/>
  <c r="U131" i="3"/>
  <c r="W131" i="3"/>
  <c r="X131" i="3"/>
  <c r="T132" i="3"/>
  <c r="U132" i="3"/>
  <c r="W132" i="3"/>
  <c r="X132" i="3"/>
  <c r="T133" i="3"/>
  <c r="U133" i="3"/>
  <c r="V133" i="3"/>
  <c r="W133" i="3"/>
  <c r="X133" i="3"/>
  <c r="T134" i="3"/>
  <c r="U134" i="3"/>
  <c r="V134" i="3"/>
  <c r="W134" i="3"/>
  <c r="X134" i="3"/>
  <c r="T135" i="3"/>
  <c r="U135" i="3"/>
  <c r="V135" i="3"/>
  <c r="W135" i="3"/>
  <c r="X135" i="3"/>
  <c r="T136" i="3"/>
  <c r="U136" i="3"/>
  <c r="V136" i="3"/>
  <c r="W136" i="3"/>
  <c r="X136" i="3"/>
  <c r="T137" i="3"/>
  <c r="U137" i="3"/>
  <c r="W137" i="3"/>
  <c r="X137" i="3"/>
  <c r="T138" i="3"/>
  <c r="U138" i="3"/>
  <c r="V138" i="3"/>
  <c r="W138" i="3"/>
  <c r="X138" i="3"/>
  <c r="T139" i="3"/>
  <c r="U139" i="3"/>
  <c r="W139" i="3"/>
  <c r="X139" i="3"/>
  <c r="T140" i="3"/>
  <c r="U140" i="3"/>
  <c r="V140" i="3"/>
  <c r="W140" i="3"/>
  <c r="X140" i="3"/>
  <c r="T141" i="3"/>
  <c r="U141" i="3"/>
  <c r="W141" i="3"/>
  <c r="X141" i="3"/>
  <c r="T142" i="3"/>
  <c r="U142" i="3"/>
  <c r="W142" i="3"/>
  <c r="X142" i="3"/>
  <c r="T143" i="3"/>
  <c r="U143" i="3"/>
  <c r="W143" i="3"/>
  <c r="X143" i="3"/>
  <c r="T144" i="3"/>
  <c r="U144" i="3"/>
  <c r="V144" i="3"/>
  <c r="W144" i="3"/>
  <c r="X144" i="3"/>
  <c r="T145" i="3"/>
  <c r="U145" i="3"/>
  <c r="V145" i="3"/>
  <c r="W145" i="3"/>
  <c r="X145" i="3"/>
  <c r="T146" i="3"/>
  <c r="U146" i="3"/>
  <c r="V146" i="3"/>
  <c r="W146" i="3"/>
  <c r="X146" i="3"/>
  <c r="T147" i="3"/>
  <c r="U147" i="3"/>
  <c r="V147" i="3"/>
  <c r="W147" i="3"/>
  <c r="X147" i="3"/>
  <c r="T148" i="3"/>
  <c r="U148" i="3"/>
  <c r="V148" i="3"/>
  <c r="W148" i="3"/>
  <c r="X148" i="3"/>
  <c r="T149" i="3"/>
  <c r="U149" i="3"/>
  <c r="V149" i="3"/>
  <c r="W149" i="3"/>
  <c r="X149" i="3"/>
  <c r="T150" i="3"/>
  <c r="U150" i="3"/>
  <c r="V150" i="3"/>
  <c r="W150" i="3"/>
  <c r="X150" i="3"/>
  <c r="T151" i="3"/>
  <c r="U151" i="3"/>
  <c r="V151" i="3"/>
  <c r="W151" i="3"/>
  <c r="X151" i="3"/>
  <c r="T152" i="3"/>
  <c r="U152" i="3"/>
  <c r="V152" i="3"/>
  <c r="W152" i="3"/>
  <c r="X152" i="3"/>
  <c r="T153" i="3"/>
  <c r="U153" i="3"/>
  <c r="V153" i="3"/>
  <c r="W153" i="3"/>
  <c r="X153" i="3"/>
  <c r="T154" i="3"/>
  <c r="U154" i="3"/>
  <c r="W154" i="3"/>
  <c r="X154" i="3"/>
  <c r="T155" i="3"/>
  <c r="U155" i="3"/>
  <c r="W155" i="3"/>
  <c r="X155" i="3"/>
  <c r="T156" i="3"/>
  <c r="U156" i="3"/>
  <c r="V156" i="3"/>
  <c r="W156" i="3"/>
  <c r="X156" i="3"/>
  <c r="T157" i="3"/>
  <c r="U157" i="3"/>
  <c r="W157" i="3"/>
  <c r="X157" i="3"/>
  <c r="T158" i="3"/>
  <c r="U158" i="3"/>
  <c r="V158" i="3"/>
  <c r="W158" i="3"/>
  <c r="X158" i="3"/>
  <c r="T159" i="3"/>
  <c r="U159" i="3"/>
  <c r="V159" i="3"/>
  <c r="W159" i="3"/>
  <c r="X159" i="3"/>
  <c r="T160" i="3"/>
  <c r="U160" i="3"/>
  <c r="W160" i="3"/>
  <c r="X160" i="3"/>
  <c r="T161" i="3"/>
  <c r="U161" i="3"/>
  <c r="W161" i="3"/>
  <c r="X161" i="3"/>
  <c r="T162" i="3"/>
  <c r="U162" i="3"/>
  <c r="V162" i="3"/>
  <c r="W162" i="3"/>
  <c r="X162" i="3"/>
  <c r="T163" i="3"/>
  <c r="U163" i="3"/>
  <c r="V163" i="3"/>
  <c r="W163" i="3"/>
  <c r="X163" i="3"/>
  <c r="T164" i="3"/>
  <c r="U164" i="3"/>
  <c r="V164" i="3"/>
  <c r="W164" i="3"/>
  <c r="X164" i="3"/>
  <c r="T165" i="3"/>
  <c r="U165" i="3"/>
  <c r="V165" i="3"/>
  <c r="W165" i="3"/>
  <c r="X165" i="3"/>
  <c r="T166" i="3"/>
  <c r="U166" i="3"/>
  <c r="V166" i="3"/>
  <c r="W166" i="3"/>
  <c r="X166" i="3"/>
  <c r="T167" i="3"/>
  <c r="U167" i="3"/>
  <c r="V167" i="3"/>
  <c r="W167" i="3"/>
  <c r="X167" i="3"/>
  <c r="T168" i="3"/>
  <c r="U168" i="3"/>
  <c r="V168" i="3"/>
  <c r="W168" i="3"/>
  <c r="X168" i="3"/>
  <c r="T169" i="3"/>
  <c r="U169" i="3"/>
  <c r="W169" i="3"/>
  <c r="X169" i="3"/>
  <c r="T170" i="3"/>
  <c r="U170" i="3"/>
  <c r="W170" i="3"/>
  <c r="X170" i="3"/>
  <c r="T171" i="3"/>
  <c r="U171" i="3"/>
  <c r="W171" i="3"/>
  <c r="X171" i="3"/>
  <c r="T172" i="3"/>
  <c r="U172" i="3"/>
  <c r="W172" i="3"/>
  <c r="X172" i="3"/>
  <c r="T173" i="3"/>
  <c r="U173" i="3"/>
  <c r="V173" i="3"/>
  <c r="W173" i="3"/>
  <c r="X173" i="3"/>
  <c r="T174" i="3"/>
  <c r="U174" i="3"/>
  <c r="V174" i="3"/>
  <c r="W174" i="3"/>
  <c r="X174" i="3"/>
  <c r="T175" i="3"/>
  <c r="U175" i="3"/>
  <c r="V175" i="3"/>
  <c r="W175" i="3"/>
  <c r="X175" i="3"/>
  <c r="T176" i="3"/>
  <c r="U176" i="3"/>
  <c r="V176" i="3"/>
  <c r="W176" i="3"/>
  <c r="X176" i="3"/>
  <c r="T177" i="3"/>
  <c r="U177" i="3"/>
  <c r="V177" i="3"/>
  <c r="W177" i="3"/>
  <c r="X177" i="3"/>
  <c r="T178" i="3"/>
  <c r="U178" i="3"/>
  <c r="V178" i="3"/>
  <c r="W178" i="3"/>
  <c r="X178" i="3"/>
  <c r="T179" i="3"/>
  <c r="U179" i="3"/>
  <c r="V179" i="3"/>
  <c r="W179" i="3"/>
  <c r="X179" i="3"/>
  <c r="T180" i="3"/>
  <c r="U180" i="3"/>
  <c r="V180" i="3"/>
  <c r="W180" i="3"/>
  <c r="X180" i="3"/>
  <c r="T181" i="3"/>
  <c r="U181" i="3"/>
  <c r="V181" i="3"/>
  <c r="W181" i="3"/>
  <c r="X181" i="3"/>
  <c r="T182" i="3"/>
  <c r="U182" i="3"/>
  <c r="V182" i="3"/>
  <c r="W182" i="3"/>
  <c r="X182" i="3"/>
  <c r="T183" i="3"/>
  <c r="U183" i="3"/>
  <c r="W183" i="3"/>
  <c r="X183" i="3"/>
  <c r="T184" i="3"/>
  <c r="U184" i="3"/>
  <c r="V184" i="3"/>
  <c r="W184" i="3"/>
  <c r="X184" i="3"/>
  <c r="T185" i="3"/>
  <c r="U185" i="3"/>
  <c r="V185" i="3"/>
  <c r="W185" i="3"/>
  <c r="X185" i="3"/>
  <c r="T186" i="3"/>
  <c r="U186" i="3"/>
  <c r="W186" i="3"/>
  <c r="X186" i="3"/>
  <c r="T187" i="3"/>
  <c r="U187" i="3"/>
  <c r="W187" i="3"/>
  <c r="X187" i="3"/>
  <c r="T188" i="3"/>
  <c r="U188" i="3"/>
  <c r="W188" i="3"/>
  <c r="X188" i="3"/>
  <c r="T189" i="3"/>
  <c r="U189" i="3"/>
  <c r="V189" i="3"/>
  <c r="W189" i="3"/>
  <c r="X189" i="3"/>
  <c r="T190" i="3"/>
  <c r="U190" i="3"/>
  <c r="V190" i="3"/>
  <c r="W190" i="3"/>
  <c r="X190" i="3"/>
  <c r="T191" i="3"/>
  <c r="U191" i="3"/>
  <c r="V191" i="3"/>
  <c r="W191" i="3"/>
  <c r="X191" i="3"/>
  <c r="T192" i="3"/>
  <c r="U192" i="3"/>
  <c r="V192" i="3"/>
  <c r="W192" i="3"/>
  <c r="X192" i="3"/>
  <c r="T193" i="3"/>
  <c r="U193" i="3"/>
  <c r="V193" i="3"/>
  <c r="W193" i="3"/>
  <c r="X193" i="3"/>
  <c r="T194" i="3"/>
  <c r="U194" i="3"/>
  <c r="V194" i="3"/>
  <c r="W194" i="3"/>
  <c r="X194" i="3"/>
  <c r="T195" i="3"/>
  <c r="U195" i="3"/>
  <c r="V195" i="3"/>
  <c r="W195" i="3"/>
  <c r="X195" i="3"/>
  <c r="T196" i="3"/>
  <c r="U196" i="3"/>
  <c r="V196" i="3"/>
  <c r="W196" i="3"/>
  <c r="X196" i="3"/>
  <c r="T197" i="3"/>
  <c r="U197" i="3"/>
  <c r="W197" i="3"/>
  <c r="X197" i="3"/>
  <c r="T198" i="3"/>
  <c r="U198" i="3"/>
  <c r="V198" i="3"/>
  <c r="W198" i="3"/>
  <c r="X198" i="3"/>
  <c r="T199" i="3"/>
  <c r="U199" i="3"/>
  <c r="V199" i="3"/>
  <c r="W199" i="3"/>
  <c r="X199" i="3"/>
  <c r="T200" i="3"/>
  <c r="U200" i="3"/>
  <c r="V200" i="3"/>
  <c r="W200" i="3"/>
  <c r="X200" i="3"/>
  <c r="T201" i="3"/>
  <c r="U201" i="3"/>
  <c r="V201" i="3"/>
  <c r="W201" i="3"/>
  <c r="X201" i="3"/>
  <c r="T202" i="3"/>
  <c r="U202" i="3"/>
  <c r="V202" i="3"/>
  <c r="W202" i="3"/>
  <c r="X202" i="3"/>
  <c r="T203" i="3"/>
  <c r="U203" i="3"/>
  <c r="W203" i="3"/>
  <c r="X203" i="3"/>
  <c r="T204" i="3"/>
  <c r="U204" i="3"/>
  <c r="W204" i="3"/>
  <c r="X204" i="3"/>
  <c r="T205" i="3"/>
  <c r="U205" i="3"/>
  <c r="W205" i="3"/>
  <c r="X205" i="3"/>
  <c r="T206" i="3"/>
  <c r="U206" i="3"/>
  <c r="V206" i="3"/>
  <c r="W206" i="3"/>
  <c r="X206" i="3"/>
  <c r="T207" i="3"/>
  <c r="U207" i="3"/>
  <c r="V207" i="3"/>
  <c r="W207" i="3"/>
  <c r="X207" i="3"/>
  <c r="T208" i="3"/>
  <c r="U208" i="3"/>
  <c r="V208" i="3"/>
  <c r="W208" i="3"/>
  <c r="X208" i="3"/>
  <c r="T209" i="3"/>
  <c r="U209" i="3"/>
  <c r="V209" i="3"/>
  <c r="W209" i="3"/>
  <c r="X209" i="3"/>
  <c r="T210" i="3"/>
  <c r="U210" i="3"/>
  <c r="V210" i="3"/>
  <c r="W210" i="3"/>
  <c r="X210" i="3"/>
  <c r="T211" i="3"/>
  <c r="U211" i="3"/>
  <c r="W211" i="3"/>
  <c r="X211" i="3"/>
  <c r="T212" i="3"/>
  <c r="U212" i="3"/>
  <c r="V212" i="3"/>
  <c r="W212" i="3"/>
  <c r="X212" i="3"/>
  <c r="T213" i="3"/>
  <c r="U213" i="3"/>
  <c r="V213" i="3"/>
  <c r="W213" i="3"/>
  <c r="X213" i="3"/>
  <c r="T214" i="3"/>
  <c r="U214" i="3"/>
  <c r="V214" i="3"/>
  <c r="W214" i="3"/>
  <c r="X214" i="3"/>
  <c r="T215" i="3"/>
  <c r="U215" i="3"/>
  <c r="V215" i="3"/>
  <c r="W215" i="3"/>
  <c r="X215" i="3"/>
  <c r="T216" i="3"/>
  <c r="U216" i="3"/>
  <c r="V216" i="3"/>
  <c r="W216" i="3"/>
  <c r="X216" i="3"/>
  <c r="T217" i="3"/>
  <c r="U217" i="3"/>
  <c r="W217" i="3"/>
  <c r="X217" i="3"/>
  <c r="T218" i="3"/>
  <c r="U218" i="3"/>
  <c r="V218" i="3"/>
  <c r="W218" i="3"/>
  <c r="X218" i="3"/>
  <c r="T219" i="3"/>
  <c r="U219" i="3"/>
  <c r="V219" i="3"/>
  <c r="W219" i="3"/>
  <c r="X219" i="3"/>
  <c r="T220" i="3"/>
  <c r="U220" i="3"/>
  <c r="V220" i="3"/>
  <c r="W220" i="3"/>
  <c r="X220" i="3"/>
  <c r="T221" i="3"/>
  <c r="U221" i="3"/>
  <c r="V221" i="3"/>
  <c r="W221" i="3"/>
  <c r="X221" i="3"/>
  <c r="T222" i="3"/>
  <c r="U222" i="3"/>
  <c r="V222" i="3"/>
  <c r="W222" i="3"/>
  <c r="X222" i="3"/>
  <c r="T223" i="3"/>
  <c r="U223" i="3"/>
  <c r="W223" i="3"/>
  <c r="X223" i="3"/>
  <c r="T224" i="3"/>
  <c r="U224" i="3"/>
  <c r="W224" i="3"/>
  <c r="X224" i="3"/>
  <c r="T225" i="3"/>
  <c r="U225" i="3"/>
  <c r="V225" i="3"/>
  <c r="W225" i="3"/>
  <c r="X225" i="3"/>
  <c r="T226" i="3"/>
  <c r="U226" i="3"/>
  <c r="W226" i="3"/>
  <c r="X226" i="3"/>
  <c r="T227" i="3"/>
  <c r="U227" i="3"/>
  <c r="V227" i="3"/>
  <c r="W227" i="3"/>
  <c r="X227" i="3"/>
  <c r="T228" i="3"/>
  <c r="U228" i="3"/>
  <c r="W228" i="3"/>
  <c r="X228" i="3"/>
  <c r="T229" i="3"/>
  <c r="U229" i="3"/>
  <c r="V229" i="3"/>
  <c r="W229" i="3"/>
  <c r="X229" i="3"/>
  <c r="T230" i="3"/>
  <c r="U230" i="3"/>
  <c r="V230" i="3"/>
  <c r="W230" i="3"/>
  <c r="X230" i="3"/>
  <c r="T231" i="3"/>
  <c r="U231" i="3"/>
  <c r="V231" i="3"/>
  <c r="W231" i="3"/>
  <c r="X231" i="3"/>
  <c r="T232" i="3"/>
  <c r="U232" i="3"/>
  <c r="W232" i="3"/>
  <c r="X232" i="3"/>
  <c r="T233" i="3"/>
  <c r="U233" i="3"/>
  <c r="V233" i="3"/>
  <c r="W233" i="3"/>
  <c r="X233" i="3"/>
  <c r="T234" i="3"/>
  <c r="U234" i="3"/>
  <c r="W234" i="3"/>
  <c r="X234" i="3"/>
  <c r="T235" i="3"/>
  <c r="U235" i="3"/>
  <c r="V235" i="3"/>
  <c r="W235" i="3"/>
  <c r="X235" i="3"/>
  <c r="T236" i="3"/>
  <c r="U236" i="3"/>
  <c r="W236" i="3"/>
  <c r="X236" i="3"/>
  <c r="T237" i="3"/>
  <c r="U237" i="3"/>
  <c r="V237" i="3"/>
  <c r="W237" i="3"/>
  <c r="X237" i="3"/>
  <c r="T238" i="3"/>
  <c r="U238" i="3"/>
  <c r="V238" i="3"/>
  <c r="W238" i="3"/>
  <c r="X238" i="3"/>
  <c r="T239" i="3"/>
  <c r="U239" i="3"/>
  <c r="V239" i="3"/>
  <c r="W239" i="3"/>
  <c r="X239" i="3"/>
  <c r="T240" i="3"/>
  <c r="U240" i="3"/>
  <c r="V240" i="3"/>
  <c r="W240" i="3"/>
  <c r="X240" i="3"/>
  <c r="T241" i="3"/>
  <c r="U241" i="3"/>
  <c r="V241" i="3"/>
  <c r="W241" i="3"/>
  <c r="X241" i="3"/>
  <c r="T242" i="3"/>
  <c r="U242" i="3"/>
  <c r="V242" i="3"/>
  <c r="W242" i="3"/>
  <c r="X242" i="3"/>
  <c r="T243" i="3"/>
  <c r="U243" i="3"/>
  <c r="W243" i="3"/>
  <c r="X243" i="3"/>
  <c r="T244" i="3"/>
  <c r="U244" i="3"/>
  <c r="V244" i="3"/>
  <c r="W244" i="3"/>
  <c r="X244" i="3"/>
  <c r="T245" i="3"/>
  <c r="U245" i="3"/>
  <c r="V245" i="3"/>
  <c r="W245" i="3"/>
  <c r="X245" i="3"/>
  <c r="T246" i="3"/>
  <c r="U246" i="3"/>
  <c r="V246" i="3"/>
  <c r="W246" i="3"/>
  <c r="X246" i="3"/>
  <c r="T247" i="3"/>
  <c r="U247" i="3"/>
  <c r="V247" i="3"/>
  <c r="W247" i="3"/>
  <c r="X247" i="3"/>
  <c r="T248" i="3"/>
  <c r="U248" i="3"/>
  <c r="V248" i="3"/>
  <c r="W248" i="3"/>
  <c r="X248" i="3"/>
  <c r="T249" i="3"/>
  <c r="U249" i="3"/>
  <c r="V249" i="3"/>
  <c r="W249" i="3"/>
  <c r="X249" i="3"/>
  <c r="T250" i="3"/>
  <c r="U250" i="3"/>
  <c r="V250" i="3"/>
  <c r="W250" i="3"/>
  <c r="X250" i="3"/>
  <c r="T251" i="3"/>
  <c r="U251" i="3"/>
  <c r="W251" i="3"/>
  <c r="X251" i="3"/>
  <c r="T252" i="3"/>
  <c r="U252" i="3"/>
  <c r="V252" i="3"/>
  <c r="W252" i="3"/>
  <c r="X252" i="3"/>
  <c r="T253" i="3"/>
  <c r="U253" i="3"/>
  <c r="V253" i="3"/>
  <c r="W253" i="3"/>
  <c r="X253" i="3"/>
  <c r="T254" i="3"/>
  <c r="U254" i="3"/>
  <c r="W254" i="3"/>
  <c r="X254" i="3"/>
  <c r="T255" i="3"/>
  <c r="U255" i="3"/>
  <c r="V255" i="3"/>
  <c r="W255" i="3"/>
  <c r="X255" i="3"/>
  <c r="T256" i="3"/>
  <c r="U256" i="3"/>
  <c r="V256" i="3"/>
  <c r="W256" i="3"/>
  <c r="X256" i="3"/>
  <c r="T257" i="3"/>
  <c r="U257" i="3"/>
  <c r="V257" i="3"/>
  <c r="W257" i="3"/>
  <c r="X257" i="3"/>
  <c r="T258" i="3"/>
  <c r="U258" i="3"/>
  <c r="W258" i="3"/>
  <c r="X258" i="3"/>
  <c r="T259" i="3"/>
  <c r="U259" i="3"/>
  <c r="W259" i="3"/>
  <c r="X259" i="3"/>
  <c r="T260" i="3"/>
  <c r="U260" i="3"/>
  <c r="V260" i="3"/>
  <c r="W260" i="3"/>
  <c r="X260" i="3"/>
  <c r="T261" i="3"/>
  <c r="U261" i="3"/>
  <c r="V261" i="3"/>
  <c r="W261" i="3"/>
  <c r="X261" i="3"/>
  <c r="T262" i="3"/>
  <c r="U262" i="3"/>
  <c r="W262" i="3"/>
  <c r="X262" i="3"/>
  <c r="T263" i="3"/>
  <c r="U263" i="3"/>
  <c r="V263" i="3"/>
  <c r="W263" i="3"/>
  <c r="X263" i="3"/>
  <c r="T264" i="3"/>
  <c r="U264" i="3"/>
  <c r="W264" i="3"/>
  <c r="X264" i="3"/>
  <c r="T265" i="3"/>
  <c r="U265" i="3"/>
  <c r="W265" i="3"/>
  <c r="X265" i="3"/>
  <c r="T266" i="3"/>
  <c r="U266" i="3"/>
  <c r="V266" i="3"/>
  <c r="W266" i="3"/>
  <c r="X266" i="3"/>
  <c r="T267" i="3"/>
  <c r="U267" i="3"/>
  <c r="V267" i="3"/>
  <c r="W267" i="3"/>
  <c r="X267" i="3"/>
  <c r="T268" i="3"/>
  <c r="U268" i="3"/>
  <c r="W268" i="3"/>
  <c r="X268" i="3"/>
  <c r="T269" i="3"/>
  <c r="U269" i="3"/>
  <c r="V269" i="3"/>
  <c r="W269" i="3"/>
  <c r="X269" i="3"/>
  <c r="T270" i="3"/>
  <c r="U270" i="3"/>
  <c r="V270" i="3"/>
  <c r="W270" i="3"/>
  <c r="X270" i="3"/>
  <c r="T271" i="3"/>
  <c r="U271" i="3"/>
  <c r="V271" i="3"/>
  <c r="W271" i="3"/>
  <c r="X271" i="3"/>
  <c r="T272" i="3"/>
  <c r="U272" i="3"/>
  <c r="V272" i="3"/>
  <c r="W272" i="3"/>
  <c r="X272" i="3"/>
  <c r="T273" i="3"/>
  <c r="U273" i="3"/>
  <c r="V273" i="3"/>
  <c r="W273" i="3"/>
  <c r="X273" i="3"/>
  <c r="T274" i="3"/>
  <c r="U274" i="3"/>
  <c r="V274" i="3"/>
  <c r="W274" i="3"/>
  <c r="X274" i="3"/>
  <c r="T275" i="3"/>
  <c r="U275" i="3"/>
  <c r="V275" i="3"/>
  <c r="W275" i="3"/>
  <c r="X275" i="3"/>
  <c r="T276" i="3"/>
  <c r="U276" i="3"/>
  <c r="W276" i="3"/>
  <c r="X276" i="3"/>
  <c r="T277" i="3"/>
  <c r="U277" i="3"/>
  <c r="V277" i="3"/>
  <c r="W277" i="3"/>
  <c r="X277" i="3"/>
  <c r="T278" i="3"/>
  <c r="U278" i="3"/>
  <c r="V278" i="3"/>
  <c r="W278" i="3"/>
  <c r="X278" i="3"/>
  <c r="T279" i="3"/>
  <c r="U279" i="3"/>
  <c r="V279" i="3"/>
  <c r="W279" i="3"/>
  <c r="X279" i="3"/>
  <c r="T280" i="3"/>
  <c r="U280" i="3"/>
  <c r="V280" i="3"/>
  <c r="W280" i="3"/>
  <c r="X280" i="3"/>
  <c r="T281" i="3"/>
  <c r="U281" i="3"/>
  <c r="V281" i="3"/>
  <c r="W281" i="3"/>
  <c r="X281" i="3"/>
  <c r="T282" i="3"/>
  <c r="U282" i="3"/>
  <c r="V282" i="3"/>
  <c r="W282" i="3"/>
  <c r="X282" i="3"/>
  <c r="T283" i="3"/>
  <c r="U283" i="3"/>
  <c r="W283" i="3"/>
  <c r="X283" i="3"/>
  <c r="T284" i="3"/>
  <c r="U284" i="3"/>
  <c r="V284" i="3"/>
  <c r="W284" i="3"/>
  <c r="X284" i="3"/>
  <c r="T285" i="3"/>
  <c r="U285" i="3"/>
  <c r="W285" i="3"/>
  <c r="X285" i="3"/>
  <c r="T286" i="3"/>
  <c r="U286" i="3"/>
  <c r="V286" i="3"/>
  <c r="W286" i="3"/>
  <c r="X286" i="3"/>
  <c r="T287" i="3"/>
  <c r="U287" i="3"/>
  <c r="V287" i="3"/>
  <c r="W287" i="3"/>
  <c r="X287" i="3"/>
  <c r="T288" i="3"/>
  <c r="U288" i="3"/>
  <c r="W288" i="3"/>
  <c r="X288" i="3"/>
  <c r="T289" i="3"/>
  <c r="U289" i="3"/>
  <c r="V289" i="3"/>
  <c r="W289" i="3"/>
  <c r="X289" i="3"/>
  <c r="T290" i="3"/>
  <c r="U290" i="3"/>
  <c r="V290" i="3"/>
  <c r="W290" i="3"/>
  <c r="X290" i="3"/>
  <c r="T291" i="3"/>
  <c r="U291" i="3"/>
  <c r="V291" i="3"/>
  <c r="W291" i="3"/>
  <c r="X291" i="3"/>
  <c r="T292" i="3"/>
  <c r="U292" i="3"/>
  <c r="W292" i="3"/>
  <c r="X292" i="3"/>
  <c r="T293" i="3"/>
  <c r="U293" i="3"/>
  <c r="V293" i="3"/>
  <c r="W293" i="3"/>
  <c r="X293" i="3"/>
  <c r="T294" i="3"/>
  <c r="U294" i="3"/>
  <c r="V294" i="3"/>
  <c r="W294" i="3"/>
  <c r="X294" i="3"/>
  <c r="T295" i="3"/>
  <c r="U295" i="3"/>
  <c r="V295" i="3"/>
  <c r="W295" i="3"/>
  <c r="X295" i="3"/>
  <c r="T296" i="3"/>
  <c r="U296" i="3"/>
  <c r="V296" i="3"/>
  <c r="W296" i="3"/>
  <c r="X296" i="3"/>
  <c r="T297" i="3"/>
  <c r="U297" i="3"/>
  <c r="W297" i="3"/>
  <c r="X297" i="3"/>
  <c r="T298" i="3"/>
  <c r="U298" i="3"/>
  <c r="W298" i="3"/>
  <c r="X298" i="3"/>
  <c r="T299" i="3"/>
  <c r="U299" i="3"/>
  <c r="V299" i="3"/>
  <c r="W299" i="3"/>
  <c r="X299" i="3"/>
  <c r="T300" i="3"/>
  <c r="U300" i="3"/>
  <c r="W300" i="3"/>
  <c r="X300" i="3"/>
  <c r="T301" i="3"/>
  <c r="U301" i="3"/>
  <c r="V301" i="3"/>
  <c r="W301" i="3"/>
  <c r="X301" i="3"/>
  <c r="T302" i="3"/>
  <c r="U302" i="3"/>
  <c r="V302" i="3"/>
  <c r="W302" i="3"/>
  <c r="X302" i="3"/>
  <c r="T303" i="3"/>
  <c r="U303" i="3"/>
  <c r="W303" i="3"/>
  <c r="X303" i="3"/>
  <c r="T304" i="3"/>
  <c r="U304" i="3"/>
  <c r="W304" i="3"/>
  <c r="X304" i="3"/>
  <c r="T305" i="3"/>
  <c r="U305" i="3"/>
  <c r="W305" i="3"/>
  <c r="X305" i="3"/>
  <c r="T306" i="3"/>
  <c r="U306" i="3"/>
  <c r="W306" i="3"/>
  <c r="X306" i="3"/>
  <c r="T307" i="3"/>
  <c r="U307" i="3"/>
  <c r="V307" i="3"/>
  <c r="W307" i="3"/>
  <c r="X307" i="3"/>
  <c r="T308" i="3"/>
  <c r="U308" i="3"/>
  <c r="V308" i="3"/>
  <c r="W308" i="3"/>
  <c r="X308" i="3"/>
  <c r="T309" i="3"/>
  <c r="U309" i="3"/>
  <c r="V309" i="3"/>
  <c r="W309" i="3"/>
  <c r="X309" i="3"/>
  <c r="T310" i="3"/>
  <c r="U310" i="3"/>
  <c r="W310" i="3"/>
  <c r="X310" i="3"/>
  <c r="T311" i="3"/>
  <c r="U311" i="3"/>
  <c r="W311" i="3"/>
  <c r="X311" i="3"/>
  <c r="T312" i="3"/>
  <c r="U312" i="3"/>
  <c r="V312" i="3"/>
  <c r="W312" i="3"/>
  <c r="X312" i="3"/>
  <c r="T313" i="3"/>
  <c r="U313" i="3"/>
  <c r="V313" i="3"/>
  <c r="W313" i="3"/>
  <c r="X313" i="3"/>
  <c r="T314" i="3"/>
  <c r="U314" i="3"/>
  <c r="V314" i="3"/>
  <c r="W314" i="3"/>
  <c r="X314" i="3"/>
  <c r="T315" i="3"/>
  <c r="U315" i="3"/>
  <c r="W315" i="3"/>
  <c r="X315" i="3"/>
  <c r="T316" i="3"/>
  <c r="U316" i="3"/>
  <c r="W316" i="3"/>
  <c r="X316" i="3"/>
  <c r="T317" i="3"/>
  <c r="U317" i="3"/>
  <c r="W317" i="3"/>
  <c r="X317" i="3"/>
  <c r="T318" i="3"/>
  <c r="U318" i="3"/>
  <c r="W318" i="3"/>
  <c r="X318" i="3"/>
  <c r="T319" i="3"/>
  <c r="U319" i="3"/>
  <c r="V319" i="3"/>
  <c r="W319" i="3"/>
  <c r="X319" i="3"/>
  <c r="T320" i="3"/>
  <c r="U320" i="3"/>
  <c r="V320" i="3"/>
  <c r="W320" i="3"/>
  <c r="X320" i="3"/>
  <c r="T321" i="3"/>
  <c r="U321" i="3"/>
  <c r="W321" i="3"/>
  <c r="X321" i="3"/>
  <c r="T322" i="3"/>
  <c r="U322" i="3"/>
  <c r="V322" i="3"/>
  <c r="W322" i="3"/>
  <c r="X322" i="3"/>
  <c r="T323" i="3"/>
  <c r="U323" i="3"/>
  <c r="W323" i="3"/>
  <c r="X323" i="3"/>
  <c r="T324" i="3"/>
  <c r="U324" i="3"/>
  <c r="V324" i="3"/>
  <c r="W324" i="3"/>
  <c r="X324" i="3"/>
  <c r="T325" i="3"/>
  <c r="U325" i="3"/>
  <c r="V325" i="3"/>
  <c r="W325" i="3"/>
  <c r="X325" i="3"/>
  <c r="T326" i="3"/>
  <c r="U326" i="3"/>
  <c r="V326" i="3"/>
  <c r="W326" i="3"/>
  <c r="X326" i="3"/>
  <c r="T327" i="3"/>
  <c r="U327" i="3"/>
  <c r="V327" i="3"/>
  <c r="W327" i="3"/>
  <c r="X327" i="3"/>
  <c r="T328" i="3"/>
  <c r="U328" i="3"/>
  <c r="V328" i="3"/>
  <c r="W328" i="3"/>
  <c r="X328" i="3"/>
  <c r="T329" i="3"/>
  <c r="U329" i="3"/>
  <c r="V329" i="3"/>
  <c r="W329" i="3"/>
  <c r="X329" i="3"/>
  <c r="T330" i="3"/>
  <c r="U330" i="3"/>
  <c r="W330" i="3"/>
  <c r="X330" i="3"/>
  <c r="T331" i="3"/>
  <c r="U331" i="3"/>
  <c r="W331" i="3"/>
  <c r="X331" i="3"/>
  <c r="T332" i="3"/>
  <c r="U332" i="3"/>
  <c r="W332" i="3"/>
  <c r="X332" i="3"/>
  <c r="T333" i="3"/>
  <c r="U333" i="3"/>
  <c r="W333" i="3"/>
  <c r="X333" i="3"/>
  <c r="T334" i="3"/>
  <c r="U334" i="3"/>
  <c r="V334" i="3"/>
  <c r="W334" i="3"/>
  <c r="X334" i="3"/>
  <c r="T335" i="3"/>
  <c r="U335" i="3"/>
  <c r="V335" i="3"/>
  <c r="W335" i="3"/>
  <c r="X335" i="3"/>
  <c r="T336" i="3"/>
  <c r="U336" i="3"/>
  <c r="V336" i="3"/>
  <c r="W336" i="3"/>
  <c r="X336" i="3"/>
  <c r="T337" i="3"/>
  <c r="U337" i="3"/>
  <c r="V337" i="3"/>
  <c r="W337" i="3"/>
  <c r="X337" i="3"/>
  <c r="T338" i="3"/>
  <c r="U338" i="3"/>
  <c r="V338" i="3"/>
  <c r="W338" i="3"/>
  <c r="X338" i="3"/>
  <c r="T339" i="3"/>
  <c r="U339" i="3"/>
  <c r="V339" i="3"/>
  <c r="W339" i="3"/>
  <c r="X339" i="3"/>
  <c r="T340" i="3"/>
  <c r="U340" i="3"/>
  <c r="V340" i="3"/>
  <c r="W340" i="3"/>
  <c r="X340" i="3"/>
  <c r="T341" i="3"/>
  <c r="U341" i="3"/>
  <c r="W341" i="3"/>
  <c r="X341" i="3"/>
  <c r="T342" i="3"/>
  <c r="U342" i="3"/>
  <c r="V342" i="3"/>
  <c r="W342" i="3"/>
  <c r="X342" i="3"/>
  <c r="T343" i="3"/>
  <c r="U343" i="3"/>
  <c r="V343" i="3"/>
  <c r="W343" i="3"/>
  <c r="X343" i="3"/>
  <c r="T344" i="3"/>
  <c r="U344" i="3"/>
  <c r="W344" i="3"/>
  <c r="X344" i="3"/>
  <c r="T345" i="3"/>
  <c r="U345" i="3"/>
  <c r="V345" i="3"/>
  <c r="W345" i="3"/>
  <c r="X345" i="3"/>
  <c r="T346" i="3"/>
  <c r="U346" i="3"/>
  <c r="V346" i="3"/>
  <c r="W346" i="3"/>
  <c r="X346" i="3"/>
  <c r="T347" i="3"/>
  <c r="U347" i="3"/>
  <c r="W347" i="3"/>
  <c r="X347" i="3"/>
  <c r="T348" i="3"/>
  <c r="U348" i="3"/>
  <c r="V348" i="3"/>
  <c r="W348" i="3"/>
  <c r="X348" i="3"/>
  <c r="T349" i="3"/>
  <c r="U349" i="3"/>
  <c r="V349" i="3"/>
  <c r="W349" i="3"/>
  <c r="X349" i="3"/>
  <c r="T350" i="3"/>
  <c r="U350" i="3"/>
  <c r="V350" i="3"/>
  <c r="W350" i="3"/>
  <c r="X350" i="3"/>
  <c r="T351" i="3"/>
  <c r="U351" i="3"/>
  <c r="W351" i="3"/>
  <c r="X351" i="3"/>
  <c r="T352" i="3"/>
  <c r="U352" i="3"/>
  <c r="V352" i="3"/>
  <c r="W352" i="3"/>
  <c r="X352" i="3"/>
  <c r="T353" i="3"/>
  <c r="U353" i="3"/>
  <c r="V353" i="3"/>
  <c r="W353" i="3"/>
  <c r="X353" i="3"/>
  <c r="T354" i="3"/>
  <c r="U354" i="3"/>
  <c r="W354" i="3"/>
  <c r="X354" i="3"/>
  <c r="T355" i="3"/>
  <c r="U355" i="3"/>
  <c r="V355" i="3"/>
  <c r="W355" i="3"/>
  <c r="X355" i="3"/>
  <c r="T356" i="3"/>
  <c r="U356" i="3"/>
  <c r="W356" i="3"/>
  <c r="X356" i="3"/>
  <c r="T357" i="3"/>
  <c r="U357" i="3"/>
  <c r="W357" i="3"/>
  <c r="X357" i="3"/>
  <c r="T358" i="3"/>
  <c r="U358" i="3"/>
  <c r="V358" i="3"/>
  <c r="W358" i="3"/>
  <c r="X358" i="3"/>
  <c r="T359" i="3"/>
  <c r="U359" i="3"/>
  <c r="V359" i="3"/>
  <c r="W359" i="3"/>
  <c r="X359" i="3"/>
  <c r="T360" i="3"/>
  <c r="U360" i="3"/>
  <c r="V360" i="3"/>
  <c r="W360" i="3"/>
  <c r="X360" i="3"/>
  <c r="T361" i="3"/>
  <c r="U361" i="3"/>
  <c r="V361" i="3"/>
  <c r="W361" i="3"/>
  <c r="X361" i="3"/>
  <c r="T362" i="3"/>
  <c r="U362" i="3"/>
  <c r="V362" i="3"/>
  <c r="W362" i="3"/>
  <c r="X362" i="3"/>
  <c r="T363" i="3"/>
  <c r="U363" i="3"/>
  <c r="W363" i="3"/>
  <c r="X363" i="3"/>
  <c r="T364" i="3"/>
  <c r="U364" i="3"/>
  <c r="V364" i="3"/>
  <c r="W364" i="3"/>
  <c r="X364" i="3"/>
  <c r="T365" i="3"/>
  <c r="U365" i="3"/>
  <c r="V365" i="3"/>
  <c r="W365" i="3"/>
  <c r="X365" i="3"/>
  <c r="T366" i="3"/>
  <c r="U366" i="3"/>
  <c r="V366" i="3"/>
  <c r="W366" i="3"/>
  <c r="X366" i="3"/>
  <c r="T367" i="3"/>
  <c r="U367" i="3"/>
  <c r="V367" i="3"/>
  <c r="W367" i="3"/>
  <c r="X367" i="3"/>
  <c r="T368" i="3"/>
  <c r="U368" i="3"/>
  <c r="V368" i="3"/>
  <c r="W368" i="3"/>
  <c r="X368" i="3"/>
  <c r="T369" i="3"/>
  <c r="U369" i="3"/>
  <c r="V369" i="3"/>
  <c r="W369" i="3"/>
  <c r="X369" i="3"/>
  <c r="T370" i="3"/>
  <c r="U370" i="3"/>
  <c r="V370" i="3"/>
  <c r="W370" i="3"/>
  <c r="X370" i="3"/>
  <c r="T371" i="3"/>
  <c r="U371" i="3"/>
  <c r="V371" i="3"/>
  <c r="W371" i="3"/>
  <c r="X371" i="3"/>
  <c r="T372" i="3"/>
  <c r="U372" i="3"/>
  <c r="V372" i="3"/>
  <c r="W372" i="3"/>
  <c r="X372" i="3"/>
  <c r="T373" i="3"/>
  <c r="U373" i="3"/>
  <c r="V373" i="3"/>
  <c r="W373" i="3"/>
  <c r="X373" i="3"/>
  <c r="T374" i="3"/>
  <c r="U374" i="3"/>
  <c r="W374" i="3"/>
  <c r="X374" i="3"/>
  <c r="T375" i="3"/>
  <c r="U375" i="3"/>
  <c r="V375" i="3"/>
  <c r="W375" i="3"/>
  <c r="X375" i="3"/>
  <c r="T376" i="3"/>
  <c r="U376" i="3"/>
  <c r="V376" i="3"/>
  <c r="W376" i="3"/>
  <c r="X376" i="3"/>
  <c r="T377" i="3"/>
  <c r="U377" i="3"/>
  <c r="V377" i="3"/>
  <c r="W377" i="3"/>
  <c r="X377" i="3"/>
  <c r="T378" i="3"/>
  <c r="U378" i="3"/>
  <c r="V378" i="3"/>
  <c r="W378" i="3"/>
  <c r="X378" i="3"/>
  <c r="T379" i="3"/>
  <c r="U379" i="3"/>
  <c r="V379" i="3"/>
  <c r="W379" i="3"/>
  <c r="X379" i="3"/>
  <c r="T380" i="3"/>
  <c r="U380" i="3"/>
  <c r="V380" i="3"/>
  <c r="W380" i="3"/>
  <c r="X380" i="3"/>
  <c r="T381" i="3"/>
  <c r="U381" i="3"/>
  <c r="V381" i="3"/>
  <c r="W381" i="3"/>
  <c r="X381" i="3"/>
  <c r="T382" i="3"/>
  <c r="U382" i="3"/>
  <c r="V382" i="3"/>
  <c r="W382" i="3"/>
  <c r="X382" i="3"/>
  <c r="T383" i="3"/>
  <c r="U383" i="3"/>
  <c r="W383" i="3"/>
  <c r="X383" i="3"/>
  <c r="T384" i="3"/>
  <c r="U384" i="3"/>
  <c r="W384" i="3"/>
  <c r="X384" i="3"/>
  <c r="T385" i="3"/>
  <c r="U385" i="3"/>
  <c r="V385" i="3"/>
  <c r="W385" i="3"/>
  <c r="X385" i="3"/>
  <c r="T386" i="3"/>
  <c r="U386" i="3"/>
  <c r="V386" i="3"/>
  <c r="W386" i="3"/>
  <c r="X386" i="3"/>
  <c r="T387" i="3"/>
  <c r="U387" i="3"/>
  <c r="V387" i="3"/>
  <c r="W387" i="3"/>
  <c r="X387" i="3"/>
  <c r="T388" i="3"/>
  <c r="U388" i="3"/>
  <c r="W388" i="3"/>
  <c r="X388" i="3"/>
  <c r="T389" i="3"/>
  <c r="U389" i="3"/>
  <c r="W389" i="3"/>
  <c r="X389" i="3"/>
  <c r="T390" i="3"/>
  <c r="U390" i="3"/>
  <c r="V390" i="3"/>
  <c r="W390" i="3"/>
  <c r="X390" i="3"/>
  <c r="T391" i="3"/>
  <c r="U391" i="3"/>
  <c r="V391" i="3"/>
  <c r="W391" i="3"/>
  <c r="X391" i="3"/>
  <c r="T392" i="3"/>
  <c r="U392" i="3"/>
  <c r="W392" i="3"/>
  <c r="X392" i="3"/>
  <c r="T393" i="3"/>
  <c r="U393" i="3"/>
  <c r="V393" i="3"/>
  <c r="W393" i="3"/>
  <c r="X393" i="3"/>
  <c r="T394" i="3"/>
  <c r="U394" i="3"/>
  <c r="V394" i="3"/>
  <c r="W394" i="3"/>
  <c r="X394" i="3"/>
  <c r="T395" i="3"/>
  <c r="U395" i="3"/>
  <c r="V395" i="3"/>
  <c r="W395" i="3"/>
  <c r="X395" i="3"/>
  <c r="T396" i="3"/>
  <c r="U396" i="3"/>
  <c r="V396" i="3"/>
  <c r="W396" i="3"/>
  <c r="X396" i="3"/>
  <c r="T397" i="3"/>
  <c r="U397" i="3"/>
  <c r="V397" i="3"/>
  <c r="W397" i="3"/>
  <c r="X397" i="3"/>
  <c r="T398" i="3"/>
  <c r="U398" i="3"/>
  <c r="V398" i="3"/>
  <c r="W398" i="3"/>
  <c r="X398" i="3"/>
  <c r="T399" i="3"/>
  <c r="U399" i="3"/>
  <c r="V399" i="3"/>
  <c r="W399" i="3"/>
  <c r="X399" i="3"/>
  <c r="T400" i="3"/>
  <c r="U400" i="3"/>
  <c r="V400" i="3"/>
  <c r="W400" i="3"/>
  <c r="X400" i="3"/>
  <c r="T401" i="3"/>
  <c r="U401" i="3"/>
  <c r="W401" i="3"/>
  <c r="X401" i="3"/>
  <c r="T402" i="3"/>
  <c r="U402" i="3"/>
  <c r="W402" i="3"/>
  <c r="X402" i="3"/>
  <c r="T403" i="3"/>
  <c r="U403" i="3"/>
  <c r="V403" i="3"/>
  <c r="W403" i="3"/>
  <c r="X403" i="3"/>
  <c r="T404" i="3"/>
  <c r="U404" i="3"/>
  <c r="V404" i="3"/>
  <c r="W404" i="3"/>
  <c r="X404" i="3"/>
  <c r="T405" i="3"/>
  <c r="U405" i="3"/>
  <c r="W405" i="3"/>
  <c r="X405" i="3"/>
  <c r="T406" i="3"/>
  <c r="U406" i="3"/>
  <c r="V406" i="3"/>
  <c r="W406" i="3"/>
  <c r="X406" i="3"/>
  <c r="T407" i="3"/>
  <c r="U407" i="3"/>
  <c r="W407" i="3"/>
  <c r="X407" i="3"/>
  <c r="T408" i="3"/>
  <c r="U408" i="3"/>
  <c r="W408" i="3"/>
  <c r="X408" i="3"/>
  <c r="T409" i="3"/>
  <c r="U409" i="3"/>
  <c r="V409" i="3"/>
  <c r="W409" i="3"/>
  <c r="X409" i="3"/>
  <c r="T410" i="3"/>
  <c r="U410" i="3"/>
  <c r="V410" i="3"/>
  <c r="W410" i="3"/>
  <c r="X410" i="3"/>
  <c r="T411" i="3"/>
  <c r="U411" i="3"/>
  <c r="V411" i="3"/>
  <c r="W411" i="3"/>
  <c r="X411" i="3"/>
  <c r="T412" i="3"/>
  <c r="U412" i="3"/>
  <c r="V412" i="3"/>
  <c r="W412" i="3"/>
  <c r="X412" i="3"/>
  <c r="T413" i="3"/>
  <c r="U413" i="3"/>
  <c r="V413" i="3"/>
  <c r="W413" i="3"/>
  <c r="X413" i="3"/>
  <c r="T414" i="3"/>
  <c r="U414" i="3"/>
  <c r="V414" i="3"/>
  <c r="W414" i="3"/>
  <c r="X414" i="3"/>
  <c r="T415" i="3"/>
  <c r="U415" i="3"/>
  <c r="V415" i="3"/>
  <c r="W415" i="3"/>
  <c r="X415" i="3"/>
  <c r="T416" i="3"/>
  <c r="U416" i="3"/>
  <c r="V416" i="3"/>
  <c r="W416" i="3"/>
  <c r="X416" i="3"/>
  <c r="T417" i="3"/>
  <c r="U417" i="3"/>
  <c r="V417" i="3"/>
  <c r="W417" i="3"/>
  <c r="X417" i="3"/>
  <c r="T418" i="3"/>
  <c r="U418" i="3"/>
  <c r="W418" i="3"/>
  <c r="X418" i="3"/>
  <c r="T419" i="3"/>
  <c r="U419" i="3"/>
  <c r="V419" i="3"/>
  <c r="W419" i="3"/>
  <c r="X419" i="3"/>
  <c r="T420" i="3"/>
  <c r="U420" i="3"/>
  <c r="V420" i="3"/>
  <c r="W420" i="3"/>
  <c r="X420" i="3"/>
  <c r="T421" i="3"/>
  <c r="U421" i="3"/>
  <c r="V421" i="3"/>
  <c r="W421" i="3"/>
  <c r="X421" i="3"/>
  <c r="T422" i="3"/>
  <c r="U422" i="3"/>
  <c r="V422" i="3"/>
  <c r="W422" i="3"/>
  <c r="X422" i="3"/>
  <c r="T423" i="3"/>
  <c r="U423" i="3"/>
  <c r="W423" i="3"/>
  <c r="X423" i="3"/>
  <c r="T424" i="3"/>
  <c r="U424" i="3"/>
  <c r="W424" i="3"/>
  <c r="X424" i="3"/>
  <c r="T425" i="3"/>
  <c r="U425" i="3"/>
  <c r="W425" i="3"/>
  <c r="X425" i="3"/>
  <c r="T426" i="3"/>
  <c r="U426" i="3"/>
  <c r="V426" i="3"/>
  <c r="W426" i="3"/>
  <c r="X426" i="3"/>
  <c r="T427" i="3"/>
  <c r="U427" i="3"/>
  <c r="V427" i="3"/>
  <c r="W427" i="3"/>
  <c r="X427" i="3"/>
  <c r="T428" i="3"/>
  <c r="U428" i="3"/>
  <c r="V428" i="3"/>
  <c r="W428" i="3"/>
  <c r="X428" i="3"/>
  <c r="T429" i="3"/>
  <c r="U429" i="3"/>
  <c r="V429" i="3"/>
  <c r="W429" i="3"/>
  <c r="X429" i="3"/>
  <c r="T430" i="3"/>
  <c r="U430" i="3"/>
  <c r="W430" i="3"/>
  <c r="X430" i="3"/>
  <c r="T431" i="3"/>
  <c r="U431" i="3"/>
  <c r="W431" i="3"/>
  <c r="X431" i="3"/>
  <c r="T432" i="3"/>
  <c r="U432" i="3"/>
  <c r="V432" i="3"/>
  <c r="W432" i="3"/>
  <c r="X432" i="3"/>
  <c r="T433" i="3"/>
  <c r="U433" i="3"/>
  <c r="W433" i="3"/>
  <c r="X433" i="3"/>
  <c r="T434" i="3"/>
  <c r="U434" i="3"/>
  <c r="V434" i="3"/>
  <c r="W434" i="3"/>
  <c r="X434" i="3"/>
  <c r="T435" i="3"/>
  <c r="U435" i="3"/>
  <c r="W435" i="3"/>
  <c r="X435" i="3"/>
  <c r="T436" i="3"/>
  <c r="U436" i="3"/>
  <c r="W436" i="3"/>
  <c r="X436" i="3"/>
  <c r="T437" i="3"/>
  <c r="U437" i="3"/>
  <c r="V437" i="3"/>
  <c r="W437" i="3"/>
  <c r="X437" i="3"/>
  <c r="T438" i="3"/>
  <c r="U438" i="3"/>
  <c r="V438" i="3"/>
  <c r="W438" i="3"/>
  <c r="X438" i="3"/>
  <c r="T439" i="3"/>
  <c r="U439" i="3"/>
  <c r="V439" i="3"/>
  <c r="W439" i="3"/>
  <c r="X439" i="3"/>
  <c r="T440" i="3"/>
  <c r="U440" i="3"/>
  <c r="V440" i="3"/>
  <c r="W440" i="3"/>
  <c r="X440" i="3"/>
  <c r="T441" i="3"/>
  <c r="U441" i="3"/>
  <c r="V441" i="3"/>
  <c r="W441" i="3"/>
  <c r="X441" i="3"/>
  <c r="T442" i="3"/>
  <c r="U442" i="3"/>
  <c r="V442" i="3"/>
  <c r="W442" i="3"/>
  <c r="X442" i="3"/>
  <c r="T443" i="3"/>
  <c r="U443" i="3"/>
  <c r="W443" i="3"/>
  <c r="X443" i="3"/>
  <c r="T444" i="3"/>
  <c r="U444" i="3"/>
  <c r="V444" i="3"/>
  <c r="W444" i="3"/>
  <c r="X444" i="3"/>
  <c r="T445" i="3"/>
  <c r="U445" i="3"/>
  <c r="W445" i="3"/>
  <c r="X445" i="3"/>
  <c r="T446" i="3"/>
  <c r="U446" i="3"/>
  <c r="V446" i="3"/>
  <c r="W446" i="3"/>
  <c r="X446" i="3"/>
  <c r="T447" i="3"/>
  <c r="U447" i="3"/>
  <c r="V447" i="3"/>
  <c r="W447" i="3"/>
  <c r="X447" i="3"/>
  <c r="T448" i="3"/>
  <c r="U448" i="3"/>
  <c r="V448" i="3"/>
  <c r="W448" i="3"/>
  <c r="X448" i="3"/>
  <c r="T449" i="3"/>
  <c r="U449" i="3"/>
  <c r="V449" i="3"/>
  <c r="W449" i="3"/>
  <c r="X449" i="3"/>
  <c r="T450" i="3"/>
  <c r="U450" i="3"/>
  <c r="V450" i="3"/>
  <c r="W450" i="3"/>
  <c r="X450" i="3"/>
  <c r="T451" i="3"/>
  <c r="U451" i="3"/>
  <c r="W451" i="3"/>
  <c r="X451" i="3"/>
  <c r="T452" i="3"/>
  <c r="U452" i="3"/>
  <c r="V452" i="3"/>
  <c r="W452" i="3"/>
  <c r="X452" i="3"/>
  <c r="T453" i="3"/>
  <c r="U453" i="3"/>
  <c r="V453" i="3"/>
  <c r="W453" i="3"/>
  <c r="X453" i="3"/>
  <c r="T454" i="3"/>
  <c r="U454" i="3"/>
  <c r="W454" i="3"/>
  <c r="X454" i="3"/>
  <c r="T455" i="3"/>
  <c r="U455" i="3"/>
  <c r="V455" i="3"/>
  <c r="W455" i="3"/>
  <c r="X455" i="3"/>
  <c r="T456" i="3"/>
  <c r="U456" i="3"/>
  <c r="V456" i="3"/>
  <c r="W456" i="3"/>
  <c r="X456" i="3"/>
  <c r="T457" i="3"/>
  <c r="U457" i="3"/>
  <c r="V457" i="3"/>
  <c r="W457" i="3"/>
  <c r="X457" i="3"/>
  <c r="T458" i="3"/>
  <c r="U458" i="3"/>
  <c r="W458" i="3"/>
  <c r="X458" i="3"/>
  <c r="T459" i="3"/>
  <c r="U459" i="3"/>
  <c r="W459" i="3"/>
  <c r="X459" i="3"/>
  <c r="T460" i="3"/>
  <c r="U460" i="3"/>
  <c r="V460" i="3"/>
  <c r="W460" i="3"/>
  <c r="X460" i="3"/>
  <c r="T461" i="3"/>
  <c r="U461" i="3"/>
  <c r="V461" i="3"/>
  <c r="W461" i="3"/>
  <c r="X461" i="3"/>
  <c r="T462" i="3"/>
  <c r="U462" i="3"/>
  <c r="V462" i="3"/>
  <c r="W462" i="3"/>
  <c r="X462" i="3"/>
  <c r="T463" i="3"/>
  <c r="U463" i="3"/>
  <c r="V463" i="3"/>
  <c r="W463" i="3"/>
  <c r="X463" i="3"/>
  <c r="T464" i="3"/>
  <c r="U464" i="3"/>
  <c r="V464" i="3"/>
  <c r="W464" i="3"/>
  <c r="X464" i="3"/>
  <c r="T465" i="3"/>
  <c r="U465" i="3"/>
  <c r="V465" i="3"/>
  <c r="W465" i="3"/>
  <c r="X465" i="3"/>
  <c r="T466" i="3"/>
  <c r="U466" i="3"/>
  <c r="W466" i="3"/>
  <c r="X466" i="3"/>
  <c r="T467" i="3"/>
  <c r="U467" i="3"/>
  <c r="V467" i="3"/>
  <c r="W467" i="3"/>
  <c r="X467" i="3"/>
  <c r="T468" i="3"/>
  <c r="U468" i="3"/>
  <c r="V468" i="3"/>
  <c r="W468" i="3"/>
  <c r="X468" i="3"/>
  <c r="T469" i="3"/>
  <c r="U469" i="3"/>
  <c r="V469" i="3"/>
  <c r="W469" i="3"/>
  <c r="X469" i="3"/>
  <c r="T470" i="3"/>
  <c r="U470" i="3"/>
  <c r="W470" i="3"/>
  <c r="X470" i="3"/>
  <c r="T471" i="3"/>
  <c r="U471" i="3"/>
  <c r="W471" i="3"/>
  <c r="X471" i="3"/>
  <c r="T472" i="3"/>
  <c r="U472" i="3"/>
  <c r="V472" i="3"/>
  <c r="W472" i="3"/>
  <c r="X472" i="3"/>
  <c r="T473" i="3"/>
  <c r="U473" i="3"/>
  <c r="V473" i="3"/>
  <c r="W473" i="3"/>
  <c r="X473" i="3"/>
  <c r="T474" i="3"/>
  <c r="U474" i="3"/>
  <c r="V474" i="3"/>
  <c r="W474" i="3"/>
  <c r="X474" i="3"/>
  <c r="T475" i="3"/>
  <c r="U475" i="3"/>
  <c r="V475" i="3"/>
  <c r="W475" i="3"/>
  <c r="X475" i="3"/>
  <c r="T476" i="3"/>
  <c r="U476" i="3"/>
  <c r="W476" i="3"/>
  <c r="X476" i="3"/>
  <c r="T477" i="3"/>
  <c r="U477" i="3"/>
  <c r="W477" i="3"/>
  <c r="X477" i="3"/>
  <c r="T478" i="3"/>
  <c r="U478" i="3"/>
  <c r="V478" i="3"/>
  <c r="W478" i="3"/>
  <c r="X478" i="3"/>
  <c r="T479" i="3"/>
  <c r="U479" i="3"/>
  <c r="V479" i="3"/>
  <c r="W479" i="3"/>
  <c r="X479" i="3"/>
  <c r="T480" i="3"/>
  <c r="U480" i="3"/>
  <c r="W480" i="3"/>
  <c r="X480" i="3"/>
  <c r="T481" i="3"/>
  <c r="U481" i="3"/>
  <c r="V481" i="3"/>
  <c r="W481" i="3"/>
  <c r="X481" i="3"/>
  <c r="T482" i="3"/>
  <c r="U482" i="3"/>
  <c r="W482" i="3"/>
  <c r="X482" i="3"/>
  <c r="T483" i="3"/>
  <c r="U483" i="3"/>
  <c r="V483" i="3"/>
  <c r="W483" i="3"/>
  <c r="X483" i="3"/>
  <c r="T484" i="3"/>
  <c r="U484" i="3"/>
  <c r="V484" i="3"/>
  <c r="W484" i="3"/>
  <c r="X484" i="3"/>
  <c r="T485" i="3"/>
  <c r="U485" i="3"/>
  <c r="V485" i="3"/>
  <c r="W485" i="3"/>
  <c r="X485" i="3"/>
  <c r="T486" i="3"/>
  <c r="U486" i="3"/>
  <c r="V486" i="3"/>
  <c r="W486" i="3"/>
  <c r="X486" i="3"/>
  <c r="T487" i="3"/>
  <c r="U487" i="3"/>
  <c r="W487" i="3"/>
  <c r="X487" i="3"/>
  <c r="T488" i="3"/>
  <c r="U488" i="3"/>
  <c r="W488" i="3"/>
  <c r="X488" i="3"/>
  <c r="T489" i="3"/>
  <c r="U489" i="3"/>
  <c r="V489" i="3"/>
  <c r="W489" i="3"/>
  <c r="X489" i="3"/>
  <c r="T490" i="3"/>
  <c r="U490" i="3"/>
  <c r="V490" i="3"/>
  <c r="W490" i="3"/>
  <c r="X490" i="3"/>
  <c r="T491" i="3"/>
  <c r="U491" i="3"/>
  <c r="V491" i="3"/>
  <c r="W491" i="3"/>
  <c r="X491" i="3"/>
  <c r="T492" i="3"/>
  <c r="U492" i="3"/>
  <c r="W492" i="3"/>
  <c r="X492" i="3"/>
  <c r="T493" i="3"/>
  <c r="U493" i="3"/>
  <c r="W493" i="3"/>
  <c r="X493" i="3"/>
  <c r="T494" i="3"/>
  <c r="U494" i="3"/>
  <c r="W494" i="3"/>
  <c r="X494" i="3"/>
  <c r="T495" i="3"/>
  <c r="U495" i="3"/>
  <c r="W495" i="3"/>
  <c r="X495" i="3"/>
  <c r="T496" i="3"/>
  <c r="U496" i="3"/>
  <c r="V496" i="3"/>
  <c r="W496" i="3"/>
  <c r="X496" i="3"/>
  <c r="T497" i="3"/>
  <c r="U497" i="3"/>
  <c r="V497" i="3"/>
  <c r="W497" i="3"/>
  <c r="X497" i="3"/>
  <c r="T498" i="3"/>
  <c r="U498" i="3"/>
  <c r="V498" i="3"/>
  <c r="W498" i="3"/>
  <c r="X498" i="3"/>
  <c r="T499" i="3"/>
  <c r="U499" i="3"/>
  <c r="V499" i="3"/>
  <c r="W499" i="3"/>
  <c r="X499" i="3"/>
  <c r="T500" i="3"/>
  <c r="U500" i="3"/>
  <c r="W500" i="3"/>
  <c r="X500" i="3"/>
  <c r="T501" i="3"/>
  <c r="U501" i="3"/>
  <c r="V501" i="3"/>
  <c r="W501" i="3"/>
  <c r="X501" i="3"/>
  <c r="T502" i="3"/>
  <c r="U502" i="3"/>
  <c r="V502" i="3"/>
  <c r="W502" i="3"/>
  <c r="X502" i="3"/>
  <c r="T503" i="3"/>
  <c r="U503" i="3"/>
  <c r="W503" i="3"/>
  <c r="X503" i="3"/>
  <c r="T504" i="3"/>
  <c r="U504" i="3"/>
  <c r="W504" i="3"/>
  <c r="X504" i="3"/>
  <c r="T505" i="3"/>
  <c r="U505" i="3"/>
  <c r="V505" i="3"/>
  <c r="W505" i="3"/>
  <c r="X505" i="3"/>
  <c r="T506" i="3"/>
  <c r="U506" i="3"/>
  <c r="V506" i="3"/>
  <c r="W506" i="3"/>
  <c r="X506" i="3"/>
  <c r="T507" i="3"/>
  <c r="U507" i="3"/>
  <c r="V507" i="3"/>
  <c r="W507" i="3"/>
  <c r="X507" i="3"/>
  <c r="T508" i="3"/>
  <c r="U508" i="3"/>
  <c r="V508" i="3"/>
  <c r="W508" i="3"/>
  <c r="X508" i="3"/>
  <c r="T509" i="3"/>
  <c r="U509" i="3"/>
  <c r="V509" i="3"/>
  <c r="W509" i="3"/>
  <c r="X509" i="3"/>
  <c r="T510" i="3"/>
  <c r="U510" i="3"/>
  <c r="V510" i="3"/>
  <c r="W510" i="3"/>
  <c r="X510" i="3"/>
  <c r="T511" i="3"/>
  <c r="U511" i="3"/>
  <c r="V511" i="3"/>
  <c r="W511" i="3"/>
  <c r="X511" i="3"/>
  <c r="T512" i="3"/>
  <c r="U512" i="3"/>
  <c r="V512" i="3"/>
  <c r="W512" i="3"/>
  <c r="X512" i="3"/>
  <c r="T513" i="3"/>
  <c r="U513" i="3"/>
  <c r="V513" i="3"/>
  <c r="W513" i="3"/>
  <c r="X513" i="3"/>
  <c r="T514" i="3"/>
  <c r="U514" i="3"/>
  <c r="V514" i="3"/>
  <c r="W514" i="3"/>
  <c r="X514" i="3"/>
  <c r="T515" i="3"/>
  <c r="U515" i="3"/>
  <c r="V515" i="3"/>
  <c r="W515" i="3"/>
  <c r="X515" i="3"/>
  <c r="T516" i="3"/>
  <c r="U516" i="3"/>
  <c r="V516" i="3"/>
  <c r="W516" i="3"/>
  <c r="X516" i="3"/>
  <c r="T517" i="3"/>
  <c r="U517" i="3"/>
  <c r="V517" i="3"/>
  <c r="W517" i="3"/>
  <c r="X517" i="3"/>
  <c r="T518" i="3"/>
  <c r="U518" i="3"/>
  <c r="V518" i="3"/>
  <c r="W518" i="3"/>
  <c r="X518" i="3"/>
  <c r="T519" i="3"/>
  <c r="U519" i="3"/>
  <c r="V519" i="3"/>
  <c r="W519" i="3"/>
  <c r="X519" i="3"/>
  <c r="T17" i="3"/>
  <c r="U17" i="3"/>
  <c r="V17" i="3"/>
  <c r="W17" i="3"/>
  <c r="X17" i="3"/>
  <c r="T18" i="3"/>
  <c r="U18" i="3"/>
  <c r="V18" i="3"/>
  <c r="W18" i="3"/>
  <c r="X18" i="3"/>
  <c r="T19" i="3"/>
  <c r="U19" i="3"/>
  <c r="W19" i="3"/>
  <c r="X19" i="3"/>
  <c r="T20" i="3"/>
  <c r="U20" i="3"/>
  <c r="W20" i="3"/>
  <c r="X20" i="3"/>
  <c r="T21" i="3"/>
  <c r="U21" i="3"/>
  <c r="W21" i="3"/>
  <c r="X21" i="3"/>
  <c r="G523" i="3" l="1"/>
  <c r="G522" i="3"/>
  <c r="G524" i="3" l="1"/>
  <c r="H522" i="3" s="1"/>
  <c r="U12" i="3"/>
  <c r="H523" i="3" l="1"/>
  <c r="H524" i="3" s="1"/>
  <c r="V12" i="3"/>
  <c r="T12" i="3" l="1"/>
  <c r="X12" i="3"/>
  <c r="W12" i="3"/>
  <c r="X9" i="3" l="1"/>
  <c r="X5" i="3"/>
  <c r="X6" i="3"/>
  <c r="X8" i="3"/>
  <c r="X7" i="3"/>
  <c r="T6" i="3"/>
  <c r="T9" i="3"/>
  <c r="T7" i="3"/>
  <c r="T8" i="3"/>
  <c r="T5" i="3"/>
  <c r="U5" i="3"/>
  <c r="U9" i="3"/>
  <c r="U8" i="3"/>
  <c r="U7" i="3"/>
  <c r="U6" i="3"/>
  <c r="V5" i="3"/>
  <c r="V8" i="3"/>
  <c r="V6" i="3"/>
  <c r="V9" i="3"/>
  <c r="V7" i="3"/>
  <c r="W6" i="3"/>
  <c r="W5" i="3"/>
  <c r="W9" i="3"/>
  <c r="W8" i="3"/>
  <c r="W7" i="3"/>
</calcChain>
</file>

<file path=xl/sharedStrings.xml><?xml version="1.0" encoding="utf-8"?>
<sst xmlns="http://schemas.openxmlformats.org/spreadsheetml/2006/main" count="30620" uniqueCount="1148">
  <si>
    <t>NIT</t>
  </si>
  <si>
    <t>Razón social de la sociedad</t>
  </si>
  <si>
    <t>Fecha de Corte</t>
  </si>
  <si>
    <t>Clasificación Industrial Internacional Uniforme Versión 4 A.C (CIIU)</t>
  </si>
  <si>
    <t>Tipo societario</t>
  </si>
  <si>
    <t>Dirección de notificación judicial registrada en Cámara de Comercio</t>
  </si>
  <si>
    <t>Departamento de la dirección del domicilio</t>
  </si>
  <si>
    <t>Ciudad de la dirección del domicilio</t>
  </si>
  <si>
    <t>Periodo</t>
  </si>
  <si>
    <t>Estado de situación financiera, corriente/no corriente</t>
  </si>
  <si>
    <t>08. SOCIEDAD POR ACCIONES SIMPLIFICADA SAS</t>
  </si>
  <si>
    <t>BOGOTA D.C.</t>
  </si>
  <si>
    <t>Periodo Actual</t>
  </si>
  <si>
    <t>ANTIOQUIA</t>
  </si>
  <si>
    <t>03. SOCIEDAD LIMITADA</t>
  </si>
  <si>
    <t>SANTANDER</t>
  </si>
  <si>
    <t>BUCARAMANGA-SANTANDER</t>
  </si>
  <si>
    <t>ATLANTICO</t>
  </si>
  <si>
    <t>BARRANQUILLA-ATLANTICO</t>
  </si>
  <si>
    <t>Pymes-Individuales</t>
  </si>
  <si>
    <t>Promedio</t>
  </si>
  <si>
    <t>Plenas-Individuales</t>
  </si>
  <si>
    <t>ITAGUI-ANTIOQUIA</t>
  </si>
  <si>
    <t>CUNDINAMARCA</t>
  </si>
  <si>
    <t>Plenas-Separados</t>
  </si>
  <si>
    <t>META</t>
  </si>
  <si>
    <t>BOLIVAR</t>
  </si>
  <si>
    <t>CARTAGENA-BOLIVAR</t>
  </si>
  <si>
    <t>Pymes-Separados</t>
  </si>
  <si>
    <t>Mediana</t>
  </si>
  <si>
    <t>Punto de entrada</t>
  </si>
  <si>
    <t>Formulario</t>
  </si>
  <si>
    <t>Indice de Liquidez</t>
  </si>
  <si>
    <t>Indice de Endeudamiento</t>
  </si>
  <si>
    <t>Razón de Cobertura de Intereses</t>
  </si>
  <si>
    <t>Rentabilidad del Patrimonio</t>
  </si>
  <si>
    <t>Rentabilidad del Activo</t>
  </si>
  <si>
    <t>Fuente Datos/Indicador</t>
  </si>
  <si>
    <t>Tipo empresa</t>
  </si>
  <si>
    <t>Tamaño Muestra</t>
  </si>
  <si>
    <t>Formula</t>
  </si>
  <si>
    <t>Indicadores Financieros</t>
  </si>
  <si>
    <t>Indicadores Organizacionales</t>
  </si>
  <si>
    <t>Super Sociedades</t>
  </si>
  <si>
    <t>Plenas Ind.          Plenas Sep.        Pymes Ind.       Pymes Sep</t>
  </si>
  <si>
    <t>Desviación Estandar</t>
  </si>
  <si>
    <t>Menor Valor</t>
  </si>
  <si>
    <t>Mayor Valor</t>
  </si>
  <si>
    <t>TOTAL</t>
  </si>
  <si>
    <t>2024-12-31</t>
  </si>
  <si>
    <t>Activos corrientes totales (CurrentAssets)</t>
  </si>
  <si>
    <t>Total de activos (Assets)</t>
  </si>
  <si>
    <t>Pasivos corrientes totales (CurrentLiabilities)</t>
  </si>
  <si>
    <t>Total pasivos (Liabilities)</t>
  </si>
  <si>
    <t>Patrimonio total (Equity)</t>
  </si>
  <si>
    <t>Ganancia (pérdida) por actividades de operación (ProfitLossFromOperatingActivities)</t>
  </si>
  <si>
    <t>Costos financieros (FinanceCosts)</t>
  </si>
  <si>
    <t>VILLAVICENCIO-META</t>
  </si>
  <si>
    <t>FLORIDABLANCA-SANTANDER</t>
  </si>
  <si>
    <t>NARINO</t>
  </si>
  <si>
    <t>PASTO-NARINO</t>
  </si>
  <si>
    <t>TOCANCIPA-CUNDINAMARCA</t>
  </si>
  <si>
    <t>CORDOBA</t>
  </si>
  <si>
    <t>MONTERIA-CORDOBA</t>
  </si>
  <si>
    <t>PYMES</t>
  </si>
  <si>
    <t>PLENAS</t>
  </si>
  <si>
    <t>TOTAL MUESTRA</t>
  </si>
  <si>
    <t>EMPRESAS</t>
  </si>
  <si>
    <t>PROPORCION</t>
  </si>
  <si>
    <t>Amplitud de poda</t>
  </si>
  <si>
    <t>Datos a podar</t>
  </si>
  <si>
    <t>Promedio datos pod</t>
  </si>
  <si>
    <t>Desviacion estandar datos pod</t>
  </si>
  <si>
    <t>RICOH COLOMBIA S.A.</t>
  </si>
  <si>
    <t>G4659 - Comercio al por mayor de otros tipos de maquinaria y equipo n.c.p.</t>
  </si>
  <si>
    <t>01. SOCIEDAD ANÓNIMA</t>
  </si>
  <si>
    <t>Av Cra 45 108 27 T2</t>
  </si>
  <si>
    <t>GE ENERGY COLOMBIA S.A.</t>
  </si>
  <si>
    <t>C3312 - Mantenimiento y reparación especializado de maquinaria y equipo</t>
  </si>
  <si>
    <t>CALLE 100 # 19-54 Oficina 303</t>
  </si>
  <si>
    <t>ENERGIA Y POTENCIA S.A.S</t>
  </si>
  <si>
    <t>CR 45A NO 66A 100</t>
  </si>
  <si>
    <t>IMPLANTES Y SISTEMAS ORTOPEDICOS SA</t>
  </si>
  <si>
    <t>AV Calle 116 70D 53</t>
  </si>
  <si>
    <t>LM INSTRUMENTS SA</t>
  </si>
  <si>
    <t>CRA 68D 25B 86 OF 518</t>
  </si>
  <si>
    <t>UPSISTEMAS SAS</t>
  </si>
  <si>
    <t>AV CL24 No 95 12 BDG 53</t>
  </si>
  <si>
    <t>.KRONES ANDINA SAS</t>
  </si>
  <si>
    <t>AV CL 80  69 70 LC 30</t>
  </si>
  <si>
    <t>WARTSILA COLOMBIA S.A.</t>
  </si>
  <si>
    <t>Carrera 7 71 21 Oficina 407-2Torre B</t>
  </si>
  <si>
    <t>JUNGHEINRICH COLOMBIA SAS</t>
  </si>
  <si>
    <t>CLL 2 18 93 VIA MOSQUERA PARQUE IND SAN JORGE BG 57 58</t>
  </si>
  <si>
    <t>MOSQUERA-CUNDINAMARCA</t>
  </si>
  <si>
    <t>ARNEG ANDINA LTDA</t>
  </si>
  <si>
    <t>CL 30 11 10</t>
  </si>
  <si>
    <t>SOLEDAD-ATLANTICO</t>
  </si>
  <si>
    <t>Nordson Andina Ltda</t>
  </si>
  <si>
    <t>CRA 50 Nro. 79Sur-101 BD 38</t>
  </si>
  <si>
    <t>LA-ESTRELLA-ANTIOQUIA</t>
  </si>
  <si>
    <t>ST JUDE MEDICAL COLOMBIA LTDA</t>
  </si>
  <si>
    <t>Cra 25A 1 31 int 1801 Ed parque empresarial</t>
  </si>
  <si>
    <t>MEDELLIN-ANTIOQUIA</t>
  </si>
  <si>
    <t>FMC TECHNOLOGIES INC</t>
  </si>
  <si>
    <t>02. SUCURSAL EXTRANJERA</t>
  </si>
  <si>
    <t>CR 7 114 33 OF 703 ED SCOTIABANK PH</t>
  </si>
  <si>
    <t>MEDTRONIC COLOMBIA S.A</t>
  </si>
  <si>
    <t>AVENIDA CALLE 116 NO. 7 - 15 PISO 11 OF 1101</t>
  </si>
  <si>
    <t>MAYEKAWA COLOMBIA SAS</t>
  </si>
  <si>
    <t>TV 93 53 48 INTERIOR 37 PARQUE INDUSTRIAL EL DORADO</t>
  </si>
  <si>
    <t>COMMSCOPE CONNECTIVITY COLOMBIA SAS</t>
  </si>
  <si>
    <t>AK 9 113 52 OF 1606 ED TORRES UNIDAS DOS</t>
  </si>
  <si>
    <t>GE ENERGIAS RENOVAVEIS LTDA SUCURSAL COLOMBIA</t>
  </si>
  <si>
    <t>CALLE 100 NO 19-54 OF 303</t>
  </si>
  <si>
    <t>Komatsu Colombia SAS</t>
  </si>
  <si>
    <t>Autopista Norte KM 21 Via chia</t>
  </si>
  <si>
    <t>CHIA-CUNDINAMARCA</t>
  </si>
  <si>
    <t>KAESER COMPRESORES DE COLOMBIA SAS</t>
  </si>
  <si>
    <t>AUTOPISTA MEDELLIN KM 6.3 COSTADO SUR VDA LA PUNTA</t>
  </si>
  <si>
    <t>TENJO-CUNDINAMARCA</t>
  </si>
  <si>
    <t>UCIPHARMA S.A.</t>
  </si>
  <si>
    <t>CARRERA 7 No  99 - 53 TORRE 2 PISO 19 - 20</t>
  </si>
  <si>
    <t>NOVOMATIC GAMING COLOMBIA SAS</t>
  </si>
  <si>
    <t>AUTONORTE 122 N 45</t>
  </si>
  <si>
    <t>NOVAFRIOS SAS</t>
  </si>
  <si>
    <t>C3319 - Mantenimiento y reparación de otros tipos de equipos y sus componentes n.c.p.</t>
  </si>
  <si>
    <t>CRA 63  14 75</t>
  </si>
  <si>
    <t>ANDRITZ HYDRO LTDA</t>
  </si>
  <si>
    <t>CR 67 100 20OF 801</t>
  </si>
  <si>
    <t>JOHN CRANE COLOMBIA SA</t>
  </si>
  <si>
    <t>CL 46 A  82 54 INT 14</t>
  </si>
  <si>
    <t>NIPRO MEDICAL CORPORATION</t>
  </si>
  <si>
    <t>AV CLL 26 N 59-41 OF 710</t>
  </si>
  <si>
    <t>WEG COLOMBIA S.A.S.</t>
  </si>
  <si>
    <t>KM 2 VIA SIBERIA - COTA</t>
  </si>
  <si>
    <t>COTA-CUNDINAMARCA</t>
  </si>
  <si>
    <t>SKF Latin Trade SAS</t>
  </si>
  <si>
    <t>Calle 100 19 54 Ofc 501</t>
  </si>
  <si>
    <t>KAIKA SAS</t>
  </si>
  <si>
    <t>KR 7 69 53</t>
  </si>
  <si>
    <t>GENERAL DE EQUIPOS DE COLOMBIA S.A.</t>
  </si>
  <si>
    <t>Av Americas 42A  21</t>
  </si>
  <si>
    <t>CENTRAL SAS</t>
  </si>
  <si>
    <t>AV AMERICAS 36 11</t>
  </si>
  <si>
    <t>B Braun Medical S.A.</t>
  </si>
  <si>
    <t>Carrera 19 100-45</t>
  </si>
  <si>
    <t>DELCOP COLOMBIA SAS</t>
  </si>
  <si>
    <t>cl 68 a 92 39</t>
  </si>
  <si>
    <t>G. BARCO S.A.</t>
  </si>
  <si>
    <t>CL 99 # 14 - 76 LC 201</t>
  </si>
  <si>
    <t>HELICENTRO SAS</t>
  </si>
  <si>
    <t>KM 2 AUT MEDELLÍN</t>
  </si>
  <si>
    <t>IMCOLMEDICA SA</t>
  </si>
  <si>
    <t>CL 36 15 42</t>
  </si>
  <si>
    <t>BLACK &amp; DECKER DE COLOMBIA SAS</t>
  </si>
  <si>
    <t>CR 72 80 94 OF 902 TO EMPRESARIAL TITAN PLAZA</t>
  </si>
  <si>
    <t>G &amp; G  SUCEOSRES S.A.S.</t>
  </si>
  <si>
    <t>CR 16 88 81 OF 804 A</t>
  </si>
  <si>
    <t>NICOMAR ELECTRONICS S.A.S</t>
  </si>
  <si>
    <t>CARRERA 62 14 65</t>
  </si>
  <si>
    <t>LA INSTRUMENTADORA SAS</t>
  </si>
  <si>
    <t>CL 87 No. 20 - 32</t>
  </si>
  <si>
    <t>BIOTRONITECH COLOMBIA SAS</t>
  </si>
  <si>
    <t>CALLE 123 7 50</t>
  </si>
  <si>
    <t>Industrial Taylor SAS</t>
  </si>
  <si>
    <t>TRV 93 51 98 Ed 3</t>
  </si>
  <si>
    <t>ELECTRICAS BOGOTA LTDA</t>
  </si>
  <si>
    <t>CL 16 No. 12 54 / 56</t>
  </si>
  <si>
    <t>ATLAS COPCO COLOMBIA LTDA</t>
  </si>
  <si>
    <t>CARRERA 85D 46A 65 BG17</t>
  </si>
  <si>
    <t>SERVIPARAMO SAS</t>
  </si>
  <si>
    <t>VIA 40 75 95</t>
  </si>
  <si>
    <t>TRIENERGY S.A.S</t>
  </si>
  <si>
    <t>KM 7 VIA GIRON</t>
  </si>
  <si>
    <t>GIRON-SANTANDER</t>
  </si>
  <si>
    <t>TAMETCO SAS</t>
  </si>
  <si>
    <t>CALLE 36 8A 97</t>
  </si>
  <si>
    <t>VALLE</t>
  </si>
  <si>
    <t>CALI-VALLE</t>
  </si>
  <si>
    <t>GILMEDICA SAS</t>
  </si>
  <si>
    <t>CALLE 13 N° 32-418</t>
  </si>
  <si>
    <t>YUMBO-VALLE</t>
  </si>
  <si>
    <t>AUTOMATIZACION SA</t>
  </si>
  <si>
    <t>CARRERA 44 57 SUR 67</t>
  </si>
  <si>
    <t>ENVIGADO-ANTIOQUIA</t>
  </si>
  <si>
    <t>RODRIGUEZ Y LONDOÑO SA</t>
  </si>
  <si>
    <t>AV CL 80 116 B 61</t>
  </si>
  <si>
    <t>QUIRURGIL SAS</t>
  </si>
  <si>
    <t>CR 45 14 90 Of. 301</t>
  </si>
  <si>
    <t>ROHDE &amp; SCHWARZ COLOMBIA S.A.S.</t>
  </si>
  <si>
    <t>CR 17 A 119 A 80</t>
  </si>
  <si>
    <t>LAYHER ANDINA SAS</t>
  </si>
  <si>
    <t>AUT MEDELLIN PARQUE INDUSTRIAL CELTA BD 151</t>
  </si>
  <si>
    <t>FUNZA-CUNDINAMARCA</t>
  </si>
  <si>
    <t>SMITH &amp; NEPHEW COLOMBIA S.A.S</t>
  </si>
  <si>
    <t>CALLE 100 NO 7-33 TORRE 1 PISO 3</t>
  </si>
  <si>
    <t>PIPE SUPPLY AND SERVICES S.A.S.</t>
  </si>
  <si>
    <t>AK 45 103 34 OF 304</t>
  </si>
  <si>
    <t>GEA ANDINA SOCIEDAD POR ACCIONES SIMPLIFICADA - GEA ANDINA SAS</t>
  </si>
  <si>
    <t>CALLE 93 - 12 14 OFICINA 501 EDIFICIO TEMPO</t>
  </si>
  <si>
    <t>ROBERT BOSCH LTDA</t>
  </si>
  <si>
    <t>AV CR 45 108A 50 P 7  AV CR 45 108A 50 P 7</t>
  </si>
  <si>
    <t>Draeger Colombia SA</t>
  </si>
  <si>
    <t>Calle 100 # 13 - 21 Of 503 Edificio Megatower Torre 2</t>
  </si>
  <si>
    <t>MAKITA COLOMBIA SAS</t>
  </si>
  <si>
    <t>Kilómetro 7, Autopista Bogotá – Medellín,  Centro Empresarial CELTA TRADE PARK  Lote 123 - Bodega 3  Funza - Cundinamarca - Colombia</t>
  </si>
  <si>
    <t>IMPORMEDICAL EQUIPOS Y SUMINISTROS MEDICOS SA</t>
  </si>
  <si>
    <t>CALLE 32A  26 - 58</t>
  </si>
  <si>
    <t>ISTC ANDINA S A S</t>
  </si>
  <si>
    <t>Cr 49 103 60</t>
  </si>
  <si>
    <t>TOSHIBA AMERICA ENERGY SYSTEMS CORPORATION</t>
  </si>
  <si>
    <t>AV CR 45 108 27 TO 2 OF 1205</t>
  </si>
  <si>
    <t>MINDRAY MEDICAL COLOMBIA SAS</t>
  </si>
  <si>
    <t>Ac 100 54 Of 1002</t>
  </si>
  <si>
    <t>BTL COLOMBIA S.A.S.</t>
  </si>
  <si>
    <t>CL 123 45 A 11</t>
  </si>
  <si>
    <t>NOVATECNICA</t>
  </si>
  <si>
    <t>CR 7 99 53 TORRE 2 PISO 19</t>
  </si>
  <si>
    <t>Eaton Industries Colombia SAS</t>
  </si>
  <si>
    <t>Parque Industrial Celta bodega 16-2 y 16-3  Km 7 costado occidental vía Siberia</t>
  </si>
  <si>
    <t>Levare Services Ltd Sucursal Colombia</t>
  </si>
  <si>
    <t>KM 3.5 VIA FUNZA - SIBERIA PQ IND SAN JOSE BOD3 MZ A</t>
  </si>
  <si>
    <t>LIEBHERR COLOMBIA SAS</t>
  </si>
  <si>
    <t>5 N 11D 221 SUR KM 7 EJE CAJICA - CHIA OF 401 Y 402</t>
  </si>
  <si>
    <t>ALKHORAYEF ZONA FRANCA SAS</t>
  </si>
  <si>
    <t>Cr 106 No 15 A -25 MZ 12 Bodega 1 Lote 72-73</t>
  </si>
  <si>
    <t>HILTI COLOMBIA S.A.S.</t>
  </si>
  <si>
    <t>CL 99 10 - 57 P2</t>
  </si>
  <si>
    <t>WEIR MINERALS COLOMBIA SAS</t>
  </si>
  <si>
    <t>KM 3 VIA SAJONIA BODEGA 54 Y 56 LA REGIONAL</t>
  </si>
  <si>
    <t>RIONEGRO-ANTIOQUIA</t>
  </si>
  <si>
    <t>CUMMINS NORTE DE COLOMBIA SAS</t>
  </si>
  <si>
    <t>AVENIDA CIRCUNVALAR CLLE 110 No 4-76</t>
  </si>
  <si>
    <t>SPIRAX SARCO COLOMBIA SAS</t>
  </si>
  <si>
    <t>AV. 4 NORTE # 7N -46 CENTRO COMERCIAL CENTENARIO PISO 3 LOCAL 335</t>
  </si>
  <si>
    <t>Getinge Colombia SAS</t>
  </si>
  <si>
    <t>Cr 16 No.95-70 Of 701</t>
  </si>
  <si>
    <t>CHAMPIONX LLC SUCURSAL COLOMBIA</t>
  </si>
  <si>
    <t>AV CR 9A 115  06 OF 2904</t>
  </si>
  <si>
    <t>GRUNDFOS COLOMBIA SAS</t>
  </si>
  <si>
    <t>KM 1.5 VIA SIBERIA COTA CONJUNTO POTRERO CHICO BO 1A PARQUE EMPRE ARCOS DE COTA</t>
  </si>
  <si>
    <t>PHOENIX CONTACT SAS</t>
  </si>
  <si>
    <t>AC 26 69 76 TO 3 OF 901 902</t>
  </si>
  <si>
    <t>GE HEALTHCARE COLOMBIA SAS</t>
  </si>
  <si>
    <t>AV Cra 72 No 80-94 piso 8</t>
  </si>
  <si>
    <t>YOKOGAWA COLOMBIA SAS</t>
  </si>
  <si>
    <t>Ac 80  69  70 Bg 11</t>
  </si>
  <si>
    <t>HP COLOMBIA SAS</t>
  </si>
  <si>
    <t>CRA 11B 99-25 PISO 14</t>
  </si>
  <si>
    <t>SANY COLOMBIA SAS</t>
  </si>
  <si>
    <t>AUTO NORTE KM 19 VIA CHIA</t>
  </si>
  <si>
    <t>LIVANOVA COLOMBIA SAS</t>
  </si>
  <si>
    <t>CL 127A 53A 45 OF 3001</t>
  </si>
  <si>
    <t>ENDRESS+HAUSER COLOMBIA SAS</t>
  </si>
  <si>
    <t>CR 17 93 09 OF 201</t>
  </si>
  <si>
    <t>INVERSIONES PROMEDCO SAS</t>
  </si>
  <si>
    <t>CALLE 110 9 25</t>
  </si>
  <si>
    <t>CARDINAL HEALTH COLOMBIA SAS</t>
  </si>
  <si>
    <t>Kilometro 1.5 Vía Siberia-Tenjo</t>
  </si>
  <si>
    <t>Epiroc Colombia S.A.S.</t>
  </si>
  <si>
    <t>Cra 85k 46a 66 Edificio B Oficina 201</t>
  </si>
  <si>
    <t>IGT COLOMBIA SOLUTIONS SAS</t>
  </si>
  <si>
    <t>Cr 45 No. 108 A - 50 Piso 5</t>
  </si>
  <si>
    <t>MHI POWER COLOMBIA S.A.S.</t>
  </si>
  <si>
    <t>CR 7 NO. 71 21 TO A P 8</t>
  </si>
  <si>
    <t>ADVANCED STERILIZATION PRODUCT COLOMBIA SAS</t>
  </si>
  <si>
    <t>CARRERA 19 100 45  PISO 8</t>
  </si>
  <si>
    <t>CARL BAGUHN BARRANQUILLA SAS</t>
  </si>
  <si>
    <t>KM 8 VIA BARRANQUILLA TUBARA ZF LA CAYENA LOTE 46 1 BG 2</t>
  </si>
  <si>
    <t>WELLBORE INTEGRITY SOLUTIONS COLOMBIA S.A.S.</t>
  </si>
  <si>
    <t>AK 7 # 114 - 33 ED SCOTIANBANK OF 504</t>
  </si>
  <si>
    <t>STECK ANDINA SAS</t>
  </si>
  <si>
    <t>Cl 127 A # 53 A 45 Torre 3 Piso 6</t>
  </si>
  <si>
    <t>impulmedicos sas</t>
  </si>
  <si>
    <t>ak 45 147 66</t>
  </si>
  <si>
    <t>COLSEIN SAS</t>
  </si>
  <si>
    <t>PARQUE INDUSTRIAL GRAN SABANA ED32</t>
  </si>
  <si>
    <t>VARIADORES SAS</t>
  </si>
  <si>
    <t>CR 51 # 6 - 08</t>
  </si>
  <si>
    <t>FEILO SYLVANIA COLOMBIA S.A</t>
  </si>
  <si>
    <t>CALLE 57 B SUR 72 A  23</t>
  </si>
  <si>
    <t>POTENCIA Y TECNOLOGIAS INCORPORADAS SA BIC</t>
  </si>
  <si>
    <t>CR 56 # 2 50</t>
  </si>
  <si>
    <t>Carval Internacional Limitada</t>
  </si>
  <si>
    <t>Cra 1 Nro 58-41</t>
  </si>
  <si>
    <t>TECHNO FOOD SAS</t>
  </si>
  <si>
    <t>Carrera 50 FF 10 B SUR 87</t>
  </si>
  <si>
    <t>Suplemedicos SAS</t>
  </si>
  <si>
    <t>arendon@suplemedicos.com.co</t>
  </si>
  <si>
    <t>PARTEQUIPOS MAQUINARIA SAS</t>
  </si>
  <si>
    <t>DG 16 96 G 85</t>
  </si>
  <si>
    <t>TOP  MEDICAL SYSTEMS SA</t>
  </si>
  <si>
    <t>CARRERA 18 A 103 47</t>
  </si>
  <si>
    <t>LABORATORIOS RETINA SAS</t>
  </si>
  <si>
    <t>CARRERA 33 7A 78</t>
  </si>
  <si>
    <t>CHM MINERIA SAS</t>
  </si>
  <si>
    <t>AVENIDA LAS AMERICAS N 50 51</t>
  </si>
  <si>
    <t>RELIANZ MINING SOLUTIONS S.A.S.</t>
  </si>
  <si>
    <t>CL 30 No 19 04</t>
  </si>
  <si>
    <t>S &amp; N HOLDINGS S A S</t>
  </si>
  <si>
    <t>Yunex S.A.S.</t>
  </si>
  <si>
    <t>CL 127 A   7   12   OF 501 ED BMW PLAZA</t>
  </si>
  <si>
    <t>ENERGEX S.A</t>
  </si>
  <si>
    <t>AC 63 74 42 BG3</t>
  </si>
  <si>
    <t>INESSMAN LTDA</t>
  </si>
  <si>
    <t>CL 25D 81A 82</t>
  </si>
  <si>
    <t>LUAVAGA SAS</t>
  </si>
  <si>
    <t>CARRERA 7 NUMERO 156-10 EDIFICIO NORTH POINT TORRE KRISTAL OF 3002</t>
  </si>
  <si>
    <t>COMPAÑIA MANUFACTURERA ONI SA</t>
  </si>
  <si>
    <t>CR 92 17B 56</t>
  </si>
  <si>
    <t>LA CASA DEL MEDICO SAS</t>
  </si>
  <si>
    <t>CRA 8 No 30-30</t>
  </si>
  <si>
    <t>PUMPER SAS</t>
  </si>
  <si>
    <t>CR 25 15 79</t>
  </si>
  <si>
    <t>INTERHOSPITALARIA SAS</t>
  </si>
  <si>
    <t>TV 96 B 24 B 72</t>
  </si>
  <si>
    <t>PLANTIDIESELES SAS</t>
  </si>
  <si>
    <t>CRA 127 22G 18 BD 7</t>
  </si>
  <si>
    <t>PLANTAS ELECTRICAS Y SOLUCIONES ENERGETICAS SAS</t>
  </si>
  <si>
    <t>cra 26 8 36</t>
  </si>
  <si>
    <t>DIDACTICOS Y LIBROS DIDACLIBROS LTDA</t>
  </si>
  <si>
    <t>CR 7 17 01 OF 818</t>
  </si>
  <si>
    <t>SURTIMINAS SAS</t>
  </si>
  <si>
    <t>CALLE 57 SUR 48 24</t>
  </si>
  <si>
    <t>SABANETA-ANTIOQUIA</t>
  </si>
  <si>
    <t>NEUMATICA DEL CARIBE SA</t>
  </si>
  <si>
    <t>via 40 73 06</t>
  </si>
  <si>
    <t>MASER LTDA</t>
  </si>
  <si>
    <t>CL 9C 40A 25 PI 1</t>
  </si>
  <si>
    <t>IMPORTADORA INDUSTRIAL COLOMBIANA SAS IMPORINCO SAS</t>
  </si>
  <si>
    <t>CR 68D 13 24</t>
  </si>
  <si>
    <t>,MARWIND SAS</t>
  </si>
  <si>
    <t>TRAV 93 53 32 INT 50</t>
  </si>
  <si>
    <t>BCI INGENIERIA SAS</t>
  </si>
  <si>
    <t>CR 88A 64D 90 BG 23</t>
  </si>
  <si>
    <t>PROVETECMAR S.A.</t>
  </si>
  <si>
    <t>AK 15 122 39 IN 1 OF 309</t>
  </si>
  <si>
    <t>ASTRO MAQUINARIA SAS</t>
  </si>
  <si>
    <t>CL 140 22 06</t>
  </si>
  <si>
    <t>SITO COMERCIAL SAS</t>
  </si>
  <si>
    <t>CL 141 52 63</t>
  </si>
  <si>
    <t>GONZALEZ TASCON S A S.</t>
  </si>
  <si>
    <t>Carrera 7C No 180-39</t>
  </si>
  <si>
    <t>MAQUINARIAS PARA AREAS VERDES SA</t>
  </si>
  <si>
    <t>KM 3 4  AUT MEDELLIN COSTADO NORTE MD 3 BG 1 CENTRO EMPRESARIAL METROPOLITANO MODULO 03 BODEGA 01</t>
  </si>
  <si>
    <t>REPRESENTACIONES ANIBAL ROJASLTDA</t>
  </si>
  <si>
    <t>CALLE 13 28 65</t>
  </si>
  <si>
    <t>EUROSIERRAS S.A.S. EN PROCESO DE  NEGOCIACIÓN DE EMERGENCIA</t>
  </si>
  <si>
    <t>calle 6, 50 - 90</t>
  </si>
  <si>
    <t>HERNAN ESCOBAR POSADA REPRESENTACIONES LTDA</t>
  </si>
  <si>
    <t>CARRERA 11A No. 93-94 OFIC 201</t>
  </si>
  <si>
    <t>IMCOMELEC INGENIEROS SAS</t>
  </si>
  <si>
    <t>KM  7 AUTO MEDELLIN PPQ IND CELTA BD 102-2</t>
  </si>
  <si>
    <t>SERVICIOS TECNICOS E INGENIERIA SETINGE LTDA</t>
  </si>
  <si>
    <t>CR 16 B 148 04</t>
  </si>
  <si>
    <t>DICSON SA</t>
  </si>
  <si>
    <t>CRA 27 15 74</t>
  </si>
  <si>
    <t>SERVITRONICS S.A.S</t>
  </si>
  <si>
    <t>AV ESTACION 5B 27</t>
  </si>
  <si>
    <t>USM OLOMBIA SAS</t>
  </si>
  <si>
    <t>CR 50 NO 97A SUR 320</t>
  </si>
  <si>
    <t>HR BOBINADOS SAS</t>
  </si>
  <si>
    <t>CR 42 39 SUR 110</t>
  </si>
  <si>
    <t>TRASEGAR SAS</t>
  </si>
  <si>
    <t>CALLE 20 65 26</t>
  </si>
  <si>
    <t>MANTENIMIENTO Y MONTAJES MARTINEZ SAS</t>
  </si>
  <si>
    <t>CRA11A 59 80</t>
  </si>
  <si>
    <t>BOYACA</t>
  </si>
  <si>
    <t>SOGAMOSO-BOYACA</t>
  </si>
  <si>
    <t>INVERMEDICA SAS</t>
  </si>
  <si>
    <t>CL 51N 2HN 23</t>
  </si>
  <si>
    <t>APLICACIONES TECNICAS E INVERSIONES SAS</t>
  </si>
  <si>
    <t>CR 67A No 94A -40</t>
  </si>
  <si>
    <t>SOPORTE A LA INGENIERIA SAS</t>
  </si>
  <si>
    <t>CL 39 1N - 30</t>
  </si>
  <si>
    <t>KREIS MASCHINEN SOCIEDAD POR ACCIONES SIMPLIFICADAS</t>
  </si>
  <si>
    <t>CR 78 NO. 128 A 09 CA 12</t>
  </si>
  <si>
    <t>TEC POINT SAS</t>
  </si>
  <si>
    <t>CR 13 A 108 19</t>
  </si>
  <si>
    <t>CONTROL E INSTRUMENTACION INDUSTRIAL DE COLOMBIA SAS</t>
  </si>
  <si>
    <t>CARRERA 28 NORTE 6 BN 11</t>
  </si>
  <si>
    <t>INDUSTRIAS DEL PACIFICO SAS</t>
  </si>
  <si>
    <t>CR 22 NRO. 3 A 37</t>
  </si>
  <si>
    <t>RISARALDA</t>
  </si>
  <si>
    <t>LA-VIRGINIA-RISARALDA</t>
  </si>
  <si>
    <t>MASTER CONSTROL LTDA</t>
  </si>
  <si>
    <t>CL 73 20C 38</t>
  </si>
  <si>
    <t>INTELNET MEDICA SAS</t>
  </si>
  <si>
    <t>CRA44A 24A 22</t>
  </si>
  <si>
    <t>AGP REPRESENTACIONES SAS</t>
  </si>
  <si>
    <t>Calle 21A  No.70 – 40 Bodega UA 7 - 1</t>
  </si>
  <si>
    <t>BIOSISTEMAS INGENIERIA MEDICA SAS</t>
  </si>
  <si>
    <t>CARRERA 45 A 104 A 23</t>
  </si>
  <si>
    <t>ELESEG SAS</t>
  </si>
  <si>
    <t>CRA 29 77  45 P 02</t>
  </si>
  <si>
    <t>INVERSIONES UCARO SAS</t>
  </si>
  <si>
    <t>AK 68 39 I 65 SUR AK 68 39 I 65 SUR</t>
  </si>
  <si>
    <t>MYM MANEJO DE MATERIALES SAS</t>
  </si>
  <si>
    <t>CL 80 SUR 47 E19</t>
  </si>
  <si>
    <t>ARCE MUÑOZ RAMIREZ Y CIA SAS</t>
  </si>
  <si>
    <t>CALLE 8 19 A 35</t>
  </si>
  <si>
    <t>INGEMARC SAS</t>
  </si>
  <si>
    <t>KRA 39B 66  125</t>
  </si>
  <si>
    <t>TECNIYALE SAS</t>
  </si>
  <si>
    <t>CALLE  15 22 207</t>
  </si>
  <si>
    <t>KRUMTAP SAS</t>
  </si>
  <si>
    <t>CRA 71A 63 18</t>
  </si>
  <si>
    <t>VALSI DE COLOMBIA SAS</t>
  </si>
  <si>
    <t>CL 17 27 67</t>
  </si>
  <si>
    <t>STAR OILFIELD SERVICES S.A.S</t>
  </si>
  <si>
    <t>AV TRONCAL DE OCC 1-59 ESTE LT 1</t>
  </si>
  <si>
    <t>SAE INGENIERIA INDUSTRIAL SAS</t>
  </si>
  <si>
    <t>CALLE 102A No 70B-13</t>
  </si>
  <si>
    <t>IBT IMPORTACION Y EXPORTACION DE PRODUCTOS AGRICOLAS E INDUSTRIALES INTERNATIONAL BUSINESS TRADE SAS</t>
  </si>
  <si>
    <t>CL 61 35 A 48</t>
  </si>
  <si>
    <t>Crediservicios y Tecnologia Ltda</t>
  </si>
  <si>
    <t>cl 9 36 80 of 501</t>
  </si>
  <si>
    <t>NOVA MEDICA SAS</t>
  </si>
  <si>
    <t>CR 49C  79 184</t>
  </si>
  <si>
    <t>IINCLICOL VALVULAS Y CONEXIONES SAS</t>
  </si>
  <si>
    <t>CR 59 68 154</t>
  </si>
  <si>
    <t>INVESTIGACIONES METROLOGICAS DEL CARIBE SA</t>
  </si>
  <si>
    <t>C3313 - Mantenimiento y reparación especializado de equipo electrónico y óptico</t>
  </si>
  <si>
    <t>CALLE 64 47 102</t>
  </si>
  <si>
    <t>SCHWIND LATIN S.A.S.</t>
  </si>
  <si>
    <t>CL 77 B 57 141 OF 313</t>
  </si>
  <si>
    <t>DISUMED SAS</t>
  </si>
  <si>
    <t>CALLE 92 No. 49 C 265</t>
  </si>
  <si>
    <t>INEMEC SAS</t>
  </si>
  <si>
    <t>CR 21 72 46</t>
  </si>
  <si>
    <t>BARRANCABERMEJA-SANTANDER</t>
  </si>
  <si>
    <t>SERVICIOS TECNICOS INDUSTRIALES PETROLEROS SAS</t>
  </si>
  <si>
    <t>CALLE 74 20 81</t>
  </si>
  <si>
    <t>COLOMBIANA DE CALDERAS COLCALDERAS SAS EN REORGANIZACION</t>
  </si>
  <si>
    <t>KM 8 VIA CALI PALMIRA</t>
  </si>
  <si>
    <t>PALMIRA-VALLE</t>
  </si>
  <si>
    <t>PORT AND MINING SOLUTIONS SAS</t>
  </si>
  <si>
    <t>CALLE 65 13 - 109 BRR GAIRA TRONCAL DEL CARIBE</t>
  </si>
  <si>
    <t>MAGDALENA</t>
  </si>
  <si>
    <t>SANTA-MARTA-MAGDALENA</t>
  </si>
  <si>
    <t>SOLO TURBOS SAS</t>
  </si>
  <si>
    <t>CL 25 11B 40</t>
  </si>
  <si>
    <t>NETGY S.A.S EN REOGANIZACIÓN  ABREVIADA</t>
  </si>
  <si>
    <t>CL 29 # 15 - 62</t>
  </si>
  <si>
    <t>NAUTICENTER SAS</t>
  </si>
  <si>
    <t>BARRIO MANGA CALLE 26 # 17 - 49</t>
  </si>
  <si>
    <t>REQUIP SAS</t>
  </si>
  <si>
    <t>CRA 100 16 20 OF 307</t>
  </si>
  <si>
    <t>Maquitodo SAS</t>
  </si>
  <si>
    <t>Calle 25 Norte 2CN 17</t>
  </si>
  <si>
    <t>COLCOPY SAS</t>
  </si>
  <si>
    <t>CRA 70 10 BIS 82</t>
  </si>
  <si>
    <t>WG GRUPOELECTROGENOS LIMITADA</t>
  </si>
  <si>
    <t>CR 12 30A 29</t>
  </si>
  <si>
    <t>TECNISOLUTIONS SAS</t>
  </si>
  <si>
    <t>CL 10 A 67 A 30</t>
  </si>
  <si>
    <t>POWER ONE SAS</t>
  </si>
  <si>
    <t>CR 62B  2A 37</t>
  </si>
  <si>
    <t>THERMOREPUESTOS SAS</t>
  </si>
  <si>
    <t>CRA 32 15-165 BG 20URB CENTRO INDUSTRIAL PALMASECA</t>
  </si>
  <si>
    <t>ABC INGENIERIA Y REPRESENTACIONES SAS</t>
  </si>
  <si>
    <t>CRA 100 15 170</t>
  </si>
  <si>
    <t>GAMEORU SAS</t>
  </si>
  <si>
    <t>NIDA 8 # 15-67 BARRO ONCE DE NOVIEMBRE</t>
  </si>
  <si>
    <t>NORTE DE SANTANDER</t>
  </si>
  <si>
    <t>LOS-PATIOS-NORTE DE SANTANDER</t>
  </si>
  <si>
    <t>SIERRAS Y EQUIPOS SAS</t>
  </si>
  <si>
    <t>CALLE 30 40-21</t>
  </si>
  <si>
    <t>FUKUTEX SAS</t>
  </si>
  <si>
    <t>CR 49 #61Sur 540 BG135</t>
  </si>
  <si>
    <t>LINEA COMUNICACIONES SAS</t>
  </si>
  <si>
    <t>CALLE 7 SUR 51A 112</t>
  </si>
  <si>
    <t>ONNERA COLOMBIA SAS</t>
  </si>
  <si>
    <t>CR 9 69 70</t>
  </si>
  <si>
    <t>EQUITRONIC SAS</t>
  </si>
  <si>
    <t>CRA 49 61 SUR 68 LC 103</t>
  </si>
  <si>
    <t>ISP MEDELLIN SAS</t>
  </si>
  <si>
    <t>CALLE 42 63 C 122</t>
  </si>
  <si>
    <t>VELPA SOLUCIONES INTEGRALES SAS</t>
  </si>
  <si>
    <t>CARRERA 48 25AA SUR 70 OF 517</t>
  </si>
  <si>
    <t>E-ESYSTEMS SAS</t>
  </si>
  <si>
    <t>Calle 49 68 42</t>
  </si>
  <si>
    <t>EMPRESA REGIONAL DE SERVICIOS GOMEZ PLATA LTDA</t>
  </si>
  <si>
    <t>Carrera 49  49  25</t>
  </si>
  <si>
    <t>GOMEZ-PLATA-ANTIOQUIA</t>
  </si>
  <si>
    <t>CPS REPRESENTACIONES SAS</t>
  </si>
  <si>
    <t>CALLE 20 A SUR 22A 205</t>
  </si>
  <si>
    <t>VIVALDI INGENIERIA HOSPITALARIA SAS</t>
  </si>
  <si>
    <t>Carrera 43 C 7 D 37</t>
  </si>
  <si>
    <t>DILASER SAS</t>
  </si>
  <si>
    <t>CRA 24 # 16AA SUR 136 INTERIOR 101</t>
  </si>
  <si>
    <t>ESPECIALISTAS EN REPARACION, MONTAJES INDUSTRIALES Y DE CALDERAS S.A.S.</t>
  </si>
  <si>
    <t>CRA 28 69 79</t>
  </si>
  <si>
    <t>TECS S.A.S. EN REORGANIZACION</t>
  </si>
  <si>
    <t>CR 19 NRO. 51 34</t>
  </si>
  <si>
    <t>PEMARSA OILFIELD SERVICES S.A</t>
  </si>
  <si>
    <t>KM 1.5 VIA SIBERIA COTA PQ ARCOS DE COTA BG 2B</t>
  </si>
  <si>
    <t>ABC PLANTAS Y EQUIPOS SAS</t>
  </si>
  <si>
    <t>CR 48 91 37</t>
  </si>
  <si>
    <t>TECNICA ELECTRO MEDICA SA</t>
  </si>
  <si>
    <t>CL 47 5 26</t>
  </si>
  <si>
    <t>TECNOENERGIA COLOMBIA SAS</t>
  </si>
  <si>
    <t>CL 91 A 59 06</t>
  </si>
  <si>
    <t>ICL DIDACTICA SAS</t>
  </si>
  <si>
    <t xml:space="preserve">CR 36 A 57 22 </t>
  </si>
  <si>
    <t>Bawer Company SAS</t>
  </si>
  <si>
    <t>Parque Industrial Acrópolis Bodega 24 Vereda Canavita</t>
  </si>
  <si>
    <t>CORALMEDICA LIMITADA</t>
  </si>
  <si>
    <t>CALLE 45 C BIS  25 35</t>
  </si>
  <si>
    <t>FECO Y CIA SAS</t>
  </si>
  <si>
    <t>CL 161 A NO 21 - 27</t>
  </si>
  <si>
    <t>COMPAÑIA INTERAMERICANA DE SEGURIDAD Y SERVICIOS LTDA</t>
  </si>
  <si>
    <t>CALLE 106 57 23</t>
  </si>
  <si>
    <t xml:space="preserve">INGENIERIA Y TELECOMUNICACIONES SAS </t>
  </si>
  <si>
    <t>cale 79b 69R 34</t>
  </si>
  <si>
    <t>HOBART ANDINA SAS</t>
  </si>
  <si>
    <t>CALLE 22B 30 32</t>
  </si>
  <si>
    <t>NUEVOS RECURSOS SAS</t>
  </si>
  <si>
    <t>CR 20 32 A 36</t>
  </si>
  <si>
    <t>DOTACIONES Y EQUIPOS INDUSTRIALES DE COLOMBIA DOTAEQUIP LTDA</t>
  </si>
  <si>
    <t>TV 35A 29B 52 SUR</t>
  </si>
  <si>
    <t>INOXPA COLOMBIA SAS</t>
  </si>
  <si>
    <t>AUTOPISTA MEDELLIN KM 2.5 VIA PARCELAS PQ CIEM OIKOS OCCIDENTE BODEGA G-100</t>
  </si>
  <si>
    <t>Logistica para dispositivos medicos sas</t>
  </si>
  <si>
    <t>Cra 49B 91 98</t>
  </si>
  <si>
    <t>CORREAS MANGUERAS Y SELLOS SAS</t>
  </si>
  <si>
    <t>AV BOYACA 40 31 SUR</t>
  </si>
  <si>
    <t>AM ASESORIA Y MANTENIMIENTO LTDA</t>
  </si>
  <si>
    <t>CR 23 142 34</t>
  </si>
  <si>
    <t>INNOVACION TECNOLOGICA S.A.S.</t>
  </si>
  <si>
    <t>Cra 25 No 41  31</t>
  </si>
  <si>
    <t>ERASMUS SAS</t>
  </si>
  <si>
    <t>DG 40A 18 09</t>
  </si>
  <si>
    <t>SAEG ENGINEERING GROUP SAS</t>
  </si>
  <si>
    <t>Calle 113 7 45 Oficina 1210, 1211, 1212, 1213, 1214 Torre B</t>
  </si>
  <si>
    <t>HEIDELBERG COLOMBIA SAS</t>
  </si>
  <si>
    <t>CL 46 A # 82 - 54 Int.4 Agrup.Empresarial San Cayetano II</t>
  </si>
  <si>
    <t>TECNICOSTURA SA</t>
  </si>
  <si>
    <t>CR 28 A 15 33</t>
  </si>
  <si>
    <t>ALMAPAL COLOMBIA</t>
  </si>
  <si>
    <t>CALLE 86 A  22 40</t>
  </si>
  <si>
    <t>GEOSYSTEM INGENERIA SAS</t>
  </si>
  <si>
    <t>CLL53 67 83</t>
  </si>
  <si>
    <t>SUMINISTROS Y COMPRESORES LIMITADA</t>
  </si>
  <si>
    <t>CR 52 70 15</t>
  </si>
  <si>
    <t>KASSEL GROUP S.A.S.</t>
  </si>
  <si>
    <t>CR 27B 73-24</t>
  </si>
  <si>
    <t>GRAPHIC SOLUTIONS INTERNATINAL SAS</t>
  </si>
  <si>
    <t>CLL 45 C 25 32</t>
  </si>
  <si>
    <t>MICROMEDICA SAS - EN REORGANIZACION</t>
  </si>
  <si>
    <t>Calle 2 No 71 D - 65</t>
  </si>
  <si>
    <t>UNIVERSAL PACK GROUP S.A.S EN REORGANIZACIÓN</t>
  </si>
  <si>
    <t>CL 89 49 35</t>
  </si>
  <si>
    <t>HUSKY INJECTION MOLDING SYSTEMS COLOMBIA LTD. SUCURSAL COLOMBIA</t>
  </si>
  <si>
    <t>CR 13 93-40 OF 303</t>
  </si>
  <si>
    <t>SET Y GAD SAS</t>
  </si>
  <si>
    <t>CR 48 101A 69</t>
  </si>
  <si>
    <t>CLA DE COLOMBIA SAS</t>
  </si>
  <si>
    <t>CR 11 A 93 93 OF 203</t>
  </si>
  <si>
    <t>WORLD MEDICAL SAS</t>
  </si>
  <si>
    <t>AVENIDA CRA 7 156 68 OFICINA 2801</t>
  </si>
  <si>
    <t>ELECTROEQUIPOS COLOMBIA SAS</t>
  </si>
  <si>
    <t>Calle 109 No. 14 A 26</t>
  </si>
  <si>
    <t>HIGH QUALITY ENGINEERING SAS</t>
  </si>
  <si>
    <t>CRA 14  76 26 OF 705</t>
  </si>
  <si>
    <t>BOMBAS Y MONTAJES SAS</t>
  </si>
  <si>
    <t>CR 69 B NO 73 A 77</t>
  </si>
  <si>
    <t>MACROSEARCH SAS</t>
  </si>
  <si>
    <t>CL 103 N° 45A 29</t>
  </si>
  <si>
    <t>DISTRIBUIDORA Y COMERCIALIZADORA DIZAR LTDA</t>
  </si>
  <si>
    <t>CRA 70 N 105 33</t>
  </si>
  <si>
    <t>GLOBAL MOTOR SAS</t>
  </si>
  <si>
    <t>CL 17A 69B 27</t>
  </si>
  <si>
    <t>830080022</t>
  </si>
  <si>
    <t>CL 25 G 85 C 45</t>
  </si>
  <si>
    <t>FLUICONNECTO SERVICIOS HIDRAULICOS SAS</t>
  </si>
  <si>
    <t>CL 19 22 55</t>
  </si>
  <si>
    <t>HOERBIGER de Colombia Ltda</t>
  </si>
  <si>
    <t>Cr 85D 46A-65 BODEGA 12</t>
  </si>
  <si>
    <t>ELECTRICOS Y COMUNICACIONES ALFA SAS</t>
  </si>
  <si>
    <t>CR 12 16 82</t>
  </si>
  <si>
    <t>GRAFIX DIGITAL S.A.</t>
  </si>
  <si>
    <t>CR 11 A 93 A 62 OF 201</t>
  </si>
  <si>
    <t>Q&amp;C INGENIERIA SAS</t>
  </si>
  <si>
    <t>CR 7 156 10 OF 1504</t>
  </si>
  <si>
    <t>COMPAÑIA INTERNACIONAL DE MANTENIMIENTO CIMA SAS</t>
  </si>
  <si>
    <t>CRA 96J 23A 55</t>
  </si>
  <si>
    <t>MEDIMEX SAS</t>
  </si>
  <si>
    <t>Cl 35 No. 6 64</t>
  </si>
  <si>
    <t>ASSIST INGENIERIA S.A.S</t>
  </si>
  <si>
    <t>AV KRA 70 106-21</t>
  </si>
  <si>
    <t>AIRE Y ENERGIA LIMITADA</t>
  </si>
  <si>
    <t>CALLE 116 A 71 A 45</t>
  </si>
  <si>
    <t>ABCONTROL INGENIERIA SAS</t>
  </si>
  <si>
    <t>CALLE 54 A 72 60</t>
  </si>
  <si>
    <t>GAS INSTRUMENT SAS</t>
  </si>
  <si>
    <t>CR. 70D NO. 115A -38 OF. 302</t>
  </si>
  <si>
    <t>CODIFICACION Y ETIQUETADO SA</t>
  </si>
  <si>
    <t>CL 23 116 31 BG 5</t>
  </si>
  <si>
    <t>BESTOOLS SAS</t>
  </si>
  <si>
    <t>CRA 21 1F 71</t>
  </si>
  <si>
    <t>VEYALTHI GROUP S.A.S VEYALTHI GROUP S.A.S</t>
  </si>
  <si>
    <t>CL 51 No. 72A-28 CL 51 No. 72A-28</t>
  </si>
  <si>
    <t>METRICOM LIMITADA</t>
  </si>
  <si>
    <t>CL 25 A 32 45</t>
  </si>
  <si>
    <t>DELTAGAS SAS</t>
  </si>
  <si>
    <t>DIAGONAL 45 D 20 47</t>
  </si>
  <si>
    <t>COLOMBIANA DE REPRESENTACIONES INGENIERIA Y SUMINISTROS S.A.</t>
  </si>
  <si>
    <t>CARRERA 19B 166 73</t>
  </si>
  <si>
    <t>BEARINGS TRANSMISSION COLOMBIA LIMITADA</t>
  </si>
  <si>
    <t>KR 58 14 01</t>
  </si>
  <si>
    <t>IMPORSOLUCIONES SAS</t>
  </si>
  <si>
    <t>CALLE 102 70 G 45</t>
  </si>
  <si>
    <t>LOH ENTERPRISES COLOMBIA SAS</t>
  </si>
  <si>
    <t>Diagonal 115A 70B 56</t>
  </si>
  <si>
    <t>HIDROMED SA</t>
  </si>
  <si>
    <t>CL 99 No 66 72</t>
  </si>
  <si>
    <t>ABC RODAMIENTOS Y SUMINISTROS INDUTRIALES SAS</t>
  </si>
  <si>
    <t>CARRERA 62 12 58 BODEGA 9</t>
  </si>
  <si>
    <t>INSE GROUP S.A.S</t>
  </si>
  <si>
    <t>AV 2 20-50 - San luis</t>
  </si>
  <si>
    <t>CUCUTA-NORTE DE SANTANDER</t>
  </si>
  <si>
    <t>IMW COLOMBIA LTDA</t>
  </si>
  <si>
    <t>Via 40 69-58 Bod A1 Parque Industrial Via 40</t>
  </si>
  <si>
    <t>SERVICIOS E IMPORTACIONES SAS</t>
  </si>
  <si>
    <t>CL 44 42 188</t>
  </si>
  <si>
    <t>HISPANO COLOMBIANA DE EQUIPOS SAS</t>
  </si>
  <si>
    <t>CRA 71 3-197 KM 2.5 VIA CORDIALIDAD</t>
  </si>
  <si>
    <t>GALAPA-ATLANTICO</t>
  </si>
  <si>
    <t>PANTECNICA S.A. Comercialización de Polipastos, puente gruas y equipos afines en el manejo de carga para todo tipo de industria. G4659 - Comercio al por mayor de otros tipos de maquinaria y equipo n.c.p. 01. ANUAL 1955-03-02 2052-12-31 ACTIVA 01. SOCIEDAD ANÓNIMA 07. ACTIVIDAD ECONÓMICA DIFERENTE A LAS ANTERIORE</t>
  </si>
  <si>
    <t>CL 79 B 54 26</t>
  </si>
  <si>
    <t>WONDERFUL MUEBLES SPAZIO W SAS</t>
  </si>
  <si>
    <t>CALLE 77 No 68H 61</t>
  </si>
  <si>
    <t>HACH COLOMBIA SAS</t>
  </si>
  <si>
    <t>Cr 53 A 128 B 54</t>
  </si>
  <si>
    <t>IMPORTADORA FOTOMORIZ SA</t>
  </si>
  <si>
    <t>CR 28 A 71 64</t>
  </si>
  <si>
    <t>SANITAS SAS</t>
  </si>
  <si>
    <t>CL 35 20 18</t>
  </si>
  <si>
    <t>SARAVIA BRAVO SOCIEDAD POR ACCIONES SIMPLIFICADA</t>
  </si>
  <si>
    <t>sonia.c@saraviabravo.com</t>
  </si>
  <si>
    <t>RADIOCOM SAS</t>
  </si>
  <si>
    <t>AK 9 108 A 86</t>
  </si>
  <si>
    <t>COLMAQUINAS SA</t>
  </si>
  <si>
    <t>CRA 7 74B-56 OF 505</t>
  </si>
  <si>
    <t>E MC ALLISTER SAS</t>
  </si>
  <si>
    <t>KILOMETRO 19 AUTOPISTA NORTE LOTE EL TRIUNFO</t>
  </si>
  <si>
    <t>FSC SOLUCIONES DE INGENIERIA SAS</t>
  </si>
  <si>
    <t>CLL 148 # 107-50 T1 APTO 804</t>
  </si>
  <si>
    <t>UNIMAQ SA</t>
  </si>
  <si>
    <t>CL 13 68A 45/55</t>
  </si>
  <si>
    <t>HANSEATICA SAS</t>
  </si>
  <si>
    <t>CARRERA 19 B NO. 168 - 70</t>
  </si>
  <si>
    <t>INSTRUMENTOS &amp; CONTROLES SA</t>
  </si>
  <si>
    <t>CL 39 24 45</t>
  </si>
  <si>
    <t>INGENIEROS Y TECNICOS ELECTRICISTAS ASOCIADOS LTDA INTELECAINGENIEROS Y TECNICOS ELECTRICISTAS ASOCIADOS LTDA INTELECA</t>
  </si>
  <si>
    <t>CR 32A 10 43</t>
  </si>
  <si>
    <t>DISAM SAS</t>
  </si>
  <si>
    <t>CL 19 12 90</t>
  </si>
  <si>
    <t>COMPAÑIA IMPORTADORA Y EXPORTADORA DE COLOMBIA SAS</t>
  </si>
  <si>
    <t>CR 21 100-20 OF 703</t>
  </si>
  <si>
    <t>RECONSTRUCTORA GENERAL DE MOTORES LTDA</t>
  </si>
  <si>
    <t>CR 22 17 63</t>
  </si>
  <si>
    <t>TECNO INGENIERIA LTDA</t>
  </si>
  <si>
    <t>KR 26 72 34</t>
  </si>
  <si>
    <t>JAVAR SAS</t>
  </si>
  <si>
    <t>CL 74 27 B 32</t>
  </si>
  <si>
    <t>EQUIMED LTDA</t>
  </si>
  <si>
    <t>CALLE 37 16 39</t>
  </si>
  <si>
    <t>Petrolcarbon Ltda</t>
  </si>
  <si>
    <t>Calle 78 No 9-57</t>
  </si>
  <si>
    <t>J RESTREPO EQUIPHOS SAS</t>
  </si>
  <si>
    <t>CALLE 134 N 7 83 T1 OF 131</t>
  </si>
  <si>
    <t>HOSPIMEDICS S.A.S EN LIQUIDACION</t>
  </si>
  <si>
    <t>CARRERA 14 N 75-77 OFICINA 604</t>
  </si>
  <si>
    <t>FIZA SAS</t>
  </si>
  <si>
    <t>AUTOP NORTE KM 19 / 20</t>
  </si>
  <si>
    <t>ALFRIO SAS</t>
  </si>
  <si>
    <t>CL 57 19 48</t>
  </si>
  <si>
    <t>INVERSIONES DRILLTEX SAS</t>
  </si>
  <si>
    <t>AV CLL 80 69 70 OF 18</t>
  </si>
  <si>
    <t>iINTER SERVICIOS ELECTRICOS ISE SAS</t>
  </si>
  <si>
    <t>05. SOCIEDAD EN COMANDITA POR ACCIONES</t>
  </si>
  <si>
    <t>VIA SIBERIA COTA KM 2.7 PARCELA 20 LOTE 6</t>
  </si>
  <si>
    <t>CI DISMECOL SAS</t>
  </si>
  <si>
    <t>AC 24 95 A 80 OF 501 ET 2</t>
  </si>
  <si>
    <t>DIRIMPEX SAS</t>
  </si>
  <si>
    <t>CLL 18 68 D 80</t>
  </si>
  <si>
    <t>PURIFICACION Y ANALISIS DE FLUIDOS SAS</t>
  </si>
  <si>
    <t>AUT MEDELLIN KM 1.5  PAR EMPRESARIAL SAN BERNARDO BG 6</t>
  </si>
  <si>
    <t>PROYNS SAS</t>
  </si>
  <si>
    <t>CR 27 76 14</t>
  </si>
  <si>
    <t>LAS ELECTROMEDICINA SAS</t>
  </si>
  <si>
    <t>CL 26 96 J 66 LC 23</t>
  </si>
  <si>
    <t>AMERICAN FARMAGRUP SAS</t>
  </si>
  <si>
    <t>CLL 21 43A 74</t>
  </si>
  <si>
    <t>MACOSER SA</t>
  </si>
  <si>
    <t>CALLE 45  39 07</t>
  </si>
  <si>
    <t>AVANTIKA COLOMBIA SAS</t>
  </si>
  <si>
    <t>JURIDICA@AVANTIKA.COM</t>
  </si>
  <si>
    <t>SERVICIOS ELECTROHIDRAULICOS SAS  SERVICIOS ELECTROHIDRAULICOS SA</t>
  </si>
  <si>
    <t>VIA 40 53 - 57</t>
  </si>
  <si>
    <t>INVERSIONES CHAHIN Y CIA C.S.A EN REORGANIZACION</t>
  </si>
  <si>
    <t>VIA 40 No 73 -290</t>
  </si>
  <si>
    <t>ATR SAS EN REORGANIZACION</t>
  </si>
  <si>
    <t>CALLE  32 NO 29 109</t>
  </si>
  <si>
    <t>ESSEN SAS</t>
  </si>
  <si>
    <t>CL 34 8 43</t>
  </si>
  <si>
    <t>TRANSFORMADORES DE COLOMBIA SA</t>
  </si>
  <si>
    <t>CR 11 41 46</t>
  </si>
  <si>
    <t>SINCRON DISEÑO ELECTRONICO SAS</t>
  </si>
  <si>
    <t>07. EMPRESA UNIPERSONAL</t>
  </si>
  <si>
    <t>AV 1OE 6 28</t>
  </si>
  <si>
    <t>CODINTER SAS</t>
  </si>
  <si>
    <t>CRA 31A No. 10A-129</t>
  </si>
  <si>
    <t>FISIOMEDICA SAS</t>
  </si>
  <si>
    <t>AV CALLE 80 69 70 BODEGA 38</t>
  </si>
  <si>
    <t>SOLDARCO SAS</t>
  </si>
  <si>
    <t>CRA 4 21 73</t>
  </si>
  <si>
    <t>IME INGENIERIA DE MAQUINAS ELECTRICAS SAS</t>
  </si>
  <si>
    <t>CL 56 5N-126</t>
  </si>
  <si>
    <t>IMPORTACION TECNICA ESTUDIOS Y COMERCIALIZACION S.A.</t>
  </si>
  <si>
    <t>CALLE 20 1 30</t>
  </si>
  <si>
    <t>ANTONIO SPATH &amp; CÍA. S.A.</t>
  </si>
  <si>
    <t>PIE DE LA POPA CALLE 30 #19A-11</t>
  </si>
  <si>
    <t>MAQUINAS INDUSTRIALES DE CONFECCION SAS</t>
  </si>
  <si>
    <t>CR 44  10 SUR 76</t>
  </si>
  <si>
    <t>HECTOR ECHAVARRIA V. SOCIEDAD PORACCIONES SIMPLIFICADA- HEVCO SAS</t>
  </si>
  <si>
    <t>Calle 29 46 10</t>
  </si>
  <si>
    <t>PREMAC SAS</t>
  </si>
  <si>
    <t>CRA 42 NO. 24 52</t>
  </si>
  <si>
    <t>ALMACEN BOMBAS SA</t>
  </si>
  <si>
    <t>CALLE 50 54 15</t>
  </si>
  <si>
    <t>ELECTRONICA MEDICA Y CONTROL EMCO S.A.S.</t>
  </si>
  <si>
    <t>Carrera 80 A 34 B 07</t>
  </si>
  <si>
    <t>LINEAS Y DISEÑOS S.A.S</t>
  </si>
  <si>
    <t>CRA 50 C 10 SUR 141</t>
  </si>
  <si>
    <t>BYR INGENIERIA DE FLUIDOS SAS</t>
  </si>
  <si>
    <t>CARRERA 51  12 SUR  75</t>
  </si>
  <si>
    <t>SUMINISTROS Y CONTROLES ELECTRONICOS S.A.</t>
  </si>
  <si>
    <t>CR 53 50 51 OFICINA 506</t>
  </si>
  <si>
    <t>DICIMED SAS</t>
  </si>
  <si>
    <t>CR 33A 38-26/30</t>
  </si>
  <si>
    <t>AQUAPLACE DESALINATION S.A.S.</t>
  </si>
  <si>
    <t>KRA 9 #4-76 SWAM GROUND</t>
  </si>
  <si>
    <t>SAN ANDRES Y PROVIDENCIA</t>
  </si>
  <si>
    <t>SAN-ANDRES-SAN ANDRES Y PROVIDENCIA</t>
  </si>
  <si>
    <t>DISTRIALFA DEL PACIFICO SAS</t>
  </si>
  <si>
    <t>CR 8 23 63</t>
  </si>
  <si>
    <t>HIGH TEC ENVIRONMENTAL LTDA</t>
  </si>
  <si>
    <t>Kr 55 152B 68 Of 706</t>
  </si>
  <si>
    <t>JPR MAQUINAS Y CONSTRUCCIONES S.A.S</t>
  </si>
  <si>
    <t>CRA 48 N 25B SUR 12 OF 302</t>
  </si>
  <si>
    <t>EL-BAGRE-ANTIOQUIA</t>
  </si>
  <si>
    <t>TRANSMISIONES SAS</t>
  </si>
  <si>
    <t>CR 69 B 21 A 24</t>
  </si>
  <si>
    <t>CONTINENTAL PROCESS INSTRUMENTS SAS</t>
  </si>
  <si>
    <t>KR 5 61 19</t>
  </si>
  <si>
    <t>SORING LTDA</t>
  </si>
  <si>
    <t>CRA 22 A N 87 - 56</t>
  </si>
  <si>
    <t>FIRST MEDICAL DE COLOMBIA SAS</t>
  </si>
  <si>
    <t>KR 45 93 15</t>
  </si>
  <si>
    <t>IMPAK A.L. TECNICOS LTDA</t>
  </si>
  <si>
    <t>CRA 4 # 17-20</t>
  </si>
  <si>
    <t>GNH COLOMBIA SAS</t>
  </si>
  <si>
    <t>CRA 51 70 57</t>
  </si>
  <si>
    <t>GRUPO MLS SAS</t>
  </si>
  <si>
    <t>CL 75 99 21</t>
  </si>
  <si>
    <t>EDISATECH INTERNATIONAL GROUP SAS</t>
  </si>
  <si>
    <t>Calle 39B Sur 31 - 38</t>
  </si>
  <si>
    <t>B&amp;V INGENIERIA SAS</t>
  </si>
  <si>
    <t>CR 43 C 61 SUR 53 BG 25</t>
  </si>
  <si>
    <t>INCOMELEC SAS</t>
  </si>
  <si>
    <t>CR 49B 93 31</t>
  </si>
  <si>
    <t>PEGSA LTDA</t>
  </si>
  <si>
    <t>Cl 127 # 14 - 54 Of 709 Edf Gradeco Business Plaza</t>
  </si>
  <si>
    <t>FERREINGENIERIA JM LTDA</t>
  </si>
  <si>
    <t>CARRERA 109 23 G 49</t>
  </si>
  <si>
    <t>OHB LTDA</t>
  </si>
  <si>
    <t>AV EL DORADO 85 D 55 LC LE 24</t>
  </si>
  <si>
    <t>GERMAR GMG SAS</t>
  </si>
  <si>
    <t>DG 115 A 7OB 17</t>
  </si>
  <si>
    <t>XYLEM WATER SOLUTIONS COLOMBIA SAS</t>
  </si>
  <si>
    <t>Cra 85 D No. 46A 65 Bg 18</t>
  </si>
  <si>
    <t>DELLA VALENTINA COLOMBIA S.A.S.</t>
  </si>
  <si>
    <t>CL 93 15 51 OFC 201</t>
  </si>
  <si>
    <t>CARDIO SAFE S.A.</t>
  </si>
  <si>
    <t>CALLE 67 7 35 OF 1105</t>
  </si>
  <si>
    <t>DANVAL SAS</t>
  </si>
  <si>
    <t>CARRERA 94 16 65</t>
  </si>
  <si>
    <t>POWERSUN SAS</t>
  </si>
  <si>
    <t>CALLE 70C No. 56B-20</t>
  </si>
  <si>
    <t>MARTROM SAS</t>
  </si>
  <si>
    <t>CL11B 81B 06 ESQ</t>
  </si>
  <si>
    <t>STEIN &amp; CIA S.A.S.</t>
  </si>
  <si>
    <t>AV 19 No 120-71 OF 414</t>
  </si>
  <si>
    <t>PT ENGINEERING SUPLIES SAS</t>
  </si>
  <si>
    <t>CR 96 BIS B 24 C 32</t>
  </si>
  <si>
    <t>SOPORTE MINERO TECNICO SAS</t>
  </si>
  <si>
    <t>CR 51 B 80 58 OF 401  SUITE 101</t>
  </si>
  <si>
    <t>MAQUINARIAS Y SOLUCIONES SAS</t>
  </si>
  <si>
    <t>admon@maquinariasysoluciones.com</t>
  </si>
  <si>
    <t>SCALA ASCENSORES SAS</t>
  </si>
  <si>
    <t>Cra 5 N° 9 - 26 Sur Complejo Sabana Park Torre 1 Piso 4</t>
  </si>
  <si>
    <t>CAJICA-CUNDINAMARCA</t>
  </si>
  <si>
    <t>IMPORTADORA DE BOMBAS Y TECNOLOGIA LTDA</t>
  </si>
  <si>
    <t>CALLE 165 46 47</t>
  </si>
  <si>
    <t>GHC HEALTCARE SUCURSAL COLOMBIA</t>
  </si>
  <si>
    <t>CR 100 No. 5 169 OF 702B ED OASIS CENTRO COMERCIAL UNICENTRO</t>
  </si>
  <si>
    <t>AIRPARTS DE COLOMBIA S.A.S.</t>
  </si>
  <si>
    <t>Cr 111 No. 23D-38</t>
  </si>
  <si>
    <t>INGENERGIA COLOMBIA SA</t>
  </si>
  <si>
    <t>CRA 1 N° 68-27 APTO 201</t>
  </si>
  <si>
    <t>MACTRAK SAS</t>
  </si>
  <si>
    <t>CR 43 30 C 34</t>
  </si>
  <si>
    <t>ORDENES Y SUMINISTROS SAS</t>
  </si>
  <si>
    <t>CRA 13A 77A 49</t>
  </si>
  <si>
    <t>Network1 International Colombia SAS</t>
  </si>
  <si>
    <t>Km 7 via H Lote 155 Bodega 10 Parque Industrial Celta</t>
  </si>
  <si>
    <t>DC TEKNICALDERAS LTDA</t>
  </si>
  <si>
    <t>CR 73 A 0 24</t>
  </si>
  <si>
    <t>SYP COLOMBIA S.A.S.</t>
  </si>
  <si>
    <t>PARQUE INDUSTRIAL LOS NOGALES BOD 10 AUTOP. MEDELLIN KM 2.7</t>
  </si>
  <si>
    <t>FLEXCOM INTERNATIONAL TRADE LTDA</t>
  </si>
  <si>
    <t>CL 94A 60 31</t>
  </si>
  <si>
    <t>COMPRESORES Y REDES NEUMATICAS LTDA.</t>
  </si>
  <si>
    <t>AC 26 69 63 OF 203</t>
  </si>
  <si>
    <t>RITTAL SAS</t>
  </si>
  <si>
    <t>AUT BOG MED KM 7 PARQUE EMPRESARIAL CELTA BG 1 LT 48</t>
  </si>
  <si>
    <t>IMPORTADORA CASA COLOMBIA SAS</t>
  </si>
  <si>
    <t>DG 16 96 G 05</t>
  </si>
  <si>
    <t>ASCENSORES INGETRAVERT LTDA</t>
  </si>
  <si>
    <t>CR 48A No 174A 27</t>
  </si>
  <si>
    <t>INGENIERIA CLINICA A SU SERVICIO INCLISER LTDA</t>
  </si>
  <si>
    <t>CALLE 119 13 45 OFC 201</t>
  </si>
  <si>
    <t>EXIMEDICAL SAS</t>
  </si>
  <si>
    <t>CR 51B 76 178</t>
  </si>
  <si>
    <t>MSA DE COLOMBIA SAS</t>
  </si>
  <si>
    <t>CRA 85D #46A-65 BG19 COMPLEJO LOGISTICO SAN CAYETANO</t>
  </si>
  <si>
    <t>ENGINEERING AND SERVICES MBL Y CIA S A S</t>
  </si>
  <si>
    <t>Autopista Medellin Km 3.5 Costado Sur</t>
  </si>
  <si>
    <t>KOOLL IMPORTACIONES SAS</t>
  </si>
  <si>
    <t>CL 13 27A 68 BL 1 BG 1</t>
  </si>
  <si>
    <t>RYM SOLUCIONES INTEGRALES SAS - EN REORGANIZACION -</t>
  </si>
  <si>
    <t>CARRERA 89 A 10 47</t>
  </si>
  <si>
    <t>WELCH ALLYN COLOMBIA LTDA</t>
  </si>
  <si>
    <t>CR 16 # 97 46 P 6</t>
  </si>
  <si>
    <t>GRUPO EMPRESARIAL DEL ORIENTE SAS EN REORGANIZACION</t>
  </si>
  <si>
    <t>AVENIDA QUEBRADASECA 23-47</t>
  </si>
  <si>
    <t>INDUSTRICOL SAS</t>
  </si>
  <si>
    <t>CLL 7 SUR 51A 21 BODEGA 124 MALL PROVIDENCIA</t>
  </si>
  <si>
    <t>SKALER SAS</t>
  </si>
  <si>
    <t>CL 66 1 N 66</t>
  </si>
  <si>
    <t>THERMODYNAMICS ENGINEERING SAS</t>
  </si>
  <si>
    <t>KM 5 VIA SUBA COTA PARQUE INDUSTRIAL SANTA ANA BODEGA 7</t>
  </si>
  <si>
    <t>TFI COLOMBIA</t>
  </si>
  <si>
    <t>CELTA TRADE PARK LOTE 123 BODEGA 4</t>
  </si>
  <si>
    <t>GRUPO LYSCO SAS</t>
  </si>
  <si>
    <t>Autopista Medellin Km 3.5 Costado Sur Terminal Terrestre De Carga Oikos Modulo 5 Bodega 8</t>
  </si>
  <si>
    <t>GLORY GLOBAL SOLUTIONS (COLOMBIA) S.A.S.</t>
  </si>
  <si>
    <t>CL 79A 8 63 OF 501 502</t>
  </si>
  <si>
    <t>CONSORCIO OGS CA SUCURSAL COLOMBIA</t>
  </si>
  <si>
    <t>CR 13 90 17</t>
  </si>
  <si>
    <t>BANDAS Y SERVICIOS DE LA COSTA S.A.S</t>
  </si>
  <si>
    <t>CALLE 110 # 10-427 BODEGA A18</t>
  </si>
  <si>
    <t>ADVANCED RADIOTHERAPY CORPORATION S.A.</t>
  </si>
  <si>
    <t>CALLE 89A 20 25</t>
  </si>
  <si>
    <t>BBG COLOMBIA S.A.S.</t>
  </si>
  <si>
    <t>CR 23 12 B 58</t>
  </si>
  <si>
    <t>MDIAGNOSTICA SOLUCIONES SAS</t>
  </si>
  <si>
    <t>CLL 119 70C 69</t>
  </si>
  <si>
    <t>FIORAZIO COLOMBIA SA</t>
  </si>
  <si>
    <t>CL 23 No. 116-31 BG21</t>
  </si>
  <si>
    <t>MERKUR GAMNG COLOMBIA SAS</t>
  </si>
  <si>
    <t>CALLE 80 NRO 69-70 BODEGA 5</t>
  </si>
  <si>
    <t>DAKORA SAS</t>
  </si>
  <si>
    <t>KM 7 VIA CAJICA CHIA DL OF 201-3 SAN ROQUE</t>
  </si>
  <si>
    <t>DISEÑO PETROMECANICO SAS EN REORGANIZACION</t>
  </si>
  <si>
    <t>calle 5 No 20 - 30</t>
  </si>
  <si>
    <t xml:space="preserve">GVS COLOMBIA SASGVS COLOMBIA SAS </t>
  </si>
  <si>
    <t>AV 4N 23 DN 50</t>
  </si>
  <si>
    <t>AIGNEP LATAM SAS</t>
  </si>
  <si>
    <t>CL 15 27 78</t>
  </si>
  <si>
    <t>,METROOMAT NDT SAS</t>
  </si>
  <si>
    <t>CR 55 152B 68 OF 408</t>
  </si>
  <si>
    <t>INSMEVET S EN C</t>
  </si>
  <si>
    <t>04. SOCIEDAD EN COMANDITA</t>
  </si>
  <si>
    <t>AUT MEDELLIN KILOMETRO UNO PUNTO CINCO VIA PARQUE LA FLORIDA PARQUE IND TERRAPUERTO BG 21</t>
  </si>
  <si>
    <t>COLFLO EQUIPOS SAS</t>
  </si>
  <si>
    <t>CL 6 SUR 72 A 03 BRR</t>
  </si>
  <si>
    <t>RENSER COLOMBIA SAS</t>
  </si>
  <si>
    <t>CL 1 A  7A 69 CA 4</t>
  </si>
  <si>
    <t>MOTORES Y MOTORES LC SOCIEDAD POR ACCIONES SIMPLIFICADA</t>
  </si>
  <si>
    <t>CARRERA 16 # 23 - 64</t>
  </si>
  <si>
    <t>ALTAMIRA WATER LTDA</t>
  </si>
  <si>
    <t>AUT MEDELLIN KM 2.4 VIA SIBERIA COSTADO SUR COMPLEJO LOGISTICO INDUSTRIAL Y COMERCIAL CLIC 80</t>
  </si>
  <si>
    <t>TIENKEN SAS</t>
  </si>
  <si>
    <t>CRA 47 A 93 79</t>
  </si>
  <si>
    <t>ADN INTERNACIONAL SAS</t>
  </si>
  <si>
    <t>CALLE 56 A 72 B 35</t>
  </si>
  <si>
    <t>IME IMPORTMEDICAL COLOMBIA S.A.S.</t>
  </si>
  <si>
    <t>CR 50 22 41 LC 203 CC CIPRES PLAZA</t>
  </si>
  <si>
    <t>MINEPRO SAS</t>
  </si>
  <si>
    <t>CLL 76 #46-23</t>
  </si>
  <si>
    <t>Solucion tecnica sas</t>
  </si>
  <si>
    <t>calle 172 n 22a-42</t>
  </si>
  <si>
    <t>BRUECKNER COLOMBIA SAS</t>
  </si>
  <si>
    <t>Cr 106 No 15A-25 Bod 24 Mz 9</t>
  </si>
  <si>
    <t>SOLUCIONES HYTORC COLOMBIA SAS</t>
  </si>
  <si>
    <t>Parque Industrial Ciem Oikos Occidente Bg G 106 Aut  Bogota - Medellin</t>
  </si>
  <si>
    <t>equipos tecni metalocos sas</t>
  </si>
  <si>
    <t>cra 48 b 67 sur 50</t>
  </si>
  <si>
    <t>ET SERVICES SAS</t>
  </si>
  <si>
    <t>CL 59A SUR 74 61</t>
  </si>
  <si>
    <t>DIESELECTROS CARIBE SAS</t>
  </si>
  <si>
    <t>VIA 40 85 560 BG 21</t>
  </si>
  <si>
    <t>SOLUMED INGENIERIA SAS</t>
  </si>
  <si>
    <t>Cra. 38 #32-48</t>
  </si>
  <si>
    <t>DOUBLE E COLOMBIA SAS</t>
  </si>
  <si>
    <t>Ak 19 No. 118 - 95 Of 402</t>
  </si>
  <si>
    <t>COINSTOR S.A.S.</t>
  </si>
  <si>
    <t>CL 66 47 17</t>
  </si>
  <si>
    <t>HANNA INSTRUMENTS SAS</t>
  </si>
  <si>
    <t>CRA 98 No 25G 10</t>
  </si>
  <si>
    <t>TEXPROIL SRL SUCURSAL COLOMBIA</t>
  </si>
  <si>
    <t>CARRERA 13 # 97-51 OFICINA 202</t>
  </si>
  <si>
    <t>ATLANTIC MEDICAL EQUIPMET SUPPLY</t>
  </si>
  <si>
    <t>CRA 55 40A 20</t>
  </si>
  <si>
    <t>APS LIGHTING &amp; SAFETY PRODUCTS DE COLOMBIA S.A.S</t>
  </si>
  <si>
    <t>CLL 70 SUR No 38 - 380 LOCAL 101</t>
  </si>
  <si>
    <t>SUMINISTROS TECNICOS PETROLEROS SAS EN REORGANIZACION</t>
  </si>
  <si>
    <t>VDA CAMPO 45 EL CENTRO DE ECP AL LADO DE DISCOM</t>
  </si>
  <si>
    <t>TEKMAQ SAS</t>
  </si>
  <si>
    <t>CALL 5 C  3025</t>
  </si>
  <si>
    <t>PERDOMO BUSINESS GROUP SAS</t>
  </si>
  <si>
    <t>CL 74 57A 16</t>
  </si>
  <si>
    <t>MAKELO INVERSIONES SAS</t>
  </si>
  <si>
    <t>ANILLO VIAL 23-41 VEREDA RIO FRIO</t>
  </si>
  <si>
    <t>ITAL DESIGN SAS</t>
  </si>
  <si>
    <t>CR 27 12 26</t>
  </si>
  <si>
    <t>INDUTECNICA TRUJILLO SAS</t>
  </si>
  <si>
    <t>CL 54 11D 5</t>
  </si>
  <si>
    <t>LINEA VIVA MEDICAL SAS</t>
  </si>
  <si>
    <t>AV 4E No. 0N-45 BRR QUINTA BOSCH</t>
  </si>
  <si>
    <t>COLMEDIKS SAS</t>
  </si>
  <si>
    <t>CR 29 C 10C 125 OF 1001</t>
  </si>
  <si>
    <t>UNICO COLOMBIA SAS</t>
  </si>
  <si>
    <t>Km 3.4 Cl 80 Md 1 Bg 6</t>
  </si>
  <si>
    <t>ECO AMERICA SAS</t>
  </si>
  <si>
    <t>Calle 114 No.51-54</t>
  </si>
  <si>
    <t>FRIOCENTRO GSF SASCompra venta por mayor y por menor de productos de refrigeracion y aire acondicionadoG4659 -FRIOCENTRO GSF SAS2011-01-28</t>
  </si>
  <si>
    <t>CL 19  #15 - 23</t>
  </si>
  <si>
    <t>COMPAÑIA DE MONTAJES DISEÑO Y CONSTRUCCION CMD SAS</t>
  </si>
  <si>
    <t>CL 54 11 B 05</t>
  </si>
  <si>
    <t>GEOINSTRUMENTOS TOPOGRAFICOS SAS</t>
  </si>
  <si>
    <t>CALLE 53 67 83 PISO 3</t>
  </si>
  <si>
    <t>KEBCO SAS</t>
  </si>
  <si>
    <t>CL 10 52 A 18 INT 104</t>
  </si>
  <si>
    <t>ULTRASCHALL DE COLOMBIA SAS</t>
  </si>
  <si>
    <t>CLL 23 # 116 - 31</t>
  </si>
  <si>
    <t>FERRETERIA JIMENEZ SAS</t>
  </si>
  <si>
    <t>CARRERA 17 # 29A-10-12</t>
  </si>
  <si>
    <t>INBIOS S.A.S</t>
  </si>
  <si>
    <t>CARRERA 43 F 14 A 88</t>
  </si>
  <si>
    <t>REFRIPARTES Y MOTORES AS</t>
  </si>
  <si>
    <t>CL 45 # 43 - 66</t>
  </si>
  <si>
    <t>BEUMER GROUP COLOMBIA SAS</t>
  </si>
  <si>
    <t>CR 13 116 05 OF 202</t>
  </si>
  <si>
    <t>DYWINDAG S.A.S</t>
  </si>
  <si>
    <t>CR 43 A 8 SUR 15 OF 513</t>
  </si>
  <si>
    <t>MAQUISERVICIOS  SAS</t>
  </si>
  <si>
    <t>CR 10 2 94</t>
  </si>
  <si>
    <t>REMEDIOS-ANTIOQUIA</t>
  </si>
  <si>
    <t>IML AISLATERMICOS INDUSTRIALES SAS</t>
  </si>
  <si>
    <t>CALLE 34 SUR 73F 36</t>
  </si>
  <si>
    <t>ITT GOULDS PUMPS COLOMBIA S.A.S.</t>
  </si>
  <si>
    <t>CR 85 D 46 A 65 BG 09</t>
  </si>
  <si>
    <t>BITZER COLOMBIA S.A.S</t>
  </si>
  <si>
    <t>CARRERA 11 No 79 35 PISO 9</t>
  </si>
  <si>
    <t>CG GRUPO EMPRESARIAL INGENIERIA Y DISEÑOS SAS</t>
  </si>
  <si>
    <t>CL 70C 107C 29</t>
  </si>
  <si>
    <t>CLARYICON SAS</t>
  </si>
  <si>
    <t>Aut Medellin Km 3.5 Via Siberia</t>
  </si>
  <si>
    <t>DISPRO DISPENSADORES PROFESIONALES SAS</t>
  </si>
  <si>
    <t>Cra 19 #34-53 Brr Lo Amador</t>
  </si>
  <si>
    <t>M.I. MANTENIMIENTO INTEGRAL SAS</t>
  </si>
  <si>
    <t>CL 71#11-10 OF 202</t>
  </si>
  <si>
    <t>TECNOLOGIAS MEDICAS COLOMBIA S.A.S</t>
  </si>
  <si>
    <t>CL 72 5-83 P4</t>
  </si>
  <si>
    <t>OSTEOEQUIPOS SAS</t>
  </si>
  <si>
    <t>BARRIO LA CASTELLANA CRA 66 N 31 A 30 CLL PRIMERA</t>
  </si>
  <si>
    <t>FINCPACK SAS</t>
  </si>
  <si>
    <t>Calle 13a 101 48</t>
  </si>
  <si>
    <t>SULZER PUMPS COLOMBIA SAS</t>
  </si>
  <si>
    <t>km 1.5 Vía Siberia-Cota Parque Industrial Potrero Chico</t>
  </si>
  <si>
    <t>KARCHER SAS</t>
  </si>
  <si>
    <t>AV CALLE 116 15B 39</t>
  </si>
  <si>
    <t>TECNICAS EN AUTOMATIZACION Y CONTROL SAS</t>
  </si>
  <si>
    <t>CALLE 13 Nro. 35A 40 BODEGA 4 CENTRO INDUSTRIAL PROFESIONAL PH ARROYOHOND</t>
  </si>
  <si>
    <t>DOTACION Y SUMINISTROS MRA S.A.S.</t>
  </si>
  <si>
    <t>CARRERA 43B No.84 - 110</t>
  </si>
  <si>
    <t>STERILIZE SERVICE SAS</t>
  </si>
  <si>
    <t>CALLE 11A 32 46  BR SAN IGNACIO</t>
  </si>
  <si>
    <t>CATVER S.A.S.</t>
  </si>
  <si>
    <t>CR 47 A 91 67 LO 6 MZ 21</t>
  </si>
  <si>
    <t>KINNESIS SOLUTIONS SAS</t>
  </si>
  <si>
    <t>CR 25 1 A SUR 155 OF 1453</t>
  </si>
  <si>
    <t>ENVITECK SAS</t>
  </si>
  <si>
    <t>CR 69 F 3 A 16 CA 1</t>
  </si>
  <si>
    <t>AERZEN COLOMBIA SAS</t>
  </si>
  <si>
    <t>AUT MED KM 3 CEM MOD 2 BOD 27 SIBERIA COTA</t>
  </si>
  <si>
    <t>SOLUCIONES INTEGRALES EN INGENIERIA MEDICO INDUSTRIAL S.A.S BIC</t>
  </si>
  <si>
    <t>CLL 22 22 13</t>
  </si>
  <si>
    <t>CASANARE</t>
  </si>
  <si>
    <t>YOPAL-CASANARE</t>
  </si>
  <si>
    <t>SIPAMERICAN INDUSTRIES ZOPPAS TOOLS&amp;MACHINERY SUCURSAL COLOMBIA</t>
  </si>
  <si>
    <t>CL 98 10 32</t>
  </si>
  <si>
    <t>EQUIPOS Y SERVICIOS TREX DE COLOMBIA S.A.S</t>
  </si>
  <si>
    <t>CL 10 39 06</t>
  </si>
  <si>
    <t>MALAMBO-ATLANTICO</t>
  </si>
  <si>
    <t>COMERCIALIZADORA AEROMAQUINADOS S.A.S.</t>
  </si>
  <si>
    <t>CARRERA 42 No 33-39</t>
  </si>
  <si>
    <t>IMPOMIN SAS</t>
  </si>
  <si>
    <t>Cra 61 Sur No. 43 A 85</t>
  </si>
  <si>
    <t>ELECTROCOMUNICACIONES DE LA COSTA SAS</t>
  </si>
  <si>
    <t>CENTRO LOGISTICO E INDUSTRIAL SAN JERONIMO CL A BODEGA B 12 KM 3</t>
  </si>
  <si>
    <t>BB EQUIPOS TOPOGRAFICOS SAS</t>
  </si>
  <si>
    <t>CRA 19B N 83 63</t>
  </si>
  <si>
    <t>MAESTRANZA DIESEL SAS</t>
  </si>
  <si>
    <t>VIA 40 EN ETERNIT 67 215 BG 5 PAR INDUSTRIAL LA LOMA 2</t>
  </si>
  <si>
    <t>BARANOA-ATLANTICO</t>
  </si>
  <si>
    <t>FLUIDRA COLOMBIA SAS</t>
  </si>
  <si>
    <t>KM 7 AUT. MEDELLIN CELTA TRADE PARK LT 155 BG 1</t>
  </si>
  <si>
    <t>ENERGIA Y MOVILIDAD SAS</t>
  </si>
  <si>
    <t>CR 48 163B 73</t>
  </si>
  <si>
    <t>SH SOLUCIONES HOSPITALARIAS S.A.S.</t>
  </si>
  <si>
    <t>KR 66 A  10  237</t>
  </si>
  <si>
    <t>IMAGIQ SAS</t>
  </si>
  <si>
    <t>CL 98 8 28 OF 204</t>
  </si>
  <si>
    <t>W COLOMBIA SAS</t>
  </si>
  <si>
    <t>KM 3.5 TERMINAL TERRESTRE DE CARGA BODEGA 44 MODULO 4</t>
  </si>
  <si>
    <t>FRANKLIN ELECTRIC COLOMBIA  S.A.S</t>
  </si>
  <si>
    <t>PARQUE INDUSTRIAL LOS NOGALES BG 11 AUTOPISTA MEDELLIN KM 2 7 VIA SIBERIA - BOGOTA COSTADO SUR</t>
  </si>
  <si>
    <t>PROMINENT COLOMBIA S A S</t>
  </si>
  <si>
    <t>CALLE 97 23 60 OFICINA 404</t>
  </si>
  <si>
    <t>AIRE CONFORT JC SAS</t>
  </si>
  <si>
    <t>CARRERA 57 2 A 125</t>
  </si>
  <si>
    <t>EDWARDS LIFESCIENCES COLOMBIA S.A.S.</t>
  </si>
  <si>
    <t>CR 7 114 33 OF 505</t>
  </si>
  <si>
    <t>RAMDE SOLIDS CONTROL SAS</t>
  </si>
  <si>
    <t>CALLE 161 # 22-38</t>
  </si>
  <si>
    <t>VISUAL MAQUINAS SAS</t>
  </si>
  <si>
    <t>CARRERA 46 29 37</t>
  </si>
  <si>
    <t>MEGADYNE COLOMBIA SAS</t>
  </si>
  <si>
    <t>Diagonal 22 56 112</t>
  </si>
  <si>
    <t>JAIMES RUEDA YCIA PRECIMEC SAS</t>
  </si>
  <si>
    <t>CARRERA 23 #22-23</t>
  </si>
  <si>
    <t>AIRE Y REFRIGERACION DE COLOMBIA SAS</t>
  </si>
  <si>
    <t>CL 46 21 27 BR LA CONCORDIA</t>
  </si>
  <si>
    <t>MAQUITEC SOLUTIONS SAS</t>
  </si>
  <si>
    <t>CR 77 BIS 128  B 63</t>
  </si>
  <si>
    <t>20</t>
  </si>
  <si>
    <t>Parque industrial portos sabana 80 Bodega 16  km 2.5 Cota Cundinamarca</t>
  </si>
  <si>
    <t>ETHOSENERGY DE COLOMBIA SAS</t>
  </si>
  <si>
    <t>AK 19 118 95 OF 410</t>
  </si>
  <si>
    <t>SOLUCIONES DE MOVILIDAD INTERNACIONAL SAS</t>
  </si>
  <si>
    <t>CR 28 70 25</t>
  </si>
  <si>
    <t>Satarem Colombia S.A.S.</t>
  </si>
  <si>
    <t>CL 21 13 A 13 piso 4</t>
  </si>
  <si>
    <t>RATIONAL COLOMBIA - AMERICA CENTRAL SAS</t>
  </si>
  <si>
    <t>CL 104 15 31</t>
  </si>
  <si>
    <t>GOMEZ VELASQUEZ SAS</t>
  </si>
  <si>
    <t>VIA PANAMERICANA KM 1 VIA ZARAGOZA CARTAGO</t>
  </si>
  <si>
    <t>CARTAGO-VALLE</t>
  </si>
  <si>
    <t>Parque industrial  y zona franca induenergy (induenergy sas)</t>
  </si>
  <si>
    <t>Centro sector la matuna  cll 33 820 edificio  caja agraria of 404</t>
  </si>
  <si>
    <t>SCHOTTEL DE COLOMBIA S.A.S</t>
  </si>
  <si>
    <t>EL BOSQUE AVENIDA CRISDANTO LUQUE DIAGONAL 22NO 44 - 48 CARTAGENA, BOLIVAR, COLOMBIA</t>
  </si>
  <si>
    <t>GOLDEN GAMING S.A.S</t>
  </si>
  <si>
    <t>CALLE 30 41 72</t>
  </si>
  <si>
    <t>FUJI RELIABLE TURBINE SERVICES S.A.S.</t>
  </si>
  <si>
    <t>CR 43 A 16 A SUR 38 OF 306</t>
  </si>
  <si>
    <t>Rocol International SAS</t>
  </si>
  <si>
    <t>CL 77 B No 57 - 141 OF 206</t>
  </si>
  <si>
    <t>Serprotech Energy SAS</t>
  </si>
  <si>
    <t>AK 9 NO. 100-07 OF 409</t>
  </si>
  <si>
    <t>OIL &amp; GAS MAINTENANCE AND SERVICE SAS</t>
  </si>
  <si>
    <t>CR 23 63 15 ED EL CASTILLO OF 405 - Rambla</t>
  </si>
  <si>
    <t>CALDAS</t>
  </si>
  <si>
    <t>MANIZALES-CALDAS</t>
  </si>
  <si>
    <t>PRECISUR SAS</t>
  </si>
  <si>
    <t>CRA 71 52 29</t>
  </si>
  <si>
    <t>JPG TOOLS &amp; TOOLS SAS</t>
  </si>
  <si>
    <t>CL 39 4B 40</t>
  </si>
  <si>
    <t>SOLUCIONES INDUSTRIALES &amp; EQUIPOS MOVILES ESPECIALES SAS</t>
  </si>
  <si>
    <t>Km 9 Via Juan Mina Parque Industrial Zilog Manzana</t>
  </si>
  <si>
    <t>GESFUSTE COLOMBIA S.A.S.</t>
  </si>
  <si>
    <t>CL 100 7 33 P 11 TO CAPITAL TOWER</t>
  </si>
  <si>
    <t>HYBRICO SOLUCIONES COLOMBIA SAS</t>
  </si>
  <si>
    <t>Carrera 92 64 C 12 Bodega 12</t>
  </si>
  <si>
    <t>HYBRICO COLOMBIA SAS</t>
  </si>
  <si>
    <t>NANSEN COLOMBIA SAS</t>
  </si>
  <si>
    <t>BARRANQUILLA</t>
  </si>
  <si>
    <t>UNI REFRIGERACION COLOMBIA SAS</t>
  </si>
  <si>
    <t>CL 98 9 03 OF 602</t>
  </si>
  <si>
    <t>REPRESENTACIONES OPTICAS COLOMBIANAS S.A.</t>
  </si>
  <si>
    <t>CL 77 B No 57 - 141 OF 207</t>
  </si>
  <si>
    <t>FAISMON S.A.S</t>
  </si>
  <si>
    <t>CR 47 D 78 C SUR 144</t>
  </si>
  <si>
    <t>COMPAÑIA DE REPRESENTACIONES MEDICAS SA</t>
  </si>
  <si>
    <t>KM 1.5 VIA SIBERIA COTA BG 6A PARQUE SAN MIGUEL</t>
  </si>
  <si>
    <t>OSTEOSYNTESIS SAS</t>
  </si>
  <si>
    <t>CR 16 13C 78</t>
  </si>
  <si>
    <t>CESAR</t>
  </si>
  <si>
    <t>VALLEDUPAR-CESAR</t>
  </si>
  <si>
    <t>FICHET COLOMBIA SA</t>
  </si>
  <si>
    <t>CR 9 67 31</t>
  </si>
  <si>
    <t>GUAYALRES SAS</t>
  </si>
  <si>
    <t>CL 5A 24 10</t>
  </si>
  <si>
    <t>KHYMOS S.A.S.</t>
  </si>
  <si>
    <t>AK 70 108 05 MORATO</t>
  </si>
  <si>
    <t>ACERTA SOCIEDAD POR ACCIONES SIMPLIFICADA SAS</t>
  </si>
  <si>
    <t>Cra 53 No 103B 39</t>
  </si>
  <si>
    <t>TODO ORTOPEDICO S.A.S.</t>
  </si>
  <si>
    <t>CR 44 84 181 ATLANTICOBARRANQUILLA-ATLANTICOCR 44 84 181 ATLANTICOBARRANQUILLA-ATLANTICO38559893215403579contabilidad@todoortopedico.com394841</t>
  </si>
  <si>
    <t>HELIOS TECNOLOGY &amp; INNOVATION SAS</t>
  </si>
  <si>
    <t>A C 26 68 C 61 OF 501</t>
  </si>
  <si>
    <t>FINCIMEC SPA SUCURSAL COLOMBIA FINCIMEC SPA SUCURSAL COLOMBIA</t>
  </si>
  <si>
    <t>CL 93B 18 12 OF 208</t>
  </si>
  <si>
    <t>ADVANCED INSTRUMENTS SAS</t>
  </si>
  <si>
    <t>INSTRUMENTACION Y METROLOGIA SAS</t>
  </si>
  <si>
    <t>900098586-1</t>
  </si>
  <si>
    <t>EMPRESA OFERENTE PROCESO 2025</t>
  </si>
  <si>
    <t>Promedio-desvesta=</t>
  </si>
  <si>
    <t>Promedio+desvesta=</t>
  </si>
  <si>
    <t>INGENIERIA EN EQUIPOS DE TEMPERATURA SAS</t>
  </si>
  <si>
    <t>EQUIPOS Y LABORATORIO DE COLOMBIA S.A.S</t>
  </si>
  <si>
    <t>Total empresas (504) + 4</t>
  </si>
  <si>
    <r>
      <t>INDICADOR</t>
    </r>
    <r>
      <rPr>
        <sz val="9"/>
        <color theme="1"/>
        <rFont val="Arial"/>
        <family val="2"/>
      </rPr>
      <t>  </t>
    </r>
  </si>
  <si>
    <t>VIGENCIA 2025</t>
  </si>
  <si>
    <t>PROMEDIO</t>
  </si>
  <si>
    <t>Índice de Liquidez  </t>
  </si>
  <si>
    <t>Nivel de Endeudamiento  </t>
  </si>
  <si>
    <t>Índice de cobertura de intereses  </t>
  </si>
  <si>
    <t>Rentabilidad del Patrimonio - ROE  </t>
  </si>
  <si>
    <t>Rentabilidad del Activo - ROA  </t>
  </si>
  <si>
    <t>AS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</si>
</sst>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%"/>
  </numFmts>
  <fonts count="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3F3F3F"/>
      <name val="Calibri"/>
      <family val="2"/>
      <scheme val="minor"/>
    </font>
    <font>
      <b/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9" fontId="6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3" fillId="0" borderId="2" xfId="0" applyFont="1" applyFill="1" applyBorder="1" applyAlignment="1">
      <alignment horizontal="center" vertical="top"/>
    </xf>
    <xf numFmtId="0" fontId="2" fillId="0" borderId="0" xfId="0" applyFont="1" applyFill="1"/>
    <xf numFmtId="0" fontId="2" fillId="0" borderId="2" xfId="0" applyFont="1" applyFill="1" applyBorder="1"/>
    <xf numFmtId="2" fontId="2" fillId="0" borderId="0" xfId="0" applyNumberFormat="1" applyFont="1"/>
    <xf numFmtId="0" fontId="3" fillId="5" borderId="2" xfId="0" applyFont="1" applyFill="1" applyBorder="1" applyAlignment="1">
      <alignment horizontal="center" vertical="center" wrapText="1"/>
    </xf>
    <xf numFmtId="0" fontId="4" fillId="6" borderId="2" xfId="1" applyFont="1" applyFill="1" applyBorder="1" applyAlignment="1">
      <alignment horizontal="center" vertical="center" wrapText="1"/>
    </xf>
    <xf numFmtId="0" fontId="4" fillId="7" borderId="2" xfId="1" applyFont="1" applyFill="1" applyBorder="1" applyAlignment="1">
      <alignment horizontal="center" vertical="center" wrapText="1"/>
    </xf>
    <xf numFmtId="0" fontId="4" fillId="8" borderId="2" xfId="1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5" fillId="9" borderId="3" xfId="1" applyFont="1" applyFill="1" applyBorder="1" applyAlignment="1">
      <alignment horizontal="center" vertical="center" wrapText="1"/>
    </xf>
    <xf numFmtId="0" fontId="2" fillId="0" borderId="2" xfId="0" applyFont="1" applyBorder="1"/>
    <xf numFmtId="2" fontId="2" fillId="0" borderId="2" xfId="0" applyNumberFormat="1" applyFont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3" fillId="9" borderId="2" xfId="0" applyFont="1" applyFill="1" applyBorder="1" applyAlignment="1">
      <alignment horizontal="center" vertical="center"/>
    </xf>
    <xf numFmtId="2" fontId="2" fillId="10" borderId="2" xfId="0" applyNumberFormat="1" applyFont="1" applyFill="1" applyBorder="1"/>
    <xf numFmtId="2" fontId="2" fillId="0" borderId="2" xfId="0" applyNumberFormat="1" applyFont="1" applyBorder="1"/>
    <xf numFmtId="0" fontId="3" fillId="9" borderId="3" xfId="0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wrapText="1"/>
    </xf>
    <xf numFmtId="0" fontId="2" fillId="0" borderId="2" xfId="0" applyFont="1" applyBorder="1" applyAlignment="1">
      <alignment horizontal="center"/>
    </xf>
    <xf numFmtId="10" fontId="2" fillId="0" borderId="2" xfId="2" applyNumberFormat="1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9" fontId="3" fillId="0" borderId="2" xfId="2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wrapText="1"/>
    </xf>
    <xf numFmtId="2" fontId="2" fillId="11" borderId="2" xfId="0" applyNumberFormat="1" applyFont="1" applyFill="1" applyBorder="1"/>
    <xf numFmtId="2" fontId="2" fillId="0" borderId="2" xfId="0" applyNumberFormat="1" applyFont="1" applyFill="1" applyBorder="1"/>
    <xf numFmtId="0" fontId="2" fillId="0" borderId="2" xfId="0" applyFont="1" applyBorder="1" applyAlignment="1"/>
    <xf numFmtId="0" fontId="3" fillId="9" borderId="2" xfId="0" applyFont="1" applyFill="1" applyBorder="1" applyAlignment="1">
      <alignment horizontal="center" vertical="center"/>
    </xf>
    <xf numFmtId="0" fontId="2" fillId="12" borderId="2" xfId="0" applyFont="1" applyFill="1" applyBorder="1"/>
    <xf numFmtId="0" fontId="2" fillId="13" borderId="2" xfId="0" applyFont="1" applyFill="1" applyBorder="1"/>
    <xf numFmtId="0" fontId="2" fillId="10" borderId="2" xfId="0" applyFont="1" applyFill="1" applyBorder="1"/>
    <xf numFmtId="0" fontId="2" fillId="0" borderId="0" xfId="0" applyFont="1" applyFill="1" applyBorder="1"/>
    <xf numFmtId="2" fontId="2" fillId="0" borderId="0" xfId="0" applyNumberFormat="1" applyFont="1" applyFill="1" applyBorder="1"/>
    <xf numFmtId="0" fontId="2" fillId="0" borderId="0" xfId="0" applyFont="1" applyFill="1" applyBorder="1" applyAlignment="1">
      <alignment wrapText="1"/>
    </xf>
    <xf numFmtId="165" fontId="2" fillId="0" borderId="0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/>
    </xf>
    <xf numFmtId="2" fontId="2" fillId="0" borderId="2" xfId="0" applyNumberFormat="1" applyFont="1" applyBorder="1" applyAlignment="1">
      <alignment horizontal="right"/>
    </xf>
    <xf numFmtId="165" fontId="2" fillId="0" borderId="2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right"/>
    </xf>
    <xf numFmtId="2" fontId="2" fillId="0" borderId="2" xfId="0" applyNumberFormat="1" applyFont="1" applyFill="1" applyBorder="1" applyAlignment="1">
      <alignment horizontal="right"/>
    </xf>
    <xf numFmtId="2" fontId="2" fillId="10" borderId="2" xfId="0" applyNumberFormat="1" applyFont="1" applyFill="1" applyBorder="1" applyAlignment="1">
      <alignment horizontal="right"/>
    </xf>
    <xf numFmtId="0" fontId="2" fillId="0" borderId="0" xfId="0" applyFont="1" applyAlignment="1">
      <alignment horizontal="right"/>
    </xf>
    <xf numFmtId="2" fontId="2" fillId="11" borderId="2" xfId="0" applyNumberFormat="1" applyFont="1" applyFill="1" applyBorder="1" applyAlignment="1">
      <alignment wrapText="1"/>
    </xf>
    <xf numFmtId="0" fontId="3" fillId="9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7" fillId="14" borderId="2" xfId="0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2" xfId="0" applyFont="1" applyBorder="1" applyAlignment="1">
      <alignment vertical="center" wrapText="1"/>
    </xf>
    <xf numFmtId="2" fontId="8" fillId="0" borderId="2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2" fontId="8" fillId="0" borderId="0" xfId="0" applyNumberFormat="1" applyFont="1"/>
    <xf numFmtId="0" fontId="8" fillId="0" borderId="2" xfId="0" applyFont="1" applyBorder="1" applyAlignment="1">
      <alignment vertical="center"/>
    </xf>
  </cellXfs>
  <cellStyles count="3">
    <cellStyle name="Normal" xfId="0" builtinId="0"/>
    <cellStyle name="Porcentaje" xfId="2" builtinId="5"/>
    <cellStyle name="Salida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9"/>
  <sheetViews>
    <sheetView tabSelected="1" topLeftCell="F1" workbookViewId="0">
      <selection activeCell="Z6" sqref="Z6"/>
    </sheetView>
  </sheetViews>
  <sheetFormatPr baseColWidth="10" defaultRowHeight="11.25" x14ac:dyDescent="0.2"/>
  <cols>
    <col min="1" max="1" width="11.5703125" style="1" customWidth="1"/>
    <col min="2" max="3" width="11.42578125" style="1"/>
    <col min="4" max="4" width="11.5703125" style="1" customWidth="1"/>
    <col min="5" max="11" width="11.42578125" style="1"/>
    <col min="12" max="12" width="14.7109375" style="1" bestFit="1" customWidth="1"/>
    <col min="13" max="13" width="22.5703125" style="1" hidden="1" customWidth="1"/>
    <col min="14" max="14" width="15.7109375" style="1" hidden="1" customWidth="1"/>
    <col min="15" max="15" width="22.42578125" style="1" hidden="1" customWidth="1"/>
    <col min="16" max="16" width="13.85546875" style="1" hidden="1" customWidth="1"/>
    <col min="17" max="17" width="16.42578125" style="1" hidden="1" customWidth="1"/>
    <col min="18" max="18" width="27.5703125" style="1" hidden="1" customWidth="1"/>
    <col min="19" max="19" width="17.42578125" style="1" hidden="1" customWidth="1"/>
    <col min="20" max="20" width="17.5703125" style="5" bestFit="1" customWidth="1"/>
    <col min="21" max="21" width="16.140625" style="1" bestFit="1" customWidth="1"/>
    <col min="22" max="22" width="11.5703125" style="1" customWidth="1"/>
    <col min="23" max="24" width="12" style="1" customWidth="1"/>
    <col min="25" max="16384" width="11.42578125" style="1"/>
  </cols>
  <sheetData>
    <row r="1" spans="1:24" x14ac:dyDescent="0.2">
      <c r="T1" s="1"/>
    </row>
    <row r="2" spans="1:24" x14ac:dyDescent="0.2">
      <c r="T2" s="1"/>
    </row>
    <row r="3" spans="1:24" x14ac:dyDescent="0.2">
      <c r="I3" s="49" t="s">
        <v>37</v>
      </c>
      <c r="J3" s="49" t="s">
        <v>38</v>
      </c>
      <c r="K3" s="49" t="s">
        <v>39</v>
      </c>
      <c r="L3" s="47" t="s">
        <v>40</v>
      </c>
      <c r="M3" s="16"/>
      <c r="N3" s="16"/>
      <c r="O3" s="16"/>
      <c r="P3" s="16"/>
      <c r="Q3" s="16"/>
      <c r="R3" s="16"/>
      <c r="S3" s="16"/>
      <c r="T3" s="47" t="s">
        <v>41</v>
      </c>
      <c r="U3" s="47"/>
      <c r="V3" s="47"/>
      <c r="W3" s="47" t="s">
        <v>42</v>
      </c>
      <c r="X3" s="47"/>
    </row>
    <row r="4" spans="1:24" ht="33.75" x14ac:dyDescent="0.2">
      <c r="I4" s="49"/>
      <c r="J4" s="49"/>
      <c r="K4" s="49"/>
      <c r="L4" s="47"/>
      <c r="M4" s="19"/>
      <c r="N4" s="19"/>
      <c r="O4" s="19"/>
      <c r="P4" s="19"/>
      <c r="Q4" s="19"/>
      <c r="R4" s="19"/>
      <c r="S4" s="19"/>
      <c r="T4" s="12" t="s">
        <v>32</v>
      </c>
      <c r="U4" s="12" t="s">
        <v>33</v>
      </c>
      <c r="V4" s="12" t="s">
        <v>34</v>
      </c>
      <c r="W4" s="12" t="s">
        <v>35</v>
      </c>
      <c r="X4" s="12" t="s">
        <v>36</v>
      </c>
    </row>
    <row r="5" spans="1:24" x14ac:dyDescent="0.2">
      <c r="I5" s="48" t="s">
        <v>43</v>
      </c>
      <c r="J5" s="48" t="s">
        <v>44</v>
      </c>
      <c r="K5" s="48" t="s">
        <v>1138</v>
      </c>
      <c r="L5" s="13" t="s">
        <v>45</v>
      </c>
      <c r="M5" s="13"/>
      <c r="N5" s="13"/>
      <c r="O5" s="13"/>
      <c r="P5" s="13"/>
      <c r="Q5" s="13"/>
      <c r="R5" s="13"/>
      <c r="S5" s="13"/>
      <c r="T5" s="14">
        <f>STDEVA(T12:T519)</f>
        <v>51.424878032294124</v>
      </c>
      <c r="U5" s="14">
        <f>STDEVA(U12:U519)</f>
        <v>0.44990255260813466</v>
      </c>
      <c r="V5" s="14">
        <f>STDEVA(V12:V519)</f>
        <v>477.0584296176695</v>
      </c>
      <c r="W5" s="14">
        <f>STDEVA(W12:W519)</f>
        <v>20.779759731509504</v>
      </c>
      <c r="X5" s="14">
        <f>STDEVA(X12:X519)</f>
        <v>0.12806425936362131</v>
      </c>
    </row>
    <row r="6" spans="1:24" x14ac:dyDescent="0.2">
      <c r="I6" s="48"/>
      <c r="J6" s="48"/>
      <c r="K6" s="48"/>
      <c r="L6" s="13" t="s">
        <v>20</v>
      </c>
      <c r="M6" s="13"/>
      <c r="N6" s="13"/>
      <c r="O6" s="13"/>
      <c r="P6" s="13"/>
      <c r="Q6" s="13"/>
      <c r="R6" s="13"/>
      <c r="S6" s="13"/>
      <c r="T6" s="15">
        <f>AVERAGE(T12:T519)</f>
        <v>16.76409588542754</v>
      </c>
      <c r="U6" s="15">
        <f>AVERAGE(U12:U519)</f>
        <v>0.53227755552116029</v>
      </c>
      <c r="V6" s="15">
        <f>AVERAGE(V12:V519)</f>
        <v>51.930243579249364</v>
      </c>
      <c r="W6" s="15">
        <f>AVERAGE(W12:W519)</f>
        <v>1.0817844813869779</v>
      </c>
      <c r="X6" s="15">
        <f>AVERAGE(X12:X519)</f>
        <v>9.5184486567051391E-2</v>
      </c>
    </row>
    <row r="7" spans="1:24" x14ac:dyDescent="0.2">
      <c r="I7" s="48"/>
      <c r="J7" s="48"/>
      <c r="K7" s="48"/>
      <c r="L7" s="4" t="s">
        <v>29</v>
      </c>
      <c r="M7" s="4"/>
      <c r="N7" s="4"/>
      <c r="O7" s="4"/>
      <c r="P7" s="4"/>
      <c r="Q7" s="4"/>
      <c r="R7" s="4"/>
      <c r="S7" s="4"/>
      <c r="T7" s="15">
        <f>MEDIAN(T12:T519)</f>
        <v>3.359354057960704</v>
      </c>
      <c r="U7" s="15">
        <f>MEDIAN(U12:U519)</f>
        <v>0.51327552115708719</v>
      </c>
      <c r="V7" s="15">
        <f>MEDIAN(V12:V519)</f>
        <v>2.7602120837384789</v>
      </c>
      <c r="W7" s="15">
        <f>MEDIAN(W12:W519)</f>
        <v>0.18554601266594112</v>
      </c>
      <c r="X7" s="15">
        <f>MEDIAN(X12:X519)</f>
        <v>8.6265277959185843E-2</v>
      </c>
    </row>
    <row r="8" spans="1:24" x14ac:dyDescent="0.2">
      <c r="I8" s="48"/>
      <c r="J8" s="48"/>
      <c r="K8" s="48"/>
      <c r="L8" s="13" t="s">
        <v>46</v>
      </c>
      <c r="M8" s="13"/>
      <c r="N8" s="13"/>
      <c r="O8" s="13"/>
      <c r="P8" s="13"/>
      <c r="Q8" s="13"/>
      <c r="R8" s="13"/>
      <c r="S8" s="13"/>
      <c r="T8" s="14">
        <f>MIN(T12:T519)</f>
        <v>4.337331395177238E-2</v>
      </c>
      <c r="U8" s="14">
        <f>MIN(U12:U519)</f>
        <v>1.3063695046788221E-3</v>
      </c>
      <c r="V8" s="14">
        <f>MIN(V12:V519)</f>
        <v>-310.41869158878507</v>
      </c>
      <c r="W8" s="14">
        <f>MIN(W12:W519)</f>
        <v>-55.700284437220645</v>
      </c>
      <c r="X8" s="14">
        <f>MIN(X12:X519)</f>
        <v>-0.48545942109669493</v>
      </c>
    </row>
    <row r="9" spans="1:24" x14ac:dyDescent="0.2">
      <c r="I9" s="48"/>
      <c r="J9" s="48"/>
      <c r="K9" s="48"/>
      <c r="L9" s="13" t="s">
        <v>47</v>
      </c>
      <c r="M9" s="13"/>
      <c r="N9" s="13"/>
      <c r="O9" s="13"/>
      <c r="P9" s="13"/>
      <c r="Q9" s="13"/>
      <c r="R9" s="13"/>
      <c r="S9" s="13"/>
      <c r="T9" s="14">
        <f>MAX(T12:T519)</f>
        <v>611.76962020127485</v>
      </c>
      <c r="U9" s="14">
        <f>MAX(U12:U519)</f>
        <v>8.3079207182894734</v>
      </c>
      <c r="V9" s="14">
        <f>MAX(V12:V519)</f>
        <v>6339.9448979591834</v>
      </c>
      <c r="W9" s="14">
        <f>MAX(W12:W519)</f>
        <v>464.2908953532301</v>
      </c>
      <c r="X9" s="14">
        <f>MAX(X12:X519)</f>
        <v>0.86537468854688426</v>
      </c>
    </row>
    <row r="10" spans="1:24" x14ac:dyDescent="0.2">
      <c r="U10" s="5"/>
      <c r="V10" s="5"/>
    </row>
    <row r="11" spans="1:24" ht="67.5" x14ac:dyDescent="0.2">
      <c r="A11" s="6"/>
      <c r="B11" s="6" t="s">
        <v>30</v>
      </c>
      <c r="C11" s="6" t="s">
        <v>31</v>
      </c>
      <c r="D11" s="6" t="s">
        <v>0</v>
      </c>
      <c r="E11" s="6" t="s">
        <v>2</v>
      </c>
      <c r="F11" s="6" t="s">
        <v>1</v>
      </c>
      <c r="G11" s="6" t="s">
        <v>3</v>
      </c>
      <c r="H11" s="6" t="s">
        <v>4</v>
      </c>
      <c r="I11" s="6" t="s">
        <v>5</v>
      </c>
      <c r="J11" s="6" t="s">
        <v>6</v>
      </c>
      <c r="K11" s="6" t="s">
        <v>7</v>
      </c>
      <c r="L11" s="6" t="s">
        <v>8</v>
      </c>
      <c r="M11" s="6" t="s">
        <v>50</v>
      </c>
      <c r="N11" s="6" t="s">
        <v>51</v>
      </c>
      <c r="O11" s="6" t="s">
        <v>52</v>
      </c>
      <c r="P11" s="6" t="s">
        <v>53</v>
      </c>
      <c r="Q11" s="6" t="s">
        <v>54</v>
      </c>
      <c r="R11" s="6" t="s">
        <v>55</v>
      </c>
      <c r="S11" s="6" t="s">
        <v>56</v>
      </c>
      <c r="T11" s="7" t="s">
        <v>32</v>
      </c>
      <c r="U11" s="8" t="s">
        <v>33</v>
      </c>
      <c r="V11" s="9" t="s">
        <v>34</v>
      </c>
      <c r="W11" s="10" t="s">
        <v>35</v>
      </c>
      <c r="X11" s="11" t="s">
        <v>36</v>
      </c>
    </row>
    <row r="12" spans="1:24" s="3" customFormat="1" ht="11.25" customHeight="1" x14ac:dyDescent="0.2">
      <c r="A12" s="2">
        <v>93</v>
      </c>
      <c r="B12" s="4" t="s">
        <v>21</v>
      </c>
      <c r="C12" s="4" t="s">
        <v>9</v>
      </c>
      <c r="D12" s="4">
        <v>800026212</v>
      </c>
      <c r="E12" s="4" t="s">
        <v>49</v>
      </c>
      <c r="F12" s="4" t="s">
        <v>73</v>
      </c>
      <c r="G12" s="4" t="s">
        <v>74</v>
      </c>
      <c r="H12" s="4" t="s">
        <v>75</v>
      </c>
      <c r="I12" s="4" t="s">
        <v>76</v>
      </c>
      <c r="J12" s="4" t="s">
        <v>11</v>
      </c>
      <c r="K12" s="4" t="s">
        <v>11</v>
      </c>
      <c r="L12" s="4" t="s">
        <v>12</v>
      </c>
      <c r="M12" s="4">
        <v>52756828</v>
      </c>
      <c r="N12" s="4">
        <v>72854435</v>
      </c>
      <c r="O12" s="4">
        <v>27317034</v>
      </c>
      <c r="P12" s="4">
        <v>29530921</v>
      </c>
      <c r="Q12" s="4">
        <v>43323514</v>
      </c>
      <c r="R12" s="4">
        <v>-3295506</v>
      </c>
      <c r="S12" s="4">
        <v>1663274</v>
      </c>
      <c r="T12" s="18">
        <f>M12/O12</f>
        <v>1.9312795086025811</v>
      </c>
      <c r="U12" s="18">
        <f>P12/N12</f>
        <v>0.40534143185655069</v>
      </c>
      <c r="V12" s="18">
        <f>R12/S12</f>
        <v>-1.9813368092088255</v>
      </c>
      <c r="W12" s="18">
        <f>R12/Q12</f>
        <v>-7.6067375328787962E-2</v>
      </c>
      <c r="X12" s="20">
        <f>R12/N12</f>
        <v>-4.5234116495447396E-2</v>
      </c>
    </row>
    <row r="13" spans="1:24" s="3" customFormat="1" ht="11.25" customHeight="1" x14ac:dyDescent="0.2">
      <c r="A13" s="2"/>
      <c r="B13" s="4"/>
      <c r="C13" s="4"/>
      <c r="D13" s="33"/>
      <c r="E13" s="33"/>
      <c r="F13" s="33" t="s">
        <v>1136</v>
      </c>
      <c r="G13" s="32" t="s">
        <v>1133</v>
      </c>
      <c r="H13" s="4"/>
      <c r="I13" s="4"/>
      <c r="J13" s="4"/>
      <c r="K13" s="4"/>
      <c r="L13" s="4"/>
      <c r="M13" s="4">
        <v>737761496</v>
      </c>
      <c r="N13" s="4">
        <v>804145134</v>
      </c>
      <c r="O13" s="4">
        <v>199293692</v>
      </c>
      <c r="P13" s="4">
        <v>199293692</v>
      </c>
      <c r="Q13" s="4">
        <v>604851442</v>
      </c>
      <c r="R13" s="4">
        <v>446839583</v>
      </c>
      <c r="S13" s="4">
        <v>7405003</v>
      </c>
      <c r="T13" s="18">
        <f t="shared" ref="T13:T16" si="0">M13/O13</f>
        <v>3.7018808201917399</v>
      </c>
      <c r="U13" s="18">
        <f t="shared" ref="U13:U16" si="1">P13/N13</f>
        <v>0.24783298881467833</v>
      </c>
      <c r="V13" s="18">
        <f t="shared" ref="V13:V16" si="2">R13/S13</f>
        <v>60.342930718596605</v>
      </c>
      <c r="W13" s="18">
        <f t="shared" ref="W13:W16" si="3">R13/Q13</f>
        <v>0.73875922577365705</v>
      </c>
      <c r="X13" s="20">
        <f t="shared" ref="X13:X16" si="4">R13/N13</f>
        <v>0.5556703188357538</v>
      </c>
    </row>
    <row r="14" spans="1:24" s="3" customFormat="1" ht="11.25" customHeight="1" x14ac:dyDescent="0.2">
      <c r="A14" s="2"/>
      <c r="B14" s="4"/>
      <c r="C14" s="4"/>
      <c r="D14" s="33"/>
      <c r="E14" s="33"/>
      <c r="F14" s="33" t="s">
        <v>1137</v>
      </c>
      <c r="G14" s="32" t="s">
        <v>1133</v>
      </c>
      <c r="H14" s="4"/>
      <c r="I14" s="4"/>
      <c r="J14" s="4"/>
      <c r="K14" s="4"/>
      <c r="L14" s="4"/>
      <c r="M14" s="4">
        <v>16881955955</v>
      </c>
      <c r="N14" s="4">
        <v>30585810220</v>
      </c>
      <c r="O14" s="4">
        <v>5055316658</v>
      </c>
      <c r="P14" s="4">
        <v>16364220709</v>
      </c>
      <c r="Q14" s="4">
        <v>14221589511</v>
      </c>
      <c r="R14" s="4">
        <v>3121069800</v>
      </c>
      <c r="S14" s="4">
        <v>1538145989</v>
      </c>
      <c r="T14" s="18">
        <f t="shared" ref="T14" si="5">M14/O14</f>
        <v>3.339445794811772</v>
      </c>
      <c r="U14" s="18">
        <f t="shared" ref="U14" si="6">P14/N14</f>
        <v>0.53502655614790506</v>
      </c>
      <c r="V14" s="18">
        <f t="shared" ref="V14" si="7">R14/S14</f>
        <v>2.0291115552881371</v>
      </c>
      <c r="W14" s="18">
        <f t="shared" ref="W14" si="8">R14/Q14</f>
        <v>0.21945998354023227</v>
      </c>
      <c r="X14" s="20">
        <f t="shared" ref="X14" si="9">R14/N14</f>
        <v>0.10204306433442586</v>
      </c>
    </row>
    <row r="15" spans="1:24" s="3" customFormat="1" ht="11.25" customHeight="1" x14ac:dyDescent="0.2">
      <c r="A15" s="2"/>
      <c r="B15" s="4"/>
      <c r="C15" s="4"/>
      <c r="D15" s="33"/>
      <c r="E15" s="33"/>
      <c r="F15" s="33" t="s">
        <v>1130</v>
      </c>
      <c r="G15" s="32" t="s">
        <v>1133</v>
      </c>
      <c r="H15" s="4"/>
      <c r="I15" s="4"/>
      <c r="J15" s="4"/>
      <c r="K15" s="4"/>
      <c r="L15" s="4"/>
      <c r="M15" s="4">
        <v>2114597968</v>
      </c>
      <c r="N15" s="4">
        <v>3111413552</v>
      </c>
      <c r="O15" s="4">
        <v>228622347</v>
      </c>
      <c r="P15" s="4">
        <v>428816112</v>
      </c>
      <c r="Q15" s="4">
        <v>2682597440</v>
      </c>
      <c r="R15" s="4">
        <v>863528015</v>
      </c>
      <c r="S15" s="4">
        <v>27406580</v>
      </c>
      <c r="T15" s="18">
        <f t="shared" si="0"/>
        <v>9.249305659520676</v>
      </c>
      <c r="U15" s="18">
        <f t="shared" si="1"/>
        <v>0.137820352336114</v>
      </c>
      <c r="V15" s="18">
        <f t="shared" si="2"/>
        <v>31.508054452616854</v>
      </c>
      <c r="W15" s="18">
        <f t="shared" si="3"/>
        <v>0.32189996237378055</v>
      </c>
      <c r="X15" s="20">
        <f t="shared" si="4"/>
        <v>0.27753559614244427</v>
      </c>
    </row>
    <row r="16" spans="1:24" s="3" customFormat="1" ht="11.25" customHeight="1" x14ac:dyDescent="0.2">
      <c r="A16" s="2"/>
      <c r="B16" s="4"/>
      <c r="C16" s="4"/>
      <c r="D16" s="33"/>
      <c r="E16" s="33"/>
      <c r="F16" s="33" t="s">
        <v>1131</v>
      </c>
      <c r="G16" s="32" t="s">
        <v>1133</v>
      </c>
      <c r="H16" s="4"/>
      <c r="I16" s="4"/>
      <c r="J16" s="4"/>
      <c r="K16" s="4"/>
      <c r="L16" s="4"/>
      <c r="M16" s="4">
        <v>1592658104</v>
      </c>
      <c r="N16" s="4">
        <v>2137614271</v>
      </c>
      <c r="O16" s="4">
        <v>466203606</v>
      </c>
      <c r="P16" s="4">
        <v>634766121</v>
      </c>
      <c r="Q16" s="4">
        <v>1502848150</v>
      </c>
      <c r="R16" s="4">
        <v>1849837284</v>
      </c>
      <c r="S16" s="4">
        <v>24525692</v>
      </c>
      <c r="T16" s="18">
        <f t="shared" si="0"/>
        <v>3.4162286252243188</v>
      </c>
      <c r="U16" s="18">
        <f t="shared" si="1"/>
        <v>0.29695073129496335</v>
      </c>
      <c r="V16" s="18">
        <f t="shared" si="2"/>
        <v>75.424468512448087</v>
      </c>
      <c r="W16" s="18">
        <f t="shared" si="3"/>
        <v>1.2308876874885863</v>
      </c>
      <c r="X16" s="20">
        <f t="shared" si="4"/>
        <v>0.86537468854688426</v>
      </c>
    </row>
    <row r="17" spans="1:24" s="3" customFormat="1" ht="11.25" customHeight="1" x14ac:dyDescent="0.2">
      <c r="A17" s="2">
        <v>105</v>
      </c>
      <c r="B17" s="4" t="s">
        <v>21</v>
      </c>
      <c r="C17" s="4" t="s">
        <v>9</v>
      </c>
      <c r="D17" s="4">
        <v>800029447</v>
      </c>
      <c r="E17" s="4" t="s">
        <v>49</v>
      </c>
      <c r="F17" s="4" t="s">
        <v>77</v>
      </c>
      <c r="G17" s="4" t="s">
        <v>1132</v>
      </c>
      <c r="H17" s="4" t="s">
        <v>75</v>
      </c>
      <c r="I17" s="4" t="s">
        <v>79</v>
      </c>
      <c r="J17" s="4" t="s">
        <v>11</v>
      </c>
      <c r="K17" s="4" t="s">
        <v>11</v>
      </c>
      <c r="L17" s="4" t="s">
        <v>12</v>
      </c>
      <c r="M17" s="4">
        <v>74455241</v>
      </c>
      <c r="N17" s="4">
        <v>76661386</v>
      </c>
      <c r="O17" s="4">
        <v>61306635</v>
      </c>
      <c r="P17" s="4">
        <v>111494801</v>
      </c>
      <c r="Q17" s="4">
        <v>-34833415</v>
      </c>
      <c r="R17" s="4">
        <v>-19380706</v>
      </c>
      <c r="S17" s="4">
        <v>2920169</v>
      </c>
      <c r="T17" s="18">
        <f t="shared" ref="T17:T22" si="10">M17/O17</f>
        <v>1.2144728054312555</v>
      </c>
      <c r="U17" s="18">
        <f t="shared" ref="U17:U22" si="11">P17/N17</f>
        <v>1.4543801882214862</v>
      </c>
      <c r="V17" s="18">
        <f t="shared" ref="V17:V22" si="12">R17/S17</f>
        <v>-6.636843963482935</v>
      </c>
      <c r="W17" s="18">
        <f t="shared" ref="W17:W22" si="13">R17/Q17</f>
        <v>0.55638259986854577</v>
      </c>
      <c r="X17" s="20">
        <f t="shared" ref="X17:X22" si="14">R17/N17</f>
        <v>-0.25280923045142961</v>
      </c>
    </row>
    <row r="18" spans="1:24" s="3" customFormat="1" ht="11.25" customHeight="1" x14ac:dyDescent="0.2">
      <c r="A18" s="2">
        <v>155</v>
      </c>
      <c r="B18" s="4" t="s">
        <v>21</v>
      </c>
      <c r="C18" s="4" t="s">
        <v>9</v>
      </c>
      <c r="D18" s="4">
        <v>800051319</v>
      </c>
      <c r="E18" s="4" t="s">
        <v>49</v>
      </c>
      <c r="F18" s="4" t="s">
        <v>80</v>
      </c>
      <c r="G18" s="4" t="s">
        <v>74</v>
      </c>
      <c r="H18" s="4" t="s">
        <v>10</v>
      </c>
      <c r="I18" s="4" t="s">
        <v>81</v>
      </c>
      <c r="J18" s="4" t="s">
        <v>13</v>
      </c>
      <c r="K18" s="4" t="s">
        <v>22</v>
      </c>
      <c r="L18" s="4" t="s">
        <v>12</v>
      </c>
      <c r="M18" s="4">
        <v>38103064</v>
      </c>
      <c r="N18" s="4">
        <v>57894848</v>
      </c>
      <c r="O18" s="4">
        <v>11608524</v>
      </c>
      <c r="P18" s="4">
        <v>23290496</v>
      </c>
      <c r="Q18" s="4">
        <v>34604352</v>
      </c>
      <c r="R18" s="4">
        <v>336028</v>
      </c>
      <c r="S18" s="4">
        <v>1153434</v>
      </c>
      <c r="T18" s="18">
        <f t="shared" si="10"/>
        <v>3.2823349462860221</v>
      </c>
      <c r="U18" s="18">
        <f t="shared" si="11"/>
        <v>0.40228961305848837</v>
      </c>
      <c r="V18" s="18">
        <f t="shared" si="12"/>
        <v>0.29132832914583756</v>
      </c>
      <c r="W18" s="18">
        <f t="shared" si="13"/>
        <v>9.7105705085880536E-3</v>
      </c>
      <c r="X18" s="20">
        <f t="shared" si="14"/>
        <v>5.804108856110996E-3</v>
      </c>
    </row>
    <row r="19" spans="1:24" s="3" customFormat="1" ht="11.25" customHeight="1" x14ac:dyDescent="0.2">
      <c r="A19" s="2">
        <v>173</v>
      </c>
      <c r="B19" s="4" t="s">
        <v>21</v>
      </c>
      <c r="C19" s="4" t="s">
        <v>9</v>
      </c>
      <c r="D19" s="4">
        <v>800061357</v>
      </c>
      <c r="E19" s="4" t="s">
        <v>49</v>
      </c>
      <c r="F19" s="4" t="s">
        <v>82</v>
      </c>
      <c r="G19" s="4" t="s">
        <v>74</v>
      </c>
      <c r="H19" s="4" t="s">
        <v>75</v>
      </c>
      <c r="I19" s="4" t="s">
        <v>83</v>
      </c>
      <c r="J19" s="4" t="s">
        <v>11</v>
      </c>
      <c r="K19" s="4" t="s">
        <v>11</v>
      </c>
      <c r="L19" s="4" t="s">
        <v>12</v>
      </c>
      <c r="M19" s="4">
        <v>77593348</v>
      </c>
      <c r="N19" s="4">
        <v>99393091</v>
      </c>
      <c r="O19" s="4">
        <v>27595938</v>
      </c>
      <c r="P19" s="4">
        <v>31289839</v>
      </c>
      <c r="Q19" s="4">
        <v>68103252</v>
      </c>
      <c r="R19" s="4">
        <v>-888406</v>
      </c>
      <c r="S19" s="4"/>
      <c r="T19" s="18">
        <f t="shared" si="10"/>
        <v>2.811767007158807</v>
      </c>
      <c r="U19" s="18">
        <f t="shared" si="11"/>
        <v>0.31480899411811231</v>
      </c>
      <c r="V19" s="18"/>
      <c r="W19" s="18">
        <f t="shared" si="13"/>
        <v>-1.3044986456740714E-2</v>
      </c>
      <c r="X19" s="20">
        <f t="shared" si="14"/>
        <v>-8.9383073920097731E-3</v>
      </c>
    </row>
    <row r="20" spans="1:24" s="3" customFormat="1" ht="11.25" customHeight="1" x14ac:dyDescent="0.2">
      <c r="A20" s="2">
        <v>201</v>
      </c>
      <c r="B20" s="4" t="s">
        <v>21</v>
      </c>
      <c r="C20" s="4" t="s">
        <v>9</v>
      </c>
      <c r="D20" s="4">
        <v>800077635</v>
      </c>
      <c r="E20" s="4" t="s">
        <v>49</v>
      </c>
      <c r="F20" s="4" t="s">
        <v>84</v>
      </c>
      <c r="G20" s="4" t="s">
        <v>74</v>
      </c>
      <c r="H20" s="4" t="s">
        <v>75</v>
      </c>
      <c r="I20" s="4" t="s">
        <v>85</v>
      </c>
      <c r="J20" s="4" t="s">
        <v>11</v>
      </c>
      <c r="K20" s="4" t="s">
        <v>11</v>
      </c>
      <c r="L20" s="4" t="s">
        <v>12</v>
      </c>
      <c r="M20" s="4">
        <v>68188942</v>
      </c>
      <c r="N20" s="4">
        <v>80270712</v>
      </c>
      <c r="O20" s="4">
        <v>25821103</v>
      </c>
      <c r="P20" s="4">
        <v>26327384</v>
      </c>
      <c r="Q20" s="4">
        <v>53943328</v>
      </c>
      <c r="R20" s="4">
        <v>15061965</v>
      </c>
      <c r="S20" s="4"/>
      <c r="T20" s="18">
        <f t="shared" si="10"/>
        <v>2.6408221988038232</v>
      </c>
      <c r="U20" s="18">
        <f t="shared" si="11"/>
        <v>0.32798244022053774</v>
      </c>
      <c r="V20" s="18"/>
      <c r="W20" s="18">
        <f t="shared" si="13"/>
        <v>0.27921831222574922</v>
      </c>
      <c r="X20" s="20">
        <f t="shared" si="14"/>
        <v>0.18763960882768799</v>
      </c>
    </row>
    <row r="21" spans="1:24" s="3" customFormat="1" ht="11.25" customHeight="1" x14ac:dyDescent="0.2">
      <c r="A21" s="2">
        <v>269</v>
      </c>
      <c r="B21" s="4" t="s">
        <v>21</v>
      </c>
      <c r="C21" s="4" t="s">
        <v>9</v>
      </c>
      <c r="D21" s="4">
        <v>800105706</v>
      </c>
      <c r="E21" s="4" t="s">
        <v>49</v>
      </c>
      <c r="F21" s="4" t="s">
        <v>86</v>
      </c>
      <c r="G21" s="4" t="s">
        <v>74</v>
      </c>
      <c r="H21" s="4" t="s">
        <v>10</v>
      </c>
      <c r="I21" s="4" t="s">
        <v>87</v>
      </c>
      <c r="J21" s="4" t="s">
        <v>11</v>
      </c>
      <c r="K21" s="4" t="s">
        <v>11</v>
      </c>
      <c r="L21" s="4" t="s">
        <v>12</v>
      </c>
      <c r="M21" s="4">
        <v>90143741</v>
      </c>
      <c r="N21" s="4">
        <v>100373295</v>
      </c>
      <c r="O21" s="4">
        <v>64234958</v>
      </c>
      <c r="P21" s="4">
        <v>78295373</v>
      </c>
      <c r="Q21" s="4">
        <v>22077922</v>
      </c>
      <c r="R21" s="4">
        <v>17080262</v>
      </c>
      <c r="S21" s="4"/>
      <c r="T21" s="18">
        <f t="shared" si="10"/>
        <v>1.403343970428065</v>
      </c>
      <c r="U21" s="18">
        <f t="shared" si="11"/>
        <v>0.78004187269133685</v>
      </c>
      <c r="V21" s="18"/>
      <c r="W21" s="18">
        <f t="shared" si="13"/>
        <v>0.77363539920106617</v>
      </c>
      <c r="X21" s="20">
        <f t="shared" si="14"/>
        <v>0.17016739362795652</v>
      </c>
    </row>
    <row r="22" spans="1:24" s="3" customFormat="1" ht="11.25" customHeight="1" x14ac:dyDescent="0.2">
      <c r="A22" s="2">
        <v>361</v>
      </c>
      <c r="B22" s="4" t="s">
        <v>21</v>
      </c>
      <c r="C22" s="4" t="s">
        <v>9</v>
      </c>
      <c r="D22" s="4">
        <v>800139348</v>
      </c>
      <c r="E22" s="4" t="s">
        <v>49</v>
      </c>
      <c r="F22" s="4" t="s">
        <v>88</v>
      </c>
      <c r="G22" s="4" t="s">
        <v>78</v>
      </c>
      <c r="H22" s="4" t="s">
        <v>10</v>
      </c>
      <c r="I22" s="4" t="s">
        <v>89</v>
      </c>
      <c r="J22" s="4" t="s">
        <v>11</v>
      </c>
      <c r="K22" s="4" t="s">
        <v>11</v>
      </c>
      <c r="L22" s="4" t="s">
        <v>12</v>
      </c>
      <c r="M22" s="4">
        <v>54690613</v>
      </c>
      <c r="N22" s="4">
        <v>58555123</v>
      </c>
      <c r="O22" s="4">
        <v>25720664</v>
      </c>
      <c r="P22" s="4">
        <v>25811563</v>
      </c>
      <c r="Q22" s="4">
        <v>32743560</v>
      </c>
      <c r="R22" s="4">
        <v>18225824</v>
      </c>
      <c r="S22" s="4">
        <v>1766641</v>
      </c>
      <c r="T22" s="18">
        <f t="shared" si="10"/>
        <v>2.1263297479411887</v>
      </c>
      <c r="U22" s="18">
        <f t="shared" si="11"/>
        <v>0.44080793750531444</v>
      </c>
      <c r="V22" s="18">
        <f t="shared" si="12"/>
        <v>10.316654034407669</v>
      </c>
      <c r="W22" s="18">
        <f t="shared" si="13"/>
        <v>0.55662316498267139</v>
      </c>
      <c r="X22" s="20">
        <f t="shared" si="14"/>
        <v>0.31125925565897966</v>
      </c>
    </row>
    <row r="23" spans="1:24" s="3" customFormat="1" ht="11.25" customHeight="1" x14ac:dyDescent="0.2">
      <c r="A23" s="2">
        <v>511</v>
      </c>
      <c r="B23" s="4" t="s">
        <v>21</v>
      </c>
      <c r="C23" s="4" t="s">
        <v>9</v>
      </c>
      <c r="D23" s="4">
        <v>800200493</v>
      </c>
      <c r="E23" s="4" t="s">
        <v>49</v>
      </c>
      <c r="F23" s="4" t="s">
        <v>90</v>
      </c>
      <c r="G23" s="4" t="s">
        <v>78</v>
      </c>
      <c r="H23" s="4" t="s">
        <v>75</v>
      </c>
      <c r="I23" s="4" t="s">
        <v>91</v>
      </c>
      <c r="J23" s="4" t="s">
        <v>11</v>
      </c>
      <c r="K23" s="4" t="s">
        <v>11</v>
      </c>
      <c r="L23" s="4" t="s">
        <v>12</v>
      </c>
      <c r="M23" s="4">
        <v>25563848</v>
      </c>
      <c r="N23" s="4">
        <v>31259961</v>
      </c>
      <c r="O23" s="4">
        <v>11659552</v>
      </c>
      <c r="P23" s="4">
        <v>19012984</v>
      </c>
      <c r="Q23" s="4">
        <v>12246977</v>
      </c>
      <c r="R23" s="4">
        <v>2971082</v>
      </c>
      <c r="S23" s="4"/>
      <c r="T23" s="18">
        <f t="shared" ref="T23:T86" si="15">M23/O23</f>
        <v>2.1925240352287978</v>
      </c>
      <c r="U23" s="18">
        <f t="shared" ref="U23:U86" si="16">P23/N23</f>
        <v>0.60822161614341108</v>
      </c>
      <c r="V23" s="18"/>
      <c r="W23" s="18">
        <f t="shared" ref="W23:W86" si="17">R23/Q23</f>
        <v>0.2425971731636305</v>
      </c>
      <c r="X23" s="20">
        <f t="shared" ref="X23:X86" si="18">R23/N23</f>
        <v>9.5044328430224215E-2</v>
      </c>
    </row>
    <row r="24" spans="1:24" s="3" customFormat="1" ht="11.25" customHeight="1" x14ac:dyDescent="0.2">
      <c r="A24" s="2">
        <v>663</v>
      </c>
      <c r="B24" s="4" t="s">
        <v>21</v>
      </c>
      <c r="C24" s="4" t="s">
        <v>9</v>
      </c>
      <c r="D24" s="4">
        <v>800249678</v>
      </c>
      <c r="E24" s="4" t="s">
        <v>49</v>
      </c>
      <c r="F24" s="4" t="s">
        <v>92</v>
      </c>
      <c r="G24" s="4" t="s">
        <v>74</v>
      </c>
      <c r="H24" s="4" t="s">
        <v>10</v>
      </c>
      <c r="I24" s="4" t="s">
        <v>93</v>
      </c>
      <c r="J24" s="4" t="s">
        <v>23</v>
      </c>
      <c r="K24" s="4" t="s">
        <v>94</v>
      </c>
      <c r="L24" s="4" t="s">
        <v>12</v>
      </c>
      <c r="M24" s="4">
        <v>43894593</v>
      </c>
      <c r="N24" s="4">
        <v>105105108</v>
      </c>
      <c r="O24" s="4">
        <v>38764010</v>
      </c>
      <c r="P24" s="4">
        <v>85283740</v>
      </c>
      <c r="Q24" s="4">
        <v>19821368</v>
      </c>
      <c r="R24" s="4">
        <v>15361211</v>
      </c>
      <c r="S24" s="4"/>
      <c r="T24" s="18">
        <f t="shared" si="15"/>
        <v>1.1323542894556058</v>
      </c>
      <c r="U24" s="18">
        <f t="shared" si="16"/>
        <v>0.81141384679420148</v>
      </c>
      <c r="V24" s="18"/>
      <c r="W24" s="18">
        <f t="shared" si="17"/>
        <v>0.77498238264886665</v>
      </c>
      <c r="X24" s="20">
        <f t="shared" si="18"/>
        <v>0.14615094634601394</v>
      </c>
    </row>
    <row r="25" spans="1:24" s="3" customFormat="1" ht="11.25" customHeight="1" x14ac:dyDescent="0.2">
      <c r="A25" s="2">
        <v>723</v>
      </c>
      <c r="B25" s="4" t="s">
        <v>21</v>
      </c>
      <c r="C25" s="4" t="s">
        <v>9</v>
      </c>
      <c r="D25" s="4">
        <v>802010521</v>
      </c>
      <c r="E25" s="4" t="s">
        <v>49</v>
      </c>
      <c r="F25" s="4" t="s">
        <v>95</v>
      </c>
      <c r="G25" s="4" t="s">
        <v>74</v>
      </c>
      <c r="H25" s="4" t="s">
        <v>14</v>
      </c>
      <c r="I25" s="4" t="s">
        <v>96</v>
      </c>
      <c r="J25" s="4" t="s">
        <v>17</v>
      </c>
      <c r="K25" s="4" t="s">
        <v>97</v>
      </c>
      <c r="L25" s="4" t="s">
        <v>12</v>
      </c>
      <c r="M25" s="4">
        <v>12568655</v>
      </c>
      <c r="N25" s="4">
        <v>24131611</v>
      </c>
      <c r="O25" s="4">
        <v>9287398</v>
      </c>
      <c r="P25" s="4">
        <v>15524451</v>
      </c>
      <c r="Q25" s="4">
        <v>8607160</v>
      </c>
      <c r="R25" s="4">
        <v>683231</v>
      </c>
      <c r="S25" s="4">
        <v>1947844</v>
      </c>
      <c r="T25" s="18">
        <f t="shared" si="15"/>
        <v>1.3533020766419184</v>
      </c>
      <c r="U25" s="18">
        <f t="shared" si="16"/>
        <v>0.64332426873614035</v>
      </c>
      <c r="V25" s="18">
        <f t="shared" ref="V25:V85" si="19">R25/S25</f>
        <v>0.35076268941455269</v>
      </c>
      <c r="W25" s="18">
        <f t="shared" si="17"/>
        <v>7.9379377169705223E-2</v>
      </c>
      <c r="X25" s="20">
        <f t="shared" si="18"/>
        <v>2.8312697399274337E-2</v>
      </c>
    </row>
    <row r="26" spans="1:24" s="3" customFormat="1" ht="11.25" customHeight="1" x14ac:dyDescent="0.2">
      <c r="A26" s="2">
        <v>919</v>
      </c>
      <c r="B26" s="4" t="s">
        <v>21</v>
      </c>
      <c r="C26" s="4" t="s">
        <v>9</v>
      </c>
      <c r="D26" s="4">
        <v>811001646</v>
      </c>
      <c r="E26" s="4" t="s">
        <v>49</v>
      </c>
      <c r="F26" s="4" t="s">
        <v>98</v>
      </c>
      <c r="G26" s="4" t="s">
        <v>74</v>
      </c>
      <c r="H26" s="4" t="s">
        <v>14</v>
      </c>
      <c r="I26" s="4" t="s">
        <v>99</v>
      </c>
      <c r="J26" s="4" t="s">
        <v>13</v>
      </c>
      <c r="K26" s="4" t="s">
        <v>100</v>
      </c>
      <c r="L26" s="4" t="s">
        <v>12</v>
      </c>
      <c r="M26" s="4">
        <v>11899481</v>
      </c>
      <c r="N26" s="4">
        <v>13434180</v>
      </c>
      <c r="O26" s="4">
        <v>2242987</v>
      </c>
      <c r="P26" s="4">
        <v>2974660</v>
      </c>
      <c r="Q26" s="4">
        <v>10459520</v>
      </c>
      <c r="R26" s="4">
        <v>5889619</v>
      </c>
      <c r="S26" s="4">
        <v>2582603</v>
      </c>
      <c r="T26" s="18">
        <f t="shared" si="15"/>
        <v>5.3051939222117648</v>
      </c>
      <c r="U26" s="18">
        <f t="shared" si="16"/>
        <v>0.22142475387407345</v>
      </c>
      <c r="V26" s="18">
        <f t="shared" si="19"/>
        <v>2.2804972347666288</v>
      </c>
      <c r="W26" s="18">
        <f t="shared" si="17"/>
        <v>0.56308692941932326</v>
      </c>
      <c r="X26" s="20">
        <f t="shared" si="18"/>
        <v>0.43840554466294185</v>
      </c>
    </row>
    <row r="27" spans="1:24" s="3" customFormat="1" ht="11.25" customHeight="1" x14ac:dyDescent="0.2">
      <c r="A27" s="2">
        <v>979</v>
      </c>
      <c r="B27" s="4" t="s">
        <v>21</v>
      </c>
      <c r="C27" s="4" t="s">
        <v>9</v>
      </c>
      <c r="D27" s="4">
        <v>811021765</v>
      </c>
      <c r="E27" s="4" t="s">
        <v>49</v>
      </c>
      <c r="F27" s="4" t="s">
        <v>101</v>
      </c>
      <c r="G27" s="4" t="s">
        <v>74</v>
      </c>
      <c r="H27" s="4" t="s">
        <v>14</v>
      </c>
      <c r="I27" s="4" t="s">
        <v>102</v>
      </c>
      <c r="J27" s="4" t="s">
        <v>13</v>
      </c>
      <c r="K27" s="4" t="s">
        <v>103</v>
      </c>
      <c r="L27" s="4" t="s">
        <v>12</v>
      </c>
      <c r="M27" s="4">
        <v>122981128</v>
      </c>
      <c r="N27" s="4">
        <v>144497245</v>
      </c>
      <c r="O27" s="4">
        <v>57836155</v>
      </c>
      <c r="P27" s="4">
        <v>59756224</v>
      </c>
      <c r="Q27" s="4">
        <v>84741021</v>
      </c>
      <c r="R27" s="4">
        <v>6854248</v>
      </c>
      <c r="S27" s="4">
        <v>975595</v>
      </c>
      <c r="T27" s="18">
        <f t="shared" si="15"/>
        <v>2.1263710908859692</v>
      </c>
      <c r="U27" s="18">
        <f t="shared" si="16"/>
        <v>0.41354576691064249</v>
      </c>
      <c r="V27" s="18">
        <f t="shared" si="19"/>
        <v>7.0257104638707659</v>
      </c>
      <c r="W27" s="18">
        <f t="shared" si="17"/>
        <v>8.088465207422979E-2</v>
      </c>
      <c r="X27" s="20">
        <f t="shared" si="18"/>
        <v>4.7435146600891938E-2</v>
      </c>
    </row>
    <row r="28" spans="1:24" s="3" customFormat="1" ht="11.25" customHeight="1" x14ac:dyDescent="0.2">
      <c r="A28" s="2">
        <v>1199</v>
      </c>
      <c r="B28" s="4" t="s">
        <v>21</v>
      </c>
      <c r="C28" s="4" t="s">
        <v>9</v>
      </c>
      <c r="D28" s="4">
        <v>830002560</v>
      </c>
      <c r="E28" s="4" t="s">
        <v>49</v>
      </c>
      <c r="F28" s="4" t="s">
        <v>104</v>
      </c>
      <c r="G28" s="4" t="s">
        <v>74</v>
      </c>
      <c r="H28" s="4" t="s">
        <v>105</v>
      </c>
      <c r="I28" s="4" t="s">
        <v>106</v>
      </c>
      <c r="J28" s="4" t="s">
        <v>11</v>
      </c>
      <c r="K28" s="4" t="s">
        <v>11</v>
      </c>
      <c r="L28" s="4" t="s">
        <v>12</v>
      </c>
      <c r="M28" s="4">
        <v>43511138</v>
      </c>
      <c r="N28" s="4">
        <v>54746225</v>
      </c>
      <c r="O28" s="4">
        <v>8699204</v>
      </c>
      <c r="P28" s="4">
        <v>11817999</v>
      </c>
      <c r="Q28" s="4">
        <v>42928226</v>
      </c>
      <c r="R28" s="4">
        <v>8964141</v>
      </c>
      <c r="S28" s="4">
        <v>1486590</v>
      </c>
      <c r="T28" s="18">
        <f t="shared" si="15"/>
        <v>5.001737860153642</v>
      </c>
      <c r="U28" s="18">
        <f t="shared" si="16"/>
        <v>0.21586874711452708</v>
      </c>
      <c r="V28" s="18">
        <f t="shared" si="19"/>
        <v>6.030002219845418</v>
      </c>
      <c r="W28" s="18">
        <f t="shared" si="17"/>
        <v>0.20881694482320326</v>
      </c>
      <c r="X28" s="20">
        <f t="shared" si="18"/>
        <v>0.16373989256793506</v>
      </c>
    </row>
    <row r="29" spans="1:24" s="3" customFormat="1" ht="11.25" customHeight="1" x14ac:dyDescent="0.2">
      <c r="A29" s="2">
        <v>1313</v>
      </c>
      <c r="B29" s="4" t="s">
        <v>21</v>
      </c>
      <c r="C29" s="4" t="s">
        <v>9</v>
      </c>
      <c r="D29" s="4">
        <v>830025149</v>
      </c>
      <c r="E29" s="4" t="s">
        <v>49</v>
      </c>
      <c r="F29" s="4" t="s">
        <v>107</v>
      </c>
      <c r="G29" s="4" t="s">
        <v>74</v>
      </c>
      <c r="H29" s="4" t="s">
        <v>75</v>
      </c>
      <c r="I29" s="4" t="s">
        <v>108</v>
      </c>
      <c r="J29" s="4" t="s">
        <v>11</v>
      </c>
      <c r="K29" s="4" t="s">
        <v>11</v>
      </c>
      <c r="L29" s="4" t="s">
        <v>12</v>
      </c>
      <c r="M29" s="4">
        <v>558144231</v>
      </c>
      <c r="N29" s="4">
        <v>618935642</v>
      </c>
      <c r="O29" s="4">
        <v>199026896</v>
      </c>
      <c r="P29" s="4">
        <v>204574632</v>
      </c>
      <c r="Q29" s="4">
        <v>414361010</v>
      </c>
      <c r="R29" s="4">
        <v>20957514</v>
      </c>
      <c r="S29" s="4"/>
      <c r="T29" s="18">
        <f t="shared" si="15"/>
        <v>2.8043658531457978</v>
      </c>
      <c r="U29" s="18">
        <f t="shared" si="16"/>
        <v>0.33052650084740154</v>
      </c>
      <c r="V29" s="18"/>
      <c r="W29" s="18">
        <f t="shared" si="17"/>
        <v>5.0577910310625029E-2</v>
      </c>
      <c r="X29" s="20">
        <f t="shared" si="18"/>
        <v>3.3860570595480428E-2</v>
      </c>
    </row>
    <row r="30" spans="1:24" s="3" customFormat="1" ht="11.25" customHeight="1" x14ac:dyDescent="0.2">
      <c r="A30" s="2">
        <v>1349</v>
      </c>
      <c r="B30" s="4" t="s">
        <v>21</v>
      </c>
      <c r="C30" s="4" t="s">
        <v>9</v>
      </c>
      <c r="D30" s="4">
        <v>830036006</v>
      </c>
      <c r="E30" s="4" t="s">
        <v>49</v>
      </c>
      <c r="F30" s="4" t="s">
        <v>109</v>
      </c>
      <c r="G30" s="4" t="s">
        <v>74</v>
      </c>
      <c r="H30" s="4" t="s">
        <v>10</v>
      </c>
      <c r="I30" s="4" t="s">
        <v>110</v>
      </c>
      <c r="J30" s="4" t="s">
        <v>11</v>
      </c>
      <c r="K30" s="4" t="s">
        <v>11</v>
      </c>
      <c r="L30" s="4" t="s">
        <v>12</v>
      </c>
      <c r="M30" s="4">
        <v>88995293</v>
      </c>
      <c r="N30" s="4">
        <v>99737366</v>
      </c>
      <c r="O30" s="4">
        <v>39965660</v>
      </c>
      <c r="P30" s="4">
        <v>44126137</v>
      </c>
      <c r="Q30" s="4">
        <v>55611229</v>
      </c>
      <c r="R30" s="4">
        <v>14788346</v>
      </c>
      <c r="S30" s="4">
        <v>7776469</v>
      </c>
      <c r="T30" s="18">
        <f t="shared" si="15"/>
        <v>2.2267940276727569</v>
      </c>
      <c r="U30" s="18">
        <f t="shared" si="16"/>
        <v>0.44242332407294577</v>
      </c>
      <c r="V30" s="18">
        <f t="shared" si="19"/>
        <v>1.9016787696318214</v>
      </c>
      <c r="W30" s="18">
        <f t="shared" si="17"/>
        <v>0.26592373996985391</v>
      </c>
      <c r="X30" s="20">
        <f t="shared" si="18"/>
        <v>0.14827287498248148</v>
      </c>
    </row>
    <row r="31" spans="1:24" s="3" customFormat="1" ht="11.25" customHeight="1" x14ac:dyDescent="0.2">
      <c r="A31" s="2">
        <v>1391</v>
      </c>
      <c r="B31" s="4" t="s">
        <v>21</v>
      </c>
      <c r="C31" s="4" t="s">
        <v>9</v>
      </c>
      <c r="D31" s="4">
        <v>830041688</v>
      </c>
      <c r="E31" s="4" t="s">
        <v>49</v>
      </c>
      <c r="F31" s="4" t="s">
        <v>111</v>
      </c>
      <c r="G31" s="4" t="s">
        <v>74</v>
      </c>
      <c r="H31" s="4" t="s">
        <v>10</v>
      </c>
      <c r="I31" s="4" t="s">
        <v>112</v>
      </c>
      <c r="J31" s="4" t="s">
        <v>11</v>
      </c>
      <c r="K31" s="4" t="s">
        <v>11</v>
      </c>
      <c r="L31" s="4" t="s">
        <v>12</v>
      </c>
      <c r="M31" s="4">
        <v>12786948</v>
      </c>
      <c r="N31" s="4">
        <v>14662001</v>
      </c>
      <c r="O31" s="4">
        <v>14734084</v>
      </c>
      <c r="P31" s="4">
        <v>15296867</v>
      </c>
      <c r="Q31" s="4">
        <v>-634866</v>
      </c>
      <c r="R31" s="4">
        <v>2346382</v>
      </c>
      <c r="S31" s="4">
        <v>1512741</v>
      </c>
      <c r="T31" s="18">
        <f t="shared" si="15"/>
        <v>0.86784818112887097</v>
      </c>
      <c r="U31" s="18">
        <f t="shared" si="16"/>
        <v>1.0433000925317084</v>
      </c>
      <c r="V31" s="18">
        <f t="shared" si="19"/>
        <v>1.5510797948888806</v>
      </c>
      <c r="W31" s="18">
        <f t="shared" si="17"/>
        <v>-3.6958696795859285</v>
      </c>
      <c r="X31" s="20">
        <f t="shared" si="18"/>
        <v>0.1600314991112059</v>
      </c>
    </row>
    <row r="32" spans="1:24" s="3" customFormat="1" ht="11.25" customHeight="1" x14ac:dyDescent="0.2">
      <c r="A32" s="2">
        <v>1413</v>
      </c>
      <c r="B32" s="4" t="s">
        <v>21</v>
      </c>
      <c r="C32" s="4" t="s">
        <v>9</v>
      </c>
      <c r="D32" s="4">
        <v>830046068</v>
      </c>
      <c r="E32" s="4" t="s">
        <v>49</v>
      </c>
      <c r="F32" s="4" t="s">
        <v>113</v>
      </c>
      <c r="G32" s="4" t="s">
        <v>78</v>
      </c>
      <c r="H32" s="4" t="s">
        <v>105</v>
      </c>
      <c r="I32" s="4" t="s">
        <v>114</v>
      </c>
      <c r="J32" s="4" t="s">
        <v>11</v>
      </c>
      <c r="K32" s="4" t="s">
        <v>11</v>
      </c>
      <c r="L32" s="4" t="s">
        <v>12</v>
      </c>
      <c r="M32" s="4">
        <v>30582133</v>
      </c>
      <c r="N32" s="4">
        <v>58709908</v>
      </c>
      <c r="O32" s="4">
        <v>28346979</v>
      </c>
      <c r="P32" s="4">
        <v>33720243</v>
      </c>
      <c r="Q32" s="4">
        <v>24989665</v>
      </c>
      <c r="R32" s="4">
        <v>4394446</v>
      </c>
      <c r="S32" s="4"/>
      <c r="T32" s="18">
        <f t="shared" si="15"/>
        <v>1.0788498132375941</v>
      </c>
      <c r="U32" s="18">
        <f t="shared" si="16"/>
        <v>0.57435353160492097</v>
      </c>
      <c r="V32" s="18"/>
      <c r="W32" s="18">
        <f t="shared" si="17"/>
        <v>0.17585053661183533</v>
      </c>
      <c r="X32" s="20">
        <f t="shared" si="18"/>
        <v>7.4850159874207262E-2</v>
      </c>
    </row>
    <row r="33" spans="1:24" s="3" customFormat="1" ht="11.25" customHeight="1" x14ac:dyDescent="0.2">
      <c r="A33" s="2">
        <v>1487</v>
      </c>
      <c r="B33" s="4" t="s">
        <v>21</v>
      </c>
      <c r="C33" s="4" t="s">
        <v>9</v>
      </c>
      <c r="D33" s="4">
        <v>830060331</v>
      </c>
      <c r="E33" s="4" t="s">
        <v>49</v>
      </c>
      <c r="F33" s="4" t="s">
        <v>115</v>
      </c>
      <c r="G33" s="4" t="s">
        <v>74</v>
      </c>
      <c r="H33" s="4" t="s">
        <v>10</v>
      </c>
      <c r="I33" s="4" t="s">
        <v>116</v>
      </c>
      <c r="J33" s="4" t="s">
        <v>23</v>
      </c>
      <c r="K33" s="4" t="s">
        <v>117</v>
      </c>
      <c r="L33" s="4" t="s">
        <v>12</v>
      </c>
      <c r="M33" s="4">
        <v>383180781</v>
      </c>
      <c r="N33" s="4">
        <v>524928584</v>
      </c>
      <c r="O33" s="4">
        <v>347268080</v>
      </c>
      <c r="P33" s="4">
        <v>385140335</v>
      </c>
      <c r="Q33" s="4">
        <v>139788249</v>
      </c>
      <c r="R33" s="4">
        <v>47932548</v>
      </c>
      <c r="S33" s="4">
        <v>1211701</v>
      </c>
      <c r="T33" s="18">
        <f t="shared" si="15"/>
        <v>1.1034149208300401</v>
      </c>
      <c r="U33" s="18">
        <f t="shared" si="16"/>
        <v>0.73370044371597798</v>
      </c>
      <c r="V33" s="18">
        <f t="shared" si="19"/>
        <v>39.558065892493282</v>
      </c>
      <c r="W33" s="18">
        <f t="shared" si="17"/>
        <v>0.34289397243970055</v>
      </c>
      <c r="X33" s="20">
        <f t="shared" si="18"/>
        <v>9.1312512713157948E-2</v>
      </c>
    </row>
    <row r="34" spans="1:24" s="3" customFormat="1" ht="11.25" customHeight="1" x14ac:dyDescent="0.2">
      <c r="A34" s="2">
        <v>1515</v>
      </c>
      <c r="B34" s="4" t="s">
        <v>21</v>
      </c>
      <c r="C34" s="4" t="s">
        <v>9</v>
      </c>
      <c r="D34" s="4">
        <v>830067414</v>
      </c>
      <c r="E34" s="4" t="s">
        <v>49</v>
      </c>
      <c r="F34" s="4" t="s">
        <v>118</v>
      </c>
      <c r="G34" s="4" t="s">
        <v>74</v>
      </c>
      <c r="H34" s="4" t="s">
        <v>10</v>
      </c>
      <c r="I34" s="4" t="s">
        <v>119</v>
      </c>
      <c r="J34" s="4" t="s">
        <v>23</v>
      </c>
      <c r="K34" s="4" t="s">
        <v>120</v>
      </c>
      <c r="L34" s="4" t="s">
        <v>12</v>
      </c>
      <c r="M34" s="4">
        <v>92848627</v>
      </c>
      <c r="N34" s="4">
        <v>175586677</v>
      </c>
      <c r="O34" s="4">
        <v>38281997</v>
      </c>
      <c r="P34" s="4">
        <v>80993785</v>
      </c>
      <c r="Q34" s="4">
        <v>94592892</v>
      </c>
      <c r="R34" s="4">
        <v>26418945</v>
      </c>
      <c r="S34" s="4">
        <v>3438197</v>
      </c>
      <c r="T34" s="18">
        <f t="shared" si="15"/>
        <v>2.425386193933404</v>
      </c>
      <c r="U34" s="18">
        <f t="shared" si="16"/>
        <v>0.46127523103589457</v>
      </c>
      <c r="V34" s="18">
        <f t="shared" si="19"/>
        <v>7.6839532464253795</v>
      </c>
      <c r="W34" s="18">
        <f t="shared" si="17"/>
        <v>0.27929101691911479</v>
      </c>
      <c r="X34" s="20">
        <f t="shared" si="18"/>
        <v>0.15046098856350018</v>
      </c>
    </row>
    <row r="35" spans="1:24" s="3" customFormat="1" ht="11.25" customHeight="1" x14ac:dyDescent="0.2">
      <c r="A35" s="2">
        <v>1523</v>
      </c>
      <c r="B35" s="4" t="s">
        <v>21</v>
      </c>
      <c r="C35" s="4" t="s">
        <v>9</v>
      </c>
      <c r="D35" s="4">
        <v>830070192</v>
      </c>
      <c r="E35" s="4" t="s">
        <v>49</v>
      </c>
      <c r="F35" s="4" t="s">
        <v>121</v>
      </c>
      <c r="G35" s="4" t="s">
        <v>74</v>
      </c>
      <c r="H35" s="4" t="s">
        <v>75</v>
      </c>
      <c r="I35" s="4" t="s">
        <v>122</v>
      </c>
      <c r="J35" s="4" t="s">
        <v>11</v>
      </c>
      <c r="K35" s="4" t="s">
        <v>11</v>
      </c>
      <c r="L35" s="4" t="s">
        <v>12</v>
      </c>
      <c r="M35" s="4">
        <v>32538252</v>
      </c>
      <c r="N35" s="4">
        <v>47357948</v>
      </c>
      <c r="O35" s="4">
        <v>24199426</v>
      </c>
      <c r="P35" s="4">
        <v>24290562</v>
      </c>
      <c r="Q35" s="4">
        <v>23067386</v>
      </c>
      <c r="R35" s="4">
        <v>12492803</v>
      </c>
      <c r="S35" s="4">
        <v>717889</v>
      </c>
      <c r="T35" s="18">
        <f t="shared" si="15"/>
        <v>1.3445877600567882</v>
      </c>
      <c r="U35" s="18">
        <f t="shared" si="16"/>
        <v>0.51291415751375036</v>
      </c>
      <c r="V35" s="18">
        <f t="shared" si="19"/>
        <v>17.40213737778403</v>
      </c>
      <c r="W35" s="18">
        <f t="shared" si="17"/>
        <v>0.5415786166668386</v>
      </c>
      <c r="X35" s="20">
        <f t="shared" si="18"/>
        <v>0.26379527677170472</v>
      </c>
    </row>
    <row r="36" spans="1:24" s="3" customFormat="1" ht="11.25" customHeight="1" x14ac:dyDescent="0.2">
      <c r="A36" s="2">
        <v>1585</v>
      </c>
      <c r="B36" s="4" t="s">
        <v>21</v>
      </c>
      <c r="C36" s="4" t="s">
        <v>9</v>
      </c>
      <c r="D36" s="4">
        <v>830083714</v>
      </c>
      <c r="E36" s="4" t="s">
        <v>49</v>
      </c>
      <c r="F36" s="4" t="s">
        <v>123</v>
      </c>
      <c r="G36" s="4" t="s">
        <v>74</v>
      </c>
      <c r="H36" s="4" t="s">
        <v>10</v>
      </c>
      <c r="I36" s="4" t="s">
        <v>124</v>
      </c>
      <c r="J36" s="4" t="s">
        <v>11</v>
      </c>
      <c r="K36" s="4" t="s">
        <v>11</v>
      </c>
      <c r="L36" s="4" t="s">
        <v>12</v>
      </c>
      <c r="M36" s="4">
        <v>104316919</v>
      </c>
      <c r="N36" s="4">
        <v>113066931</v>
      </c>
      <c r="O36" s="4">
        <v>91312808</v>
      </c>
      <c r="P36" s="4">
        <v>95452129</v>
      </c>
      <c r="Q36" s="4">
        <v>17614802</v>
      </c>
      <c r="R36" s="4">
        <v>-15524429</v>
      </c>
      <c r="S36" s="4"/>
      <c r="T36" s="18">
        <f t="shared" si="15"/>
        <v>1.1424127817863186</v>
      </c>
      <c r="U36" s="18">
        <f t="shared" si="16"/>
        <v>0.84420907294282177</v>
      </c>
      <c r="V36" s="18"/>
      <c r="W36" s="18">
        <f t="shared" si="17"/>
        <v>-0.88132861215243863</v>
      </c>
      <c r="X36" s="20">
        <f t="shared" si="18"/>
        <v>-0.13730300152924466</v>
      </c>
    </row>
    <row r="37" spans="1:24" s="3" customFormat="1" ht="11.25" customHeight="1" x14ac:dyDescent="0.2">
      <c r="A37" s="2">
        <v>1623</v>
      </c>
      <c r="B37" s="4" t="s">
        <v>21</v>
      </c>
      <c r="C37" s="4" t="s">
        <v>9</v>
      </c>
      <c r="D37" s="4">
        <v>830091939</v>
      </c>
      <c r="E37" s="4" t="s">
        <v>49</v>
      </c>
      <c r="F37" s="4" t="s">
        <v>125</v>
      </c>
      <c r="G37" s="4" t="s">
        <v>126</v>
      </c>
      <c r="H37" s="4" t="s">
        <v>10</v>
      </c>
      <c r="I37" s="4" t="s">
        <v>127</v>
      </c>
      <c r="J37" s="4" t="s">
        <v>11</v>
      </c>
      <c r="K37" s="4" t="s">
        <v>11</v>
      </c>
      <c r="L37" s="4" t="s">
        <v>12</v>
      </c>
      <c r="M37" s="4">
        <v>25363233</v>
      </c>
      <c r="N37" s="4">
        <v>36628125</v>
      </c>
      <c r="O37" s="4">
        <v>11989761</v>
      </c>
      <c r="P37" s="4">
        <v>13771430</v>
      </c>
      <c r="Q37" s="4">
        <v>22856695</v>
      </c>
      <c r="R37" s="4">
        <v>9512016</v>
      </c>
      <c r="S37" s="4"/>
      <c r="T37" s="18">
        <f t="shared" si="15"/>
        <v>2.1154077216384879</v>
      </c>
      <c r="U37" s="18">
        <f t="shared" si="16"/>
        <v>0.37597966043852915</v>
      </c>
      <c r="V37" s="18"/>
      <c r="W37" s="18">
        <f t="shared" si="17"/>
        <v>0.41615885411254777</v>
      </c>
      <c r="X37" s="20">
        <f t="shared" si="18"/>
        <v>0.25969158945482468</v>
      </c>
    </row>
    <row r="38" spans="1:24" s="3" customFormat="1" ht="11.25" customHeight="1" x14ac:dyDescent="0.2">
      <c r="A38" s="2">
        <v>1625</v>
      </c>
      <c r="B38" s="4" t="s">
        <v>21</v>
      </c>
      <c r="C38" s="4" t="s">
        <v>9</v>
      </c>
      <c r="D38" s="4">
        <v>830092234</v>
      </c>
      <c r="E38" s="4" t="s">
        <v>49</v>
      </c>
      <c r="F38" s="4" t="s">
        <v>128</v>
      </c>
      <c r="G38" s="4" t="s">
        <v>74</v>
      </c>
      <c r="H38" s="4" t="s">
        <v>14</v>
      </c>
      <c r="I38" s="4" t="s">
        <v>129</v>
      </c>
      <c r="J38" s="4" t="s">
        <v>11</v>
      </c>
      <c r="K38" s="4" t="s">
        <v>11</v>
      </c>
      <c r="L38" s="4" t="s">
        <v>12</v>
      </c>
      <c r="M38" s="4">
        <v>25290724</v>
      </c>
      <c r="N38" s="4">
        <v>27775616</v>
      </c>
      <c r="O38" s="4">
        <v>20039401</v>
      </c>
      <c r="P38" s="4">
        <v>21604522</v>
      </c>
      <c r="Q38" s="4">
        <v>6171094</v>
      </c>
      <c r="R38" s="4">
        <v>818507</v>
      </c>
      <c r="S38" s="4">
        <v>788459</v>
      </c>
      <c r="T38" s="18">
        <f t="shared" si="15"/>
        <v>1.2620498985972683</v>
      </c>
      <c r="U38" s="18">
        <f t="shared" si="16"/>
        <v>0.77782332532246989</v>
      </c>
      <c r="V38" s="18">
        <f t="shared" si="19"/>
        <v>1.0381097812314908</v>
      </c>
      <c r="W38" s="18">
        <f t="shared" si="17"/>
        <v>0.13263563964509373</v>
      </c>
      <c r="X38" s="20">
        <f t="shared" si="18"/>
        <v>2.9468545360074101E-2</v>
      </c>
    </row>
    <row r="39" spans="1:24" s="3" customFormat="1" ht="11.25" customHeight="1" x14ac:dyDescent="0.2">
      <c r="A39" s="2">
        <v>1631</v>
      </c>
      <c r="B39" s="4" t="s">
        <v>21</v>
      </c>
      <c r="C39" s="4" t="s">
        <v>9</v>
      </c>
      <c r="D39" s="4">
        <v>830093986</v>
      </c>
      <c r="E39" s="4" t="s">
        <v>49</v>
      </c>
      <c r="F39" s="4" t="s">
        <v>130</v>
      </c>
      <c r="G39" s="4" t="s">
        <v>74</v>
      </c>
      <c r="H39" s="4" t="s">
        <v>75</v>
      </c>
      <c r="I39" s="4" t="s">
        <v>131</v>
      </c>
      <c r="J39" s="4" t="s">
        <v>11</v>
      </c>
      <c r="K39" s="4" t="s">
        <v>11</v>
      </c>
      <c r="L39" s="4" t="s">
        <v>12</v>
      </c>
      <c r="M39" s="4">
        <v>27991460</v>
      </c>
      <c r="N39" s="4">
        <v>31594974</v>
      </c>
      <c r="O39" s="4">
        <v>14601221</v>
      </c>
      <c r="P39" s="4">
        <v>15197289</v>
      </c>
      <c r="Q39" s="4">
        <v>16397685</v>
      </c>
      <c r="R39" s="4">
        <v>24031679</v>
      </c>
      <c r="S39" s="4">
        <v>526272</v>
      </c>
      <c r="T39" s="18">
        <f t="shared" si="15"/>
        <v>1.9170629634329897</v>
      </c>
      <c r="U39" s="18">
        <f t="shared" si="16"/>
        <v>0.48100337097919432</v>
      </c>
      <c r="V39" s="18">
        <f t="shared" si="19"/>
        <v>45.663989343913414</v>
      </c>
      <c r="W39" s="18">
        <f t="shared" si="17"/>
        <v>1.4655531558265695</v>
      </c>
      <c r="X39" s="20">
        <f t="shared" si="18"/>
        <v>0.76061714752479304</v>
      </c>
    </row>
    <row r="40" spans="1:24" s="3" customFormat="1" ht="11.25" customHeight="1" x14ac:dyDescent="0.2">
      <c r="A40" s="2">
        <v>1715</v>
      </c>
      <c r="B40" s="4" t="s">
        <v>21</v>
      </c>
      <c r="C40" s="4" t="s">
        <v>9</v>
      </c>
      <c r="D40" s="4">
        <v>830117139</v>
      </c>
      <c r="E40" s="4" t="s">
        <v>49</v>
      </c>
      <c r="F40" s="4" t="s">
        <v>132</v>
      </c>
      <c r="G40" s="4" t="s">
        <v>74</v>
      </c>
      <c r="H40" s="4" t="s">
        <v>105</v>
      </c>
      <c r="I40" s="4" t="s">
        <v>133</v>
      </c>
      <c r="J40" s="4" t="s">
        <v>11</v>
      </c>
      <c r="K40" s="4" t="s">
        <v>11</v>
      </c>
      <c r="L40" s="4" t="s">
        <v>12</v>
      </c>
      <c r="M40" s="4">
        <v>49949968</v>
      </c>
      <c r="N40" s="4">
        <v>67026624</v>
      </c>
      <c r="O40" s="4">
        <v>7048088</v>
      </c>
      <c r="P40" s="4">
        <v>7934618</v>
      </c>
      <c r="Q40" s="4">
        <v>59092006</v>
      </c>
      <c r="R40" s="4">
        <v>2103961</v>
      </c>
      <c r="S40" s="4"/>
      <c r="T40" s="18">
        <f t="shared" si="15"/>
        <v>7.0870238850593239</v>
      </c>
      <c r="U40" s="18">
        <f t="shared" si="16"/>
        <v>0.11838009325965754</v>
      </c>
      <c r="V40" s="18"/>
      <c r="W40" s="18">
        <f t="shared" si="17"/>
        <v>3.560483291090169E-2</v>
      </c>
      <c r="X40" s="20">
        <f t="shared" si="18"/>
        <v>3.1389929470414621E-2</v>
      </c>
    </row>
    <row r="41" spans="1:24" s="3" customFormat="1" ht="11.25" customHeight="1" x14ac:dyDescent="0.2">
      <c r="A41" s="2">
        <v>1753</v>
      </c>
      <c r="B41" s="4" t="s">
        <v>21</v>
      </c>
      <c r="C41" s="4" t="s">
        <v>9</v>
      </c>
      <c r="D41" s="4">
        <v>830128434</v>
      </c>
      <c r="E41" s="4" t="s">
        <v>49</v>
      </c>
      <c r="F41" s="4" t="s">
        <v>134</v>
      </c>
      <c r="G41" s="4" t="s">
        <v>74</v>
      </c>
      <c r="H41" s="4" t="s">
        <v>10</v>
      </c>
      <c r="I41" s="4" t="s">
        <v>135</v>
      </c>
      <c r="J41" s="4" t="s">
        <v>23</v>
      </c>
      <c r="K41" s="4" t="s">
        <v>136</v>
      </c>
      <c r="L41" s="4" t="s">
        <v>12</v>
      </c>
      <c r="M41" s="4">
        <v>346936867</v>
      </c>
      <c r="N41" s="4">
        <v>452705626</v>
      </c>
      <c r="O41" s="4">
        <v>274129003</v>
      </c>
      <c r="P41" s="4">
        <v>274214684</v>
      </c>
      <c r="Q41" s="4">
        <v>178490942</v>
      </c>
      <c r="R41" s="4">
        <v>48876966</v>
      </c>
      <c r="S41" s="4">
        <v>69777122</v>
      </c>
      <c r="T41" s="18">
        <f t="shared" si="15"/>
        <v>1.2655970845959703</v>
      </c>
      <c r="U41" s="18">
        <f t="shared" si="16"/>
        <v>0.60572404726421492</v>
      </c>
      <c r="V41" s="18">
        <f t="shared" si="19"/>
        <v>0.70047265635289457</v>
      </c>
      <c r="W41" s="18">
        <f t="shared" si="17"/>
        <v>0.27383443357030407</v>
      </c>
      <c r="X41" s="20">
        <f t="shared" si="18"/>
        <v>0.10796633218779569</v>
      </c>
    </row>
    <row r="42" spans="1:24" s="3" customFormat="1" ht="11.25" customHeight="1" x14ac:dyDescent="0.2">
      <c r="A42" s="2">
        <v>1833</v>
      </c>
      <c r="B42" s="4" t="s">
        <v>21</v>
      </c>
      <c r="C42" s="4" t="s">
        <v>9</v>
      </c>
      <c r="D42" s="4">
        <v>830511110</v>
      </c>
      <c r="E42" s="4" t="s">
        <v>49</v>
      </c>
      <c r="F42" s="4" t="s">
        <v>137</v>
      </c>
      <c r="G42" s="4" t="s">
        <v>74</v>
      </c>
      <c r="H42" s="4" t="s">
        <v>10</v>
      </c>
      <c r="I42" s="4" t="s">
        <v>138</v>
      </c>
      <c r="J42" s="4" t="s">
        <v>11</v>
      </c>
      <c r="K42" s="4" t="s">
        <v>11</v>
      </c>
      <c r="L42" s="4" t="s">
        <v>12</v>
      </c>
      <c r="M42" s="4">
        <v>189533924</v>
      </c>
      <c r="N42" s="4">
        <v>201177579</v>
      </c>
      <c r="O42" s="4">
        <v>121271990</v>
      </c>
      <c r="P42" s="4">
        <v>130237214</v>
      </c>
      <c r="Q42" s="4">
        <v>70940365</v>
      </c>
      <c r="R42" s="4">
        <v>25132000</v>
      </c>
      <c r="S42" s="4"/>
      <c r="T42" s="18">
        <f t="shared" si="15"/>
        <v>1.5628829377665856</v>
      </c>
      <c r="U42" s="18">
        <f t="shared" si="16"/>
        <v>0.64737439752170389</v>
      </c>
      <c r="V42" s="18"/>
      <c r="W42" s="18">
        <f t="shared" si="17"/>
        <v>0.35426939232692134</v>
      </c>
      <c r="X42" s="20">
        <f t="shared" si="18"/>
        <v>0.12492445790890047</v>
      </c>
    </row>
    <row r="43" spans="1:24" s="3" customFormat="1" ht="11.25" customHeight="1" x14ac:dyDescent="0.2">
      <c r="A43" s="2">
        <v>1909</v>
      </c>
      <c r="B43" s="4" t="s">
        <v>21</v>
      </c>
      <c r="C43" s="4" t="s">
        <v>9</v>
      </c>
      <c r="D43" s="4">
        <v>860001911</v>
      </c>
      <c r="E43" s="4" t="s">
        <v>49</v>
      </c>
      <c r="F43" s="4" t="s">
        <v>139</v>
      </c>
      <c r="G43" s="4" t="s">
        <v>74</v>
      </c>
      <c r="H43" s="4" t="s">
        <v>10</v>
      </c>
      <c r="I43" s="4" t="s">
        <v>140</v>
      </c>
      <c r="J43" s="4" t="s">
        <v>11</v>
      </c>
      <c r="K43" s="4" t="s">
        <v>11</v>
      </c>
      <c r="L43" s="4" t="s">
        <v>12</v>
      </c>
      <c r="M43" s="4">
        <v>31127959</v>
      </c>
      <c r="N43" s="4">
        <v>34737221</v>
      </c>
      <c r="O43" s="4">
        <v>17701889</v>
      </c>
      <c r="P43" s="4">
        <v>17978713</v>
      </c>
      <c r="Q43" s="4">
        <v>16758508</v>
      </c>
      <c r="R43" s="4">
        <v>6054136</v>
      </c>
      <c r="S43" s="4">
        <v>1083461</v>
      </c>
      <c r="T43" s="18">
        <f t="shared" si="15"/>
        <v>1.758454083629154</v>
      </c>
      <c r="U43" s="18">
        <f t="shared" si="16"/>
        <v>0.51756336524444491</v>
      </c>
      <c r="V43" s="18">
        <f t="shared" si="19"/>
        <v>5.5877747330083869</v>
      </c>
      <c r="W43" s="18">
        <f t="shared" si="17"/>
        <v>0.36125745800282461</v>
      </c>
      <c r="X43" s="20">
        <f t="shared" si="18"/>
        <v>0.174283832319229</v>
      </c>
    </row>
    <row r="44" spans="1:24" s="3" customFormat="1" ht="11.25" customHeight="1" x14ac:dyDescent="0.2">
      <c r="A44" s="2">
        <v>1949</v>
      </c>
      <c r="B44" s="4" t="s">
        <v>21</v>
      </c>
      <c r="C44" s="4" t="s">
        <v>9</v>
      </c>
      <c r="D44" s="4">
        <v>860002576</v>
      </c>
      <c r="E44" s="4" t="s">
        <v>49</v>
      </c>
      <c r="F44" s="4" t="s">
        <v>141</v>
      </c>
      <c r="G44" s="4" t="s">
        <v>74</v>
      </c>
      <c r="H44" s="4" t="s">
        <v>75</v>
      </c>
      <c r="I44" s="4" t="s">
        <v>142</v>
      </c>
      <c r="J44" s="4" t="s">
        <v>11</v>
      </c>
      <c r="K44" s="4" t="s">
        <v>11</v>
      </c>
      <c r="L44" s="4" t="s">
        <v>12</v>
      </c>
      <c r="M44" s="4">
        <v>620173382</v>
      </c>
      <c r="N44" s="4">
        <v>728894335</v>
      </c>
      <c r="O44" s="4">
        <v>441941155</v>
      </c>
      <c r="P44" s="4">
        <v>463176872</v>
      </c>
      <c r="Q44" s="4">
        <v>265717463</v>
      </c>
      <c r="R44" s="4">
        <v>4477766</v>
      </c>
      <c r="S44" s="4">
        <v>6436639</v>
      </c>
      <c r="T44" s="18">
        <f t="shared" si="15"/>
        <v>1.4032940245178116</v>
      </c>
      <c r="U44" s="18">
        <f t="shared" si="16"/>
        <v>0.63545132642579805</v>
      </c>
      <c r="V44" s="18">
        <f t="shared" si="19"/>
        <v>0.69566834492349194</v>
      </c>
      <c r="W44" s="18">
        <f t="shared" si="17"/>
        <v>1.6851606023349695E-2</v>
      </c>
      <c r="X44" s="20">
        <f t="shared" si="18"/>
        <v>6.143230623407164E-3</v>
      </c>
    </row>
    <row r="45" spans="1:24" s="3" customFormat="1" ht="11.25" customHeight="1" x14ac:dyDescent="0.2">
      <c r="A45" s="2">
        <v>1957</v>
      </c>
      <c r="B45" s="4" t="s">
        <v>21</v>
      </c>
      <c r="C45" s="4" t="s">
        <v>9</v>
      </c>
      <c r="D45" s="4">
        <v>860003437</v>
      </c>
      <c r="E45" s="4" t="s">
        <v>49</v>
      </c>
      <c r="F45" s="4" t="s">
        <v>143</v>
      </c>
      <c r="G45" s="4" t="s">
        <v>74</v>
      </c>
      <c r="H45" s="4" t="s">
        <v>10</v>
      </c>
      <c r="I45" s="4" t="s">
        <v>144</v>
      </c>
      <c r="J45" s="4" t="s">
        <v>11</v>
      </c>
      <c r="K45" s="4" t="s">
        <v>11</v>
      </c>
      <c r="L45" s="4" t="s">
        <v>12</v>
      </c>
      <c r="M45" s="4">
        <v>18511641</v>
      </c>
      <c r="N45" s="4">
        <v>30112856</v>
      </c>
      <c r="O45" s="4">
        <v>1006304</v>
      </c>
      <c r="P45" s="4">
        <v>2598309</v>
      </c>
      <c r="Q45" s="4">
        <v>27514547</v>
      </c>
      <c r="R45" s="4">
        <v>2691141</v>
      </c>
      <c r="S45" s="4"/>
      <c r="T45" s="18">
        <f t="shared" si="15"/>
        <v>18.395674666899865</v>
      </c>
      <c r="U45" s="18">
        <f t="shared" si="16"/>
        <v>8.6285704683740388E-2</v>
      </c>
      <c r="V45" s="18"/>
      <c r="W45" s="18">
        <f t="shared" si="17"/>
        <v>9.7807934108455424E-2</v>
      </c>
      <c r="X45" s="20">
        <f t="shared" si="18"/>
        <v>8.9368507590246504E-2</v>
      </c>
    </row>
    <row r="46" spans="1:24" s="3" customFormat="1" ht="11.25" customHeight="1" x14ac:dyDescent="0.2">
      <c r="A46" s="2">
        <v>2063</v>
      </c>
      <c r="B46" s="4" t="s">
        <v>21</v>
      </c>
      <c r="C46" s="4" t="s">
        <v>9</v>
      </c>
      <c r="D46" s="4">
        <v>860026442</v>
      </c>
      <c r="E46" s="4" t="s">
        <v>49</v>
      </c>
      <c r="F46" s="4" t="s">
        <v>145</v>
      </c>
      <c r="G46" s="4" t="s">
        <v>74</v>
      </c>
      <c r="H46" s="4" t="s">
        <v>75</v>
      </c>
      <c r="I46" s="4" t="s">
        <v>146</v>
      </c>
      <c r="J46" s="4" t="s">
        <v>11</v>
      </c>
      <c r="K46" s="4" t="s">
        <v>11</v>
      </c>
      <c r="L46" s="4" t="s">
        <v>12</v>
      </c>
      <c r="M46" s="4">
        <v>114716913</v>
      </c>
      <c r="N46" s="4">
        <v>161803219</v>
      </c>
      <c r="O46" s="4">
        <v>50951668</v>
      </c>
      <c r="P46" s="4">
        <v>51255086</v>
      </c>
      <c r="Q46" s="4">
        <v>110548133</v>
      </c>
      <c r="R46" s="4">
        <v>22812193</v>
      </c>
      <c r="S46" s="4">
        <v>55637</v>
      </c>
      <c r="T46" s="18">
        <f t="shared" si="15"/>
        <v>2.2514849366658614</v>
      </c>
      <c r="U46" s="18">
        <f t="shared" si="16"/>
        <v>0.3167742045972522</v>
      </c>
      <c r="V46" s="18">
        <f t="shared" si="19"/>
        <v>410.0183870445926</v>
      </c>
      <c r="W46" s="18">
        <f t="shared" si="17"/>
        <v>0.20635529864624669</v>
      </c>
      <c r="X46" s="20">
        <f t="shared" si="18"/>
        <v>0.14098726305315348</v>
      </c>
    </row>
    <row r="47" spans="1:24" s="3" customFormat="1" ht="11.25" customHeight="1" x14ac:dyDescent="0.2">
      <c r="A47" s="2">
        <v>2073</v>
      </c>
      <c r="B47" s="4" t="s">
        <v>21</v>
      </c>
      <c r="C47" s="4" t="s">
        <v>9</v>
      </c>
      <c r="D47" s="4">
        <v>860028581</v>
      </c>
      <c r="E47" s="4" t="s">
        <v>49</v>
      </c>
      <c r="F47" s="4" t="s">
        <v>147</v>
      </c>
      <c r="G47" s="4" t="s">
        <v>74</v>
      </c>
      <c r="H47" s="4" t="s">
        <v>10</v>
      </c>
      <c r="I47" s="4" t="s">
        <v>148</v>
      </c>
      <c r="J47" s="4" t="s">
        <v>11</v>
      </c>
      <c r="K47" s="4" t="s">
        <v>11</v>
      </c>
      <c r="L47" s="4" t="s">
        <v>12</v>
      </c>
      <c r="M47" s="4">
        <v>10234745</v>
      </c>
      <c r="N47" s="4">
        <v>52509885</v>
      </c>
      <c r="O47" s="4">
        <v>3462243</v>
      </c>
      <c r="P47" s="4">
        <v>11212223</v>
      </c>
      <c r="Q47" s="4">
        <v>41297662</v>
      </c>
      <c r="R47" s="4">
        <v>2003130</v>
      </c>
      <c r="S47" s="4"/>
      <c r="T47" s="18">
        <f t="shared" si="15"/>
        <v>2.9561024457266574</v>
      </c>
      <c r="U47" s="18">
        <f t="shared" si="16"/>
        <v>0.21352594849522141</v>
      </c>
      <c r="V47" s="18"/>
      <c r="W47" s="18">
        <f t="shared" si="17"/>
        <v>4.8504682904325191E-2</v>
      </c>
      <c r="X47" s="20">
        <f t="shared" si="18"/>
        <v>3.81476744807192E-2</v>
      </c>
    </row>
    <row r="48" spans="1:24" s="3" customFormat="1" ht="11.25" customHeight="1" x14ac:dyDescent="0.2">
      <c r="A48" s="2">
        <v>2153</v>
      </c>
      <c r="B48" s="4" t="s">
        <v>21</v>
      </c>
      <c r="C48" s="4" t="s">
        <v>9</v>
      </c>
      <c r="D48" s="4">
        <v>860044349</v>
      </c>
      <c r="E48" s="4" t="s">
        <v>49</v>
      </c>
      <c r="F48" s="4" t="s">
        <v>149</v>
      </c>
      <c r="G48" s="4" t="s">
        <v>74</v>
      </c>
      <c r="H48" s="4" t="s">
        <v>75</v>
      </c>
      <c r="I48" s="4" t="s">
        <v>150</v>
      </c>
      <c r="J48" s="4" t="s">
        <v>11</v>
      </c>
      <c r="K48" s="4" t="s">
        <v>11</v>
      </c>
      <c r="L48" s="4" t="s">
        <v>12</v>
      </c>
      <c r="M48" s="4">
        <v>86512039</v>
      </c>
      <c r="N48" s="4">
        <v>101459809</v>
      </c>
      <c r="O48" s="4">
        <v>35018701</v>
      </c>
      <c r="P48" s="4">
        <v>37202033</v>
      </c>
      <c r="Q48" s="4">
        <v>64257776</v>
      </c>
      <c r="R48" s="4">
        <v>20440661</v>
      </c>
      <c r="S48" s="4">
        <v>989983</v>
      </c>
      <c r="T48" s="18">
        <f t="shared" si="15"/>
        <v>2.4704525447702927</v>
      </c>
      <c r="U48" s="18">
        <f t="shared" si="16"/>
        <v>0.36666768217551049</v>
      </c>
      <c r="V48" s="18">
        <f t="shared" si="19"/>
        <v>20.647486876037267</v>
      </c>
      <c r="W48" s="18">
        <f t="shared" si="17"/>
        <v>0.31810408439906168</v>
      </c>
      <c r="X48" s="20">
        <f t="shared" si="18"/>
        <v>0.20146559708189477</v>
      </c>
    </row>
    <row r="49" spans="1:24" s="3" customFormat="1" ht="11.25" customHeight="1" x14ac:dyDescent="0.2">
      <c r="A49" s="2">
        <v>2223</v>
      </c>
      <c r="B49" s="4" t="s">
        <v>21</v>
      </c>
      <c r="C49" s="4" t="s">
        <v>9</v>
      </c>
      <c r="D49" s="4">
        <v>860064038</v>
      </c>
      <c r="E49" s="4" t="s">
        <v>49</v>
      </c>
      <c r="F49" s="4" t="s">
        <v>151</v>
      </c>
      <c r="G49" s="4" t="s">
        <v>74</v>
      </c>
      <c r="H49" s="4" t="s">
        <v>10</v>
      </c>
      <c r="I49" s="4" t="s">
        <v>152</v>
      </c>
      <c r="J49" s="4" t="s">
        <v>23</v>
      </c>
      <c r="K49" s="4" t="s">
        <v>136</v>
      </c>
      <c r="L49" s="4" t="s">
        <v>12</v>
      </c>
      <c r="M49" s="4">
        <v>118725068</v>
      </c>
      <c r="N49" s="4">
        <v>171113998</v>
      </c>
      <c r="O49" s="4">
        <v>102809501</v>
      </c>
      <c r="P49" s="4">
        <v>120630911</v>
      </c>
      <c r="Q49" s="4">
        <v>50483087</v>
      </c>
      <c r="R49" s="4">
        <v>17314995</v>
      </c>
      <c r="S49" s="4">
        <v>0</v>
      </c>
      <c r="T49" s="18">
        <f t="shared" si="15"/>
        <v>1.1548063831182296</v>
      </c>
      <c r="U49" s="18">
        <f t="shared" si="16"/>
        <v>0.70497394958885828</v>
      </c>
      <c r="V49" s="18"/>
      <c r="W49" s="18">
        <f t="shared" si="17"/>
        <v>0.34298605788508929</v>
      </c>
      <c r="X49" s="20">
        <f t="shared" si="18"/>
        <v>0.10118982200392512</v>
      </c>
    </row>
    <row r="50" spans="1:24" s="3" customFormat="1" ht="11.25" customHeight="1" x14ac:dyDescent="0.2">
      <c r="A50" s="2">
        <v>2247</v>
      </c>
      <c r="B50" s="4" t="s">
        <v>21</v>
      </c>
      <c r="C50" s="4" t="s">
        <v>9</v>
      </c>
      <c r="D50" s="4">
        <v>860070078</v>
      </c>
      <c r="E50" s="4" t="s">
        <v>49</v>
      </c>
      <c r="F50" s="4" t="s">
        <v>153</v>
      </c>
      <c r="G50" s="4" t="s">
        <v>74</v>
      </c>
      <c r="H50" s="4" t="s">
        <v>75</v>
      </c>
      <c r="I50" s="4" t="s">
        <v>154</v>
      </c>
      <c r="J50" s="4" t="s">
        <v>11</v>
      </c>
      <c r="K50" s="4" t="s">
        <v>11</v>
      </c>
      <c r="L50" s="4" t="s">
        <v>12</v>
      </c>
      <c r="M50" s="4">
        <v>49013850</v>
      </c>
      <c r="N50" s="4">
        <v>75123716</v>
      </c>
      <c r="O50" s="4">
        <v>16500158</v>
      </c>
      <c r="P50" s="4">
        <v>31949342</v>
      </c>
      <c r="Q50" s="4">
        <v>43174374</v>
      </c>
      <c r="R50" s="4">
        <v>2708552</v>
      </c>
      <c r="S50" s="4">
        <v>306458</v>
      </c>
      <c r="T50" s="18">
        <f t="shared" si="15"/>
        <v>2.9705079187726566</v>
      </c>
      <c r="U50" s="18">
        <f t="shared" si="16"/>
        <v>0.42528969147372847</v>
      </c>
      <c r="V50" s="18">
        <f t="shared" si="19"/>
        <v>8.8382486343968836</v>
      </c>
      <c r="W50" s="18">
        <f t="shared" si="17"/>
        <v>6.2735177121502672E-2</v>
      </c>
      <c r="X50" s="20">
        <f t="shared" si="18"/>
        <v>3.6054552998949094E-2</v>
      </c>
    </row>
    <row r="51" spans="1:24" s="3" customFormat="1" ht="11.25" customHeight="1" x14ac:dyDescent="0.2">
      <c r="A51" s="2">
        <v>2251</v>
      </c>
      <c r="B51" s="4" t="s">
        <v>21</v>
      </c>
      <c r="C51" s="4" t="s">
        <v>9</v>
      </c>
      <c r="D51" s="4">
        <v>860070698</v>
      </c>
      <c r="E51" s="4" t="s">
        <v>49</v>
      </c>
      <c r="F51" s="4" t="s">
        <v>155</v>
      </c>
      <c r="G51" s="4" t="s">
        <v>74</v>
      </c>
      <c r="H51" s="4" t="s">
        <v>10</v>
      </c>
      <c r="I51" s="4" t="s">
        <v>156</v>
      </c>
      <c r="J51" s="4" t="s">
        <v>11</v>
      </c>
      <c r="K51" s="4" t="s">
        <v>11</v>
      </c>
      <c r="L51" s="4" t="s">
        <v>12</v>
      </c>
      <c r="M51" s="4">
        <v>106624682</v>
      </c>
      <c r="N51" s="4">
        <v>151746086</v>
      </c>
      <c r="O51" s="4">
        <v>68914356</v>
      </c>
      <c r="P51" s="4">
        <v>71356991</v>
      </c>
      <c r="Q51" s="4">
        <v>80389095</v>
      </c>
      <c r="R51" s="4">
        <v>35862586</v>
      </c>
      <c r="S51" s="4">
        <v>78274777</v>
      </c>
      <c r="T51" s="18">
        <f t="shared" si="15"/>
        <v>1.5472056649560797</v>
      </c>
      <c r="U51" s="18">
        <f t="shared" si="16"/>
        <v>0.47023941691649301</v>
      </c>
      <c r="V51" s="18">
        <f t="shared" si="19"/>
        <v>0.45816273612635139</v>
      </c>
      <c r="W51" s="18">
        <f t="shared" si="17"/>
        <v>0.44611257285580835</v>
      </c>
      <c r="X51" s="20">
        <f t="shared" si="18"/>
        <v>0.23633285671697654</v>
      </c>
    </row>
    <row r="52" spans="1:24" s="3" customFormat="1" ht="11.25" customHeight="1" x14ac:dyDescent="0.2">
      <c r="A52" s="2">
        <v>2259</v>
      </c>
      <c r="B52" s="4" t="s">
        <v>21</v>
      </c>
      <c r="C52" s="4" t="s">
        <v>9</v>
      </c>
      <c r="D52" s="4">
        <v>860072122</v>
      </c>
      <c r="E52" s="4" t="s">
        <v>49</v>
      </c>
      <c r="F52" s="4" t="s">
        <v>157</v>
      </c>
      <c r="G52" s="4" t="s">
        <v>74</v>
      </c>
      <c r="H52" s="4" t="s">
        <v>10</v>
      </c>
      <c r="I52" s="4" t="s">
        <v>158</v>
      </c>
      <c r="J52" s="4" t="s">
        <v>11</v>
      </c>
      <c r="K52" s="4" t="s">
        <v>11</v>
      </c>
      <c r="L52" s="4" t="s">
        <v>12</v>
      </c>
      <c r="M52" s="4">
        <v>3354358</v>
      </c>
      <c r="N52" s="4">
        <v>3437608</v>
      </c>
      <c r="O52" s="4">
        <v>980403</v>
      </c>
      <c r="P52" s="4">
        <v>1303651</v>
      </c>
      <c r="Q52" s="4">
        <v>2133957</v>
      </c>
      <c r="R52" s="4">
        <v>253588</v>
      </c>
      <c r="S52" s="4"/>
      <c r="T52" s="18">
        <f t="shared" si="15"/>
        <v>3.4214073192350494</v>
      </c>
      <c r="U52" s="18">
        <f t="shared" si="16"/>
        <v>0.37923201249240751</v>
      </c>
      <c r="V52" s="18"/>
      <c r="W52" s="18">
        <f t="shared" si="17"/>
        <v>0.11883463443733872</v>
      </c>
      <c r="X52" s="20">
        <f t="shared" si="18"/>
        <v>7.3768736865867199E-2</v>
      </c>
    </row>
    <row r="53" spans="1:24" s="3" customFormat="1" ht="11.25" customHeight="1" x14ac:dyDescent="0.2">
      <c r="A53" s="2">
        <v>2323</v>
      </c>
      <c r="B53" s="4" t="s">
        <v>21</v>
      </c>
      <c r="C53" s="4" t="s">
        <v>9</v>
      </c>
      <c r="D53" s="4">
        <v>860450450</v>
      </c>
      <c r="E53" s="4" t="s">
        <v>49</v>
      </c>
      <c r="F53" s="4" t="s">
        <v>159</v>
      </c>
      <c r="G53" s="4" t="s">
        <v>74</v>
      </c>
      <c r="H53" s="4" t="s">
        <v>10</v>
      </c>
      <c r="I53" s="4" t="s">
        <v>160</v>
      </c>
      <c r="J53" s="4" t="s">
        <v>11</v>
      </c>
      <c r="K53" s="4" t="s">
        <v>11</v>
      </c>
      <c r="L53" s="4" t="s">
        <v>12</v>
      </c>
      <c r="M53" s="4">
        <v>62389976</v>
      </c>
      <c r="N53" s="4">
        <v>70701385</v>
      </c>
      <c r="O53" s="4">
        <v>18130555</v>
      </c>
      <c r="P53" s="4">
        <v>18130555</v>
      </c>
      <c r="Q53" s="4">
        <v>52570830</v>
      </c>
      <c r="R53" s="4">
        <v>14141660</v>
      </c>
      <c r="S53" s="4">
        <v>3158427</v>
      </c>
      <c r="T53" s="18">
        <f t="shared" si="15"/>
        <v>3.441150918987312</v>
      </c>
      <c r="U53" s="18">
        <f t="shared" si="16"/>
        <v>0.25643847005260223</v>
      </c>
      <c r="V53" s="18">
        <f t="shared" si="19"/>
        <v>4.4774376612155358</v>
      </c>
      <c r="W53" s="18">
        <f t="shared" si="17"/>
        <v>0.26900203021333313</v>
      </c>
      <c r="X53" s="20">
        <f t="shared" si="18"/>
        <v>0.2000195611443821</v>
      </c>
    </row>
    <row r="54" spans="1:24" s="3" customFormat="1" ht="11.25" customHeight="1" x14ac:dyDescent="0.2">
      <c r="A54" s="2">
        <v>2333</v>
      </c>
      <c r="B54" s="4" t="s">
        <v>21</v>
      </c>
      <c r="C54" s="4" t="s">
        <v>9</v>
      </c>
      <c r="D54" s="4">
        <v>860503565</v>
      </c>
      <c r="E54" s="4" t="s">
        <v>49</v>
      </c>
      <c r="F54" s="4" t="s">
        <v>161</v>
      </c>
      <c r="G54" s="4" t="s">
        <v>74</v>
      </c>
      <c r="H54" s="4" t="s">
        <v>10</v>
      </c>
      <c r="I54" s="4" t="s">
        <v>162</v>
      </c>
      <c r="J54" s="4" t="s">
        <v>11</v>
      </c>
      <c r="K54" s="4" t="s">
        <v>11</v>
      </c>
      <c r="L54" s="4" t="s">
        <v>12</v>
      </c>
      <c r="M54" s="4">
        <v>28598812</v>
      </c>
      <c r="N54" s="4">
        <v>35845152</v>
      </c>
      <c r="O54" s="4">
        <v>10083659</v>
      </c>
      <c r="P54" s="4">
        <v>17452032</v>
      </c>
      <c r="Q54" s="4">
        <v>18393120</v>
      </c>
      <c r="R54" s="4">
        <v>4066019</v>
      </c>
      <c r="S54" s="4"/>
      <c r="T54" s="18">
        <f t="shared" si="15"/>
        <v>2.8361542174323824</v>
      </c>
      <c r="U54" s="18">
        <f t="shared" si="16"/>
        <v>0.48687286916791428</v>
      </c>
      <c r="V54" s="18"/>
      <c r="W54" s="18">
        <f t="shared" si="17"/>
        <v>0.22106195142531554</v>
      </c>
      <c r="X54" s="20">
        <f t="shared" si="18"/>
        <v>0.11343288487101408</v>
      </c>
    </row>
    <row r="55" spans="1:24" s="3" customFormat="1" ht="11.25" customHeight="1" x14ac:dyDescent="0.2">
      <c r="A55" s="2">
        <v>2343</v>
      </c>
      <c r="B55" s="4" t="s">
        <v>21</v>
      </c>
      <c r="C55" s="4" t="s">
        <v>9</v>
      </c>
      <c r="D55" s="4">
        <v>860506831</v>
      </c>
      <c r="E55" s="4" t="s">
        <v>49</v>
      </c>
      <c r="F55" s="4" t="s">
        <v>163</v>
      </c>
      <c r="G55" s="4" t="s">
        <v>74</v>
      </c>
      <c r="H55" s="4" t="s">
        <v>10</v>
      </c>
      <c r="I55" s="4" t="s">
        <v>164</v>
      </c>
      <c r="J55" s="4" t="s">
        <v>11</v>
      </c>
      <c r="K55" s="4" t="s">
        <v>11</v>
      </c>
      <c r="L55" s="4" t="s">
        <v>12</v>
      </c>
      <c r="M55" s="4">
        <v>60290651</v>
      </c>
      <c r="N55" s="4">
        <v>67460451</v>
      </c>
      <c r="O55" s="4">
        <v>31545358</v>
      </c>
      <c r="P55" s="4">
        <v>40132487</v>
      </c>
      <c r="Q55" s="4">
        <v>27327964</v>
      </c>
      <c r="R55" s="4">
        <v>13127719</v>
      </c>
      <c r="S55" s="4">
        <v>263536</v>
      </c>
      <c r="T55" s="18">
        <f t="shared" si="15"/>
        <v>1.9112368609035917</v>
      </c>
      <c r="U55" s="18">
        <f t="shared" si="16"/>
        <v>0.59490392378195045</v>
      </c>
      <c r="V55" s="18">
        <f t="shared" si="19"/>
        <v>49.813759789933826</v>
      </c>
      <c r="W55" s="18">
        <f t="shared" si="17"/>
        <v>0.48037676718250943</v>
      </c>
      <c r="X55" s="20">
        <f t="shared" si="18"/>
        <v>0.19459874349194611</v>
      </c>
    </row>
    <row r="56" spans="1:24" s="3" customFormat="1" ht="11.25" customHeight="1" x14ac:dyDescent="0.2">
      <c r="A56" s="2">
        <v>2363</v>
      </c>
      <c r="B56" s="4" t="s">
        <v>21</v>
      </c>
      <c r="C56" s="4" t="s">
        <v>9</v>
      </c>
      <c r="D56" s="4">
        <v>860510826</v>
      </c>
      <c r="E56" s="4" t="s">
        <v>49</v>
      </c>
      <c r="F56" s="4" t="s">
        <v>165</v>
      </c>
      <c r="G56" s="4" t="s">
        <v>74</v>
      </c>
      <c r="H56" s="4" t="s">
        <v>10</v>
      </c>
      <c r="I56" s="4" t="s">
        <v>166</v>
      </c>
      <c r="J56" s="4" t="s">
        <v>11</v>
      </c>
      <c r="K56" s="4" t="s">
        <v>11</v>
      </c>
      <c r="L56" s="4" t="s">
        <v>12</v>
      </c>
      <c r="M56" s="4">
        <v>55714657</v>
      </c>
      <c r="N56" s="4">
        <v>56551135</v>
      </c>
      <c r="O56" s="4">
        <v>17881566</v>
      </c>
      <c r="P56" s="4">
        <v>17881566</v>
      </c>
      <c r="Q56" s="4">
        <v>38669569</v>
      </c>
      <c r="R56" s="4">
        <v>2894092</v>
      </c>
      <c r="S56" s="4">
        <v>352873</v>
      </c>
      <c r="T56" s="18">
        <f t="shared" si="15"/>
        <v>3.1157593803585213</v>
      </c>
      <c r="U56" s="18">
        <f t="shared" si="16"/>
        <v>0.31620171725996304</v>
      </c>
      <c r="V56" s="18">
        <f t="shared" si="19"/>
        <v>8.2015115919891866</v>
      </c>
      <c r="W56" s="18">
        <f t="shared" si="17"/>
        <v>7.4841589261054345E-2</v>
      </c>
      <c r="X56" s="20">
        <f t="shared" si="18"/>
        <v>5.1176550214244151E-2</v>
      </c>
    </row>
    <row r="57" spans="1:24" s="3" customFormat="1" ht="11.25" customHeight="1" x14ac:dyDescent="0.2">
      <c r="A57" s="2">
        <v>2371</v>
      </c>
      <c r="B57" s="4" t="s">
        <v>21</v>
      </c>
      <c r="C57" s="4" t="s">
        <v>9</v>
      </c>
      <c r="D57" s="4">
        <v>860511571</v>
      </c>
      <c r="E57" s="4" t="s">
        <v>49</v>
      </c>
      <c r="F57" s="4" t="s">
        <v>167</v>
      </c>
      <c r="G57" s="4" t="s">
        <v>74</v>
      </c>
      <c r="H57" s="4" t="s">
        <v>14</v>
      </c>
      <c r="I57" s="4" t="s">
        <v>168</v>
      </c>
      <c r="J57" s="4" t="s">
        <v>11</v>
      </c>
      <c r="K57" s="4" t="s">
        <v>11</v>
      </c>
      <c r="L57" s="4" t="s">
        <v>12</v>
      </c>
      <c r="M57" s="4">
        <v>61619479</v>
      </c>
      <c r="N57" s="4">
        <v>84574004</v>
      </c>
      <c r="O57" s="4">
        <v>3087267</v>
      </c>
      <c r="P57" s="4">
        <v>7689766</v>
      </c>
      <c r="Q57" s="4">
        <v>76884238</v>
      </c>
      <c r="R57" s="4">
        <v>12224443</v>
      </c>
      <c r="S57" s="4">
        <v>428926</v>
      </c>
      <c r="T57" s="18">
        <f t="shared" si="15"/>
        <v>19.959232227079809</v>
      </c>
      <c r="U57" s="18">
        <f t="shared" si="16"/>
        <v>9.0923518295290828E-2</v>
      </c>
      <c r="V57" s="18">
        <f t="shared" si="19"/>
        <v>28.500121233033205</v>
      </c>
      <c r="W57" s="18">
        <f t="shared" si="17"/>
        <v>0.15899803806340645</v>
      </c>
      <c r="X57" s="20">
        <f t="shared" si="18"/>
        <v>0.14454137704063297</v>
      </c>
    </row>
    <row r="58" spans="1:24" s="3" customFormat="1" ht="11.25" customHeight="1" x14ac:dyDescent="0.2">
      <c r="A58" s="2">
        <v>2437</v>
      </c>
      <c r="B58" s="4" t="s">
        <v>21</v>
      </c>
      <c r="C58" s="4" t="s">
        <v>9</v>
      </c>
      <c r="D58" s="4">
        <v>860534244</v>
      </c>
      <c r="E58" s="4" t="s">
        <v>49</v>
      </c>
      <c r="F58" s="4" t="s">
        <v>169</v>
      </c>
      <c r="G58" s="4" t="s">
        <v>74</v>
      </c>
      <c r="H58" s="4" t="s">
        <v>14</v>
      </c>
      <c r="I58" s="4" t="s">
        <v>170</v>
      </c>
      <c r="J58" s="4" t="s">
        <v>11</v>
      </c>
      <c r="K58" s="4" t="s">
        <v>11</v>
      </c>
      <c r="L58" s="4" t="s">
        <v>12</v>
      </c>
      <c r="M58" s="4">
        <v>46571313</v>
      </c>
      <c r="N58" s="4">
        <v>61486442</v>
      </c>
      <c r="O58" s="4">
        <v>18209849</v>
      </c>
      <c r="P58" s="4">
        <v>23259966</v>
      </c>
      <c r="Q58" s="4">
        <v>38226476</v>
      </c>
      <c r="R58" s="4">
        <v>5869748</v>
      </c>
      <c r="S58" s="4"/>
      <c r="T58" s="18">
        <f t="shared" si="15"/>
        <v>2.5574793618552247</v>
      </c>
      <c r="U58" s="18">
        <f t="shared" si="16"/>
        <v>0.37829422622958081</v>
      </c>
      <c r="V58" s="18"/>
      <c r="W58" s="18">
        <f t="shared" si="17"/>
        <v>0.15355189947407133</v>
      </c>
      <c r="X58" s="20">
        <f t="shared" si="18"/>
        <v>9.5464102476445128E-2</v>
      </c>
    </row>
    <row r="59" spans="1:24" s="3" customFormat="1" ht="11.25" customHeight="1" x14ac:dyDescent="0.2">
      <c r="A59" s="2">
        <v>2497</v>
      </c>
      <c r="B59" s="4" t="s">
        <v>21</v>
      </c>
      <c r="C59" s="4" t="s">
        <v>9</v>
      </c>
      <c r="D59" s="4">
        <v>890116102</v>
      </c>
      <c r="E59" s="4" t="s">
        <v>49</v>
      </c>
      <c r="F59" s="4" t="s">
        <v>171</v>
      </c>
      <c r="G59" s="4" t="s">
        <v>78</v>
      </c>
      <c r="H59" s="4" t="s">
        <v>10</v>
      </c>
      <c r="I59" s="4" t="s">
        <v>172</v>
      </c>
      <c r="J59" s="4" t="s">
        <v>17</v>
      </c>
      <c r="K59" s="4" t="s">
        <v>18</v>
      </c>
      <c r="L59" s="4" t="s">
        <v>12</v>
      </c>
      <c r="M59" s="4">
        <v>82951116</v>
      </c>
      <c r="N59" s="4">
        <v>90160569</v>
      </c>
      <c r="O59" s="4">
        <v>34895942</v>
      </c>
      <c r="P59" s="4">
        <v>52858153</v>
      </c>
      <c r="Q59" s="4">
        <v>37302416</v>
      </c>
      <c r="R59" s="4">
        <v>6520889</v>
      </c>
      <c r="S59" s="4">
        <v>1003748</v>
      </c>
      <c r="T59" s="18">
        <f t="shared" si="15"/>
        <v>2.3770992054033102</v>
      </c>
      <c r="U59" s="18">
        <f t="shared" si="16"/>
        <v>0.58626685241970911</v>
      </c>
      <c r="V59" s="18">
        <f t="shared" si="19"/>
        <v>6.4965399681991896</v>
      </c>
      <c r="W59" s="18">
        <f t="shared" si="17"/>
        <v>0.17481143848698702</v>
      </c>
      <c r="X59" s="20">
        <f t="shared" si="18"/>
        <v>7.2325286678259534E-2</v>
      </c>
    </row>
    <row r="60" spans="1:24" s="3" customFormat="1" ht="11.25" customHeight="1" x14ac:dyDescent="0.2">
      <c r="A60" s="2">
        <v>2537</v>
      </c>
      <c r="B60" s="4" t="s">
        <v>21</v>
      </c>
      <c r="C60" s="4" t="s">
        <v>9</v>
      </c>
      <c r="D60" s="4">
        <v>890210534</v>
      </c>
      <c r="E60" s="4" t="s">
        <v>49</v>
      </c>
      <c r="F60" s="4" t="s">
        <v>173</v>
      </c>
      <c r="G60" s="4" t="s">
        <v>74</v>
      </c>
      <c r="H60" s="4" t="s">
        <v>10</v>
      </c>
      <c r="I60" s="4" t="s">
        <v>174</v>
      </c>
      <c r="J60" s="4" t="s">
        <v>15</v>
      </c>
      <c r="K60" s="4" t="s">
        <v>175</v>
      </c>
      <c r="L60" s="4" t="s">
        <v>12</v>
      </c>
      <c r="M60" s="4">
        <v>111781633</v>
      </c>
      <c r="N60" s="4">
        <v>155698158</v>
      </c>
      <c r="O60" s="4">
        <v>50382435</v>
      </c>
      <c r="P60" s="4">
        <v>83184874</v>
      </c>
      <c r="Q60" s="4">
        <v>72513284</v>
      </c>
      <c r="R60" s="4">
        <v>28577394</v>
      </c>
      <c r="S60" s="4"/>
      <c r="T60" s="18">
        <f t="shared" si="15"/>
        <v>2.2186627740401987</v>
      </c>
      <c r="U60" s="18">
        <f t="shared" si="16"/>
        <v>0.53427012283600683</v>
      </c>
      <c r="V60" s="18"/>
      <c r="W60" s="18">
        <f t="shared" si="17"/>
        <v>0.39409874196292088</v>
      </c>
      <c r="X60" s="20">
        <f t="shared" si="18"/>
        <v>0.18354355868487537</v>
      </c>
    </row>
    <row r="61" spans="1:24" s="3" customFormat="1" ht="11.25" customHeight="1" x14ac:dyDescent="0.2">
      <c r="A61" s="2">
        <v>2579</v>
      </c>
      <c r="B61" s="4" t="s">
        <v>21</v>
      </c>
      <c r="C61" s="4" t="s">
        <v>9</v>
      </c>
      <c r="D61" s="4">
        <v>890302311</v>
      </c>
      <c r="E61" s="4" t="s">
        <v>49</v>
      </c>
      <c r="F61" s="4" t="s">
        <v>176</v>
      </c>
      <c r="G61" s="4" t="s">
        <v>78</v>
      </c>
      <c r="H61" s="4" t="s">
        <v>10</v>
      </c>
      <c r="I61" s="4" t="s">
        <v>177</v>
      </c>
      <c r="J61" s="4" t="s">
        <v>178</v>
      </c>
      <c r="K61" s="4" t="s">
        <v>179</v>
      </c>
      <c r="L61" s="4" t="s">
        <v>12</v>
      </c>
      <c r="M61" s="4">
        <v>20227298</v>
      </c>
      <c r="N61" s="4">
        <v>29835457</v>
      </c>
      <c r="O61" s="4">
        <v>1706648</v>
      </c>
      <c r="P61" s="4">
        <v>15477727</v>
      </c>
      <c r="Q61" s="4">
        <v>14357730</v>
      </c>
      <c r="R61" s="4">
        <v>114830</v>
      </c>
      <c r="S61" s="4">
        <v>184463</v>
      </c>
      <c r="T61" s="18">
        <f t="shared" si="15"/>
        <v>11.852062053803714</v>
      </c>
      <c r="U61" s="18">
        <f t="shared" si="16"/>
        <v>0.51876956334203295</v>
      </c>
      <c r="V61" s="18">
        <f t="shared" si="19"/>
        <v>0.62250966318448686</v>
      </c>
      <c r="W61" s="18">
        <f t="shared" si="17"/>
        <v>7.9977823792479735E-3</v>
      </c>
      <c r="X61" s="20">
        <f t="shared" si="18"/>
        <v>3.8487763066608967E-3</v>
      </c>
    </row>
    <row r="62" spans="1:24" s="3" customFormat="1" ht="11.25" customHeight="1" x14ac:dyDescent="0.2">
      <c r="A62" s="2">
        <v>2639</v>
      </c>
      <c r="B62" s="4" t="s">
        <v>21</v>
      </c>
      <c r="C62" s="4" t="s">
        <v>9</v>
      </c>
      <c r="D62" s="4">
        <v>890317417</v>
      </c>
      <c r="E62" s="4" t="s">
        <v>49</v>
      </c>
      <c r="F62" s="4" t="s">
        <v>180</v>
      </c>
      <c r="G62" s="4" t="s">
        <v>74</v>
      </c>
      <c r="H62" s="4" t="s">
        <v>10</v>
      </c>
      <c r="I62" s="4" t="s">
        <v>181</v>
      </c>
      <c r="J62" s="4" t="s">
        <v>178</v>
      </c>
      <c r="K62" s="4" t="s">
        <v>182</v>
      </c>
      <c r="L62" s="4" t="s">
        <v>12</v>
      </c>
      <c r="M62" s="4">
        <v>81184179</v>
      </c>
      <c r="N62" s="4">
        <v>92932033</v>
      </c>
      <c r="O62" s="4">
        <v>17067248</v>
      </c>
      <c r="P62" s="4">
        <v>19910664</v>
      </c>
      <c r="Q62" s="4">
        <v>73021369</v>
      </c>
      <c r="R62" s="4">
        <v>10164553</v>
      </c>
      <c r="S62" s="4">
        <v>2665023</v>
      </c>
      <c r="T62" s="18">
        <f t="shared" si="15"/>
        <v>4.7567234623883126</v>
      </c>
      <c r="U62" s="18">
        <f t="shared" si="16"/>
        <v>0.21424974099081637</v>
      </c>
      <c r="V62" s="18">
        <f t="shared" si="19"/>
        <v>3.8140582651631898</v>
      </c>
      <c r="W62" s="18">
        <f t="shared" si="17"/>
        <v>0.1391997046782292</v>
      </c>
      <c r="X62" s="20">
        <f t="shared" si="18"/>
        <v>0.10937620400492046</v>
      </c>
    </row>
    <row r="63" spans="1:24" s="3" customFormat="1" ht="11.25" customHeight="1" x14ac:dyDescent="0.2">
      <c r="A63" s="2">
        <v>2739</v>
      </c>
      <c r="B63" s="4" t="s">
        <v>21</v>
      </c>
      <c r="C63" s="4" t="s">
        <v>9</v>
      </c>
      <c r="D63" s="4">
        <v>890900769</v>
      </c>
      <c r="E63" s="4" t="s">
        <v>49</v>
      </c>
      <c r="F63" s="4" t="s">
        <v>183</v>
      </c>
      <c r="G63" s="4" t="s">
        <v>74</v>
      </c>
      <c r="H63" s="4" t="s">
        <v>75</v>
      </c>
      <c r="I63" s="4" t="s">
        <v>184</v>
      </c>
      <c r="J63" s="4" t="s">
        <v>13</v>
      </c>
      <c r="K63" s="4" t="s">
        <v>185</v>
      </c>
      <c r="L63" s="4" t="s">
        <v>12</v>
      </c>
      <c r="M63" s="4">
        <v>39476379</v>
      </c>
      <c r="N63" s="4">
        <v>51008708</v>
      </c>
      <c r="O63" s="4">
        <v>20566026</v>
      </c>
      <c r="P63" s="4">
        <v>22289573</v>
      </c>
      <c r="Q63" s="4">
        <v>28719135</v>
      </c>
      <c r="R63" s="4">
        <v>12025887</v>
      </c>
      <c r="S63" s="4"/>
      <c r="T63" s="18">
        <f t="shared" si="15"/>
        <v>1.9194947531428774</v>
      </c>
      <c r="U63" s="18">
        <f t="shared" si="16"/>
        <v>0.4369758394978363</v>
      </c>
      <c r="V63" s="18"/>
      <c r="W63" s="18">
        <f t="shared" si="17"/>
        <v>0.41874126779932613</v>
      </c>
      <c r="X63" s="20">
        <f t="shared" si="18"/>
        <v>0.23576145077032729</v>
      </c>
    </row>
    <row r="64" spans="1:24" s="3" customFormat="1" ht="11.25" customHeight="1" x14ac:dyDescent="0.2">
      <c r="A64" s="2">
        <v>2847</v>
      </c>
      <c r="B64" s="4" t="s">
        <v>21</v>
      </c>
      <c r="C64" s="4" t="s">
        <v>9</v>
      </c>
      <c r="D64" s="4">
        <v>890923691</v>
      </c>
      <c r="E64" s="4" t="s">
        <v>49</v>
      </c>
      <c r="F64" s="4" t="s">
        <v>186</v>
      </c>
      <c r="G64" s="4" t="s">
        <v>74</v>
      </c>
      <c r="H64" s="4" t="s">
        <v>75</v>
      </c>
      <c r="I64" s="4" t="s">
        <v>187</v>
      </c>
      <c r="J64" s="4" t="s">
        <v>11</v>
      </c>
      <c r="K64" s="4" t="s">
        <v>11</v>
      </c>
      <c r="L64" s="4" t="s">
        <v>12</v>
      </c>
      <c r="M64" s="4">
        <v>82504569</v>
      </c>
      <c r="N64" s="4">
        <v>121421779</v>
      </c>
      <c r="O64" s="4">
        <v>46758090</v>
      </c>
      <c r="P64" s="4">
        <v>93361568</v>
      </c>
      <c r="Q64" s="4">
        <v>28060211</v>
      </c>
      <c r="R64" s="4">
        <v>12968034</v>
      </c>
      <c r="S64" s="4">
        <v>225740</v>
      </c>
      <c r="T64" s="18">
        <f t="shared" si="15"/>
        <v>1.7644982718498552</v>
      </c>
      <c r="U64" s="18">
        <f t="shared" si="16"/>
        <v>0.76890298238835719</v>
      </c>
      <c r="V64" s="18">
        <f t="shared" si="19"/>
        <v>57.446770621068488</v>
      </c>
      <c r="W64" s="18">
        <f t="shared" si="17"/>
        <v>0.4621502667959268</v>
      </c>
      <c r="X64" s="20">
        <f t="shared" si="18"/>
        <v>0.10680154834496372</v>
      </c>
    </row>
    <row r="65" spans="1:24" s="3" customFormat="1" ht="11.25" customHeight="1" x14ac:dyDescent="0.2">
      <c r="A65" s="2">
        <v>2929</v>
      </c>
      <c r="B65" s="4" t="s">
        <v>21</v>
      </c>
      <c r="C65" s="4" t="s">
        <v>9</v>
      </c>
      <c r="D65" s="4">
        <v>890942914</v>
      </c>
      <c r="E65" s="4" t="s">
        <v>49</v>
      </c>
      <c r="F65" s="4" t="s">
        <v>188</v>
      </c>
      <c r="G65" s="4" t="s">
        <v>74</v>
      </c>
      <c r="H65" s="4" t="s">
        <v>10</v>
      </c>
      <c r="I65" s="4" t="s">
        <v>189</v>
      </c>
      <c r="J65" s="4" t="s">
        <v>13</v>
      </c>
      <c r="K65" s="4" t="s">
        <v>103</v>
      </c>
      <c r="L65" s="4" t="s">
        <v>12</v>
      </c>
      <c r="M65" s="4">
        <v>35947676</v>
      </c>
      <c r="N65" s="4">
        <v>38216060</v>
      </c>
      <c r="O65" s="4">
        <v>8379074</v>
      </c>
      <c r="P65" s="4">
        <v>13535139</v>
      </c>
      <c r="Q65" s="4">
        <v>24680921</v>
      </c>
      <c r="R65" s="4">
        <v>1009901</v>
      </c>
      <c r="S65" s="4">
        <v>180575</v>
      </c>
      <c r="T65" s="18">
        <f t="shared" si="15"/>
        <v>4.2901728759049034</v>
      </c>
      <c r="U65" s="18">
        <f t="shared" si="16"/>
        <v>0.35417410900024754</v>
      </c>
      <c r="V65" s="18">
        <f t="shared" si="19"/>
        <v>5.592695555863215</v>
      </c>
      <c r="W65" s="18">
        <f t="shared" si="17"/>
        <v>4.0918286639303289E-2</v>
      </c>
      <c r="X65" s="20">
        <f t="shared" si="18"/>
        <v>2.6426088927011315E-2</v>
      </c>
    </row>
    <row r="66" spans="1:24" s="3" customFormat="1" ht="11.25" customHeight="1" x14ac:dyDescent="0.2">
      <c r="A66" s="2">
        <v>3047</v>
      </c>
      <c r="B66" s="4" t="s">
        <v>21</v>
      </c>
      <c r="C66" s="4" t="s">
        <v>9</v>
      </c>
      <c r="D66" s="4">
        <v>900042771</v>
      </c>
      <c r="E66" s="4" t="s">
        <v>49</v>
      </c>
      <c r="F66" s="4" t="s">
        <v>190</v>
      </c>
      <c r="G66" s="4" t="s">
        <v>74</v>
      </c>
      <c r="H66" s="4" t="s">
        <v>10</v>
      </c>
      <c r="I66" s="4" t="s">
        <v>191</v>
      </c>
      <c r="J66" s="4" t="s">
        <v>11</v>
      </c>
      <c r="K66" s="4" t="s">
        <v>11</v>
      </c>
      <c r="L66" s="4" t="s">
        <v>12</v>
      </c>
      <c r="M66" s="4">
        <v>64302281</v>
      </c>
      <c r="N66" s="4">
        <v>68323432</v>
      </c>
      <c r="O66" s="4">
        <v>52928868</v>
      </c>
      <c r="P66" s="4">
        <v>56879145</v>
      </c>
      <c r="Q66" s="4">
        <v>11444287</v>
      </c>
      <c r="R66" s="4">
        <v>3922236</v>
      </c>
      <c r="S66" s="4">
        <v>3911802</v>
      </c>
      <c r="T66" s="18">
        <f t="shared" si="15"/>
        <v>1.2148810928659952</v>
      </c>
      <c r="U66" s="18">
        <f t="shared" si="16"/>
        <v>0.83249835868900735</v>
      </c>
      <c r="V66" s="18">
        <f t="shared" si="19"/>
        <v>1.0026673129161445</v>
      </c>
      <c r="W66" s="18">
        <f t="shared" si="17"/>
        <v>0.34272436544102747</v>
      </c>
      <c r="X66" s="20">
        <f t="shared" si="18"/>
        <v>5.7406893728640565E-2</v>
      </c>
    </row>
    <row r="67" spans="1:24" s="3" customFormat="1" ht="11.25" customHeight="1" x14ac:dyDescent="0.2">
      <c r="A67" s="2">
        <v>3061</v>
      </c>
      <c r="B67" s="4" t="s">
        <v>21</v>
      </c>
      <c r="C67" s="4" t="s">
        <v>9</v>
      </c>
      <c r="D67" s="4">
        <v>900049818</v>
      </c>
      <c r="E67" s="4" t="s">
        <v>49</v>
      </c>
      <c r="F67" s="4" t="s">
        <v>192</v>
      </c>
      <c r="G67" s="4" t="s">
        <v>74</v>
      </c>
      <c r="H67" s="4" t="s">
        <v>10</v>
      </c>
      <c r="I67" s="4" t="s">
        <v>193</v>
      </c>
      <c r="J67" s="4" t="s">
        <v>23</v>
      </c>
      <c r="K67" s="4" t="s">
        <v>194</v>
      </c>
      <c r="L67" s="4" t="s">
        <v>12</v>
      </c>
      <c r="M67" s="4">
        <v>34207149</v>
      </c>
      <c r="N67" s="4">
        <v>40761491</v>
      </c>
      <c r="O67" s="4">
        <v>15500862</v>
      </c>
      <c r="P67" s="4">
        <v>15597080</v>
      </c>
      <c r="Q67" s="4">
        <v>25164411</v>
      </c>
      <c r="R67" s="4">
        <v>10550456</v>
      </c>
      <c r="S67" s="4">
        <v>106672</v>
      </c>
      <c r="T67" s="18">
        <f t="shared" si="15"/>
        <v>2.2067901127047</v>
      </c>
      <c r="U67" s="18">
        <f t="shared" si="16"/>
        <v>0.38264252894968931</v>
      </c>
      <c r="V67" s="18">
        <f t="shared" si="19"/>
        <v>98.90557972101395</v>
      </c>
      <c r="W67" s="18">
        <f t="shared" si="17"/>
        <v>0.41926099522059151</v>
      </c>
      <c r="X67" s="20">
        <f t="shared" si="18"/>
        <v>0.25883390771942077</v>
      </c>
    </row>
    <row r="68" spans="1:24" s="3" customFormat="1" ht="11.25" customHeight="1" x14ac:dyDescent="0.2">
      <c r="A68" s="2">
        <v>3249</v>
      </c>
      <c r="B68" s="4" t="s">
        <v>21</v>
      </c>
      <c r="C68" s="4" t="s">
        <v>9</v>
      </c>
      <c r="D68" s="4">
        <v>900124455</v>
      </c>
      <c r="E68" s="4" t="s">
        <v>49</v>
      </c>
      <c r="F68" s="4" t="s">
        <v>195</v>
      </c>
      <c r="G68" s="4" t="s">
        <v>74</v>
      </c>
      <c r="H68" s="4" t="s">
        <v>10</v>
      </c>
      <c r="I68" s="4" t="s">
        <v>196</v>
      </c>
      <c r="J68" s="4" t="s">
        <v>11</v>
      </c>
      <c r="K68" s="4" t="s">
        <v>11</v>
      </c>
      <c r="L68" s="4" t="s">
        <v>12</v>
      </c>
      <c r="M68" s="4">
        <v>112157131</v>
      </c>
      <c r="N68" s="4">
        <v>154781921</v>
      </c>
      <c r="O68" s="4">
        <v>39616105</v>
      </c>
      <c r="P68" s="4">
        <v>42516097</v>
      </c>
      <c r="Q68" s="4">
        <v>112265824</v>
      </c>
      <c r="R68" s="4">
        <v>10038404</v>
      </c>
      <c r="S68" s="4">
        <v>42774</v>
      </c>
      <c r="T68" s="18">
        <f t="shared" si="15"/>
        <v>2.8310993975808576</v>
      </c>
      <c r="U68" s="18">
        <f t="shared" si="16"/>
        <v>0.27468386957156321</v>
      </c>
      <c r="V68" s="18">
        <f t="shared" si="19"/>
        <v>234.68471501379344</v>
      </c>
      <c r="W68" s="18">
        <f t="shared" si="17"/>
        <v>8.941638374292786E-2</v>
      </c>
      <c r="X68" s="20">
        <f t="shared" si="18"/>
        <v>6.4855145453324617E-2</v>
      </c>
    </row>
    <row r="69" spans="1:24" s="3" customFormat="1" ht="11.25" customHeight="1" x14ac:dyDescent="0.2">
      <c r="A69" s="2">
        <v>3351</v>
      </c>
      <c r="B69" s="4" t="s">
        <v>21</v>
      </c>
      <c r="C69" s="4" t="s">
        <v>9</v>
      </c>
      <c r="D69" s="4">
        <v>900157189</v>
      </c>
      <c r="E69" s="4" t="s">
        <v>49</v>
      </c>
      <c r="F69" s="4" t="s">
        <v>197</v>
      </c>
      <c r="G69" s="4" t="s">
        <v>74</v>
      </c>
      <c r="H69" s="4" t="s">
        <v>10</v>
      </c>
      <c r="I69" s="4" t="s">
        <v>198</v>
      </c>
      <c r="J69" s="4" t="s">
        <v>11</v>
      </c>
      <c r="K69" s="4" t="s">
        <v>11</v>
      </c>
      <c r="L69" s="4" t="s">
        <v>12</v>
      </c>
      <c r="M69" s="4">
        <v>20805889</v>
      </c>
      <c r="N69" s="4">
        <v>40196731</v>
      </c>
      <c r="O69" s="4">
        <v>4966961</v>
      </c>
      <c r="P69" s="4">
        <v>21104105</v>
      </c>
      <c r="Q69" s="4">
        <v>19092626</v>
      </c>
      <c r="R69" s="4">
        <v>1554542</v>
      </c>
      <c r="S69" s="4">
        <v>2526767</v>
      </c>
      <c r="T69" s="18">
        <f t="shared" si="15"/>
        <v>4.1888569288142188</v>
      </c>
      <c r="U69" s="18">
        <f t="shared" si="16"/>
        <v>0.52502043014393385</v>
      </c>
      <c r="V69" s="18">
        <f t="shared" si="19"/>
        <v>0.61522965908609695</v>
      </c>
      <c r="W69" s="18">
        <f t="shared" si="17"/>
        <v>8.1421068008140945E-2</v>
      </c>
      <c r="X69" s="20">
        <f t="shared" si="18"/>
        <v>3.8673343859728294E-2</v>
      </c>
    </row>
    <row r="70" spans="1:24" s="3" customFormat="1" ht="11.25" customHeight="1" x14ac:dyDescent="0.2">
      <c r="A70" s="2">
        <v>3357</v>
      </c>
      <c r="B70" s="4" t="s">
        <v>21</v>
      </c>
      <c r="C70" s="4" t="s">
        <v>9</v>
      </c>
      <c r="D70" s="4">
        <v>900158025</v>
      </c>
      <c r="E70" s="4" t="s">
        <v>49</v>
      </c>
      <c r="F70" s="4" t="s">
        <v>199</v>
      </c>
      <c r="G70" s="4" t="s">
        <v>74</v>
      </c>
      <c r="H70" s="4" t="s">
        <v>10</v>
      </c>
      <c r="I70" s="4" t="s">
        <v>200</v>
      </c>
      <c r="J70" s="4" t="s">
        <v>11</v>
      </c>
      <c r="K70" s="4" t="s">
        <v>11</v>
      </c>
      <c r="L70" s="4" t="s">
        <v>12</v>
      </c>
      <c r="M70" s="4">
        <v>145009308</v>
      </c>
      <c r="N70" s="4">
        <v>155504179</v>
      </c>
      <c r="O70" s="4">
        <v>109011981</v>
      </c>
      <c r="P70" s="4">
        <v>109439244</v>
      </c>
      <c r="Q70" s="4">
        <v>46064935</v>
      </c>
      <c r="R70" s="4">
        <v>33111173</v>
      </c>
      <c r="S70" s="4">
        <v>7007168</v>
      </c>
      <c r="T70" s="18">
        <f t="shared" si="15"/>
        <v>1.330214410102317</v>
      </c>
      <c r="U70" s="18">
        <f t="shared" si="16"/>
        <v>0.70377043693468844</v>
      </c>
      <c r="V70" s="18">
        <f t="shared" si="19"/>
        <v>4.7253288347018367</v>
      </c>
      <c r="W70" s="18">
        <f t="shared" si="17"/>
        <v>0.71879343800224615</v>
      </c>
      <c r="X70" s="20">
        <f t="shared" si="18"/>
        <v>0.21292786607361852</v>
      </c>
    </row>
    <row r="71" spans="1:24" s="3" customFormat="1" ht="11.25" customHeight="1" x14ac:dyDescent="0.2">
      <c r="A71" s="2">
        <v>3441</v>
      </c>
      <c r="B71" s="4" t="s">
        <v>21</v>
      </c>
      <c r="C71" s="4" t="s">
        <v>9</v>
      </c>
      <c r="D71" s="4">
        <v>900184924</v>
      </c>
      <c r="E71" s="4" t="s">
        <v>49</v>
      </c>
      <c r="F71" s="4" t="s">
        <v>201</v>
      </c>
      <c r="G71" s="4" t="s">
        <v>74</v>
      </c>
      <c r="H71" s="4" t="s">
        <v>14</v>
      </c>
      <c r="I71" s="4" t="s">
        <v>202</v>
      </c>
      <c r="J71" s="4" t="s">
        <v>11</v>
      </c>
      <c r="K71" s="4" t="s">
        <v>11</v>
      </c>
      <c r="L71" s="4" t="s">
        <v>12</v>
      </c>
      <c r="M71" s="4">
        <v>148534425</v>
      </c>
      <c r="N71" s="4">
        <v>159975097</v>
      </c>
      <c r="O71" s="4">
        <v>132720313</v>
      </c>
      <c r="P71" s="4">
        <v>133065854</v>
      </c>
      <c r="Q71" s="4">
        <v>26909243</v>
      </c>
      <c r="R71" s="4">
        <v>22619722</v>
      </c>
      <c r="S71" s="4"/>
      <c r="T71" s="18">
        <f t="shared" si="15"/>
        <v>1.1191536671556825</v>
      </c>
      <c r="U71" s="18">
        <f t="shared" si="16"/>
        <v>0.83179105057832847</v>
      </c>
      <c r="V71" s="18"/>
      <c r="W71" s="18">
        <f t="shared" si="17"/>
        <v>0.8405930259725255</v>
      </c>
      <c r="X71" s="20">
        <f t="shared" si="18"/>
        <v>0.14139526979002237</v>
      </c>
    </row>
    <row r="72" spans="1:24" s="3" customFormat="1" ht="11.25" customHeight="1" x14ac:dyDescent="0.2">
      <c r="A72" s="2">
        <v>3475</v>
      </c>
      <c r="B72" s="4" t="s">
        <v>21</v>
      </c>
      <c r="C72" s="4" t="s">
        <v>9</v>
      </c>
      <c r="D72" s="4">
        <v>900194910</v>
      </c>
      <c r="E72" s="4" t="s">
        <v>49</v>
      </c>
      <c r="F72" s="4" t="s">
        <v>203</v>
      </c>
      <c r="G72" s="4" t="s">
        <v>74</v>
      </c>
      <c r="H72" s="4" t="s">
        <v>75</v>
      </c>
      <c r="I72" s="4" t="s">
        <v>204</v>
      </c>
      <c r="J72" s="4" t="s">
        <v>11</v>
      </c>
      <c r="K72" s="4" t="s">
        <v>11</v>
      </c>
      <c r="L72" s="4" t="s">
        <v>12</v>
      </c>
      <c r="M72" s="4">
        <v>73204866</v>
      </c>
      <c r="N72" s="4">
        <v>77478371</v>
      </c>
      <c r="O72" s="4">
        <v>32349799</v>
      </c>
      <c r="P72" s="4">
        <v>33402373</v>
      </c>
      <c r="Q72" s="4">
        <v>44075998</v>
      </c>
      <c r="R72" s="4">
        <v>10911594</v>
      </c>
      <c r="S72" s="4">
        <v>0</v>
      </c>
      <c r="T72" s="18">
        <f t="shared" si="15"/>
        <v>2.2629156366628429</v>
      </c>
      <c r="U72" s="18">
        <f t="shared" si="16"/>
        <v>0.43111867956026079</v>
      </c>
      <c r="V72" s="18"/>
      <c r="W72" s="18">
        <f t="shared" si="17"/>
        <v>0.24756317485993171</v>
      </c>
      <c r="X72" s="20">
        <f t="shared" si="18"/>
        <v>0.14083406580657201</v>
      </c>
    </row>
    <row r="73" spans="1:24" s="3" customFormat="1" ht="11.25" customHeight="1" x14ac:dyDescent="0.2">
      <c r="A73" s="2">
        <v>3541</v>
      </c>
      <c r="B73" s="4" t="s">
        <v>21</v>
      </c>
      <c r="C73" s="4" t="s">
        <v>9</v>
      </c>
      <c r="D73" s="4">
        <v>900223935</v>
      </c>
      <c r="E73" s="4" t="s">
        <v>49</v>
      </c>
      <c r="F73" s="4" t="s">
        <v>205</v>
      </c>
      <c r="G73" s="4" t="s">
        <v>74</v>
      </c>
      <c r="H73" s="4" t="s">
        <v>10</v>
      </c>
      <c r="I73" s="4" t="s">
        <v>206</v>
      </c>
      <c r="J73" s="4" t="s">
        <v>23</v>
      </c>
      <c r="K73" s="4" t="s">
        <v>194</v>
      </c>
      <c r="L73" s="4" t="s">
        <v>12</v>
      </c>
      <c r="M73" s="4">
        <v>42904372</v>
      </c>
      <c r="N73" s="4">
        <v>46412556</v>
      </c>
      <c r="O73" s="4">
        <v>26005111</v>
      </c>
      <c r="P73" s="4">
        <v>27457800</v>
      </c>
      <c r="Q73" s="4">
        <v>18954756</v>
      </c>
      <c r="R73" s="4">
        <v>610586</v>
      </c>
      <c r="S73" s="4">
        <v>2417880</v>
      </c>
      <c r="T73" s="18">
        <f t="shared" si="15"/>
        <v>1.6498438326219795</v>
      </c>
      <c r="U73" s="18">
        <f t="shared" si="16"/>
        <v>0.59160284126562646</v>
      </c>
      <c r="V73" s="18">
        <f t="shared" si="19"/>
        <v>0.25252948864294339</v>
      </c>
      <c r="W73" s="18">
        <f t="shared" si="17"/>
        <v>3.2212812446649274E-2</v>
      </c>
      <c r="X73" s="20">
        <f t="shared" si="18"/>
        <v>1.3155621078054826E-2</v>
      </c>
    </row>
    <row r="74" spans="1:24" s="3" customFormat="1" ht="11.25" customHeight="1" x14ac:dyDescent="0.2">
      <c r="A74" s="2">
        <v>3633</v>
      </c>
      <c r="B74" s="4" t="s">
        <v>21</v>
      </c>
      <c r="C74" s="4" t="s">
        <v>9</v>
      </c>
      <c r="D74" s="4">
        <v>900261089</v>
      </c>
      <c r="E74" s="4" t="s">
        <v>49</v>
      </c>
      <c r="F74" s="4" t="s">
        <v>207</v>
      </c>
      <c r="G74" s="4" t="s">
        <v>74</v>
      </c>
      <c r="H74" s="4" t="s">
        <v>75</v>
      </c>
      <c r="I74" s="4" t="s">
        <v>208</v>
      </c>
      <c r="J74" s="4" t="s">
        <v>178</v>
      </c>
      <c r="K74" s="4" t="s">
        <v>179</v>
      </c>
      <c r="L74" s="4" t="s">
        <v>12</v>
      </c>
      <c r="M74" s="4">
        <v>34605065</v>
      </c>
      <c r="N74" s="4">
        <v>41278920</v>
      </c>
      <c r="O74" s="4">
        <v>27401230</v>
      </c>
      <c r="P74" s="4">
        <v>30760331</v>
      </c>
      <c r="Q74" s="4">
        <v>10518589</v>
      </c>
      <c r="R74" s="4">
        <v>5167011</v>
      </c>
      <c r="S74" s="4">
        <v>60366</v>
      </c>
      <c r="T74" s="18">
        <f t="shared" si="15"/>
        <v>1.2629018843314699</v>
      </c>
      <c r="U74" s="18">
        <f t="shared" si="16"/>
        <v>0.74518255322571425</v>
      </c>
      <c r="V74" s="18">
        <f t="shared" si="19"/>
        <v>85.594722194612856</v>
      </c>
      <c r="W74" s="18">
        <f t="shared" si="17"/>
        <v>0.49122662744974632</v>
      </c>
      <c r="X74" s="20">
        <f t="shared" si="18"/>
        <v>0.12517311499428765</v>
      </c>
    </row>
    <row r="75" spans="1:24" s="3" customFormat="1" ht="11.25" customHeight="1" x14ac:dyDescent="0.2">
      <c r="A75" s="2">
        <v>3753</v>
      </c>
      <c r="B75" s="4" t="s">
        <v>21</v>
      </c>
      <c r="C75" s="4" t="s">
        <v>9</v>
      </c>
      <c r="D75" s="4">
        <v>900308795</v>
      </c>
      <c r="E75" s="4" t="s">
        <v>49</v>
      </c>
      <c r="F75" s="4" t="s">
        <v>209</v>
      </c>
      <c r="G75" s="4" t="s">
        <v>74</v>
      </c>
      <c r="H75" s="4" t="s">
        <v>10</v>
      </c>
      <c r="I75" s="4" t="s">
        <v>210</v>
      </c>
      <c r="J75" s="4" t="s">
        <v>11</v>
      </c>
      <c r="K75" s="4" t="s">
        <v>11</v>
      </c>
      <c r="L75" s="4" t="s">
        <v>12</v>
      </c>
      <c r="M75" s="4">
        <v>5802428</v>
      </c>
      <c r="N75" s="4">
        <v>6372953</v>
      </c>
      <c r="O75" s="4">
        <v>6375600</v>
      </c>
      <c r="P75" s="4">
        <v>6375600</v>
      </c>
      <c r="Q75" s="4">
        <v>-2647</v>
      </c>
      <c r="R75" s="4">
        <v>-1228978</v>
      </c>
      <c r="S75" s="4">
        <v>9130</v>
      </c>
      <c r="T75" s="18">
        <f t="shared" si="15"/>
        <v>0.91009912792521486</v>
      </c>
      <c r="U75" s="18">
        <f t="shared" si="16"/>
        <v>1.0004153490540413</v>
      </c>
      <c r="V75" s="18">
        <f t="shared" si="19"/>
        <v>-134.60876232201534</v>
      </c>
      <c r="W75" s="18">
        <f t="shared" si="17"/>
        <v>464.2908953532301</v>
      </c>
      <c r="X75" s="20">
        <f t="shared" si="18"/>
        <v>-0.19284278418497672</v>
      </c>
    </row>
    <row r="76" spans="1:24" s="3" customFormat="1" ht="11.25" customHeight="1" x14ac:dyDescent="0.2">
      <c r="A76" s="2">
        <v>3849</v>
      </c>
      <c r="B76" s="4" t="s">
        <v>21</v>
      </c>
      <c r="C76" s="4" t="s">
        <v>9</v>
      </c>
      <c r="D76" s="4">
        <v>900334095</v>
      </c>
      <c r="E76" s="4" t="s">
        <v>49</v>
      </c>
      <c r="F76" s="4" t="s">
        <v>211</v>
      </c>
      <c r="G76" s="4" t="s">
        <v>74</v>
      </c>
      <c r="H76" s="4" t="s">
        <v>105</v>
      </c>
      <c r="I76" s="4" t="s">
        <v>212</v>
      </c>
      <c r="J76" s="4" t="s">
        <v>11</v>
      </c>
      <c r="K76" s="4" t="s">
        <v>11</v>
      </c>
      <c r="L76" s="4" t="s">
        <v>12</v>
      </c>
      <c r="M76" s="4">
        <v>31916582</v>
      </c>
      <c r="N76" s="4">
        <v>32640147</v>
      </c>
      <c r="O76" s="4">
        <v>20793511</v>
      </c>
      <c r="P76" s="4">
        <v>21427854</v>
      </c>
      <c r="Q76" s="4">
        <v>11212293</v>
      </c>
      <c r="R76" s="4">
        <v>1386233</v>
      </c>
      <c r="S76" s="4"/>
      <c r="T76" s="18">
        <f t="shared" si="15"/>
        <v>1.5349299115478863</v>
      </c>
      <c r="U76" s="18">
        <f t="shared" si="16"/>
        <v>0.65648766839193462</v>
      </c>
      <c r="V76" s="18"/>
      <c r="W76" s="18">
        <f t="shared" si="17"/>
        <v>0.12363510300702987</v>
      </c>
      <c r="X76" s="20">
        <f t="shared" si="18"/>
        <v>4.2470182502548165E-2</v>
      </c>
    </row>
    <row r="77" spans="1:24" s="3" customFormat="1" ht="11.25" customHeight="1" x14ac:dyDescent="0.2">
      <c r="A77" s="2">
        <v>4001</v>
      </c>
      <c r="B77" s="4" t="s">
        <v>21</v>
      </c>
      <c r="C77" s="4" t="s">
        <v>9</v>
      </c>
      <c r="D77" s="4">
        <v>900383361</v>
      </c>
      <c r="E77" s="4" t="s">
        <v>49</v>
      </c>
      <c r="F77" s="4" t="s">
        <v>213</v>
      </c>
      <c r="G77" s="4" t="s">
        <v>74</v>
      </c>
      <c r="H77" s="4" t="s">
        <v>10</v>
      </c>
      <c r="I77" s="4" t="s">
        <v>214</v>
      </c>
      <c r="J77" s="4" t="s">
        <v>11</v>
      </c>
      <c r="K77" s="4" t="s">
        <v>11</v>
      </c>
      <c r="L77" s="4" t="s">
        <v>12</v>
      </c>
      <c r="M77" s="4">
        <v>30496677</v>
      </c>
      <c r="N77" s="4">
        <v>36358859</v>
      </c>
      <c r="O77" s="4">
        <v>24945560</v>
      </c>
      <c r="P77" s="4">
        <v>28251830</v>
      </c>
      <c r="Q77" s="4">
        <v>8107029</v>
      </c>
      <c r="R77" s="4">
        <v>-3807603</v>
      </c>
      <c r="S77" s="4">
        <v>2512458</v>
      </c>
      <c r="T77" s="18">
        <f t="shared" si="15"/>
        <v>1.2225292597159574</v>
      </c>
      <c r="U77" s="18">
        <f t="shared" si="16"/>
        <v>0.77702740891841515</v>
      </c>
      <c r="V77" s="18">
        <f t="shared" si="19"/>
        <v>-1.5154892141480574</v>
      </c>
      <c r="W77" s="18">
        <f t="shared" si="17"/>
        <v>-0.46966687796478834</v>
      </c>
      <c r="X77" s="20">
        <f t="shared" si="18"/>
        <v>-0.10472284072500734</v>
      </c>
    </row>
    <row r="78" spans="1:24" s="3" customFormat="1" ht="11.25" customHeight="1" x14ac:dyDescent="0.2">
      <c r="A78" s="2">
        <v>4085</v>
      </c>
      <c r="B78" s="4" t="s">
        <v>21</v>
      </c>
      <c r="C78" s="4" t="s">
        <v>9</v>
      </c>
      <c r="D78" s="4">
        <v>900397663</v>
      </c>
      <c r="E78" s="4" t="s">
        <v>49</v>
      </c>
      <c r="F78" s="4" t="s">
        <v>215</v>
      </c>
      <c r="G78" s="4" t="s">
        <v>74</v>
      </c>
      <c r="H78" s="4" t="s">
        <v>10</v>
      </c>
      <c r="I78" s="4" t="s">
        <v>216</v>
      </c>
      <c r="J78" s="4" t="s">
        <v>11</v>
      </c>
      <c r="K78" s="4" t="s">
        <v>11</v>
      </c>
      <c r="L78" s="4" t="s">
        <v>12</v>
      </c>
      <c r="M78" s="4">
        <v>24325274</v>
      </c>
      <c r="N78" s="4">
        <v>25715107</v>
      </c>
      <c r="O78" s="4">
        <v>18701865</v>
      </c>
      <c r="P78" s="4">
        <v>18701865</v>
      </c>
      <c r="Q78" s="4">
        <v>7013242</v>
      </c>
      <c r="R78" s="4">
        <v>726342</v>
      </c>
      <c r="S78" s="4"/>
      <c r="T78" s="18">
        <f t="shared" si="15"/>
        <v>1.3006870705140905</v>
      </c>
      <c r="U78" s="18">
        <f t="shared" si="16"/>
        <v>0.72727152175567455</v>
      </c>
      <c r="V78" s="18"/>
      <c r="W78" s="18">
        <f t="shared" si="17"/>
        <v>0.10356722326136757</v>
      </c>
      <c r="X78" s="20">
        <f t="shared" si="18"/>
        <v>2.8245731196063079E-2</v>
      </c>
    </row>
    <row r="79" spans="1:24" s="3" customFormat="1" ht="11.25" customHeight="1" x14ac:dyDescent="0.2">
      <c r="A79" s="2">
        <v>4131</v>
      </c>
      <c r="B79" s="4" t="s">
        <v>21</v>
      </c>
      <c r="C79" s="4" t="s">
        <v>9</v>
      </c>
      <c r="D79" s="4">
        <v>900412189</v>
      </c>
      <c r="E79" s="4" t="s">
        <v>49</v>
      </c>
      <c r="F79" s="4" t="s">
        <v>217</v>
      </c>
      <c r="G79" s="4" t="s">
        <v>78</v>
      </c>
      <c r="H79" s="4" t="s">
        <v>10</v>
      </c>
      <c r="I79" s="4" t="s">
        <v>218</v>
      </c>
      <c r="J79" s="4" t="s">
        <v>11</v>
      </c>
      <c r="K79" s="4" t="s">
        <v>11</v>
      </c>
      <c r="L79" s="4" t="s">
        <v>12</v>
      </c>
      <c r="M79" s="4">
        <v>9386083</v>
      </c>
      <c r="N79" s="4">
        <v>11272388</v>
      </c>
      <c r="O79" s="4">
        <v>8775433</v>
      </c>
      <c r="P79" s="4">
        <v>8786777</v>
      </c>
      <c r="Q79" s="4">
        <v>2485611</v>
      </c>
      <c r="R79" s="4">
        <v>1702843</v>
      </c>
      <c r="S79" s="4">
        <v>42323</v>
      </c>
      <c r="T79" s="18">
        <f t="shared" si="15"/>
        <v>1.0695863098721168</v>
      </c>
      <c r="U79" s="18">
        <f t="shared" si="16"/>
        <v>0.77949561352927166</v>
      </c>
      <c r="V79" s="18">
        <f t="shared" si="19"/>
        <v>40.234458804905131</v>
      </c>
      <c r="W79" s="18">
        <f t="shared" si="17"/>
        <v>0.68508024787466748</v>
      </c>
      <c r="X79" s="20">
        <f t="shared" si="18"/>
        <v>0.151063199740818</v>
      </c>
    </row>
    <row r="80" spans="1:24" s="3" customFormat="1" ht="11.25" customHeight="1" x14ac:dyDescent="0.2">
      <c r="A80" s="2">
        <v>4175</v>
      </c>
      <c r="B80" s="4" t="s">
        <v>21</v>
      </c>
      <c r="C80" s="4" t="s">
        <v>9</v>
      </c>
      <c r="D80" s="4">
        <v>900430151</v>
      </c>
      <c r="E80" s="4" t="s">
        <v>49</v>
      </c>
      <c r="F80" s="4" t="s">
        <v>219</v>
      </c>
      <c r="G80" s="4" t="s">
        <v>74</v>
      </c>
      <c r="H80" s="4" t="s">
        <v>10</v>
      </c>
      <c r="I80" s="4" t="s">
        <v>220</v>
      </c>
      <c r="J80" s="4" t="s">
        <v>11</v>
      </c>
      <c r="K80" s="4" t="s">
        <v>11</v>
      </c>
      <c r="L80" s="4" t="s">
        <v>12</v>
      </c>
      <c r="M80" s="4">
        <v>63797046</v>
      </c>
      <c r="N80" s="4">
        <v>112882796</v>
      </c>
      <c r="O80" s="4">
        <v>38433258</v>
      </c>
      <c r="P80" s="4">
        <v>38433258</v>
      </c>
      <c r="Q80" s="4">
        <v>74449538</v>
      </c>
      <c r="R80" s="4">
        <v>30772404</v>
      </c>
      <c r="S80" s="4">
        <v>9519162</v>
      </c>
      <c r="T80" s="18">
        <f t="shared" si="15"/>
        <v>1.6599437393519956</v>
      </c>
      <c r="U80" s="18">
        <f t="shared" si="16"/>
        <v>0.34047046460472152</v>
      </c>
      <c r="V80" s="18">
        <f t="shared" si="19"/>
        <v>3.2326799354817157</v>
      </c>
      <c r="W80" s="18">
        <f t="shared" si="17"/>
        <v>0.41333237017535285</v>
      </c>
      <c r="X80" s="20">
        <f t="shared" si="18"/>
        <v>0.27260490606557974</v>
      </c>
    </row>
    <row r="81" spans="1:24" s="3" customFormat="1" ht="11.25" customHeight="1" x14ac:dyDescent="0.2">
      <c r="A81" s="2">
        <v>4235</v>
      </c>
      <c r="B81" s="4" t="s">
        <v>21</v>
      </c>
      <c r="C81" s="4" t="s">
        <v>9</v>
      </c>
      <c r="D81" s="4">
        <v>900451379</v>
      </c>
      <c r="E81" s="4" t="s">
        <v>49</v>
      </c>
      <c r="F81" s="4" t="s">
        <v>221</v>
      </c>
      <c r="G81" s="4" t="s">
        <v>74</v>
      </c>
      <c r="H81" s="4" t="s">
        <v>105</v>
      </c>
      <c r="I81" s="4" t="s">
        <v>222</v>
      </c>
      <c r="J81" s="4" t="s">
        <v>23</v>
      </c>
      <c r="K81" s="4" t="s">
        <v>194</v>
      </c>
      <c r="L81" s="4" t="s">
        <v>12</v>
      </c>
      <c r="M81" s="4">
        <v>119153831</v>
      </c>
      <c r="N81" s="4">
        <v>134164538</v>
      </c>
      <c r="O81" s="4">
        <v>74694409</v>
      </c>
      <c r="P81" s="4">
        <v>75767658</v>
      </c>
      <c r="Q81" s="4">
        <v>58396880</v>
      </c>
      <c r="R81" s="4">
        <v>-7013289</v>
      </c>
      <c r="S81" s="4">
        <v>287852</v>
      </c>
      <c r="T81" s="18">
        <f t="shared" si="15"/>
        <v>1.5952175349563311</v>
      </c>
      <c r="U81" s="18">
        <f t="shared" si="16"/>
        <v>0.56473684573788041</v>
      </c>
      <c r="V81" s="18">
        <f t="shared" si="19"/>
        <v>-24.364218417798035</v>
      </c>
      <c r="W81" s="18">
        <f t="shared" si="17"/>
        <v>-0.12009698120858511</v>
      </c>
      <c r="X81" s="20">
        <f t="shared" si="18"/>
        <v>-5.2273790858207256E-2</v>
      </c>
    </row>
    <row r="82" spans="1:24" s="3" customFormat="1" ht="11.25" customHeight="1" x14ac:dyDescent="0.2">
      <c r="A82" s="2">
        <v>4237</v>
      </c>
      <c r="B82" s="4" t="s">
        <v>21</v>
      </c>
      <c r="C82" s="4" t="s">
        <v>9</v>
      </c>
      <c r="D82" s="4">
        <v>900451549</v>
      </c>
      <c r="E82" s="4" t="s">
        <v>49</v>
      </c>
      <c r="F82" s="4" t="s">
        <v>223</v>
      </c>
      <c r="G82" s="4" t="s">
        <v>74</v>
      </c>
      <c r="H82" s="4" t="s">
        <v>10</v>
      </c>
      <c r="I82" s="4" t="s">
        <v>224</v>
      </c>
      <c r="J82" s="4" t="s">
        <v>17</v>
      </c>
      <c r="K82" s="4" t="s">
        <v>18</v>
      </c>
      <c r="L82" s="4" t="s">
        <v>12</v>
      </c>
      <c r="M82" s="4">
        <v>43723563</v>
      </c>
      <c r="N82" s="4">
        <v>46011154</v>
      </c>
      <c r="O82" s="4">
        <v>18057750</v>
      </c>
      <c r="P82" s="4">
        <v>18057750</v>
      </c>
      <c r="Q82" s="4">
        <v>27953404</v>
      </c>
      <c r="R82" s="4">
        <v>5972824</v>
      </c>
      <c r="S82" s="4">
        <v>3982888</v>
      </c>
      <c r="T82" s="18">
        <f t="shared" si="15"/>
        <v>2.4213184366823111</v>
      </c>
      <c r="U82" s="18">
        <f t="shared" si="16"/>
        <v>0.39246461847055608</v>
      </c>
      <c r="V82" s="18">
        <f t="shared" si="19"/>
        <v>1.4996213802647727</v>
      </c>
      <c r="W82" s="18">
        <f t="shared" si="17"/>
        <v>0.21367072146204447</v>
      </c>
      <c r="X82" s="20">
        <f t="shared" si="18"/>
        <v>0.12981252328511472</v>
      </c>
    </row>
    <row r="83" spans="1:24" s="3" customFormat="1" ht="11.25" customHeight="1" x14ac:dyDescent="0.2">
      <c r="A83" s="2">
        <v>4247</v>
      </c>
      <c r="B83" s="4" t="s">
        <v>21</v>
      </c>
      <c r="C83" s="4" t="s">
        <v>9</v>
      </c>
      <c r="D83" s="4">
        <v>900454399</v>
      </c>
      <c r="E83" s="4" t="s">
        <v>49</v>
      </c>
      <c r="F83" s="4" t="s">
        <v>225</v>
      </c>
      <c r="G83" s="4" t="s">
        <v>74</v>
      </c>
      <c r="H83" s="4" t="s">
        <v>10</v>
      </c>
      <c r="I83" s="4" t="s">
        <v>226</v>
      </c>
      <c r="J83" s="4" t="s">
        <v>11</v>
      </c>
      <c r="K83" s="4" t="s">
        <v>11</v>
      </c>
      <c r="L83" s="4" t="s">
        <v>12</v>
      </c>
      <c r="M83" s="4">
        <v>103337337</v>
      </c>
      <c r="N83" s="4">
        <v>116948208</v>
      </c>
      <c r="O83" s="4">
        <v>76592610</v>
      </c>
      <c r="P83" s="4">
        <v>89596886</v>
      </c>
      <c r="Q83" s="4">
        <v>27351322</v>
      </c>
      <c r="R83" s="4">
        <v>6189859</v>
      </c>
      <c r="S83" s="4"/>
      <c r="T83" s="18">
        <f t="shared" si="15"/>
        <v>1.349181559421986</v>
      </c>
      <c r="U83" s="18">
        <f t="shared" si="16"/>
        <v>0.76612448820079393</v>
      </c>
      <c r="V83" s="18"/>
      <c r="W83" s="18">
        <f t="shared" si="17"/>
        <v>0.22630931696829865</v>
      </c>
      <c r="X83" s="20">
        <f t="shared" si="18"/>
        <v>5.2928207330889585E-2</v>
      </c>
    </row>
    <row r="84" spans="1:24" s="3" customFormat="1" ht="11.25" customHeight="1" x14ac:dyDescent="0.2">
      <c r="A84" s="2">
        <v>4259</v>
      </c>
      <c r="B84" s="4" t="s">
        <v>21</v>
      </c>
      <c r="C84" s="4" t="s">
        <v>9</v>
      </c>
      <c r="D84" s="4">
        <v>900456739</v>
      </c>
      <c r="E84" s="4" t="s">
        <v>49</v>
      </c>
      <c r="F84" s="4" t="s">
        <v>227</v>
      </c>
      <c r="G84" s="4" t="s">
        <v>74</v>
      </c>
      <c r="H84" s="4" t="s">
        <v>10</v>
      </c>
      <c r="I84" s="4" t="s">
        <v>228</v>
      </c>
      <c r="J84" s="4" t="s">
        <v>11</v>
      </c>
      <c r="K84" s="4" t="s">
        <v>11</v>
      </c>
      <c r="L84" s="4" t="s">
        <v>12</v>
      </c>
      <c r="M84" s="4">
        <v>35718590</v>
      </c>
      <c r="N84" s="4">
        <v>39836294</v>
      </c>
      <c r="O84" s="4">
        <v>31808223</v>
      </c>
      <c r="P84" s="4">
        <v>32801307</v>
      </c>
      <c r="Q84" s="4">
        <v>7034987</v>
      </c>
      <c r="R84" s="4">
        <v>28643</v>
      </c>
      <c r="S84" s="4"/>
      <c r="T84" s="18">
        <f t="shared" si="15"/>
        <v>1.122935726400057</v>
      </c>
      <c r="U84" s="18">
        <f t="shared" si="16"/>
        <v>0.82340257354260915</v>
      </c>
      <c r="V84" s="18"/>
      <c r="W84" s="18">
        <f t="shared" si="17"/>
        <v>4.0715071683856702E-3</v>
      </c>
      <c r="X84" s="20">
        <f t="shared" si="18"/>
        <v>7.1901768773972798E-4</v>
      </c>
    </row>
    <row r="85" spans="1:24" s="3" customFormat="1" ht="11.25" customHeight="1" x14ac:dyDescent="0.2">
      <c r="A85" s="2">
        <v>4325</v>
      </c>
      <c r="B85" s="4" t="s">
        <v>21</v>
      </c>
      <c r="C85" s="4" t="s">
        <v>9</v>
      </c>
      <c r="D85" s="4">
        <v>900476067</v>
      </c>
      <c r="E85" s="4" t="s">
        <v>49</v>
      </c>
      <c r="F85" s="4" t="s">
        <v>229</v>
      </c>
      <c r="G85" s="4" t="s">
        <v>74</v>
      </c>
      <c r="H85" s="4" t="s">
        <v>10</v>
      </c>
      <c r="I85" s="4" t="s">
        <v>230</v>
      </c>
      <c r="J85" s="4" t="s">
        <v>13</v>
      </c>
      <c r="K85" s="4" t="s">
        <v>231</v>
      </c>
      <c r="L85" s="4" t="s">
        <v>12</v>
      </c>
      <c r="M85" s="4">
        <v>60089711</v>
      </c>
      <c r="N85" s="4">
        <v>65600505</v>
      </c>
      <c r="O85" s="4">
        <v>19485583</v>
      </c>
      <c r="P85" s="4">
        <v>21648105</v>
      </c>
      <c r="Q85" s="4">
        <v>43952400</v>
      </c>
      <c r="R85" s="4">
        <v>12193739</v>
      </c>
      <c r="S85" s="4">
        <v>95503</v>
      </c>
      <c r="T85" s="18">
        <f t="shared" si="15"/>
        <v>3.0838035998204414</v>
      </c>
      <c r="U85" s="18">
        <f t="shared" si="16"/>
        <v>0.32999906022064923</v>
      </c>
      <c r="V85" s="18">
        <f t="shared" si="19"/>
        <v>127.67912002764311</v>
      </c>
      <c r="W85" s="18">
        <f t="shared" si="17"/>
        <v>0.27743056124352711</v>
      </c>
      <c r="X85" s="20">
        <f t="shared" si="18"/>
        <v>0.18587873675667588</v>
      </c>
    </row>
    <row r="86" spans="1:24" s="3" customFormat="1" ht="11.25" customHeight="1" x14ac:dyDescent="0.2">
      <c r="A86" s="2">
        <v>4357</v>
      </c>
      <c r="B86" s="4" t="s">
        <v>21</v>
      </c>
      <c r="C86" s="4" t="s">
        <v>9</v>
      </c>
      <c r="D86" s="4">
        <v>900481127</v>
      </c>
      <c r="E86" s="4" t="s">
        <v>49</v>
      </c>
      <c r="F86" s="4" t="s">
        <v>232</v>
      </c>
      <c r="G86" s="4" t="s">
        <v>74</v>
      </c>
      <c r="H86" s="4" t="s">
        <v>10</v>
      </c>
      <c r="I86" s="4" t="s">
        <v>233</v>
      </c>
      <c r="J86" s="4" t="s">
        <v>17</v>
      </c>
      <c r="K86" s="4" t="s">
        <v>18</v>
      </c>
      <c r="L86" s="4" t="s">
        <v>12</v>
      </c>
      <c r="M86" s="4">
        <v>84138901</v>
      </c>
      <c r="N86" s="4">
        <v>90978893</v>
      </c>
      <c r="O86" s="4">
        <v>40994957</v>
      </c>
      <c r="P86" s="4">
        <v>42830197</v>
      </c>
      <c r="Q86" s="4">
        <v>48148696</v>
      </c>
      <c r="R86" s="4">
        <v>3546089</v>
      </c>
      <c r="S86" s="4"/>
      <c r="T86" s="18">
        <f t="shared" si="15"/>
        <v>2.0524207648272443</v>
      </c>
      <c r="U86" s="18">
        <f t="shared" si="16"/>
        <v>0.47077069843001934</v>
      </c>
      <c r="V86" s="18"/>
      <c r="W86" s="18">
        <f t="shared" si="17"/>
        <v>7.3648702760299056E-2</v>
      </c>
      <c r="X86" s="20">
        <f t="shared" si="18"/>
        <v>3.8977051523368174E-2</v>
      </c>
    </row>
    <row r="87" spans="1:24" s="3" customFormat="1" ht="11.25" customHeight="1" x14ac:dyDescent="0.2">
      <c r="A87" s="2">
        <v>4421</v>
      </c>
      <c r="B87" s="4" t="s">
        <v>21</v>
      </c>
      <c r="C87" s="4" t="s">
        <v>9</v>
      </c>
      <c r="D87" s="4">
        <v>900498582</v>
      </c>
      <c r="E87" s="4" t="s">
        <v>49</v>
      </c>
      <c r="F87" s="4" t="s">
        <v>234</v>
      </c>
      <c r="G87" s="4" t="s">
        <v>74</v>
      </c>
      <c r="H87" s="4" t="s">
        <v>10</v>
      </c>
      <c r="I87" s="4" t="s">
        <v>235</v>
      </c>
      <c r="J87" s="4" t="s">
        <v>178</v>
      </c>
      <c r="K87" s="4" t="s">
        <v>179</v>
      </c>
      <c r="L87" s="4" t="s">
        <v>12</v>
      </c>
      <c r="M87" s="4">
        <v>23270886</v>
      </c>
      <c r="N87" s="4">
        <v>26767751</v>
      </c>
      <c r="O87" s="4">
        <v>10912720</v>
      </c>
      <c r="P87" s="4">
        <v>18797599</v>
      </c>
      <c r="Q87" s="4">
        <v>7970152</v>
      </c>
      <c r="R87" s="4">
        <v>4950208</v>
      </c>
      <c r="S87" s="4"/>
      <c r="T87" s="18">
        <f t="shared" ref="T87:T150" si="20">M87/O87</f>
        <v>2.1324551532523515</v>
      </c>
      <c r="U87" s="18">
        <f t="shared" ref="U87:U150" si="21">P87/N87</f>
        <v>0.70224797742626943</v>
      </c>
      <c r="V87" s="18"/>
      <c r="W87" s="18">
        <f t="shared" ref="W87:W150" si="22">R87/Q87</f>
        <v>0.62109329909893818</v>
      </c>
      <c r="X87" s="20">
        <f t="shared" ref="X87:X150" si="23">R87/N87</f>
        <v>0.18493178601369983</v>
      </c>
    </row>
    <row r="88" spans="1:24" s="3" customFormat="1" ht="11.25" customHeight="1" x14ac:dyDescent="0.2">
      <c r="A88" s="2">
        <v>4493</v>
      </c>
      <c r="B88" s="4" t="s">
        <v>21</v>
      </c>
      <c r="C88" s="4" t="s">
        <v>9</v>
      </c>
      <c r="D88" s="4">
        <v>900532903</v>
      </c>
      <c r="E88" s="4" t="s">
        <v>49</v>
      </c>
      <c r="F88" s="4" t="s">
        <v>236</v>
      </c>
      <c r="G88" s="4" t="s">
        <v>74</v>
      </c>
      <c r="H88" s="4" t="s">
        <v>10</v>
      </c>
      <c r="I88" s="4" t="s">
        <v>237</v>
      </c>
      <c r="J88" s="4" t="s">
        <v>11</v>
      </c>
      <c r="K88" s="4" t="s">
        <v>11</v>
      </c>
      <c r="L88" s="4" t="s">
        <v>12</v>
      </c>
      <c r="M88" s="4">
        <v>40181438</v>
      </c>
      <c r="N88" s="4">
        <v>41148807</v>
      </c>
      <c r="O88" s="4">
        <v>23290246</v>
      </c>
      <c r="P88" s="4">
        <v>23290246</v>
      </c>
      <c r="Q88" s="4">
        <v>17858561</v>
      </c>
      <c r="R88" s="4">
        <v>3393155</v>
      </c>
      <c r="S88" s="4">
        <v>134493</v>
      </c>
      <c r="T88" s="18">
        <f t="shared" si="20"/>
        <v>1.7252474705505472</v>
      </c>
      <c r="U88" s="18">
        <f t="shared" si="21"/>
        <v>0.5660005161267494</v>
      </c>
      <c r="V88" s="18">
        <f t="shared" ref="V88:V150" si="24">R88/S88</f>
        <v>25.229231261106527</v>
      </c>
      <c r="W88" s="18">
        <f t="shared" si="22"/>
        <v>0.19000159083366236</v>
      </c>
      <c r="X88" s="20">
        <f t="shared" si="23"/>
        <v>8.2460592356906004E-2</v>
      </c>
    </row>
    <row r="89" spans="1:24" s="3" customFormat="1" ht="11.25" customHeight="1" x14ac:dyDescent="0.2">
      <c r="A89" s="2">
        <v>4537</v>
      </c>
      <c r="B89" s="4" t="s">
        <v>21</v>
      </c>
      <c r="C89" s="4" t="s">
        <v>9</v>
      </c>
      <c r="D89" s="4">
        <v>900551847</v>
      </c>
      <c r="E89" s="4" t="s">
        <v>49</v>
      </c>
      <c r="F89" s="4" t="s">
        <v>238</v>
      </c>
      <c r="G89" s="4" t="s">
        <v>74</v>
      </c>
      <c r="H89" s="4" t="s">
        <v>105</v>
      </c>
      <c r="I89" s="4" t="s">
        <v>239</v>
      </c>
      <c r="J89" s="4" t="s">
        <v>11</v>
      </c>
      <c r="K89" s="4" t="s">
        <v>11</v>
      </c>
      <c r="L89" s="4" t="s">
        <v>12</v>
      </c>
      <c r="M89" s="4">
        <v>39815199</v>
      </c>
      <c r="N89" s="4">
        <v>44660281</v>
      </c>
      <c r="O89" s="4">
        <v>6197175</v>
      </c>
      <c r="P89" s="4">
        <v>6277015</v>
      </c>
      <c r="Q89" s="4">
        <v>38383266</v>
      </c>
      <c r="R89" s="4">
        <v>2734503</v>
      </c>
      <c r="S89" s="4">
        <v>3274176</v>
      </c>
      <c r="T89" s="18">
        <f t="shared" si="20"/>
        <v>6.4247336891406164</v>
      </c>
      <c r="U89" s="18">
        <f t="shared" si="21"/>
        <v>0.14055028001279257</v>
      </c>
      <c r="V89" s="18">
        <f t="shared" si="24"/>
        <v>0.83517288013839208</v>
      </c>
      <c r="W89" s="18">
        <f t="shared" si="22"/>
        <v>7.1242061579647756E-2</v>
      </c>
      <c r="X89" s="20">
        <f t="shared" si="23"/>
        <v>6.1228969875939655E-2</v>
      </c>
    </row>
    <row r="90" spans="1:24" s="3" customFormat="1" ht="11.25" customHeight="1" x14ac:dyDescent="0.2">
      <c r="A90" s="2">
        <v>4567</v>
      </c>
      <c r="B90" s="4" t="s">
        <v>21</v>
      </c>
      <c r="C90" s="4" t="s">
        <v>9</v>
      </c>
      <c r="D90" s="4">
        <v>900561151</v>
      </c>
      <c r="E90" s="4" t="s">
        <v>49</v>
      </c>
      <c r="F90" s="4" t="s">
        <v>240</v>
      </c>
      <c r="G90" s="4" t="s">
        <v>74</v>
      </c>
      <c r="H90" s="4" t="s">
        <v>10</v>
      </c>
      <c r="I90" s="4" t="s">
        <v>241</v>
      </c>
      <c r="J90" s="4" t="s">
        <v>23</v>
      </c>
      <c r="K90" s="4" t="s">
        <v>136</v>
      </c>
      <c r="L90" s="4" t="s">
        <v>12</v>
      </c>
      <c r="M90" s="4">
        <v>15891329</v>
      </c>
      <c r="N90" s="4">
        <v>20034164</v>
      </c>
      <c r="O90" s="4">
        <v>4872080</v>
      </c>
      <c r="P90" s="4">
        <v>13506544</v>
      </c>
      <c r="Q90" s="4">
        <v>6527620</v>
      </c>
      <c r="R90" s="4">
        <v>3261643</v>
      </c>
      <c r="S90" s="4">
        <v>857785</v>
      </c>
      <c r="T90" s="18">
        <f t="shared" si="20"/>
        <v>3.2617134776112051</v>
      </c>
      <c r="U90" s="18">
        <f t="shared" si="21"/>
        <v>0.67417557328571331</v>
      </c>
      <c r="V90" s="18">
        <f t="shared" si="24"/>
        <v>3.8024015341839736</v>
      </c>
      <c r="W90" s="18">
        <f t="shared" si="22"/>
        <v>0.49966802601867144</v>
      </c>
      <c r="X90" s="20">
        <f t="shared" si="23"/>
        <v>0.16280404812499288</v>
      </c>
    </row>
    <row r="91" spans="1:24" s="3" customFormat="1" ht="11.25" customHeight="1" x14ac:dyDescent="0.2">
      <c r="A91" s="2">
        <v>4883</v>
      </c>
      <c r="B91" s="4" t="s">
        <v>21</v>
      </c>
      <c r="C91" s="4" t="s">
        <v>9</v>
      </c>
      <c r="D91" s="4">
        <v>900743695</v>
      </c>
      <c r="E91" s="4" t="s">
        <v>49</v>
      </c>
      <c r="F91" s="4" t="s">
        <v>242</v>
      </c>
      <c r="G91" s="4" t="s">
        <v>74</v>
      </c>
      <c r="H91" s="4" t="s">
        <v>10</v>
      </c>
      <c r="I91" s="4" t="s">
        <v>243</v>
      </c>
      <c r="J91" s="4" t="s">
        <v>11</v>
      </c>
      <c r="K91" s="4" t="s">
        <v>11</v>
      </c>
      <c r="L91" s="4" t="s">
        <v>12</v>
      </c>
      <c r="M91" s="4">
        <v>14254262</v>
      </c>
      <c r="N91" s="4">
        <v>18483140</v>
      </c>
      <c r="O91" s="4">
        <v>5334264</v>
      </c>
      <c r="P91" s="4">
        <v>13980852</v>
      </c>
      <c r="Q91" s="4">
        <v>4502288</v>
      </c>
      <c r="R91" s="4">
        <v>2226587</v>
      </c>
      <c r="S91" s="4">
        <v>320039</v>
      </c>
      <c r="T91" s="18">
        <f t="shared" si="20"/>
        <v>2.672207824734584</v>
      </c>
      <c r="U91" s="18">
        <f t="shared" si="21"/>
        <v>0.75641108599512852</v>
      </c>
      <c r="V91" s="18">
        <f t="shared" si="24"/>
        <v>6.9572364618062172</v>
      </c>
      <c r="W91" s="18">
        <f t="shared" si="22"/>
        <v>0.49454566211668377</v>
      </c>
      <c r="X91" s="20">
        <f t="shared" si="23"/>
        <v>0.1204658407608231</v>
      </c>
    </row>
    <row r="92" spans="1:24" s="3" customFormat="1" ht="11.25" customHeight="1" x14ac:dyDescent="0.2">
      <c r="A92" s="2">
        <v>4903</v>
      </c>
      <c r="B92" s="4" t="s">
        <v>21</v>
      </c>
      <c r="C92" s="4" t="s">
        <v>9</v>
      </c>
      <c r="D92" s="4">
        <v>900757947</v>
      </c>
      <c r="E92" s="4" t="s">
        <v>49</v>
      </c>
      <c r="F92" s="4" t="s">
        <v>244</v>
      </c>
      <c r="G92" s="4" t="s">
        <v>74</v>
      </c>
      <c r="H92" s="4" t="s">
        <v>10</v>
      </c>
      <c r="I92" s="4" t="s">
        <v>245</v>
      </c>
      <c r="J92" s="4" t="s">
        <v>11</v>
      </c>
      <c r="K92" s="4" t="s">
        <v>11</v>
      </c>
      <c r="L92" s="4" t="s">
        <v>12</v>
      </c>
      <c r="M92" s="4">
        <v>267811732</v>
      </c>
      <c r="N92" s="4">
        <v>300587182</v>
      </c>
      <c r="O92" s="4">
        <v>156275263</v>
      </c>
      <c r="P92" s="4">
        <v>169372473</v>
      </c>
      <c r="Q92" s="4">
        <v>131214709</v>
      </c>
      <c r="R92" s="4">
        <v>7182799</v>
      </c>
      <c r="S92" s="4">
        <v>15434553</v>
      </c>
      <c r="T92" s="18">
        <f t="shared" si="20"/>
        <v>1.7137180053889911</v>
      </c>
      <c r="U92" s="18">
        <f t="shared" si="21"/>
        <v>0.56347204119968097</v>
      </c>
      <c r="V92" s="18">
        <f t="shared" si="24"/>
        <v>0.4653713651441671</v>
      </c>
      <c r="W92" s="18">
        <f t="shared" si="22"/>
        <v>5.474080653564533E-2</v>
      </c>
      <c r="X92" s="20">
        <f t="shared" si="23"/>
        <v>2.389589254008842E-2</v>
      </c>
    </row>
    <row r="93" spans="1:24" s="3" customFormat="1" ht="11.25" customHeight="1" x14ac:dyDescent="0.2">
      <c r="A93" s="2">
        <v>4933</v>
      </c>
      <c r="B93" s="4" t="s">
        <v>21</v>
      </c>
      <c r="C93" s="4" t="s">
        <v>9</v>
      </c>
      <c r="D93" s="4">
        <v>900779576</v>
      </c>
      <c r="E93" s="4" t="s">
        <v>49</v>
      </c>
      <c r="F93" s="4" t="s">
        <v>246</v>
      </c>
      <c r="G93" s="4" t="s">
        <v>74</v>
      </c>
      <c r="H93" s="4" t="s">
        <v>10</v>
      </c>
      <c r="I93" s="4" t="s">
        <v>247</v>
      </c>
      <c r="J93" s="4" t="s">
        <v>11</v>
      </c>
      <c r="K93" s="4" t="s">
        <v>11</v>
      </c>
      <c r="L93" s="4" t="s">
        <v>12</v>
      </c>
      <c r="M93" s="4">
        <v>46121228</v>
      </c>
      <c r="N93" s="4">
        <v>53100416</v>
      </c>
      <c r="O93" s="4">
        <v>31171454</v>
      </c>
      <c r="P93" s="4">
        <v>36789355</v>
      </c>
      <c r="Q93" s="4">
        <v>16311061</v>
      </c>
      <c r="R93" s="4">
        <v>8060248</v>
      </c>
      <c r="S93" s="4">
        <v>1708427</v>
      </c>
      <c r="T93" s="18">
        <f t="shared" si="20"/>
        <v>1.479598224709056</v>
      </c>
      <c r="U93" s="18">
        <f t="shared" si="21"/>
        <v>0.69282611646582959</v>
      </c>
      <c r="V93" s="18">
        <f t="shared" si="24"/>
        <v>4.7179352702807904</v>
      </c>
      <c r="W93" s="18">
        <f t="shared" si="22"/>
        <v>0.49415841188994386</v>
      </c>
      <c r="X93" s="20">
        <f t="shared" si="23"/>
        <v>0.15179255846131223</v>
      </c>
    </row>
    <row r="94" spans="1:24" s="3" customFormat="1" ht="11.25" customHeight="1" x14ac:dyDescent="0.2">
      <c r="A94" s="2">
        <v>5027</v>
      </c>
      <c r="B94" s="4" t="s">
        <v>21</v>
      </c>
      <c r="C94" s="4" t="s">
        <v>9</v>
      </c>
      <c r="D94" s="4">
        <v>900824185</v>
      </c>
      <c r="E94" s="4" t="s">
        <v>49</v>
      </c>
      <c r="F94" s="4" t="s">
        <v>248</v>
      </c>
      <c r="G94" s="4" t="s">
        <v>74</v>
      </c>
      <c r="H94" s="4" t="s">
        <v>10</v>
      </c>
      <c r="I94" s="4" t="s">
        <v>249</v>
      </c>
      <c r="J94" s="4" t="s">
        <v>11</v>
      </c>
      <c r="K94" s="4" t="s">
        <v>11</v>
      </c>
      <c r="L94" s="4" t="s">
        <v>12</v>
      </c>
      <c r="M94" s="4">
        <v>790004152</v>
      </c>
      <c r="N94" s="4">
        <v>895489952</v>
      </c>
      <c r="O94" s="4">
        <v>472145334</v>
      </c>
      <c r="P94" s="4">
        <v>505844289</v>
      </c>
      <c r="Q94" s="4">
        <v>389645663</v>
      </c>
      <c r="R94" s="4">
        <v>49164800</v>
      </c>
      <c r="S94" s="4">
        <v>0</v>
      </c>
      <c r="T94" s="18">
        <f t="shared" si="20"/>
        <v>1.6732224065567065</v>
      </c>
      <c r="U94" s="18">
        <f t="shared" si="21"/>
        <v>0.56487991615119759</v>
      </c>
      <c r="V94" s="18"/>
      <c r="W94" s="18">
        <f t="shared" si="22"/>
        <v>0.12617822978309398</v>
      </c>
      <c r="X94" s="20">
        <f t="shared" si="23"/>
        <v>5.4902681923113303E-2</v>
      </c>
    </row>
    <row r="95" spans="1:24" s="3" customFormat="1" ht="11.25" customHeight="1" x14ac:dyDescent="0.2">
      <c r="A95" s="2">
        <v>5039</v>
      </c>
      <c r="B95" s="4" t="s">
        <v>21</v>
      </c>
      <c r="C95" s="4" t="s">
        <v>9</v>
      </c>
      <c r="D95" s="4">
        <v>900836437</v>
      </c>
      <c r="E95" s="4" t="s">
        <v>49</v>
      </c>
      <c r="F95" s="4" t="s">
        <v>250</v>
      </c>
      <c r="G95" s="4" t="s">
        <v>74</v>
      </c>
      <c r="H95" s="4" t="s">
        <v>10</v>
      </c>
      <c r="I95" s="4" t="s">
        <v>251</v>
      </c>
      <c r="J95" s="4" t="s">
        <v>23</v>
      </c>
      <c r="K95" s="4" t="s">
        <v>117</v>
      </c>
      <c r="L95" s="4" t="s">
        <v>12</v>
      </c>
      <c r="M95" s="4">
        <v>71190797</v>
      </c>
      <c r="N95" s="4">
        <v>79594208</v>
      </c>
      <c r="O95" s="4">
        <v>3131066</v>
      </c>
      <c r="P95" s="4">
        <v>75693474</v>
      </c>
      <c r="Q95" s="4">
        <v>3900734</v>
      </c>
      <c r="R95" s="4">
        <v>-2960390</v>
      </c>
      <c r="S95" s="4">
        <v>3391902</v>
      </c>
      <c r="T95" s="18">
        <f t="shared" si="20"/>
        <v>22.73691994994676</v>
      </c>
      <c r="U95" s="18">
        <f t="shared" si="21"/>
        <v>0.95099223802817412</v>
      </c>
      <c r="V95" s="18">
        <f t="shared" si="24"/>
        <v>-0.87278170182982884</v>
      </c>
      <c r="W95" s="18">
        <f t="shared" si="22"/>
        <v>-0.75893152416955378</v>
      </c>
      <c r="X95" s="20">
        <f t="shared" si="23"/>
        <v>-3.7193535489416514E-2</v>
      </c>
    </row>
    <row r="96" spans="1:24" s="3" customFormat="1" ht="11.25" customHeight="1" x14ac:dyDescent="0.2">
      <c r="A96" s="2">
        <v>5045</v>
      </c>
      <c r="B96" s="4" t="s">
        <v>21</v>
      </c>
      <c r="C96" s="4" t="s">
        <v>9</v>
      </c>
      <c r="D96" s="4">
        <v>900839128</v>
      </c>
      <c r="E96" s="4" t="s">
        <v>49</v>
      </c>
      <c r="F96" s="4" t="s">
        <v>252</v>
      </c>
      <c r="G96" s="4" t="s">
        <v>74</v>
      </c>
      <c r="H96" s="4" t="s">
        <v>10</v>
      </c>
      <c r="I96" s="4" t="s">
        <v>253</v>
      </c>
      <c r="J96" s="4" t="s">
        <v>11</v>
      </c>
      <c r="K96" s="4" t="s">
        <v>11</v>
      </c>
      <c r="L96" s="4" t="s">
        <v>12</v>
      </c>
      <c r="M96" s="4">
        <v>41181167</v>
      </c>
      <c r="N96" s="4">
        <v>50713028</v>
      </c>
      <c r="O96" s="4">
        <v>28060239</v>
      </c>
      <c r="P96" s="4">
        <v>35291533</v>
      </c>
      <c r="Q96" s="4">
        <v>15421495</v>
      </c>
      <c r="R96" s="4">
        <v>424763</v>
      </c>
      <c r="S96" s="4">
        <v>558823</v>
      </c>
      <c r="T96" s="18">
        <f t="shared" si="20"/>
        <v>1.4675985831767149</v>
      </c>
      <c r="U96" s="18">
        <f t="shared" si="21"/>
        <v>0.69590664158330284</v>
      </c>
      <c r="V96" s="18">
        <f t="shared" si="24"/>
        <v>0.76010293062382905</v>
      </c>
      <c r="W96" s="18">
        <f t="shared" si="22"/>
        <v>2.7543568246788008E-2</v>
      </c>
      <c r="X96" s="20">
        <f t="shared" si="23"/>
        <v>8.3758161709452644E-3</v>
      </c>
    </row>
    <row r="97" spans="1:24" s="3" customFormat="1" ht="11.25" customHeight="1" x14ac:dyDescent="0.2">
      <c r="A97" s="2">
        <v>5143</v>
      </c>
      <c r="B97" s="4" t="s">
        <v>21</v>
      </c>
      <c r="C97" s="4" t="s">
        <v>9</v>
      </c>
      <c r="D97" s="4">
        <v>900896981</v>
      </c>
      <c r="E97" s="4" t="s">
        <v>49</v>
      </c>
      <c r="F97" s="4" t="s">
        <v>254</v>
      </c>
      <c r="G97" s="4" t="s">
        <v>74</v>
      </c>
      <c r="H97" s="4" t="s">
        <v>10</v>
      </c>
      <c r="I97" s="4" t="s">
        <v>255</v>
      </c>
      <c r="J97" s="4" t="s">
        <v>11</v>
      </c>
      <c r="K97" s="4" t="s">
        <v>11</v>
      </c>
      <c r="L97" s="4" t="s">
        <v>12</v>
      </c>
      <c r="M97" s="4">
        <v>60110279</v>
      </c>
      <c r="N97" s="4">
        <v>71157564</v>
      </c>
      <c r="O97" s="4">
        <v>17473260</v>
      </c>
      <c r="P97" s="4">
        <v>41919586</v>
      </c>
      <c r="Q97" s="4">
        <v>29237978</v>
      </c>
      <c r="R97" s="4">
        <v>4150079</v>
      </c>
      <c r="S97" s="4">
        <v>767123</v>
      </c>
      <c r="T97" s="18">
        <f t="shared" si="20"/>
        <v>3.4401296037488138</v>
      </c>
      <c r="U97" s="18">
        <f t="shared" si="21"/>
        <v>0.58910934612657617</v>
      </c>
      <c r="V97" s="18">
        <f t="shared" si="24"/>
        <v>5.4099264394367008</v>
      </c>
      <c r="W97" s="18">
        <f t="shared" si="22"/>
        <v>0.14194138185615982</v>
      </c>
      <c r="X97" s="20">
        <f t="shared" si="23"/>
        <v>5.8322387202574835E-2</v>
      </c>
    </row>
    <row r="98" spans="1:24" s="3" customFormat="1" ht="11.25" customHeight="1" x14ac:dyDescent="0.2">
      <c r="A98" s="2">
        <v>5213</v>
      </c>
      <c r="B98" s="4" t="s">
        <v>21</v>
      </c>
      <c r="C98" s="4" t="s">
        <v>9</v>
      </c>
      <c r="D98" s="4">
        <v>900958202</v>
      </c>
      <c r="E98" s="4" t="s">
        <v>49</v>
      </c>
      <c r="F98" s="4" t="s">
        <v>256</v>
      </c>
      <c r="G98" s="4" t="s">
        <v>74</v>
      </c>
      <c r="H98" s="4" t="s">
        <v>10</v>
      </c>
      <c r="I98" s="4" t="s">
        <v>257</v>
      </c>
      <c r="J98" s="4" t="s">
        <v>11</v>
      </c>
      <c r="K98" s="4" t="s">
        <v>11</v>
      </c>
      <c r="L98" s="4" t="s">
        <v>12</v>
      </c>
      <c r="M98" s="4">
        <v>57746577</v>
      </c>
      <c r="N98" s="4">
        <v>60444676</v>
      </c>
      <c r="O98" s="4">
        <v>17754049</v>
      </c>
      <c r="P98" s="4">
        <v>36108183</v>
      </c>
      <c r="Q98" s="4">
        <v>24336493</v>
      </c>
      <c r="R98" s="4">
        <v>6815080</v>
      </c>
      <c r="S98" s="4">
        <v>1597888</v>
      </c>
      <c r="T98" s="18">
        <f t="shared" si="20"/>
        <v>3.2525863255193226</v>
      </c>
      <c r="U98" s="18">
        <f t="shared" si="21"/>
        <v>0.59737573909735242</v>
      </c>
      <c r="V98" s="18">
        <f t="shared" si="24"/>
        <v>4.2650548724316097</v>
      </c>
      <c r="W98" s="18">
        <f t="shared" si="22"/>
        <v>0.28003541841464175</v>
      </c>
      <c r="X98" s="20">
        <f t="shared" si="23"/>
        <v>0.1127490533657588</v>
      </c>
    </row>
    <row r="99" spans="1:24" s="3" customFormat="1" ht="11.25" customHeight="1" x14ac:dyDescent="0.2">
      <c r="A99" s="2">
        <v>5215</v>
      </c>
      <c r="B99" s="4" t="s">
        <v>21</v>
      </c>
      <c r="C99" s="4" t="s">
        <v>9</v>
      </c>
      <c r="D99" s="4">
        <v>900961620</v>
      </c>
      <c r="E99" s="4" t="s">
        <v>49</v>
      </c>
      <c r="F99" s="4" t="s">
        <v>258</v>
      </c>
      <c r="G99" s="4" t="s">
        <v>74</v>
      </c>
      <c r="H99" s="4" t="s">
        <v>10</v>
      </c>
      <c r="I99" s="4" t="s">
        <v>259</v>
      </c>
      <c r="J99" s="4" t="s">
        <v>11</v>
      </c>
      <c r="K99" s="4" t="s">
        <v>11</v>
      </c>
      <c r="L99" s="4" t="s">
        <v>12</v>
      </c>
      <c r="M99" s="4">
        <v>45467330</v>
      </c>
      <c r="N99" s="4">
        <v>48062622</v>
      </c>
      <c r="O99" s="4">
        <v>32851216</v>
      </c>
      <c r="P99" s="4">
        <v>32982601</v>
      </c>
      <c r="Q99" s="4">
        <v>15080021</v>
      </c>
      <c r="R99" s="4">
        <v>2081116</v>
      </c>
      <c r="S99" s="4"/>
      <c r="T99" s="18">
        <f t="shared" si="20"/>
        <v>1.3840379607257156</v>
      </c>
      <c r="U99" s="18">
        <f t="shared" si="21"/>
        <v>0.68624223206133028</v>
      </c>
      <c r="V99" s="18"/>
      <c r="W99" s="18">
        <f t="shared" si="22"/>
        <v>0.13800484760598145</v>
      </c>
      <c r="X99" s="20">
        <f t="shared" si="23"/>
        <v>4.3300092949569005E-2</v>
      </c>
    </row>
    <row r="100" spans="1:24" s="3" customFormat="1" ht="11.25" customHeight="1" x14ac:dyDescent="0.2">
      <c r="A100" s="2">
        <v>5431</v>
      </c>
      <c r="B100" s="4" t="s">
        <v>21</v>
      </c>
      <c r="C100" s="4" t="s">
        <v>9</v>
      </c>
      <c r="D100" s="4">
        <v>901117560</v>
      </c>
      <c r="E100" s="4" t="s">
        <v>49</v>
      </c>
      <c r="F100" s="4" t="s">
        <v>260</v>
      </c>
      <c r="G100" s="4" t="s">
        <v>74</v>
      </c>
      <c r="H100" s="4" t="s">
        <v>10</v>
      </c>
      <c r="I100" s="4" t="s">
        <v>261</v>
      </c>
      <c r="J100" s="4" t="s">
        <v>11</v>
      </c>
      <c r="K100" s="4" t="s">
        <v>11</v>
      </c>
      <c r="L100" s="4" t="s">
        <v>12</v>
      </c>
      <c r="M100" s="4">
        <v>24261354</v>
      </c>
      <c r="N100" s="4">
        <v>27779740</v>
      </c>
      <c r="O100" s="4">
        <v>7718797</v>
      </c>
      <c r="P100" s="4">
        <v>8915942</v>
      </c>
      <c r="Q100" s="4">
        <v>18863798</v>
      </c>
      <c r="R100" s="4">
        <v>-3563950</v>
      </c>
      <c r="S100" s="4"/>
      <c r="T100" s="18">
        <f t="shared" si="20"/>
        <v>3.1431522295507968</v>
      </c>
      <c r="U100" s="18">
        <f t="shared" si="21"/>
        <v>0.32095124000440611</v>
      </c>
      <c r="V100" s="18"/>
      <c r="W100" s="18">
        <f t="shared" si="22"/>
        <v>-0.18893067027117233</v>
      </c>
      <c r="X100" s="20">
        <f t="shared" si="23"/>
        <v>-0.12829313737277598</v>
      </c>
    </row>
    <row r="101" spans="1:24" s="3" customFormat="1" ht="11.25" customHeight="1" x14ac:dyDescent="0.2">
      <c r="A101" s="2">
        <v>5447</v>
      </c>
      <c r="B101" s="4" t="s">
        <v>21</v>
      </c>
      <c r="C101" s="4" t="s">
        <v>9</v>
      </c>
      <c r="D101" s="4">
        <v>901123428</v>
      </c>
      <c r="E101" s="4" t="s">
        <v>49</v>
      </c>
      <c r="F101" s="4" t="s">
        <v>262</v>
      </c>
      <c r="G101" s="4" t="s">
        <v>74</v>
      </c>
      <c r="H101" s="4" t="s">
        <v>10</v>
      </c>
      <c r="I101" s="4" t="s">
        <v>263</v>
      </c>
      <c r="J101" s="4" t="s">
        <v>11</v>
      </c>
      <c r="K101" s="4" t="s">
        <v>11</v>
      </c>
      <c r="L101" s="4" t="s">
        <v>12</v>
      </c>
      <c r="M101" s="4">
        <v>92703186</v>
      </c>
      <c r="N101" s="4">
        <v>121997786</v>
      </c>
      <c r="O101" s="4">
        <v>117996964</v>
      </c>
      <c r="P101" s="4">
        <v>117996964</v>
      </c>
      <c r="Q101" s="4">
        <v>4000822</v>
      </c>
      <c r="R101" s="4">
        <v>-5161103</v>
      </c>
      <c r="S101" s="4">
        <v>2573691</v>
      </c>
      <c r="T101" s="18">
        <f t="shared" si="20"/>
        <v>0.78564043393523242</v>
      </c>
      <c r="U101" s="18">
        <f t="shared" si="21"/>
        <v>0.96720578191476358</v>
      </c>
      <c r="V101" s="18">
        <f t="shared" si="24"/>
        <v>-2.0053312538296169</v>
      </c>
      <c r="W101" s="18">
        <f t="shared" si="22"/>
        <v>-1.2900106528108475</v>
      </c>
      <c r="X101" s="20">
        <f t="shared" si="23"/>
        <v>-4.2304890680557102E-2</v>
      </c>
    </row>
    <row r="102" spans="1:24" s="3" customFormat="1" ht="11.25" customHeight="1" x14ac:dyDescent="0.2">
      <c r="A102" s="2">
        <v>5519</v>
      </c>
      <c r="B102" s="4" t="s">
        <v>21</v>
      </c>
      <c r="C102" s="4" t="s">
        <v>9</v>
      </c>
      <c r="D102" s="4">
        <v>901161466</v>
      </c>
      <c r="E102" s="4" t="s">
        <v>49</v>
      </c>
      <c r="F102" s="4" t="s">
        <v>264</v>
      </c>
      <c r="G102" s="4" t="s">
        <v>78</v>
      </c>
      <c r="H102" s="4" t="s">
        <v>10</v>
      </c>
      <c r="I102" s="4" t="s">
        <v>265</v>
      </c>
      <c r="J102" s="4" t="s">
        <v>11</v>
      </c>
      <c r="K102" s="4" t="s">
        <v>11</v>
      </c>
      <c r="L102" s="4" t="s">
        <v>12</v>
      </c>
      <c r="M102" s="4">
        <v>29610932</v>
      </c>
      <c r="N102" s="4">
        <v>89342461</v>
      </c>
      <c r="O102" s="4">
        <v>25028048</v>
      </c>
      <c r="P102" s="4">
        <v>75915659</v>
      </c>
      <c r="Q102" s="4">
        <v>13426802</v>
      </c>
      <c r="R102" s="4">
        <v>5703821</v>
      </c>
      <c r="S102" s="4"/>
      <c r="T102" s="18">
        <f t="shared" si="20"/>
        <v>1.1831099253125934</v>
      </c>
      <c r="U102" s="18">
        <f t="shared" si="21"/>
        <v>0.84971533300386703</v>
      </c>
      <c r="V102" s="18"/>
      <c r="W102" s="18">
        <f t="shared" si="22"/>
        <v>0.42480860297187673</v>
      </c>
      <c r="X102" s="20">
        <f t="shared" si="23"/>
        <v>6.3842219434720973E-2</v>
      </c>
    </row>
    <row r="103" spans="1:24" s="3" customFormat="1" ht="11.25" customHeight="1" x14ac:dyDescent="0.2">
      <c r="A103" s="2">
        <v>5651</v>
      </c>
      <c r="B103" s="4" t="s">
        <v>21</v>
      </c>
      <c r="C103" s="4" t="s">
        <v>9</v>
      </c>
      <c r="D103" s="4">
        <v>901239290</v>
      </c>
      <c r="E103" s="4" t="s">
        <v>49</v>
      </c>
      <c r="F103" s="4" t="s">
        <v>266</v>
      </c>
      <c r="G103" s="4" t="s">
        <v>74</v>
      </c>
      <c r="H103" s="4" t="s">
        <v>10</v>
      </c>
      <c r="I103" s="4" t="s">
        <v>267</v>
      </c>
      <c r="J103" s="4" t="s">
        <v>11</v>
      </c>
      <c r="K103" s="4" t="s">
        <v>11</v>
      </c>
      <c r="L103" s="4" t="s">
        <v>12</v>
      </c>
      <c r="M103" s="4">
        <v>50750750</v>
      </c>
      <c r="N103" s="4">
        <v>69296262</v>
      </c>
      <c r="O103" s="4">
        <v>18334201</v>
      </c>
      <c r="P103" s="4">
        <v>18451282</v>
      </c>
      <c r="Q103" s="4">
        <v>50844980</v>
      </c>
      <c r="R103" s="4">
        <v>1620524</v>
      </c>
      <c r="S103" s="4"/>
      <c r="T103" s="18">
        <f t="shared" si="20"/>
        <v>2.7680917210409115</v>
      </c>
      <c r="U103" s="18">
        <f t="shared" si="21"/>
        <v>0.26626662777279386</v>
      </c>
      <c r="V103" s="18"/>
      <c r="W103" s="18">
        <f t="shared" si="22"/>
        <v>3.1871858342750845E-2</v>
      </c>
      <c r="X103" s="20">
        <f t="shared" si="23"/>
        <v>2.3385446100974393E-2</v>
      </c>
    </row>
    <row r="104" spans="1:24" s="3" customFormat="1" ht="11.25" customHeight="1" x14ac:dyDescent="0.2">
      <c r="A104" s="2">
        <v>5709</v>
      </c>
      <c r="B104" s="4" t="s">
        <v>21</v>
      </c>
      <c r="C104" s="4" t="s">
        <v>9</v>
      </c>
      <c r="D104" s="4">
        <v>901274344</v>
      </c>
      <c r="E104" s="4" t="s">
        <v>49</v>
      </c>
      <c r="F104" s="4" t="s">
        <v>268</v>
      </c>
      <c r="G104" s="4" t="s">
        <v>74</v>
      </c>
      <c r="H104" s="4" t="s">
        <v>10</v>
      </c>
      <c r="I104" s="4" t="s">
        <v>269</v>
      </c>
      <c r="J104" s="4" t="s">
        <v>17</v>
      </c>
      <c r="K104" s="4" t="s">
        <v>18</v>
      </c>
      <c r="L104" s="4" t="s">
        <v>12</v>
      </c>
      <c r="M104" s="4">
        <v>8654865</v>
      </c>
      <c r="N104" s="4">
        <v>9569265</v>
      </c>
      <c r="O104" s="4">
        <v>6884858</v>
      </c>
      <c r="P104" s="4">
        <v>6884858</v>
      </c>
      <c r="Q104" s="4">
        <v>2684407</v>
      </c>
      <c r="R104" s="4">
        <v>879699</v>
      </c>
      <c r="S104" s="4"/>
      <c r="T104" s="18">
        <f t="shared" si="20"/>
        <v>1.2570869290259872</v>
      </c>
      <c r="U104" s="18">
        <f t="shared" si="21"/>
        <v>0.7194761562147145</v>
      </c>
      <c r="V104" s="18"/>
      <c r="W104" s="18">
        <f t="shared" si="22"/>
        <v>0.32770701313176431</v>
      </c>
      <c r="X104" s="20">
        <f t="shared" si="23"/>
        <v>9.1929630959117548E-2</v>
      </c>
    </row>
    <row r="105" spans="1:24" s="3" customFormat="1" ht="11.25" customHeight="1" x14ac:dyDescent="0.2">
      <c r="A105" s="2">
        <v>5759</v>
      </c>
      <c r="B105" s="4" t="s">
        <v>21</v>
      </c>
      <c r="C105" s="4" t="s">
        <v>9</v>
      </c>
      <c r="D105" s="4">
        <v>901308114</v>
      </c>
      <c r="E105" s="4" t="s">
        <v>49</v>
      </c>
      <c r="F105" s="4" t="s">
        <v>270</v>
      </c>
      <c r="G105" s="4" t="s">
        <v>78</v>
      </c>
      <c r="H105" s="4" t="s">
        <v>10</v>
      </c>
      <c r="I105" s="4" t="s">
        <v>271</v>
      </c>
      <c r="J105" s="4" t="s">
        <v>11</v>
      </c>
      <c r="K105" s="4" t="s">
        <v>11</v>
      </c>
      <c r="L105" s="4" t="s">
        <v>12</v>
      </c>
      <c r="M105" s="4">
        <v>43063626</v>
      </c>
      <c r="N105" s="4">
        <v>63290267</v>
      </c>
      <c r="O105" s="4">
        <v>42410617</v>
      </c>
      <c r="P105" s="4">
        <v>44156200</v>
      </c>
      <c r="Q105" s="4">
        <v>19134067</v>
      </c>
      <c r="R105" s="4">
        <v>6820555</v>
      </c>
      <c r="S105" s="4">
        <v>9465956</v>
      </c>
      <c r="T105" s="18">
        <f t="shared" si="20"/>
        <v>1.015397300161891</v>
      </c>
      <c r="U105" s="18">
        <f t="shared" si="21"/>
        <v>0.69767757497373173</v>
      </c>
      <c r="V105" s="18">
        <f t="shared" si="24"/>
        <v>0.72053525285771458</v>
      </c>
      <c r="W105" s="18">
        <f t="shared" si="22"/>
        <v>0.35646133150887366</v>
      </c>
      <c r="X105" s="20">
        <f t="shared" si="23"/>
        <v>0.10776625416985522</v>
      </c>
    </row>
    <row r="106" spans="1:24" s="3" customFormat="1" ht="11.25" customHeight="1" x14ac:dyDescent="0.2">
      <c r="A106" s="2">
        <v>5783</v>
      </c>
      <c r="B106" s="4" t="s">
        <v>21</v>
      </c>
      <c r="C106" s="4" t="s">
        <v>9</v>
      </c>
      <c r="D106" s="4">
        <v>901318588</v>
      </c>
      <c r="E106" s="4" t="s">
        <v>49</v>
      </c>
      <c r="F106" s="4" t="s">
        <v>272</v>
      </c>
      <c r="G106" s="4" t="s">
        <v>74</v>
      </c>
      <c r="H106" s="4" t="s">
        <v>10</v>
      </c>
      <c r="I106" s="4" t="s">
        <v>273</v>
      </c>
      <c r="J106" s="4" t="s">
        <v>11</v>
      </c>
      <c r="K106" s="4" t="s">
        <v>11</v>
      </c>
      <c r="L106" s="4" t="s">
        <v>12</v>
      </c>
      <c r="M106" s="4">
        <v>25216206</v>
      </c>
      <c r="N106" s="4">
        <v>25572417</v>
      </c>
      <c r="O106" s="4">
        <v>16527693</v>
      </c>
      <c r="P106" s="4">
        <v>16690682</v>
      </c>
      <c r="Q106" s="4">
        <v>8881735</v>
      </c>
      <c r="R106" s="4">
        <v>2330958</v>
      </c>
      <c r="S106" s="4">
        <v>0</v>
      </c>
      <c r="T106" s="18">
        <f t="shared" si="20"/>
        <v>1.5256942393593589</v>
      </c>
      <c r="U106" s="18">
        <f t="shared" si="21"/>
        <v>0.65268300606860896</v>
      </c>
      <c r="V106" s="18"/>
      <c r="W106" s="18">
        <f t="shared" si="22"/>
        <v>0.26244399320628231</v>
      </c>
      <c r="X106" s="20">
        <f t="shared" si="23"/>
        <v>9.1151258795756376E-2</v>
      </c>
    </row>
    <row r="107" spans="1:24" s="3" customFormat="1" ht="11.25" customHeight="1" x14ac:dyDescent="0.2">
      <c r="A107" s="2">
        <v>5811</v>
      </c>
      <c r="B107" s="4" t="s">
        <v>21</v>
      </c>
      <c r="C107" s="4" t="s">
        <v>9</v>
      </c>
      <c r="D107" s="4">
        <v>901341011</v>
      </c>
      <c r="E107" s="4" t="s">
        <v>49</v>
      </c>
      <c r="F107" s="4" t="s">
        <v>274</v>
      </c>
      <c r="G107" s="4" t="s">
        <v>74</v>
      </c>
      <c r="H107" s="4" t="s">
        <v>10</v>
      </c>
      <c r="I107" s="4" t="s">
        <v>275</v>
      </c>
      <c r="J107" s="4" t="s">
        <v>11</v>
      </c>
      <c r="K107" s="4" t="s">
        <v>11</v>
      </c>
      <c r="L107" s="4" t="s">
        <v>12</v>
      </c>
      <c r="M107" s="4">
        <v>17060684</v>
      </c>
      <c r="N107" s="4">
        <v>18866202</v>
      </c>
      <c r="O107" s="4">
        <v>10416544</v>
      </c>
      <c r="P107" s="4">
        <v>11293833</v>
      </c>
      <c r="Q107" s="4">
        <v>7572369</v>
      </c>
      <c r="R107" s="4">
        <v>782949</v>
      </c>
      <c r="S107" s="4">
        <v>12735</v>
      </c>
      <c r="T107" s="18">
        <f t="shared" si="20"/>
        <v>1.637844951262146</v>
      </c>
      <c r="U107" s="18">
        <f t="shared" si="21"/>
        <v>0.59862780012638472</v>
      </c>
      <c r="V107" s="18">
        <f t="shared" si="24"/>
        <v>61.480094228504122</v>
      </c>
      <c r="W107" s="18">
        <f t="shared" si="22"/>
        <v>0.10339551598713692</v>
      </c>
      <c r="X107" s="20">
        <f t="shared" si="23"/>
        <v>4.1500085708824699E-2</v>
      </c>
    </row>
    <row r="108" spans="1:24" s="3" customFormat="1" ht="11.25" customHeight="1" x14ac:dyDescent="0.2">
      <c r="A108" s="2">
        <v>15</v>
      </c>
      <c r="B108" s="4" t="s">
        <v>24</v>
      </c>
      <c r="C108" s="4" t="s">
        <v>9</v>
      </c>
      <c r="D108" s="4">
        <v>800002030</v>
      </c>
      <c r="E108" s="4" t="s">
        <v>49</v>
      </c>
      <c r="F108" s="4" t="s">
        <v>276</v>
      </c>
      <c r="G108" s="4" t="s">
        <v>74</v>
      </c>
      <c r="H108" s="4" t="s">
        <v>10</v>
      </c>
      <c r="I108" s="4" t="s">
        <v>277</v>
      </c>
      <c r="J108" s="4" t="s">
        <v>23</v>
      </c>
      <c r="K108" s="4" t="s">
        <v>61</v>
      </c>
      <c r="L108" s="4" t="s">
        <v>12</v>
      </c>
      <c r="M108" s="4">
        <v>21979451</v>
      </c>
      <c r="N108" s="4">
        <v>22930028</v>
      </c>
      <c r="O108" s="4">
        <v>7236571</v>
      </c>
      <c r="P108" s="4">
        <v>7439173</v>
      </c>
      <c r="Q108" s="4">
        <v>15490855</v>
      </c>
      <c r="R108" s="4">
        <v>1421549</v>
      </c>
      <c r="S108" s="4">
        <v>329843</v>
      </c>
      <c r="T108" s="18">
        <f t="shared" si="20"/>
        <v>3.0372742836351638</v>
      </c>
      <c r="U108" s="18">
        <f t="shared" si="21"/>
        <v>0.32442930292104311</v>
      </c>
      <c r="V108" s="18">
        <f t="shared" si="24"/>
        <v>4.3097746503639609</v>
      </c>
      <c r="W108" s="18">
        <f t="shared" si="22"/>
        <v>9.1766981228602301E-2</v>
      </c>
      <c r="X108" s="20">
        <f t="shared" si="23"/>
        <v>6.1995083477438408E-2</v>
      </c>
    </row>
    <row r="109" spans="1:24" s="3" customFormat="1" ht="11.25" customHeight="1" x14ac:dyDescent="0.2">
      <c r="A109" s="2">
        <v>17</v>
      </c>
      <c r="B109" s="4" t="s">
        <v>24</v>
      </c>
      <c r="C109" s="4" t="s">
        <v>9</v>
      </c>
      <c r="D109" s="4">
        <v>800002482</v>
      </c>
      <c r="E109" s="4" t="s">
        <v>49</v>
      </c>
      <c r="F109" s="4" t="s">
        <v>278</v>
      </c>
      <c r="G109" s="4" t="s">
        <v>74</v>
      </c>
      <c r="H109" s="4" t="s">
        <v>10</v>
      </c>
      <c r="I109" s="4" t="s">
        <v>279</v>
      </c>
      <c r="J109" s="4" t="s">
        <v>13</v>
      </c>
      <c r="K109" s="4" t="s">
        <v>103</v>
      </c>
      <c r="L109" s="4" t="s">
        <v>12</v>
      </c>
      <c r="M109" s="4">
        <v>66355841</v>
      </c>
      <c r="N109" s="4">
        <v>74694737</v>
      </c>
      <c r="O109" s="4">
        <v>39456658</v>
      </c>
      <c r="P109" s="4">
        <v>43214271</v>
      </c>
      <c r="Q109" s="4">
        <v>31480466</v>
      </c>
      <c r="R109" s="4">
        <v>14217289</v>
      </c>
      <c r="S109" s="4">
        <v>3738230</v>
      </c>
      <c r="T109" s="18">
        <f t="shared" si="20"/>
        <v>1.6817400247126859</v>
      </c>
      <c r="U109" s="18">
        <f t="shared" si="21"/>
        <v>0.57854505866993011</v>
      </c>
      <c r="V109" s="18">
        <f t="shared" si="24"/>
        <v>3.8032140879507148</v>
      </c>
      <c r="W109" s="18">
        <f t="shared" si="22"/>
        <v>0.45162257127959921</v>
      </c>
      <c r="X109" s="20">
        <f t="shared" si="23"/>
        <v>0.19033856428197879</v>
      </c>
    </row>
    <row r="110" spans="1:24" s="3" customFormat="1" ht="11.25" customHeight="1" x14ac:dyDescent="0.2">
      <c r="A110" s="2">
        <v>135</v>
      </c>
      <c r="B110" s="4" t="s">
        <v>24</v>
      </c>
      <c r="C110" s="4" t="s">
        <v>9</v>
      </c>
      <c r="D110" s="4">
        <v>800127132</v>
      </c>
      <c r="E110" s="4" t="s">
        <v>49</v>
      </c>
      <c r="F110" s="4" t="s">
        <v>280</v>
      </c>
      <c r="G110" s="4" t="s">
        <v>74</v>
      </c>
      <c r="H110" s="4" t="s">
        <v>75</v>
      </c>
      <c r="I110" s="4" t="s">
        <v>281</v>
      </c>
      <c r="J110" s="4" t="s">
        <v>11</v>
      </c>
      <c r="K110" s="4" t="s">
        <v>11</v>
      </c>
      <c r="L110" s="4" t="s">
        <v>12</v>
      </c>
      <c r="M110" s="4">
        <v>98685365</v>
      </c>
      <c r="N110" s="4">
        <v>112510023</v>
      </c>
      <c r="O110" s="4">
        <v>21332363</v>
      </c>
      <c r="P110" s="4">
        <v>21942988</v>
      </c>
      <c r="Q110" s="4">
        <v>90567035</v>
      </c>
      <c r="R110" s="4">
        <v>25910177</v>
      </c>
      <c r="S110" s="4">
        <v>390143</v>
      </c>
      <c r="T110" s="18">
        <f t="shared" si="20"/>
        <v>4.6260868990462987</v>
      </c>
      <c r="U110" s="18">
        <f t="shared" si="21"/>
        <v>0.19503140622413703</v>
      </c>
      <c r="V110" s="18">
        <f t="shared" si="24"/>
        <v>66.412000215305667</v>
      </c>
      <c r="W110" s="18">
        <f t="shared" si="22"/>
        <v>0.28608838745797521</v>
      </c>
      <c r="X110" s="20">
        <f t="shared" si="23"/>
        <v>0.23029216694765053</v>
      </c>
    </row>
    <row r="111" spans="1:24" s="3" customFormat="1" ht="11.25" customHeight="1" x14ac:dyDescent="0.2">
      <c r="A111" s="2">
        <v>365</v>
      </c>
      <c r="B111" s="4" t="s">
        <v>24</v>
      </c>
      <c r="C111" s="4" t="s">
        <v>9</v>
      </c>
      <c r="D111" s="4">
        <v>805017133</v>
      </c>
      <c r="E111" s="4" t="s">
        <v>49</v>
      </c>
      <c r="F111" s="4" t="s">
        <v>282</v>
      </c>
      <c r="G111" s="4" t="s">
        <v>74</v>
      </c>
      <c r="H111" s="4" t="s">
        <v>75</v>
      </c>
      <c r="I111" s="4" t="s">
        <v>283</v>
      </c>
      <c r="J111" s="4" t="s">
        <v>178</v>
      </c>
      <c r="K111" s="4" t="s">
        <v>179</v>
      </c>
      <c r="L111" s="4" t="s">
        <v>12</v>
      </c>
      <c r="M111" s="4">
        <v>53551037</v>
      </c>
      <c r="N111" s="4">
        <v>60926516</v>
      </c>
      <c r="O111" s="4">
        <v>37876755</v>
      </c>
      <c r="P111" s="4">
        <v>52133350</v>
      </c>
      <c r="Q111" s="4">
        <v>8793166</v>
      </c>
      <c r="R111" s="4">
        <v>9993112</v>
      </c>
      <c r="S111" s="4">
        <v>15338075</v>
      </c>
      <c r="T111" s="18">
        <f t="shared" si="20"/>
        <v>1.4138232538663884</v>
      </c>
      <c r="U111" s="18">
        <f t="shared" si="21"/>
        <v>0.85567587682184221</v>
      </c>
      <c r="V111" s="18">
        <f t="shared" si="24"/>
        <v>0.65152321917841716</v>
      </c>
      <c r="W111" s="18">
        <f t="shared" si="22"/>
        <v>1.1364634762951138</v>
      </c>
      <c r="X111" s="20">
        <f t="shared" si="23"/>
        <v>0.16401909474029336</v>
      </c>
    </row>
    <row r="112" spans="1:24" s="3" customFormat="1" ht="11.25" customHeight="1" x14ac:dyDescent="0.2">
      <c r="A112" s="2">
        <v>393</v>
      </c>
      <c r="B112" s="4" t="s">
        <v>24</v>
      </c>
      <c r="C112" s="4" t="s">
        <v>9</v>
      </c>
      <c r="D112" s="4">
        <v>805031746</v>
      </c>
      <c r="E112" s="4" t="s">
        <v>49</v>
      </c>
      <c r="F112" s="4" t="s">
        <v>284</v>
      </c>
      <c r="G112" s="4" t="s">
        <v>74</v>
      </c>
      <c r="H112" s="4" t="s">
        <v>14</v>
      </c>
      <c r="I112" s="4" t="s">
        <v>285</v>
      </c>
      <c r="J112" s="4" t="s">
        <v>178</v>
      </c>
      <c r="K112" s="4" t="s">
        <v>179</v>
      </c>
      <c r="L112" s="4" t="s">
        <v>12</v>
      </c>
      <c r="M112" s="4">
        <v>5126</v>
      </c>
      <c r="N112" s="4">
        <v>20769009</v>
      </c>
      <c r="O112" s="4">
        <v>12754</v>
      </c>
      <c r="P112" s="4">
        <v>27132</v>
      </c>
      <c r="Q112" s="4">
        <v>20741877</v>
      </c>
      <c r="R112" s="4">
        <v>-11609</v>
      </c>
      <c r="S112" s="4"/>
      <c r="T112" s="18">
        <f t="shared" si="20"/>
        <v>0.4019131252940254</v>
      </c>
      <c r="U112" s="18">
        <f t="shared" si="21"/>
        <v>1.3063695046788221E-3</v>
      </c>
      <c r="V112" s="18"/>
      <c r="W112" s="18">
        <f t="shared" si="22"/>
        <v>-5.5968898089599119E-4</v>
      </c>
      <c r="X112" s="20">
        <f t="shared" si="23"/>
        <v>-5.5895782027924395E-4</v>
      </c>
    </row>
    <row r="113" spans="1:24" s="3" customFormat="1" ht="11.25" customHeight="1" x14ac:dyDescent="0.2">
      <c r="A113" s="2">
        <v>455</v>
      </c>
      <c r="B113" s="4" t="s">
        <v>24</v>
      </c>
      <c r="C113" s="4" t="s">
        <v>9</v>
      </c>
      <c r="D113" s="4">
        <v>811035407</v>
      </c>
      <c r="E113" s="4" t="s">
        <v>49</v>
      </c>
      <c r="F113" s="4" t="s">
        <v>286</v>
      </c>
      <c r="G113" s="4" t="s">
        <v>74</v>
      </c>
      <c r="H113" s="4" t="s">
        <v>10</v>
      </c>
      <c r="I113" s="4" t="s">
        <v>287</v>
      </c>
      <c r="J113" s="4" t="s">
        <v>13</v>
      </c>
      <c r="K113" s="4" t="s">
        <v>103</v>
      </c>
      <c r="L113" s="4" t="s">
        <v>12</v>
      </c>
      <c r="M113" s="4">
        <v>64319598</v>
      </c>
      <c r="N113" s="4">
        <v>79706047</v>
      </c>
      <c r="O113" s="4">
        <v>29559470</v>
      </c>
      <c r="P113" s="4">
        <v>33501596</v>
      </c>
      <c r="Q113" s="4">
        <v>46204451</v>
      </c>
      <c r="R113" s="4">
        <v>5897210</v>
      </c>
      <c r="S113" s="4">
        <v>3162866</v>
      </c>
      <c r="T113" s="18">
        <f t="shared" si="20"/>
        <v>2.1759388108108841</v>
      </c>
      <c r="U113" s="18">
        <f t="shared" si="21"/>
        <v>0.42031435833218528</v>
      </c>
      <c r="V113" s="18">
        <f t="shared" si="24"/>
        <v>1.8645146522173244</v>
      </c>
      <c r="W113" s="18">
        <f t="shared" si="22"/>
        <v>0.12763294168347547</v>
      </c>
      <c r="X113" s="20">
        <f t="shared" si="23"/>
        <v>7.3986983697736264E-2</v>
      </c>
    </row>
    <row r="114" spans="1:24" s="3" customFormat="1" ht="11.25" customHeight="1" x14ac:dyDescent="0.2">
      <c r="A114" s="2">
        <v>471</v>
      </c>
      <c r="B114" s="4" t="s">
        <v>24</v>
      </c>
      <c r="C114" s="4" t="s">
        <v>9</v>
      </c>
      <c r="D114" s="4">
        <v>811041784</v>
      </c>
      <c r="E114" s="4" t="s">
        <v>49</v>
      </c>
      <c r="F114" s="4" t="s">
        <v>288</v>
      </c>
      <c r="G114" s="4" t="s">
        <v>74</v>
      </c>
      <c r="H114" s="4" t="s">
        <v>10</v>
      </c>
      <c r="I114" s="4" t="s">
        <v>289</v>
      </c>
      <c r="J114" s="4" t="s">
        <v>13</v>
      </c>
      <c r="K114" s="4" t="s">
        <v>22</v>
      </c>
      <c r="L114" s="4" t="s">
        <v>12</v>
      </c>
      <c r="M114" s="4">
        <v>68469191</v>
      </c>
      <c r="N114" s="4">
        <v>75909595</v>
      </c>
      <c r="O114" s="4">
        <v>29185257</v>
      </c>
      <c r="P114" s="4">
        <v>29401676</v>
      </c>
      <c r="Q114" s="4">
        <v>46507919</v>
      </c>
      <c r="R114" s="4">
        <v>27129975</v>
      </c>
      <c r="S114" s="4">
        <v>15079831</v>
      </c>
      <c r="T114" s="18">
        <f t="shared" si="20"/>
        <v>2.3460198071923779</v>
      </c>
      <c r="U114" s="18">
        <f t="shared" si="21"/>
        <v>0.38732489614784532</v>
      </c>
      <c r="V114" s="18">
        <f t="shared" si="24"/>
        <v>1.7990901224290909</v>
      </c>
      <c r="W114" s="18">
        <f t="shared" si="22"/>
        <v>0.58334097898467574</v>
      </c>
      <c r="X114" s="20">
        <f t="shared" si="23"/>
        <v>0.35739849488065378</v>
      </c>
    </row>
    <row r="115" spans="1:24" s="3" customFormat="1" ht="11.25" customHeight="1" x14ac:dyDescent="0.2">
      <c r="A115" s="2">
        <v>707</v>
      </c>
      <c r="B115" s="4" t="s">
        <v>24</v>
      </c>
      <c r="C115" s="4" t="s">
        <v>9</v>
      </c>
      <c r="D115" s="4">
        <v>830116807</v>
      </c>
      <c r="E115" s="4" t="s">
        <v>49</v>
      </c>
      <c r="F115" s="4" t="s">
        <v>290</v>
      </c>
      <c r="G115" s="4" t="s">
        <v>74</v>
      </c>
      <c r="H115" s="4" t="s">
        <v>10</v>
      </c>
      <c r="I115" s="4" t="s">
        <v>291</v>
      </c>
      <c r="J115" s="4" t="s">
        <v>11</v>
      </c>
      <c r="K115" s="4" t="s">
        <v>11</v>
      </c>
      <c r="L115" s="4" t="s">
        <v>12</v>
      </c>
      <c r="M115" s="4">
        <v>116337420</v>
      </c>
      <c r="N115" s="4">
        <v>153515880</v>
      </c>
      <c r="O115" s="4">
        <v>17936791</v>
      </c>
      <c r="P115" s="4">
        <v>85868592</v>
      </c>
      <c r="Q115" s="4">
        <v>67647288</v>
      </c>
      <c r="R115" s="4">
        <v>14450891</v>
      </c>
      <c r="S115" s="4">
        <v>4514201</v>
      </c>
      <c r="T115" s="18">
        <f t="shared" si="20"/>
        <v>6.4859661909424045</v>
      </c>
      <c r="U115" s="18">
        <f t="shared" si="21"/>
        <v>0.55934664218450891</v>
      </c>
      <c r="V115" s="18">
        <f t="shared" si="24"/>
        <v>3.2012068137860941</v>
      </c>
      <c r="W115" s="18">
        <f t="shared" si="22"/>
        <v>0.21362114324523993</v>
      </c>
      <c r="X115" s="20">
        <f t="shared" si="23"/>
        <v>9.4132874071399003E-2</v>
      </c>
    </row>
    <row r="116" spans="1:24" s="3" customFormat="1" ht="11.25" customHeight="1" x14ac:dyDescent="0.2">
      <c r="A116" s="2">
        <v>1057</v>
      </c>
      <c r="B116" s="4" t="s">
        <v>24</v>
      </c>
      <c r="C116" s="4" t="s">
        <v>9</v>
      </c>
      <c r="D116" s="4">
        <v>860350543</v>
      </c>
      <c r="E116" s="4" t="s">
        <v>49</v>
      </c>
      <c r="F116" s="4" t="s">
        <v>292</v>
      </c>
      <c r="G116" s="4" t="s">
        <v>74</v>
      </c>
      <c r="H116" s="4" t="s">
        <v>75</v>
      </c>
      <c r="I116" s="4" t="s">
        <v>293</v>
      </c>
      <c r="J116" s="4" t="s">
        <v>11</v>
      </c>
      <c r="K116" s="4" t="s">
        <v>11</v>
      </c>
      <c r="L116" s="4" t="s">
        <v>12</v>
      </c>
      <c r="M116" s="4">
        <v>97302848</v>
      </c>
      <c r="N116" s="4">
        <v>124235761</v>
      </c>
      <c r="O116" s="4">
        <v>22903136</v>
      </c>
      <c r="P116" s="4">
        <v>32455932</v>
      </c>
      <c r="Q116" s="4">
        <v>91779829</v>
      </c>
      <c r="R116" s="4">
        <v>24810281</v>
      </c>
      <c r="S116" s="4">
        <v>565489</v>
      </c>
      <c r="T116" s="18">
        <f t="shared" si="20"/>
        <v>4.24845086716509</v>
      </c>
      <c r="U116" s="18">
        <f t="shared" si="21"/>
        <v>0.26124468300234421</v>
      </c>
      <c r="V116" s="18">
        <f t="shared" si="24"/>
        <v>43.87402937988184</v>
      </c>
      <c r="W116" s="18">
        <f t="shared" si="22"/>
        <v>0.27032389655029754</v>
      </c>
      <c r="X116" s="20">
        <f t="shared" si="23"/>
        <v>0.19970321588805659</v>
      </c>
    </row>
    <row r="117" spans="1:24" s="3" customFormat="1" ht="11.25" customHeight="1" x14ac:dyDescent="0.2">
      <c r="A117" s="2">
        <v>1473</v>
      </c>
      <c r="B117" s="4" t="s">
        <v>24</v>
      </c>
      <c r="C117" s="4" t="s">
        <v>9</v>
      </c>
      <c r="D117" s="4">
        <v>890940259</v>
      </c>
      <c r="E117" s="4" t="s">
        <v>49</v>
      </c>
      <c r="F117" s="4" t="s">
        <v>294</v>
      </c>
      <c r="G117" s="4" t="s">
        <v>74</v>
      </c>
      <c r="H117" s="4" t="s">
        <v>10</v>
      </c>
      <c r="I117" s="4" t="s">
        <v>295</v>
      </c>
      <c r="J117" s="4" t="s">
        <v>13</v>
      </c>
      <c r="K117" s="4" t="s">
        <v>103</v>
      </c>
      <c r="L117" s="4" t="s">
        <v>12</v>
      </c>
      <c r="M117" s="4">
        <v>33047600</v>
      </c>
      <c r="N117" s="4">
        <v>36892738</v>
      </c>
      <c r="O117" s="4">
        <v>8825090</v>
      </c>
      <c r="P117" s="4">
        <v>8915931</v>
      </c>
      <c r="Q117" s="4">
        <v>27976807</v>
      </c>
      <c r="R117" s="4">
        <v>10025046</v>
      </c>
      <c r="S117" s="4">
        <v>651177</v>
      </c>
      <c r="T117" s="18">
        <f t="shared" si="20"/>
        <v>3.744732348338657</v>
      </c>
      <c r="U117" s="18">
        <f t="shared" si="21"/>
        <v>0.24167170785751926</v>
      </c>
      <c r="V117" s="18">
        <f t="shared" si="24"/>
        <v>15.39527041034926</v>
      </c>
      <c r="W117" s="18">
        <f t="shared" si="22"/>
        <v>0.35833417301695653</v>
      </c>
      <c r="X117" s="20">
        <f t="shared" si="23"/>
        <v>0.27173494144023685</v>
      </c>
    </row>
    <row r="118" spans="1:24" s="3" customFormat="1" ht="11.25" customHeight="1" x14ac:dyDescent="0.2">
      <c r="A118" s="2">
        <v>2013</v>
      </c>
      <c r="B118" s="4" t="s">
        <v>24</v>
      </c>
      <c r="C118" s="4" t="s">
        <v>9</v>
      </c>
      <c r="D118" s="4">
        <v>900612501</v>
      </c>
      <c r="E118" s="4" t="s">
        <v>49</v>
      </c>
      <c r="F118" s="4" t="s">
        <v>296</v>
      </c>
      <c r="G118" s="4" t="s">
        <v>74</v>
      </c>
      <c r="H118" s="4" t="s">
        <v>10</v>
      </c>
      <c r="I118" s="4" t="s">
        <v>297</v>
      </c>
      <c r="J118" s="4" t="s">
        <v>11</v>
      </c>
      <c r="K118" s="4" t="s">
        <v>11</v>
      </c>
      <c r="L118" s="4" t="s">
        <v>12</v>
      </c>
      <c r="M118" s="4">
        <v>270609960</v>
      </c>
      <c r="N118" s="4">
        <v>336950050</v>
      </c>
      <c r="O118" s="4">
        <v>205041347</v>
      </c>
      <c r="P118" s="4">
        <v>233135729</v>
      </c>
      <c r="Q118" s="4">
        <v>103814321</v>
      </c>
      <c r="R118" s="4">
        <v>90546409</v>
      </c>
      <c r="S118" s="4">
        <v>13917923</v>
      </c>
      <c r="T118" s="18">
        <f t="shared" si="20"/>
        <v>1.3197823949137439</v>
      </c>
      <c r="U118" s="18">
        <f t="shared" si="21"/>
        <v>0.69189996855617031</v>
      </c>
      <c r="V118" s="18">
        <f t="shared" si="24"/>
        <v>6.5057414816851624</v>
      </c>
      <c r="W118" s="18">
        <f t="shared" si="22"/>
        <v>0.87219574455435678</v>
      </c>
      <c r="X118" s="20">
        <f t="shared" si="23"/>
        <v>0.26872353632237184</v>
      </c>
    </row>
    <row r="119" spans="1:24" s="3" customFormat="1" ht="11.25" customHeight="1" x14ac:dyDescent="0.2">
      <c r="A119" s="2">
        <v>2089</v>
      </c>
      <c r="B119" s="4" t="s">
        <v>24</v>
      </c>
      <c r="C119" s="4" t="s">
        <v>9</v>
      </c>
      <c r="D119" s="4">
        <v>900806600</v>
      </c>
      <c r="E119" s="4" t="s">
        <v>49</v>
      </c>
      <c r="F119" s="4" t="s">
        <v>298</v>
      </c>
      <c r="G119" s="4" t="s">
        <v>78</v>
      </c>
      <c r="H119" s="4" t="s">
        <v>10</v>
      </c>
      <c r="I119" s="4" t="s">
        <v>299</v>
      </c>
      <c r="J119" s="4" t="s">
        <v>17</v>
      </c>
      <c r="K119" s="4" t="s">
        <v>97</v>
      </c>
      <c r="L119" s="4" t="s">
        <v>12</v>
      </c>
      <c r="M119" s="4">
        <v>469598898</v>
      </c>
      <c r="N119" s="4">
        <v>678423416</v>
      </c>
      <c r="O119" s="4">
        <v>341117962</v>
      </c>
      <c r="P119" s="4">
        <v>427686491</v>
      </c>
      <c r="Q119" s="4">
        <v>250736925</v>
      </c>
      <c r="R119" s="4">
        <v>22557578</v>
      </c>
      <c r="S119" s="4">
        <v>11353222</v>
      </c>
      <c r="T119" s="18">
        <f t="shared" si="20"/>
        <v>1.3766466451860426</v>
      </c>
      <c r="U119" s="18">
        <f t="shared" si="21"/>
        <v>0.63041233676993247</v>
      </c>
      <c r="V119" s="18">
        <f t="shared" si="24"/>
        <v>1.9868877751179357</v>
      </c>
      <c r="W119" s="18">
        <f t="shared" si="22"/>
        <v>8.9965121810439364E-2</v>
      </c>
      <c r="X119" s="20">
        <f t="shared" si="23"/>
        <v>3.3249999142128665E-2</v>
      </c>
    </row>
    <row r="120" spans="1:24" s="3" customFormat="1" ht="11.25" customHeight="1" x14ac:dyDescent="0.2">
      <c r="A120" s="2">
        <v>2095</v>
      </c>
      <c r="B120" s="4" t="s">
        <v>24</v>
      </c>
      <c r="C120" s="4" t="s">
        <v>9</v>
      </c>
      <c r="D120" s="4">
        <v>900818280</v>
      </c>
      <c r="E120" s="4" t="s">
        <v>49</v>
      </c>
      <c r="F120" s="4" t="s">
        <v>300</v>
      </c>
      <c r="G120" s="4" t="s">
        <v>74</v>
      </c>
      <c r="H120" s="4" t="s">
        <v>10</v>
      </c>
      <c r="I120" s="4" t="s">
        <v>196</v>
      </c>
      <c r="J120" s="4" t="s">
        <v>11</v>
      </c>
      <c r="K120" s="4" t="s">
        <v>11</v>
      </c>
      <c r="L120" s="4" t="s">
        <v>12</v>
      </c>
      <c r="M120" s="4">
        <v>28330</v>
      </c>
      <c r="N120" s="4">
        <v>141303649</v>
      </c>
      <c r="O120" s="4">
        <v>258112</v>
      </c>
      <c r="P120" s="4">
        <v>666535</v>
      </c>
      <c r="Q120" s="4">
        <v>140637114</v>
      </c>
      <c r="R120" s="4">
        <v>4723793</v>
      </c>
      <c r="S120" s="4"/>
      <c r="T120" s="18">
        <f t="shared" si="20"/>
        <v>0.10975855442598562</v>
      </c>
      <c r="U120" s="18">
        <f t="shared" si="21"/>
        <v>4.7170402513809105E-3</v>
      </c>
      <c r="V120" s="18"/>
      <c r="W120" s="18">
        <f t="shared" si="22"/>
        <v>3.3588523439125752E-2</v>
      </c>
      <c r="X120" s="20">
        <f t="shared" si="23"/>
        <v>3.3430085022078941E-2</v>
      </c>
    </row>
    <row r="121" spans="1:24" s="3" customFormat="1" ht="11.25" customHeight="1" x14ac:dyDescent="0.2">
      <c r="A121" s="2">
        <v>2253</v>
      </c>
      <c r="B121" s="4" t="s">
        <v>24</v>
      </c>
      <c r="C121" s="4" t="s">
        <v>9</v>
      </c>
      <c r="D121" s="4">
        <v>901191622</v>
      </c>
      <c r="E121" s="4" t="s">
        <v>49</v>
      </c>
      <c r="F121" s="4" t="s">
        <v>301</v>
      </c>
      <c r="G121" s="4" t="s">
        <v>126</v>
      </c>
      <c r="H121" s="4" t="s">
        <v>10</v>
      </c>
      <c r="I121" s="4" t="s">
        <v>302</v>
      </c>
      <c r="J121" s="4" t="s">
        <v>11</v>
      </c>
      <c r="K121" s="4" t="s">
        <v>11</v>
      </c>
      <c r="L121" s="4" t="s">
        <v>12</v>
      </c>
      <c r="M121" s="4">
        <v>24633029</v>
      </c>
      <c r="N121" s="4">
        <v>33518982</v>
      </c>
      <c r="O121" s="4">
        <v>17158794</v>
      </c>
      <c r="P121" s="4">
        <v>25645678</v>
      </c>
      <c r="Q121" s="4">
        <v>7873304</v>
      </c>
      <c r="R121" s="4">
        <v>2268575</v>
      </c>
      <c r="S121" s="4">
        <v>1977783</v>
      </c>
      <c r="T121" s="18">
        <f t="shared" si="20"/>
        <v>1.4355920934769657</v>
      </c>
      <c r="U121" s="18">
        <f t="shared" si="21"/>
        <v>0.76510909549699335</v>
      </c>
      <c r="V121" s="18">
        <f t="shared" si="24"/>
        <v>1.1470292746979824</v>
      </c>
      <c r="W121" s="18">
        <f t="shared" si="22"/>
        <v>0.28813507010525696</v>
      </c>
      <c r="X121" s="20">
        <f t="shared" si="23"/>
        <v>6.7680307236061041E-2</v>
      </c>
    </row>
    <row r="122" spans="1:24" s="3" customFormat="1" ht="11.25" customHeight="1" x14ac:dyDescent="0.2">
      <c r="A122" s="2">
        <v>97</v>
      </c>
      <c r="B122" s="4" t="s">
        <v>19</v>
      </c>
      <c r="C122" s="4" t="s">
        <v>9</v>
      </c>
      <c r="D122" s="4">
        <v>800002609</v>
      </c>
      <c r="E122" s="4" t="s">
        <v>49</v>
      </c>
      <c r="F122" s="4" t="s">
        <v>303</v>
      </c>
      <c r="G122" s="4" t="s">
        <v>74</v>
      </c>
      <c r="H122" s="4" t="s">
        <v>75</v>
      </c>
      <c r="I122" s="4" t="s">
        <v>304</v>
      </c>
      <c r="J122" s="4" t="s">
        <v>11</v>
      </c>
      <c r="K122" s="4" t="s">
        <v>11</v>
      </c>
      <c r="L122" s="4" t="s">
        <v>12</v>
      </c>
      <c r="M122" s="4">
        <v>10767754</v>
      </c>
      <c r="N122" s="4">
        <v>12484740</v>
      </c>
      <c r="O122" s="4">
        <v>10179374</v>
      </c>
      <c r="P122" s="4">
        <v>10196055</v>
      </c>
      <c r="Q122" s="4">
        <v>2288685</v>
      </c>
      <c r="R122" s="4">
        <v>917110</v>
      </c>
      <c r="S122" s="4">
        <v>2081977</v>
      </c>
      <c r="T122" s="18">
        <f t="shared" si="20"/>
        <v>1.0578011968122991</v>
      </c>
      <c r="U122" s="18">
        <f t="shared" si="21"/>
        <v>0.81668140465880745</v>
      </c>
      <c r="V122" s="18">
        <f t="shared" si="24"/>
        <v>0.44049958284841761</v>
      </c>
      <c r="W122" s="18">
        <f t="shared" si="22"/>
        <v>0.40071482095613858</v>
      </c>
      <c r="X122" s="20">
        <f t="shared" si="23"/>
        <v>7.3458478110076789E-2</v>
      </c>
    </row>
    <row r="123" spans="1:24" s="3" customFormat="1" ht="11.25" customHeight="1" x14ac:dyDescent="0.2">
      <c r="A123" s="2">
        <v>209</v>
      </c>
      <c r="B123" s="4" t="s">
        <v>19</v>
      </c>
      <c r="C123" s="4" t="s">
        <v>9</v>
      </c>
      <c r="D123" s="4">
        <v>800008639</v>
      </c>
      <c r="E123" s="4" t="s">
        <v>49</v>
      </c>
      <c r="F123" s="4" t="s">
        <v>305</v>
      </c>
      <c r="G123" s="4" t="s">
        <v>78</v>
      </c>
      <c r="H123" s="4" t="s">
        <v>14</v>
      </c>
      <c r="I123" s="4" t="s">
        <v>306</v>
      </c>
      <c r="J123" s="4" t="s">
        <v>11</v>
      </c>
      <c r="K123" s="4" t="s">
        <v>11</v>
      </c>
      <c r="L123" s="4" t="s">
        <v>12</v>
      </c>
      <c r="M123" s="4">
        <v>3592277</v>
      </c>
      <c r="N123" s="4">
        <v>5127206</v>
      </c>
      <c r="O123" s="4">
        <v>988514</v>
      </c>
      <c r="P123" s="4">
        <v>988514</v>
      </c>
      <c r="Q123" s="4">
        <v>4138692</v>
      </c>
      <c r="R123" s="4">
        <v>741360</v>
      </c>
      <c r="S123" s="4">
        <v>30331</v>
      </c>
      <c r="T123" s="18">
        <f t="shared" si="20"/>
        <v>3.6340173229716526</v>
      </c>
      <c r="U123" s="18">
        <f t="shared" si="21"/>
        <v>0.19279779279397005</v>
      </c>
      <c r="V123" s="18">
        <f t="shared" si="24"/>
        <v>24.442319738881015</v>
      </c>
      <c r="W123" s="18">
        <f t="shared" si="22"/>
        <v>0.17912905816620323</v>
      </c>
      <c r="X123" s="20">
        <f t="shared" si="23"/>
        <v>0.14459337112649656</v>
      </c>
    </row>
    <row r="124" spans="1:24" s="3" customFormat="1" ht="11.25" customHeight="1" x14ac:dyDescent="0.2">
      <c r="A124" s="2">
        <v>233</v>
      </c>
      <c r="B124" s="4" t="s">
        <v>19</v>
      </c>
      <c r="C124" s="4" t="s">
        <v>9</v>
      </c>
      <c r="D124" s="4">
        <v>800009973</v>
      </c>
      <c r="E124" s="4" t="s">
        <v>49</v>
      </c>
      <c r="F124" s="4" t="s">
        <v>307</v>
      </c>
      <c r="G124" s="4" t="s">
        <v>74</v>
      </c>
      <c r="H124" s="4" t="s">
        <v>10</v>
      </c>
      <c r="I124" s="4" t="s">
        <v>308</v>
      </c>
      <c r="J124" s="4" t="s">
        <v>11</v>
      </c>
      <c r="K124" s="4" t="s">
        <v>11</v>
      </c>
      <c r="L124" s="4" t="s">
        <v>12</v>
      </c>
      <c r="M124" s="4">
        <v>10005049</v>
      </c>
      <c r="N124" s="4">
        <v>12858888</v>
      </c>
      <c r="O124" s="4">
        <v>7267435</v>
      </c>
      <c r="P124" s="4">
        <v>7605068</v>
      </c>
      <c r="Q124" s="4">
        <v>5253820</v>
      </c>
      <c r="R124" s="4">
        <v>2002732</v>
      </c>
      <c r="S124" s="4">
        <v>326323</v>
      </c>
      <c r="T124" s="18">
        <f t="shared" si="20"/>
        <v>1.3766960420010637</v>
      </c>
      <c r="U124" s="18">
        <f t="shared" si="21"/>
        <v>0.59142501280048476</v>
      </c>
      <c r="V124" s="18">
        <f t="shared" si="24"/>
        <v>6.1372689022839335</v>
      </c>
      <c r="W124" s="18">
        <f t="shared" si="22"/>
        <v>0.38119539687313231</v>
      </c>
      <c r="X124" s="20">
        <f t="shared" si="23"/>
        <v>0.15574690439795416</v>
      </c>
    </row>
    <row r="125" spans="1:24" s="3" customFormat="1" ht="11.25" customHeight="1" x14ac:dyDescent="0.2">
      <c r="A125" s="2">
        <v>329</v>
      </c>
      <c r="B125" s="4" t="s">
        <v>19</v>
      </c>
      <c r="C125" s="4" t="s">
        <v>9</v>
      </c>
      <c r="D125" s="4">
        <v>800014620</v>
      </c>
      <c r="E125" s="4" t="s">
        <v>49</v>
      </c>
      <c r="F125" s="4" t="s">
        <v>309</v>
      </c>
      <c r="G125" s="4" t="s">
        <v>74</v>
      </c>
      <c r="H125" s="4" t="s">
        <v>75</v>
      </c>
      <c r="I125" s="4" t="s">
        <v>310</v>
      </c>
      <c r="J125" s="4" t="s">
        <v>11</v>
      </c>
      <c r="K125" s="4" t="s">
        <v>11</v>
      </c>
      <c r="L125" s="4" t="s">
        <v>12</v>
      </c>
      <c r="M125" s="4">
        <v>4732617</v>
      </c>
      <c r="N125" s="4">
        <v>5689017</v>
      </c>
      <c r="O125" s="4">
        <v>1920668</v>
      </c>
      <c r="P125" s="4">
        <v>1973050</v>
      </c>
      <c r="Q125" s="4">
        <v>3715967</v>
      </c>
      <c r="R125" s="4">
        <v>261764</v>
      </c>
      <c r="S125" s="4">
        <v>0</v>
      </c>
      <c r="T125" s="18">
        <f t="shared" si="20"/>
        <v>2.4640474043405733</v>
      </c>
      <c r="U125" s="18">
        <f t="shared" si="21"/>
        <v>0.34681738514755711</v>
      </c>
      <c r="V125" s="18"/>
      <c r="W125" s="18">
        <f t="shared" si="22"/>
        <v>7.0443036765396469E-2</v>
      </c>
      <c r="X125" s="20">
        <f t="shared" si="23"/>
        <v>4.6012166952568434E-2</v>
      </c>
    </row>
    <row r="126" spans="1:24" s="3" customFormat="1" ht="11.25" customHeight="1" x14ac:dyDescent="0.2">
      <c r="A126" s="2">
        <v>415</v>
      </c>
      <c r="B126" s="4" t="s">
        <v>19</v>
      </c>
      <c r="C126" s="4" t="s">
        <v>9</v>
      </c>
      <c r="D126" s="4">
        <v>800019856</v>
      </c>
      <c r="E126" s="4" t="s">
        <v>49</v>
      </c>
      <c r="F126" s="4" t="s">
        <v>311</v>
      </c>
      <c r="G126" s="4" t="s">
        <v>74</v>
      </c>
      <c r="H126" s="4" t="s">
        <v>10</v>
      </c>
      <c r="I126" s="4" t="s">
        <v>312</v>
      </c>
      <c r="J126" s="4" t="s">
        <v>62</v>
      </c>
      <c r="K126" s="4" t="s">
        <v>63</v>
      </c>
      <c r="L126" s="4" t="s">
        <v>12</v>
      </c>
      <c r="M126" s="4">
        <v>34684345</v>
      </c>
      <c r="N126" s="4">
        <v>36941243</v>
      </c>
      <c r="O126" s="4">
        <v>5552446</v>
      </c>
      <c r="P126" s="4">
        <v>14405432</v>
      </c>
      <c r="Q126" s="4">
        <v>22535811</v>
      </c>
      <c r="R126" s="4">
        <v>3572577</v>
      </c>
      <c r="S126" s="4">
        <v>618910</v>
      </c>
      <c r="T126" s="18">
        <f t="shared" si="20"/>
        <v>6.2466784908849178</v>
      </c>
      <c r="U126" s="18">
        <f t="shared" si="21"/>
        <v>0.38995525949140369</v>
      </c>
      <c r="V126" s="18">
        <f t="shared" si="24"/>
        <v>5.7723691651451743</v>
      </c>
      <c r="W126" s="18">
        <f t="shared" si="22"/>
        <v>0.15852888542595606</v>
      </c>
      <c r="X126" s="20">
        <f t="shared" si="23"/>
        <v>9.670971277279436E-2</v>
      </c>
    </row>
    <row r="127" spans="1:24" s="3" customFormat="1" ht="11.25" customHeight="1" x14ac:dyDescent="0.2">
      <c r="A127" s="2">
        <v>491</v>
      </c>
      <c r="B127" s="4" t="s">
        <v>19</v>
      </c>
      <c r="C127" s="4" t="s">
        <v>9</v>
      </c>
      <c r="D127" s="4">
        <v>800024238</v>
      </c>
      <c r="E127" s="4" t="s">
        <v>49</v>
      </c>
      <c r="F127" s="4" t="s">
        <v>313</v>
      </c>
      <c r="G127" s="4" t="s">
        <v>74</v>
      </c>
      <c r="H127" s="4" t="s">
        <v>10</v>
      </c>
      <c r="I127" s="4" t="s">
        <v>314</v>
      </c>
      <c r="J127" s="4" t="s">
        <v>11</v>
      </c>
      <c r="K127" s="4" t="s">
        <v>11</v>
      </c>
      <c r="L127" s="4" t="s">
        <v>12</v>
      </c>
      <c r="M127" s="4">
        <v>3760955</v>
      </c>
      <c r="N127" s="4">
        <v>4777155</v>
      </c>
      <c r="O127" s="4">
        <v>2615723</v>
      </c>
      <c r="P127" s="4">
        <v>2615723</v>
      </c>
      <c r="Q127" s="4">
        <v>2161432</v>
      </c>
      <c r="R127" s="4">
        <v>4389</v>
      </c>
      <c r="S127" s="4">
        <v>28351</v>
      </c>
      <c r="T127" s="18">
        <f t="shared" si="20"/>
        <v>1.4378261765485107</v>
      </c>
      <c r="U127" s="18">
        <f t="shared" si="21"/>
        <v>0.54754827925826144</v>
      </c>
      <c r="V127" s="18">
        <f t="shared" si="24"/>
        <v>0.15480935416740149</v>
      </c>
      <c r="W127" s="18">
        <f t="shared" si="22"/>
        <v>2.0305982330232918E-3</v>
      </c>
      <c r="X127" s="20">
        <f t="shared" si="23"/>
        <v>9.1874766466652226E-4</v>
      </c>
    </row>
    <row r="128" spans="1:24" s="3" customFormat="1" ht="11.25" customHeight="1" x14ac:dyDescent="0.2">
      <c r="A128" s="2">
        <v>627</v>
      </c>
      <c r="B128" s="4" t="s">
        <v>19</v>
      </c>
      <c r="C128" s="4" t="s">
        <v>9</v>
      </c>
      <c r="D128" s="4">
        <v>800030667</v>
      </c>
      <c r="E128" s="4" t="s">
        <v>49</v>
      </c>
      <c r="F128" s="4" t="s">
        <v>315</v>
      </c>
      <c r="G128" s="4" t="s">
        <v>74</v>
      </c>
      <c r="H128" s="4" t="s">
        <v>10</v>
      </c>
      <c r="I128" s="4" t="s">
        <v>316</v>
      </c>
      <c r="J128" s="4" t="s">
        <v>11</v>
      </c>
      <c r="K128" s="4" t="s">
        <v>11</v>
      </c>
      <c r="L128" s="4" t="s">
        <v>12</v>
      </c>
      <c r="M128" s="4">
        <v>7122384</v>
      </c>
      <c r="N128" s="4">
        <v>9951447</v>
      </c>
      <c r="O128" s="4">
        <v>4145237</v>
      </c>
      <c r="P128" s="4">
        <v>4329513</v>
      </c>
      <c r="Q128" s="4">
        <v>5621934</v>
      </c>
      <c r="R128" s="4">
        <v>184012</v>
      </c>
      <c r="S128" s="4"/>
      <c r="T128" s="18">
        <f t="shared" si="20"/>
        <v>1.7182091156669692</v>
      </c>
      <c r="U128" s="18">
        <f t="shared" si="21"/>
        <v>0.43506366461078472</v>
      </c>
      <c r="V128" s="18"/>
      <c r="W128" s="18">
        <f t="shared" si="22"/>
        <v>3.2731085067878779E-2</v>
      </c>
      <c r="X128" s="20">
        <f t="shared" si="23"/>
        <v>1.84909792515601E-2</v>
      </c>
    </row>
    <row r="129" spans="1:24" s="3" customFormat="1" ht="11.25" customHeight="1" x14ac:dyDescent="0.2">
      <c r="A129" s="2">
        <v>649</v>
      </c>
      <c r="B129" s="4" t="s">
        <v>19</v>
      </c>
      <c r="C129" s="4" t="s">
        <v>9</v>
      </c>
      <c r="D129" s="4">
        <v>800032069</v>
      </c>
      <c r="E129" s="4" t="s">
        <v>49</v>
      </c>
      <c r="F129" s="4" t="s">
        <v>317</v>
      </c>
      <c r="G129" s="4" t="s">
        <v>78</v>
      </c>
      <c r="H129" s="4" t="s">
        <v>10</v>
      </c>
      <c r="I129" s="4" t="s">
        <v>318</v>
      </c>
      <c r="J129" s="4" t="s">
        <v>11</v>
      </c>
      <c r="K129" s="4" t="s">
        <v>11</v>
      </c>
      <c r="L129" s="4" t="s">
        <v>12</v>
      </c>
      <c r="M129" s="4">
        <v>7039055</v>
      </c>
      <c r="N129" s="4">
        <v>15767694</v>
      </c>
      <c r="O129" s="4">
        <v>1613037</v>
      </c>
      <c r="P129" s="4">
        <v>7139478</v>
      </c>
      <c r="Q129" s="4">
        <v>8628216</v>
      </c>
      <c r="R129" s="4">
        <v>1923952</v>
      </c>
      <c r="S129" s="4">
        <v>1010893</v>
      </c>
      <c r="T129" s="18">
        <f t="shared" si="20"/>
        <v>4.3638521621016757</v>
      </c>
      <c r="U129" s="18">
        <f t="shared" si="21"/>
        <v>0.45279151155520903</v>
      </c>
      <c r="V129" s="18">
        <f t="shared" si="24"/>
        <v>1.903220222120442</v>
      </c>
      <c r="W129" s="18">
        <f t="shared" si="22"/>
        <v>0.22298375469506096</v>
      </c>
      <c r="X129" s="20">
        <f t="shared" si="23"/>
        <v>0.12201860335442836</v>
      </c>
    </row>
    <row r="130" spans="1:24" s="3" customFormat="1" ht="11.25" customHeight="1" x14ac:dyDescent="0.2">
      <c r="A130" s="2">
        <v>715</v>
      </c>
      <c r="B130" s="4" t="s">
        <v>19</v>
      </c>
      <c r="C130" s="4" t="s">
        <v>9</v>
      </c>
      <c r="D130" s="4">
        <v>800036354</v>
      </c>
      <c r="E130" s="4" t="s">
        <v>49</v>
      </c>
      <c r="F130" s="4" t="s">
        <v>319</v>
      </c>
      <c r="G130" s="4" t="s">
        <v>74</v>
      </c>
      <c r="H130" s="4" t="s">
        <v>10</v>
      </c>
      <c r="I130" s="4" t="s">
        <v>320</v>
      </c>
      <c r="J130" s="4" t="s">
        <v>11</v>
      </c>
      <c r="K130" s="4" t="s">
        <v>11</v>
      </c>
      <c r="L130" s="4" t="s">
        <v>12</v>
      </c>
      <c r="M130" s="4">
        <v>3352861</v>
      </c>
      <c r="N130" s="4">
        <v>5623349</v>
      </c>
      <c r="O130" s="4">
        <v>1354715</v>
      </c>
      <c r="P130" s="4">
        <v>2337509</v>
      </c>
      <c r="Q130" s="4">
        <v>3285840</v>
      </c>
      <c r="R130" s="4">
        <v>485603</v>
      </c>
      <c r="S130" s="4">
        <v>225035</v>
      </c>
      <c r="T130" s="18">
        <f t="shared" si="20"/>
        <v>2.4749567252152667</v>
      </c>
      <c r="U130" s="18">
        <f t="shared" si="21"/>
        <v>0.41567916200826233</v>
      </c>
      <c r="V130" s="18">
        <f t="shared" si="24"/>
        <v>2.1578998822405402</v>
      </c>
      <c r="W130" s="18">
        <f t="shared" si="22"/>
        <v>0.14778656294889586</v>
      </c>
      <c r="X130" s="20">
        <f t="shared" si="23"/>
        <v>8.6354768306217522E-2</v>
      </c>
    </row>
    <row r="131" spans="1:24" s="3" customFormat="1" ht="11.25" customHeight="1" x14ac:dyDescent="0.2">
      <c r="A131" s="2">
        <v>725</v>
      </c>
      <c r="B131" s="4" t="s">
        <v>19</v>
      </c>
      <c r="C131" s="4" t="s">
        <v>9</v>
      </c>
      <c r="D131" s="4">
        <v>800036678</v>
      </c>
      <c r="E131" s="4" t="s">
        <v>49</v>
      </c>
      <c r="F131" s="4" t="s">
        <v>321</v>
      </c>
      <c r="G131" s="4" t="s">
        <v>74</v>
      </c>
      <c r="H131" s="4" t="s">
        <v>14</v>
      </c>
      <c r="I131" s="4" t="s">
        <v>322</v>
      </c>
      <c r="J131" s="4" t="s">
        <v>11</v>
      </c>
      <c r="K131" s="4" t="s">
        <v>11</v>
      </c>
      <c r="L131" s="4" t="s">
        <v>12</v>
      </c>
      <c r="M131" s="4">
        <v>11647310</v>
      </c>
      <c r="N131" s="4">
        <v>11680288</v>
      </c>
      <c r="O131" s="4">
        <v>1913922</v>
      </c>
      <c r="P131" s="4">
        <v>1913922</v>
      </c>
      <c r="Q131" s="4">
        <v>9766366</v>
      </c>
      <c r="R131" s="4">
        <v>1378723</v>
      </c>
      <c r="S131" s="4"/>
      <c r="T131" s="18">
        <f t="shared" si="20"/>
        <v>6.08557193030855</v>
      </c>
      <c r="U131" s="18">
        <f t="shared" si="21"/>
        <v>0.16385914456903802</v>
      </c>
      <c r="V131" s="18"/>
      <c r="W131" s="18">
        <f t="shared" si="22"/>
        <v>0.14117052340655675</v>
      </c>
      <c r="X131" s="20">
        <f t="shared" si="23"/>
        <v>0.118038442202795</v>
      </c>
    </row>
    <row r="132" spans="1:24" s="3" customFormat="1" ht="11.25" customHeight="1" x14ac:dyDescent="0.2">
      <c r="A132" s="2">
        <v>825</v>
      </c>
      <c r="B132" s="4" t="s">
        <v>19</v>
      </c>
      <c r="C132" s="4" t="s">
        <v>9</v>
      </c>
      <c r="D132" s="4">
        <v>800042641</v>
      </c>
      <c r="E132" s="4" t="s">
        <v>49</v>
      </c>
      <c r="F132" s="4" t="s">
        <v>323</v>
      </c>
      <c r="G132" s="4" t="s">
        <v>74</v>
      </c>
      <c r="H132" s="4" t="s">
        <v>10</v>
      </c>
      <c r="I132" s="4" t="s">
        <v>324</v>
      </c>
      <c r="J132" s="4" t="s">
        <v>13</v>
      </c>
      <c r="K132" s="4" t="s">
        <v>325</v>
      </c>
      <c r="L132" s="4" t="s">
        <v>12</v>
      </c>
      <c r="M132" s="4">
        <v>34984681</v>
      </c>
      <c r="N132" s="4">
        <v>50493352</v>
      </c>
      <c r="O132" s="4">
        <v>6380118</v>
      </c>
      <c r="P132" s="4">
        <v>20027564</v>
      </c>
      <c r="Q132" s="4">
        <v>30465788</v>
      </c>
      <c r="R132" s="4">
        <v>1318959</v>
      </c>
      <c r="S132" s="4"/>
      <c r="T132" s="18">
        <f t="shared" si="20"/>
        <v>5.4833909028014842</v>
      </c>
      <c r="U132" s="18">
        <f t="shared" si="21"/>
        <v>0.39663764053533224</v>
      </c>
      <c r="V132" s="18"/>
      <c r="W132" s="18">
        <f t="shared" si="22"/>
        <v>4.3293119482089221E-2</v>
      </c>
      <c r="X132" s="20">
        <f t="shared" si="23"/>
        <v>2.6121438719299128E-2</v>
      </c>
    </row>
    <row r="133" spans="1:24" s="3" customFormat="1" ht="11.25" customHeight="1" x14ac:dyDescent="0.2">
      <c r="A133" s="2">
        <v>1163</v>
      </c>
      <c r="B133" s="4" t="s">
        <v>19</v>
      </c>
      <c r="C133" s="4" t="s">
        <v>9</v>
      </c>
      <c r="D133" s="4">
        <v>800062591</v>
      </c>
      <c r="E133" s="4" t="s">
        <v>49</v>
      </c>
      <c r="F133" s="4" t="s">
        <v>326</v>
      </c>
      <c r="G133" s="4" t="s">
        <v>74</v>
      </c>
      <c r="H133" s="4" t="s">
        <v>75</v>
      </c>
      <c r="I133" s="4" t="s">
        <v>327</v>
      </c>
      <c r="J133" s="4" t="s">
        <v>17</v>
      </c>
      <c r="K133" s="4" t="s">
        <v>18</v>
      </c>
      <c r="L133" s="4" t="s">
        <v>12</v>
      </c>
      <c r="M133" s="4">
        <v>47664580</v>
      </c>
      <c r="N133" s="4">
        <v>67531316</v>
      </c>
      <c r="O133" s="4">
        <v>12120361</v>
      </c>
      <c r="P133" s="4">
        <v>36749529</v>
      </c>
      <c r="Q133" s="4">
        <v>30781787</v>
      </c>
      <c r="R133" s="4">
        <v>3924210</v>
      </c>
      <c r="S133" s="4">
        <v>1735878</v>
      </c>
      <c r="T133" s="18">
        <f t="shared" si="20"/>
        <v>3.9326039876205008</v>
      </c>
      <c r="U133" s="18">
        <f t="shared" si="21"/>
        <v>0.54418499707602319</v>
      </c>
      <c r="V133" s="18">
        <f t="shared" si="24"/>
        <v>2.2606485017956333</v>
      </c>
      <c r="W133" s="18">
        <f t="shared" si="22"/>
        <v>0.12748480132098894</v>
      </c>
      <c r="X133" s="20">
        <f t="shared" si="23"/>
        <v>5.8109485086889172E-2</v>
      </c>
    </row>
    <row r="134" spans="1:24" s="3" customFormat="1" ht="11.25" customHeight="1" x14ac:dyDescent="0.2">
      <c r="A134" s="2">
        <v>1373</v>
      </c>
      <c r="B134" s="4" t="s">
        <v>19</v>
      </c>
      <c r="C134" s="4" t="s">
        <v>9</v>
      </c>
      <c r="D134" s="4">
        <v>800074063</v>
      </c>
      <c r="E134" s="4" t="s">
        <v>49</v>
      </c>
      <c r="F134" s="4" t="s">
        <v>328</v>
      </c>
      <c r="G134" s="4" t="s">
        <v>74</v>
      </c>
      <c r="H134" s="4" t="s">
        <v>14</v>
      </c>
      <c r="I134" s="4" t="s">
        <v>329</v>
      </c>
      <c r="J134" s="4" t="s">
        <v>178</v>
      </c>
      <c r="K134" s="4" t="s">
        <v>179</v>
      </c>
      <c r="L134" s="4" t="s">
        <v>12</v>
      </c>
      <c r="M134" s="4">
        <v>231738</v>
      </c>
      <c r="N134" s="4">
        <v>1079845</v>
      </c>
      <c r="O134" s="4">
        <v>131452</v>
      </c>
      <c r="P134" s="4">
        <v>357482</v>
      </c>
      <c r="Q134" s="4">
        <v>722363</v>
      </c>
      <c r="R134" s="4">
        <v>80711</v>
      </c>
      <c r="S134" s="4">
        <v>24157</v>
      </c>
      <c r="T134" s="18">
        <f t="shared" si="20"/>
        <v>1.7629096552353711</v>
      </c>
      <c r="U134" s="18">
        <f t="shared" si="21"/>
        <v>0.33104936356606735</v>
      </c>
      <c r="V134" s="18">
        <f t="shared" si="24"/>
        <v>3.3411019580245891</v>
      </c>
      <c r="W134" s="18">
        <f t="shared" si="22"/>
        <v>0.11173191317938488</v>
      </c>
      <c r="X134" s="20">
        <f t="shared" si="23"/>
        <v>7.4743134431330419E-2</v>
      </c>
    </row>
    <row r="135" spans="1:24" s="3" customFormat="1" ht="11.25" customHeight="1" x14ac:dyDescent="0.2">
      <c r="A135" s="2">
        <v>1443</v>
      </c>
      <c r="B135" s="4" t="s">
        <v>19</v>
      </c>
      <c r="C135" s="4" t="s">
        <v>9</v>
      </c>
      <c r="D135" s="4">
        <v>800078935</v>
      </c>
      <c r="E135" s="4" t="s">
        <v>49</v>
      </c>
      <c r="F135" s="4" t="s">
        <v>330</v>
      </c>
      <c r="G135" s="4" t="s">
        <v>74</v>
      </c>
      <c r="H135" s="4" t="s">
        <v>10</v>
      </c>
      <c r="I135" s="4" t="s">
        <v>331</v>
      </c>
      <c r="J135" s="4" t="s">
        <v>11</v>
      </c>
      <c r="K135" s="4" t="s">
        <v>11</v>
      </c>
      <c r="L135" s="4" t="s">
        <v>12</v>
      </c>
      <c r="M135" s="4">
        <v>9710152</v>
      </c>
      <c r="N135" s="4">
        <v>12216549</v>
      </c>
      <c r="O135" s="4">
        <v>4654014</v>
      </c>
      <c r="P135" s="4">
        <v>5648801</v>
      </c>
      <c r="Q135" s="4">
        <v>6567748</v>
      </c>
      <c r="R135" s="4">
        <v>221000</v>
      </c>
      <c r="S135" s="4">
        <v>171002</v>
      </c>
      <c r="T135" s="18">
        <f t="shared" si="20"/>
        <v>2.0864036936717425</v>
      </c>
      <c r="U135" s="18">
        <f t="shared" si="21"/>
        <v>0.46238925575463252</v>
      </c>
      <c r="V135" s="18">
        <f t="shared" si="24"/>
        <v>1.292382545233389</v>
      </c>
      <c r="W135" s="18">
        <f t="shared" si="22"/>
        <v>3.3649281306164611E-2</v>
      </c>
      <c r="X135" s="20">
        <f t="shared" si="23"/>
        <v>1.8090215166328888E-2</v>
      </c>
    </row>
    <row r="136" spans="1:24" s="3" customFormat="1" ht="11.25" customHeight="1" x14ac:dyDescent="0.2">
      <c r="A136" s="2">
        <v>1505</v>
      </c>
      <c r="B136" s="4" t="s">
        <v>19</v>
      </c>
      <c r="C136" s="4" t="s">
        <v>9</v>
      </c>
      <c r="D136" s="4">
        <v>800082225</v>
      </c>
      <c r="E136" s="4" t="s">
        <v>49</v>
      </c>
      <c r="F136" s="4" t="s">
        <v>332</v>
      </c>
      <c r="G136" s="4" t="s">
        <v>74</v>
      </c>
      <c r="H136" s="4" t="s">
        <v>10</v>
      </c>
      <c r="I136" s="4" t="s">
        <v>333</v>
      </c>
      <c r="J136" s="4" t="s">
        <v>11</v>
      </c>
      <c r="K136" s="4" t="s">
        <v>11</v>
      </c>
      <c r="L136" s="4" t="s">
        <v>12</v>
      </c>
      <c r="M136" s="4">
        <v>4062444</v>
      </c>
      <c r="N136" s="4">
        <v>4167763</v>
      </c>
      <c r="O136" s="4">
        <v>2424552</v>
      </c>
      <c r="P136" s="4">
        <v>2653907</v>
      </c>
      <c r="Q136" s="4">
        <v>1513856</v>
      </c>
      <c r="R136" s="4">
        <v>293737</v>
      </c>
      <c r="S136" s="4">
        <v>416664</v>
      </c>
      <c r="T136" s="18">
        <f t="shared" si="20"/>
        <v>1.6755441830078299</v>
      </c>
      <c r="U136" s="18">
        <f t="shared" si="21"/>
        <v>0.63677013304259378</v>
      </c>
      <c r="V136" s="18">
        <f t="shared" si="24"/>
        <v>0.70497331182919576</v>
      </c>
      <c r="W136" s="18">
        <f t="shared" si="22"/>
        <v>0.1940323253995096</v>
      </c>
      <c r="X136" s="20">
        <f t="shared" si="23"/>
        <v>7.0478335740300019E-2</v>
      </c>
    </row>
    <row r="137" spans="1:24" s="3" customFormat="1" ht="11.25" customHeight="1" x14ac:dyDescent="0.2">
      <c r="A137" s="2">
        <v>1555</v>
      </c>
      <c r="B137" s="4" t="s">
        <v>19</v>
      </c>
      <c r="C137" s="4" t="s">
        <v>9</v>
      </c>
      <c r="D137" s="4">
        <v>800085606</v>
      </c>
      <c r="E137" s="4" t="s">
        <v>49</v>
      </c>
      <c r="F137" s="4" t="s">
        <v>334</v>
      </c>
      <c r="G137" s="4" t="s">
        <v>74</v>
      </c>
      <c r="H137" s="4" t="s">
        <v>10</v>
      </c>
      <c r="I137" s="4" t="s">
        <v>335</v>
      </c>
      <c r="J137" s="4" t="s">
        <v>11</v>
      </c>
      <c r="K137" s="4" t="s">
        <v>11</v>
      </c>
      <c r="L137" s="4" t="s">
        <v>12</v>
      </c>
      <c r="M137" s="4">
        <v>12528330</v>
      </c>
      <c r="N137" s="4">
        <v>15444952</v>
      </c>
      <c r="O137" s="4">
        <v>1209719</v>
      </c>
      <c r="P137" s="4">
        <v>1328898</v>
      </c>
      <c r="Q137" s="4">
        <v>14116054</v>
      </c>
      <c r="R137" s="4">
        <v>2499183</v>
      </c>
      <c r="S137" s="4"/>
      <c r="T137" s="18">
        <f t="shared" si="20"/>
        <v>10.356396816120107</v>
      </c>
      <c r="U137" s="18">
        <f t="shared" si="21"/>
        <v>8.6040927806055989E-2</v>
      </c>
      <c r="V137" s="18"/>
      <c r="W137" s="18">
        <f t="shared" si="22"/>
        <v>0.17704544060259333</v>
      </c>
      <c r="X137" s="20">
        <f t="shared" si="23"/>
        <v>0.16181228662931421</v>
      </c>
    </row>
    <row r="138" spans="1:24" s="3" customFormat="1" ht="11.25" customHeight="1" x14ac:dyDescent="0.2">
      <c r="A138" s="2">
        <v>1595</v>
      </c>
      <c r="B138" s="4" t="s">
        <v>19</v>
      </c>
      <c r="C138" s="4" t="s">
        <v>9</v>
      </c>
      <c r="D138" s="4">
        <v>800088568</v>
      </c>
      <c r="E138" s="4" t="s">
        <v>49</v>
      </c>
      <c r="F138" s="4" t="s">
        <v>336</v>
      </c>
      <c r="G138" s="4" t="s">
        <v>74</v>
      </c>
      <c r="H138" s="4" t="s">
        <v>75</v>
      </c>
      <c r="I138" s="4" t="s">
        <v>337</v>
      </c>
      <c r="J138" s="4" t="s">
        <v>11</v>
      </c>
      <c r="K138" s="4" t="s">
        <v>11</v>
      </c>
      <c r="L138" s="4" t="s">
        <v>12</v>
      </c>
      <c r="M138" s="4">
        <v>10923845</v>
      </c>
      <c r="N138" s="4">
        <v>12441033</v>
      </c>
      <c r="O138" s="4">
        <v>5776928</v>
      </c>
      <c r="P138" s="4">
        <v>5776928</v>
      </c>
      <c r="Q138" s="4">
        <v>6664105</v>
      </c>
      <c r="R138" s="4">
        <v>1904627</v>
      </c>
      <c r="S138" s="4">
        <v>318568</v>
      </c>
      <c r="T138" s="18">
        <f t="shared" si="20"/>
        <v>1.8909435949348858</v>
      </c>
      <c r="U138" s="18">
        <f t="shared" si="21"/>
        <v>0.46434472121406639</v>
      </c>
      <c r="V138" s="18">
        <f t="shared" si="24"/>
        <v>5.9787141206900882</v>
      </c>
      <c r="W138" s="18">
        <f t="shared" si="22"/>
        <v>0.28580387013710018</v>
      </c>
      <c r="X138" s="20">
        <f t="shared" si="23"/>
        <v>0.15309235173638716</v>
      </c>
    </row>
    <row r="139" spans="1:24" s="3" customFormat="1" ht="11.25" customHeight="1" x14ac:dyDescent="0.2">
      <c r="A139" s="2">
        <v>1909</v>
      </c>
      <c r="B139" s="4" t="s">
        <v>19</v>
      </c>
      <c r="C139" s="4" t="s">
        <v>9</v>
      </c>
      <c r="D139" s="4">
        <v>800106087</v>
      </c>
      <c r="E139" s="4" t="s">
        <v>49</v>
      </c>
      <c r="F139" s="4" t="s">
        <v>338</v>
      </c>
      <c r="G139" s="4" t="s">
        <v>74</v>
      </c>
      <c r="H139" s="4" t="s">
        <v>10</v>
      </c>
      <c r="I139" s="4" t="s">
        <v>339</v>
      </c>
      <c r="J139" s="4" t="s">
        <v>11</v>
      </c>
      <c r="K139" s="4" t="s">
        <v>11</v>
      </c>
      <c r="L139" s="4" t="s">
        <v>12</v>
      </c>
      <c r="M139" s="4">
        <v>2212311</v>
      </c>
      <c r="N139" s="4">
        <v>3622816</v>
      </c>
      <c r="O139" s="4">
        <v>1542846</v>
      </c>
      <c r="P139" s="4">
        <v>1950222</v>
      </c>
      <c r="Q139" s="4">
        <v>1672594</v>
      </c>
      <c r="R139" s="4">
        <v>233693</v>
      </c>
      <c r="S139" s="4"/>
      <c r="T139" s="18">
        <f t="shared" si="20"/>
        <v>1.4339156338351333</v>
      </c>
      <c r="U139" s="18">
        <f t="shared" si="21"/>
        <v>0.5383166023336543</v>
      </c>
      <c r="V139" s="18"/>
      <c r="W139" s="18">
        <f t="shared" si="22"/>
        <v>0.13971890369091364</v>
      </c>
      <c r="X139" s="20">
        <f t="shared" si="23"/>
        <v>6.4505898174237936E-2</v>
      </c>
    </row>
    <row r="140" spans="1:24" s="3" customFormat="1" ht="11.25" customHeight="1" x14ac:dyDescent="0.2">
      <c r="A140" s="2">
        <v>1913</v>
      </c>
      <c r="B140" s="4" t="s">
        <v>19</v>
      </c>
      <c r="C140" s="4" t="s">
        <v>9</v>
      </c>
      <c r="D140" s="4">
        <v>800106621</v>
      </c>
      <c r="E140" s="4" t="s">
        <v>49</v>
      </c>
      <c r="F140" s="4" t="s">
        <v>340</v>
      </c>
      <c r="G140" s="4" t="s">
        <v>74</v>
      </c>
      <c r="H140" s="4" t="s">
        <v>10</v>
      </c>
      <c r="I140" s="4" t="s">
        <v>341</v>
      </c>
      <c r="J140" s="4" t="s">
        <v>11</v>
      </c>
      <c r="K140" s="4" t="s">
        <v>11</v>
      </c>
      <c r="L140" s="4" t="s">
        <v>12</v>
      </c>
      <c r="M140" s="4">
        <v>6021221</v>
      </c>
      <c r="N140" s="4">
        <v>6756213</v>
      </c>
      <c r="O140" s="4">
        <v>2179532</v>
      </c>
      <c r="P140" s="4">
        <v>5018479</v>
      </c>
      <c r="Q140" s="4">
        <v>1737734</v>
      </c>
      <c r="R140" s="4">
        <v>-282774</v>
      </c>
      <c r="S140" s="4">
        <v>579696</v>
      </c>
      <c r="T140" s="18">
        <f t="shared" si="20"/>
        <v>2.7626210580987109</v>
      </c>
      <c r="U140" s="18">
        <f t="shared" si="21"/>
        <v>0.742794669143794</v>
      </c>
      <c r="V140" s="18">
        <f t="shared" si="24"/>
        <v>-0.48779705224807485</v>
      </c>
      <c r="W140" s="18">
        <f t="shared" si="22"/>
        <v>-0.16272571060933377</v>
      </c>
      <c r="X140" s="20">
        <f t="shared" si="23"/>
        <v>-4.1853920236084918E-2</v>
      </c>
    </row>
    <row r="141" spans="1:24" s="3" customFormat="1" ht="11.25" customHeight="1" x14ac:dyDescent="0.2">
      <c r="A141" s="2">
        <v>1933</v>
      </c>
      <c r="B141" s="4" t="s">
        <v>19</v>
      </c>
      <c r="C141" s="4" t="s">
        <v>9</v>
      </c>
      <c r="D141" s="4">
        <v>800107853</v>
      </c>
      <c r="E141" s="4" t="s">
        <v>49</v>
      </c>
      <c r="F141" s="4" t="s">
        <v>342</v>
      </c>
      <c r="G141" s="4" t="s">
        <v>74</v>
      </c>
      <c r="H141" s="4" t="s">
        <v>10</v>
      </c>
      <c r="I141" s="4" t="s">
        <v>343</v>
      </c>
      <c r="J141" s="4" t="s">
        <v>11</v>
      </c>
      <c r="K141" s="4" t="s">
        <v>11</v>
      </c>
      <c r="L141" s="4" t="s">
        <v>12</v>
      </c>
      <c r="M141" s="4">
        <v>4498570</v>
      </c>
      <c r="N141" s="4">
        <v>6433495</v>
      </c>
      <c r="O141" s="4">
        <v>2566560</v>
      </c>
      <c r="P141" s="4">
        <v>3095318</v>
      </c>
      <c r="Q141" s="4">
        <v>3338177</v>
      </c>
      <c r="R141" s="4">
        <v>425144</v>
      </c>
      <c r="S141" s="4"/>
      <c r="T141" s="18">
        <f t="shared" si="20"/>
        <v>1.752762452465557</v>
      </c>
      <c r="U141" s="18">
        <f t="shared" si="21"/>
        <v>0.48112542249585954</v>
      </c>
      <c r="V141" s="18"/>
      <c r="W141" s="18">
        <f t="shared" si="22"/>
        <v>0.12735813589273426</v>
      </c>
      <c r="X141" s="20">
        <f t="shared" si="23"/>
        <v>6.6082898953057398E-2</v>
      </c>
    </row>
    <row r="142" spans="1:24" s="3" customFormat="1" ht="11.25" customHeight="1" x14ac:dyDescent="0.2">
      <c r="A142" s="2">
        <v>1975</v>
      </c>
      <c r="B142" s="4" t="s">
        <v>19</v>
      </c>
      <c r="C142" s="4" t="s">
        <v>9</v>
      </c>
      <c r="D142" s="4">
        <v>800111618</v>
      </c>
      <c r="E142" s="4" t="s">
        <v>49</v>
      </c>
      <c r="F142" s="4" t="s">
        <v>344</v>
      </c>
      <c r="G142" s="4" t="s">
        <v>74</v>
      </c>
      <c r="H142" s="4" t="s">
        <v>75</v>
      </c>
      <c r="I142" s="4" t="s">
        <v>345</v>
      </c>
      <c r="J142" s="4" t="s">
        <v>23</v>
      </c>
      <c r="K142" s="4" t="s">
        <v>136</v>
      </c>
      <c r="L142" s="4" t="s">
        <v>12</v>
      </c>
      <c r="M142" s="4">
        <v>4388577</v>
      </c>
      <c r="N142" s="4">
        <v>5686629</v>
      </c>
      <c r="O142" s="4">
        <v>2059955</v>
      </c>
      <c r="P142" s="4">
        <v>2104399</v>
      </c>
      <c r="Q142" s="4">
        <v>3582230</v>
      </c>
      <c r="R142" s="4">
        <v>1040000</v>
      </c>
      <c r="S142" s="4"/>
      <c r="T142" s="18">
        <f t="shared" si="20"/>
        <v>2.1304237228483145</v>
      </c>
      <c r="U142" s="18">
        <f t="shared" si="21"/>
        <v>0.37006089196253178</v>
      </c>
      <c r="V142" s="18"/>
      <c r="W142" s="18">
        <f t="shared" si="22"/>
        <v>0.29032195029353225</v>
      </c>
      <c r="X142" s="20">
        <f t="shared" si="23"/>
        <v>0.18288515041160588</v>
      </c>
    </row>
    <row r="143" spans="1:24" s="3" customFormat="1" ht="11.25" customHeight="1" x14ac:dyDescent="0.2">
      <c r="A143" s="2">
        <v>2057</v>
      </c>
      <c r="B143" s="4" t="s">
        <v>19</v>
      </c>
      <c r="C143" s="4" t="s">
        <v>9</v>
      </c>
      <c r="D143" s="4">
        <v>800115389</v>
      </c>
      <c r="E143" s="4" t="s">
        <v>49</v>
      </c>
      <c r="F143" s="4" t="s">
        <v>346</v>
      </c>
      <c r="G143" s="4" t="s">
        <v>74</v>
      </c>
      <c r="H143" s="4" t="s">
        <v>14</v>
      </c>
      <c r="I143" s="4" t="s">
        <v>347</v>
      </c>
      <c r="J143" s="4" t="s">
        <v>11</v>
      </c>
      <c r="K143" s="4" t="s">
        <v>11</v>
      </c>
      <c r="L143" s="4" t="s">
        <v>12</v>
      </c>
      <c r="M143" s="4">
        <v>3562512</v>
      </c>
      <c r="N143" s="4">
        <v>4549967</v>
      </c>
      <c r="O143" s="4">
        <v>1001177</v>
      </c>
      <c r="P143" s="4">
        <v>1391732</v>
      </c>
      <c r="Q143" s="4">
        <v>3158235</v>
      </c>
      <c r="R143" s="4">
        <v>467296</v>
      </c>
      <c r="S143" s="4"/>
      <c r="T143" s="18">
        <f t="shared" si="20"/>
        <v>3.5583238528252248</v>
      </c>
      <c r="U143" s="18">
        <f t="shared" si="21"/>
        <v>0.30587738328651615</v>
      </c>
      <c r="V143" s="18"/>
      <c r="W143" s="18">
        <f t="shared" si="22"/>
        <v>0.14796112385557122</v>
      </c>
      <c r="X143" s="20">
        <f t="shared" si="23"/>
        <v>0.10270316246249699</v>
      </c>
    </row>
    <row r="144" spans="1:24" s="3" customFormat="1" ht="11.25" customHeight="1" x14ac:dyDescent="0.2">
      <c r="A144" s="2">
        <v>2089</v>
      </c>
      <c r="B144" s="4" t="s">
        <v>19</v>
      </c>
      <c r="C144" s="4" t="s">
        <v>9</v>
      </c>
      <c r="D144" s="4">
        <v>800117139</v>
      </c>
      <c r="E144" s="4" t="s">
        <v>49</v>
      </c>
      <c r="F144" s="4" t="s">
        <v>348</v>
      </c>
      <c r="G144" s="4" t="s">
        <v>74</v>
      </c>
      <c r="H144" s="4" t="s">
        <v>10</v>
      </c>
      <c r="I144" s="4" t="s">
        <v>349</v>
      </c>
      <c r="J144" s="4" t="s">
        <v>13</v>
      </c>
      <c r="K144" s="4" t="s">
        <v>103</v>
      </c>
      <c r="L144" s="4" t="s">
        <v>12</v>
      </c>
      <c r="M144" s="4">
        <v>16490475</v>
      </c>
      <c r="N144" s="4">
        <v>17698371</v>
      </c>
      <c r="O144" s="4">
        <v>4440729</v>
      </c>
      <c r="P144" s="4">
        <v>9946003</v>
      </c>
      <c r="Q144" s="4">
        <v>7752368</v>
      </c>
      <c r="R144" s="4">
        <v>735744</v>
      </c>
      <c r="S144" s="4">
        <v>801237</v>
      </c>
      <c r="T144" s="18">
        <f t="shared" si="20"/>
        <v>3.7134612357565615</v>
      </c>
      <c r="U144" s="18">
        <f t="shared" si="21"/>
        <v>0.56197279399330025</v>
      </c>
      <c r="V144" s="18">
        <f t="shared" si="24"/>
        <v>0.91826014025812586</v>
      </c>
      <c r="W144" s="18">
        <f t="shared" si="22"/>
        <v>9.4905711390377748E-2</v>
      </c>
      <c r="X144" s="20">
        <f t="shared" si="23"/>
        <v>4.1571283594405387E-2</v>
      </c>
    </row>
    <row r="145" spans="1:24" s="3" customFormat="1" ht="11.25" customHeight="1" x14ac:dyDescent="0.2">
      <c r="A145" s="2">
        <v>2153</v>
      </c>
      <c r="B145" s="4" t="s">
        <v>19</v>
      </c>
      <c r="C145" s="4" t="s">
        <v>9</v>
      </c>
      <c r="D145" s="4">
        <v>800121606</v>
      </c>
      <c r="E145" s="4" t="s">
        <v>49</v>
      </c>
      <c r="F145" s="4" t="s">
        <v>350</v>
      </c>
      <c r="G145" s="4" t="s">
        <v>74</v>
      </c>
      <c r="H145" s="4" t="s">
        <v>14</v>
      </c>
      <c r="I145" s="4" t="s">
        <v>351</v>
      </c>
      <c r="J145" s="4" t="s">
        <v>11</v>
      </c>
      <c r="K145" s="4" t="s">
        <v>11</v>
      </c>
      <c r="L145" s="4" t="s">
        <v>12</v>
      </c>
      <c r="M145" s="4">
        <v>16367963</v>
      </c>
      <c r="N145" s="4">
        <v>17394096</v>
      </c>
      <c r="O145" s="4">
        <v>8046852</v>
      </c>
      <c r="P145" s="4">
        <v>9258016</v>
      </c>
      <c r="Q145" s="4">
        <v>8136080</v>
      </c>
      <c r="R145" s="4">
        <v>1264363</v>
      </c>
      <c r="S145" s="4">
        <v>487571</v>
      </c>
      <c r="T145" s="18">
        <f t="shared" si="20"/>
        <v>2.034082769261818</v>
      </c>
      <c r="U145" s="18">
        <f t="shared" si="21"/>
        <v>0.53225048315244439</v>
      </c>
      <c r="V145" s="18">
        <f t="shared" si="24"/>
        <v>2.5931874537246884</v>
      </c>
      <c r="W145" s="18">
        <f t="shared" si="22"/>
        <v>0.15540198719776599</v>
      </c>
      <c r="X145" s="20">
        <f t="shared" si="23"/>
        <v>7.2689204428905071E-2</v>
      </c>
    </row>
    <row r="146" spans="1:24" s="3" customFormat="1" ht="11.25" customHeight="1" x14ac:dyDescent="0.2">
      <c r="A146" s="2">
        <v>2235</v>
      </c>
      <c r="B146" s="4" t="s">
        <v>19</v>
      </c>
      <c r="C146" s="4" t="s">
        <v>9</v>
      </c>
      <c r="D146" s="4">
        <v>800126506</v>
      </c>
      <c r="E146" s="4" t="s">
        <v>49</v>
      </c>
      <c r="F146" s="4" t="s">
        <v>352</v>
      </c>
      <c r="G146" s="4" t="s">
        <v>74</v>
      </c>
      <c r="H146" s="4" t="s">
        <v>10</v>
      </c>
      <c r="I146" s="4" t="s">
        <v>353</v>
      </c>
      <c r="J146" s="4" t="s">
        <v>23</v>
      </c>
      <c r="K146" s="4" t="s">
        <v>194</v>
      </c>
      <c r="L146" s="4" t="s">
        <v>12</v>
      </c>
      <c r="M146" s="4">
        <v>19892758</v>
      </c>
      <c r="N146" s="4">
        <v>27097692</v>
      </c>
      <c r="O146" s="4">
        <v>4761130</v>
      </c>
      <c r="P146" s="4">
        <v>13494855</v>
      </c>
      <c r="Q146" s="4">
        <v>13602837</v>
      </c>
      <c r="R146" s="4">
        <v>5285408</v>
      </c>
      <c r="S146" s="4">
        <v>1515205</v>
      </c>
      <c r="T146" s="18">
        <f t="shared" si="20"/>
        <v>4.1781589664638439</v>
      </c>
      <c r="U146" s="18">
        <f t="shared" si="21"/>
        <v>0.49800754248738233</v>
      </c>
      <c r="V146" s="18">
        <f t="shared" si="24"/>
        <v>3.4882461449110846</v>
      </c>
      <c r="W146" s="18">
        <f t="shared" si="22"/>
        <v>0.38855188810981123</v>
      </c>
      <c r="X146" s="20">
        <f t="shared" si="23"/>
        <v>0.19505011718341178</v>
      </c>
    </row>
    <row r="147" spans="1:24" s="3" customFormat="1" ht="11.25" customHeight="1" x14ac:dyDescent="0.2">
      <c r="A147" s="2">
        <v>2391</v>
      </c>
      <c r="B147" s="4" t="s">
        <v>19</v>
      </c>
      <c r="C147" s="4" t="s">
        <v>9</v>
      </c>
      <c r="D147" s="4">
        <v>800136972</v>
      </c>
      <c r="E147" s="4" t="s">
        <v>49</v>
      </c>
      <c r="F147" s="4" t="s">
        <v>354</v>
      </c>
      <c r="G147" s="4" t="s">
        <v>74</v>
      </c>
      <c r="H147" s="4" t="s">
        <v>14</v>
      </c>
      <c r="I147" s="4" t="s">
        <v>355</v>
      </c>
      <c r="J147" s="4" t="s">
        <v>11</v>
      </c>
      <c r="K147" s="4" t="s">
        <v>11</v>
      </c>
      <c r="L147" s="4" t="s">
        <v>12</v>
      </c>
      <c r="M147" s="4">
        <v>9056802</v>
      </c>
      <c r="N147" s="4">
        <v>11262507</v>
      </c>
      <c r="O147" s="4">
        <v>1685843</v>
      </c>
      <c r="P147" s="4">
        <v>3836585</v>
      </c>
      <c r="Q147" s="4">
        <v>7425922</v>
      </c>
      <c r="R147" s="4">
        <v>4593426</v>
      </c>
      <c r="S147" s="4">
        <v>1655942</v>
      </c>
      <c r="T147" s="18">
        <f t="shared" si="20"/>
        <v>5.3722689479388057</v>
      </c>
      <c r="U147" s="18">
        <f t="shared" si="21"/>
        <v>0.34065106463418848</v>
      </c>
      <c r="V147" s="18">
        <f t="shared" si="24"/>
        <v>2.7739051246963964</v>
      </c>
      <c r="W147" s="18">
        <f t="shared" si="22"/>
        <v>0.61856642178573917</v>
      </c>
      <c r="X147" s="20">
        <f t="shared" si="23"/>
        <v>0.40785111165746668</v>
      </c>
    </row>
    <row r="148" spans="1:24" s="3" customFormat="1" ht="11.25" customHeight="1" x14ac:dyDescent="0.2">
      <c r="A148" s="2">
        <v>2703</v>
      </c>
      <c r="B148" s="4" t="s">
        <v>19</v>
      </c>
      <c r="C148" s="4" t="s">
        <v>9</v>
      </c>
      <c r="D148" s="4">
        <v>800152665</v>
      </c>
      <c r="E148" s="4" t="s">
        <v>49</v>
      </c>
      <c r="F148" s="4" t="s">
        <v>356</v>
      </c>
      <c r="G148" s="4" t="s">
        <v>74</v>
      </c>
      <c r="H148" s="4" t="s">
        <v>75</v>
      </c>
      <c r="I148" s="4" t="s">
        <v>357</v>
      </c>
      <c r="J148" s="4" t="s">
        <v>11</v>
      </c>
      <c r="K148" s="4" t="s">
        <v>11</v>
      </c>
      <c r="L148" s="4" t="s">
        <v>12</v>
      </c>
      <c r="M148" s="4">
        <v>7214071</v>
      </c>
      <c r="N148" s="4">
        <v>8027332</v>
      </c>
      <c r="O148" s="4">
        <v>541899</v>
      </c>
      <c r="P148" s="4">
        <v>1228372</v>
      </c>
      <c r="Q148" s="4">
        <v>6798960</v>
      </c>
      <c r="R148" s="4">
        <v>1416734</v>
      </c>
      <c r="S148" s="4">
        <v>695688</v>
      </c>
      <c r="T148" s="18">
        <f t="shared" si="20"/>
        <v>13.312574852509416</v>
      </c>
      <c r="U148" s="18">
        <f t="shared" si="21"/>
        <v>0.15302369454757819</v>
      </c>
      <c r="V148" s="18">
        <f t="shared" si="24"/>
        <v>2.0364502478122377</v>
      </c>
      <c r="W148" s="18">
        <f t="shared" si="22"/>
        <v>0.20837510442773602</v>
      </c>
      <c r="X148" s="20">
        <f t="shared" si="23"/>
        <v>0.17648877609646643</v>
      </c>
    </row>
    <row r="149" spans="1:24" s="3" customFormat="1" ht="11.25" customHeight="1" x14ac:dyDescent="0.2">
      <c r="A149" s="2">
        <v>2963</v>
      </c>
      <c r="B149" s="4" t="s">
        <v>19</v>
      </c>
      <c r="C149" s="4" t="s">
        <v>9</v>
      </c>
      <c r="D149" s="4">
        <v>800164421</v>
      </c>
      <c r="E149" s="4" t="s">
        <v>49</v>
      </c>
      <c r="F149" s="4" t="s">
        <v>358</v>
      </c>
      <c r="G149" s="4" t="s">
        <v>74</v>
      </c>
      <c r="H149" s="4" t="s">
        <v>10</v>
      </c>
      <c r="I149" s="4" t="s">
        <v>359</v>
      </c>
      <c r="J149" s="4" t="s">
        <v>178</v>
      </c>
      <c r="K149" s="4" t="s">
        <v>179</v>
      </c>
      <c r="L149" s="4" t="s">
        <v>12</v>
      </c>
      <c r="M149" s="4">
        <v>4587205</v>
      </c>
      <c r="N149" s="4">
        <v>5172625</v>
      </c>
      <c r="O149" s="4">
        <v>1350514</v>
      </c>
      <c r="P149" s="4">
        <v>3795493</v>
      </c>
      <c r="Q149" s="4">
        <v>1377132</v>
      </c>
      <c r="R149" s="4">
        <v>523022</v>
      </c>
      <c r="S149" s="4">
        <v>125878</v>
      </c>
      <c r="T149" s="18">
        <f t="shared" si="20"/>
        <v>3.3966363917737987</v>
      </c>
      <c r="U149" s="18">
        <f t="shared" si="21"/>
        <v>0.73376535124815734</v>
      </c>
      <c r="V149" s="18">
        <f t="shared" si="24"/>
        <v>4.1549913408220656</v>
      </c>
      <c r="W149" s="18">
        <f t="shared" si="22"/>
        <v>0.3797907535370611</v>
      </c>
      <c r="X149" s="20">
        <f t="shared" si="23"/>
        <v>0.10111345786713709</v>
      </c>
    </row>
    <row r="150" spans="1:24" s="3" customFormat="1" ht="11.25" customHeight="1" x14ac:dyDescent="0.2">
      <c r="A150" s="2">
        <v>3039</v>
      </c>
      <c r="B150" s="4" t="s">
        <v>19</v>
      </c>
      <c r="C150" s="4" t="s">
        <v>9</v>
      </c>
      <c r="D150" s="4">
        <v>800168320</v>
      </c>
      <c r="E150" s="4" t="s">
        <v>49</v>
      </c>
      <c r="F150" s="4" t="s">
        <v>360</v>
      </c>
      <c r="G150" s="4" t="s">
        <v>74</v>
      </c>
      <c r="H150" s="4" t="s">
        <v>10</v>
      </c>
      <c r="I150" s="4" t="s">
        <v>361</v>
      </c>
      <c r="J150" s="4" t="s">
        <v>13</v>
      </c>
      <c r="K150" s="4" t="s">
        <v>100</v>
      </c>
      <c r="L150" s="4" t="s">
        <v>12</v>
      </c>
      <c r="M150" s="4">
        <v>1248618</v>
      </c>
      <c r="N150" s="4">
        <v>2285698</v>
      </c>
      <c r="O150" s="4">
        <v>627315</v>
      </c>
      <c r="P150" s="4">
        <v>1371494</v>
      </c>
      <c r="Q150" s="4">
        <v>914204</v>
      </c>
      <c r="R150" s="4">
        <v>-146094</v>
      </c>
      <c r="S150" s="4">
        <v>98000</v>
      </c>
      <c r="T150" s="18">
        <f t="shared" si="20"/>
        <v>1.9904162980320892</v>
      </c>
      <c r="U150" s="18">
        <f t="shared" si="21"/>
        <v>0.60003290023441413</v>
      </c>
      <c r="V150" s="18">
        <f t="shared" si="24"/>
        <v>-1.4907551020408163</v>
      </c>
      <c r="W150" s="18">
        <f t="shared" si="22"/>
        <v>-0.15980459503568131</v>
      </c>
      <c r="X150" s="20">
        <f t="shared" si="23"/>
        <v>-6.3916580405635387E-2</v>
      </c>
    </row>
    <row r="151" spans="1:24" s="3" customFormat="1" ht="11.25" customHeight="1" x14ac:dyDescent="0.2">
      <c r="A151" s="2">
        <v>3101</v>
      </c>
      <c r="B151" s="4" t="s">
        <v>19</v>
      </c>
      <c r="C151" s="4" t="s">
        <v>9</v>
      </c>
      <c r="D151" s="4">
        <v>800172117</v>
      </c>
      <c r="E151" s="4" t="s">
        <v>49</v>
      </c>
      <c r="F151" s="4" t="s">
        <v>362</v>
      </c>
      <c r="G151" s="4" t="s">
        <v>78</v>
      </c>
      <c r="H151" s="4" t="s">
        <v>10</v>
      </c>
      <c r="I151" s="4" t="s">
        <v>363</v>
      </c>
      <c r="J151" s="4" t="s">
        <v>13</v>
      </c>
      <c r="K151" s="4" t="s">
        <v>185</v>
      </c>
      <c r="L151" s="4" t="s">
        <v>12</v>
      </c>
      <c r="M151" s="4">
        <v>1891382</v>
      </c>
      <c r="N151" s="4">
        <v>2400001</v>
      </c>
      <c r="O151" s="4">
        <v>1261594</v>
      </c>
      <c r="P151" s="4">
        <v>1261594</v>
      </c>
      <c r="Q151" s="4">
        <v>1138407</v>
      </c>
      <c r="R151" s="4">
        <v>199213</v>
      </c>
      <c r="S151" s="4">
        <v>38370</v>
      </c>
      <c r="T151" s="18">
        <f t="shared" ref="T151:T214" si="25">M151/O151</f>
        <v>1.4992002181367381</v>
      </c>
      <c r="U151" s="18">
        <f t="shared" ref="U151:U214" si="26">P151/N151</f>
        <v>0.52566394764002178</v>
      </c>
      <c r="V151" s="18">
        <f t="shared" ref="V151:V214" si="27">R151/S151</f>
        <v>5.191894709408392</v>
      </c>
      <c r="W151" s="18">
        <f t="shared" ref="W151:W214" si="28">R151/Q151</f>
        <v>0.17499277499172089</v>
      </c>
      <c r="X151" s="20">
        <f t="shared" ref="X151:X214" si="29">R151/N151</f>
        <v>8.3005382081090803E-2</v>
      </c>
    </row>
    <row r="152" spans="1:24" s="3" customFormat="1" ht="11.25" customHeight="1" x14ac:dyDescent="0.2">
      <c r="A152" s="2">
        <v>3105</v>
      </c>
      <c r="B152" s="4" t="s">
        <v>19</v>
      </c>
      <c r="C152" s="4" t="s">
        <v>9</v>
      </c>
      <c r="D152" s="4">
        <v>800172301</v>
      </c>
      <c r="E152" s="4" t="s">
        <v>49</v>
      </c>
      <c r="F152" s="4" t="s">
        <v>364</v>
      </c>
      <c r="G152" s="4" t="s">
        <v>74</v>
      </c>
      <c r="H152" s="4" t="s">
        <v>10</v>
      </c>
      <c r="I152" s="4" t="s">
        <v>365</v>
      </c>
      <c r="J152" s="4" t="s">
        <v>13</v>
      </c>
      <c r="K152" s="4" t="s">
        <v>103</v>
      </c>
      <c r="L152" s="4" t="s">
        <v>12</v>
      </c>
      <c r="M152" s="4">
        <v>13407132</v>
      </c>
      <c r="N152" s="4">
        <v>21758114</v>
      </c>
      <c r="O152" s="4">
        <v>5482209</v>
      </c>
      <c r="P152" s="4">
        <v>8214703</v>
      </c>
      <c r="Q152" s="4">
        <v>13543411</v>
      </c>
      <c r="R152" s="4">
        <v>2166714</v>
      </c>
      <c r="S152" s="4">
        <v>919036</v>
      </c>
      <c r="T152" s="18">
        <f t="shared" si="25"/>
        <v>2.4455711192331413</v>
      </c>
      <c r="U152" s="18">
        <f t="shared" si="26"/>
        <v>0.37754664765521495</v>
      </c>
      <c r="V152" s="18">
        <f t="shared" si="27"/>
        <v>2.3575942618134653</v>
      </c>
      <c r="W152" s="18">
        <f t="shared" si="28"/>
        <v>0.15998288761966981</v>
      </c>
      <c r="X152" s="20">
        <f t="shared" si="29"/>
        <v>9.9581884716662489E-2</v>
      </c>
    </row>
    <row r="153" spans="1:24" s="3" customFormat="1" ht="11.25" customHeight="1" x14ac:dyDescent="0.2">
      <c r="A153" s="2">
        <v>3119</v>
      </c>
      <c r="B153" s="4" t="s">
        <v>19</v>
      </c>
      <c r="C153" s="4" t="s">
        <v>9</v>
      </c>
      <c r="D153" s="4">
        <v>800172957</v>
      </c>
      <c r="E153" s="4" t="s">
        <v>49</v>
      </c>
      <c r="F153" s="4" t="s">
        <v>366</v>
      </c>
      <c r="G153" s="4" t="s">
        <v>78</v>
      </c>
      <c r="H153" s="4" t="s">
        <v>10</v>
      </c>
      <c r="I153" s="4" t="s">
        <v>367</v>
      </c>
      <c r="J153" s="4" t="s">
        <v>368</v>
      </c>
      <c r="K153" s="4" t="s">
        <v>369</v>
      </c>
      <c r="L153" s="4" t="s">
        <v>12</v>
      </c>
      <c r="M153" s="4">
        <v>6487916</v>
      </c>
      <c r="N153" s="4">
        <v>9137743</v>
      </c>
      <c r="O153" s="4">
        <v>2375210</v>
      </c>
      <c r="P153" s="4">
        <v>2477954</v>
      </c>
      <c r="Q153" s="4">
        <v>6659789</v>
      </c>
      <c r="R153" s="4">
        <v>2787510</v>
      </c>
      <c r="S153" s="4">
        <v>93200</v>
      </c>
      <c r="T153" s="18">
        <f t="shared" si="25"/>
        <v>2.7315125820453772</v>
      </c>
      <c r="U153" s="18">
        <f t="shared" si="26"/>
        <v>0.27117790465326064</v>
      </c>
      <c r="V153" s="18">
        <f t="shared" si="27"/>
        <v>29.908905579399143</v>
      </c>
      <c r="W153" s="18">
        <f t="shared" si="28"/>
        <v>0.41855830567605068</v>
      </c>
      <c r="X153" s="20">
        <f t="shared" si="29"/>
        <v>0.3050545413676003</v>
      </c>
    </row>
    <row r="154" spans="1:24" s="3" customFormat="1" ht="11.25" customHeight="1" x14ac:dyDescent="0.2">
      <c r="A154" s="2">
        <v>3163</v>
      </c>
      <c r="B154" s="4" t="s">
        <v>19</v>
      </c>
      <c r="C154" s="4" t="s">
        <v>9</v>
      </c>
      <c r="D154" s="4">
        <v>800174381</v>
      </c>
      <c r="E154" s="4" t="s">
        <v>49</v>
      </c>
      <c r="F154" s="4" t="s">
        <v>370</v>
      </c>
      <c r="G154" s="4" t="s">
        <v>74</v>
      </c>
      <c r="H154" s="4" t="s">
        <v>10</v>
      </c>
      <c r="I154" s="4" t="s">
        <v>371</v>
      </c>
      <c r="J154" s="4" t="s">
        <v>178</v>
      </c>
      <c r="K154" s="4" t="s">
        <v>179</v>
      </c>
      <c r="L154" s="4" t="s">
        <v>12</v>
      </c>
      <c r="M154" s="4">
        <v>6133780</v>
      </c>
      <c r="N154" s="4">
        <v>6481575</v>
      </c>
      <c r="O154" s="4">
        <v>192910</v>
      </c>
      <c r="P154" s="4">
        <v>2326714</v>
      </c>
      <c r="Q154" s="4">
        <v>4154861</v>
      </c>
      <c r="R154" s="4">
        <v>584775</v>
      </c>
      <c r="S154" s="4"/>
      <c r="T154" s="18">
        <f t="shared" si="25"/>
        <v>31.796070706547095</v>
      </c>
      <c r="U154" s="18">
        <f t="shared" si="26"/>
        <v>0.3589735519530361</v>
      </c>
      <c r="V154" s="18"/>
      <c r="W154" s="18">
        <f t="shared" si="28"/>
        <v>0.1407447806316505</v>
      </c>
      <c r="X154" s="20">
        <f t="shared" si="29"/>
        <v>9.0221126809456029E-2</v>
      </c>
    </row>
    <row r="155" spans="1:24" s="3" customFormat="1" ht="11.25" customHeight="1" x14ac:dyDescent="0.2">
      <c r="A155" s="2">
        <v>3407</v>
      </c>
      <c r="B155" s="4" t="s">
        <v>19</v>
      </c>
      <c r="C155" s="4" t="s">
        <v>9</v>
      </c>
      <c r="D155" s="4">
        <v>800185534</v>
      </c>
      <c r="E155" s="4" t="s">
        <v>49</v>
      </c>
      <c r="F155" s="4" t="s">
        <v>372</v>
      </c>
      <c r="G155" s="4" t="s">
        <v>74</v>
      </c>
      <c r="H155" s="4" t="s">
        <v>10</v>
      </c>
      <c r="I155" s="4" t="s">
        <v>373</v>
      </c>
      <c r="J155" s="4" t="s">
        <v>11</v>
      </c>
      <c r="K155" s="4" t="s">
        <v>11</v>
      </c>
      <c r="L155" s="4" t="s">
        <v>12</v>
      </c>
      <c r="M155" s="4">
        <v>5388510</v>
      </c>
      <c r="N155" s="4">
        <v>5874447</v>
      </c>
      <c r="O155" s="4">
        <v>1666612</v>
      </c>
      <c r="P155" s="4">
        <v>2273677</v>
      </c>
      <c r="Q155" s="4">
        <v>3600770</v>
      </c>
      <c r="R155" s="4">
        <v>2022878</v>
      </c>
      <c r="S155" s="4"/>
      <c r="T155" s="18">
        <f t="shared" si="25"/>
        <v>3.233212049355219</v>
      </c>
      <c r="U155" s="18">
        <f t="shared" si="26"/>
        <v>0.38704528273044253</v>
      </c>
      <c r="V155" s="18"/>
      <c r="W155" s="18">
        <f t="shared" si="28"/>
        <v>0.56179039483221649</v>
      </c>
      <c r="X155" s="20">
        <f t="shared" si="29"/>
        <v>0.34435207262913431</v>
      </c>
    </row>
    <row r="156" spans="1:24" s="3" customFormat="1" ht="11.25" customHeight="1" x14ac:dyDescent="0.2">
      <c r="A156" s="2">
        <v>3489</v>
      </c>
      <c r="B156" s="4" t="s">
        <v>19</v>
      </c>
      <c r="C156" s="4" t="s">
        <v>9</v>
      </c>
      <c r="D156" s="4">
        <v>800189010</v>
      </c>
      <c r="E156" s="4" t="s">
        <v>49</v>
      </c>
      <c r="F156" s="4" t="s">
        <v>374</v>
      </c>
      <c r="G156" s="4" t="s">
        <v>74</v>
      </c>
      <c r="H156" s="4" t="s">
        <v>10</v>
      </c>
      <c r="I156" s="4" t="s">
        <v>375</v>
      </c>
      <c r="J156" s="4" t="s">
        <v>178</v>
      </c>
      <c r="K156" s="4" t="s">
        <v>179</v>
      </c>
      <c r="L156" s="4" t="s">
        <v>12</v>
      </c>
      <c r="M156" s="4">
        <v>12368798</v>
      </c>
      <c r="N156" s="4">
        <v>12470435</v>
      </c>
      <c r="O156" s="4">
        <v>4372771</v>
      </c>
      <c r="P156" s="4">
        <v>4486158</v>
      </c>
      <c r="Q156" s="4">
        <v>7984277</v>
      </c>
      <c r="R156" s="4">
        <v>2285681</v>
      </c>
      <c r="S156" s="4">
        <v>477397</v>
      </c>
      <c r="T156" s="18">
        <f t="shared" si="25"/>
        <v>2.8285949572936704</v>
      </c>
      <c r="U156" s="18">
        <f t="shared" si="26"/>
        <v>0.35974350533882737</v>
      </c>
      <c r="V156" s="18">
        <f t="shared" si="27"/>
        <v>4.787799253032591</v>
      </c>
      <c r="W156" s="18">
        <f t="shared" si="28"/>
        <v>0.28627275832238785</v>
      </c>
      <c r="X156" s="20">
        <f t="shared" si="29"/>
        <v>0.18328799276047708</v>
      </c>
    </row>
    <row r="157" spans="1:24" s="3" customFormat="1" ht="11.25" customHeight="1" x14ac:dyDescent="0.2">
      <c r="A157" s="2">
        <v>3583</v>
      </c>
      <c r="B157" s="4" t="s">
        <v>19</v>
      </c>
      <c r="C157" s="4" t="s">
        <v>9</v>
      </c>
      <c r="D157" s="4">
        <v>800193265</v>
      </c>
      <c r="E157" s="4" t="s">
        <v>49</v>
      </c>
      <c r="F157" s="4" t="s">
        <v>376</v>
      </c>
      <c r="G157" s="4" t="s">
        <v>74</v>
      </c>
      <c r="H157" s="4" t="s">
        <v>10</v>
      </c>
      <c r="I157" s="4" t="s">
        <v>377</v>
      </c>
      <c r="J157" s="4" t="s">
        <v>11</v>
      </c>
      <c r="K157" s="4" t="s">
        <v>11</v>
      </c>
      <c r="L157" s="4" t="s">
        <v>12</v>
      </c>
      <c r="M157" s="4">
        <v>2548792</v>
      </c>
      <c r="N157" s="4">
        <v>3814319</v>
      </c>
      <c r="O157" s="4">
        <v>546068</v>
      </c>
      <c r="P157" s="4">
        <v>1660175</v>
      </c>
      <c r="Q157" s="4">
        <v>2154144</v>
      </c>
      <c r="R157" s="4">
        <v>271482</v>
      </c>
      <c r="S157" s="4"/>
      <c r="T157" s="18">
        <f t="shared" si="25"/>
        <v>4.6675359112784491</v>
      </c>
      <c r="U157" s="18">
        <f t="shared" si="26"/>
        <v>0.43524807442691604</v>
      </c>
      <c r="V157" s="18"/>
      <c r="W157" s="18">
        <f t="shared" si="28"/>
        <v>0.12602778644324614</v>
      </c>
      <c r="X157" s="20">
        <f t="shared" si="29"/>
        <v>7.1174435069536662E-2</v>
      </c>
    </row>
    <row r="158" spans="1:24" s="3" customFormat="1" ht="11.25" customHeight="1" x14ac:dyDescent="0.2">
      <c r="A158" s="2">
        <v>3675</v>
      </c>
      <c r="B158" s="4" t="s">
        <v>19</v>
      </c>
      <c r="C158" s="4" t="s">
        <v>9</v>
      </c>
      <c r="D158" s="4">
        <v>800198076</v>
      </c>
      <c r="E158" s="4" t="s">
        <v>49</v>
      </c>
      <c r="F158" s="4" t="s">
        <v>378</v>
      </c>
      <c r="G158" s="4" t="s">
        <v>74</v>
      </c>
      <c r="H158" s="4" t="s">
        <v>10</v>
      </c>
      <c r="I158" s="4" t="s">
        <v>379</v>
      </c>
      <c r="J158" s="4" t="s">
        <v>11</v>
      </c>
      <c r="K158" s="4" t="s">
        <v>11</v>
      </c>
      <c r="L158" s="4" t="s">
        <v>12</v>
      </c>
      <c r="M158" s="4">
        <v>4453557</v>
      </c>
      <c r="N158" s="4">
        <v>4476934</v>
      </c>
      <c r="O158" s="4">
        <v>788240</v>
      </c>
      <c r="P158" s="4">
        <v>1058326</v>
      </c>
      <c r="Q158" s="4">
        <v>3418608</v>
      </c>
      <c r="R158" s="4">
        <v>171348</v>
      </c>
      <c r="S158" s="4">
        <v>113538</v>
      </c>
      <c r="T158" s="18">
        <f t="shared" si="25"/>
        <v>5.6500012686491425</v>
      </c>
      <c r="U158" s="18">
        <f t="shared" si="26"/>
        <v>0.23639526515244585</v>
      </c>
      <c r="V158" s="18">
        <f t="shared" si="27"/>
        <v>1.5091687364582782</v>
      </c>
      <c r="W158" s="18">
        <f t="shared" si="28"/>
        <v>5.0122154982378792E-2</v>
      </c>
      <c r="X158" s="20">
        <f t="shared" si="29"/>
        <v>3.8273514865307376E-2</v>
      </c>
    </row>
    <row r="159" spans="1:24" s="3" customFormat="1" ht="11.25" customHeight="1" x14ac:dyDescent="0.2">
      <c r="A159" s="2">
        <v>3719</v>
      </c>
      <c r="B159" s="4" t="s">
        <v>19</v>
      </c>
      <c r="C159" s="4" t="s">
        <v>9</v>
      </c>
      <c r="D159" s="4">
        <v>800200388</v>
      </c>
      <c r="E159" s="4" t="s">
        <v>49</v>
      </c>
      <c r="F159" s="4" t="s">
        <v>380</v>
      </c>
      <c r="G159" s="4" t="s">
        <v>74</v>
      </c>
      <c r="H159" s="4" t="s">
        <v>10</v>
      </c>
      <c r="I159" s="4" t="s">
        <v>381</v>
      </c>
      <c r="J159" s="4" t="s">
        <v>178</v>
      </c>
      <c r="K159" s="4" t="s">
        <v>179</v>
      </c>
      <c r="L159" s="4" t="s">
        <v>12</v>
      </c>
      <c r="M159" s="4">
        <v>2900131</v>
      </c>
      <c r="N159" s="4">
        <v>3827962</v>
      </c>
      <c r="O159" s="4">
        <v>770818</v>
      </c>
      <c r="P159" s="4">
        <v>779175</v>
      </c>
      <c r="Q159" s="4">
        <v>3048787</v>
      </c>
      <c r="R159" s="4">
        <v>371590</v>
      </c>
      <c r="S159" s="4">
        <v>28468</v>
      </c>
      <c r="T159" s="18">
        <f t="shared" si="25"/>
        <v>3.7624069495004009</v>
      </c>
      <c r="U159" s="18">
        <f t="shared" si="26"/>
        <v>0.20354825883851513</v>
      </c>
      <c r="V159" s="18">
        <f t="shared" si="27"/>
        <v>13.052901503442461</v>
      </c>
      <c r="W159" s="18">
        <f t="shared" si="28"/>
        <v>0.12188125966162937</v>
      </c>
      <c r="X159" s="20">
        <f t="shared" si="29"/>
        <v>9.7072541472459764E-2</v>
      </c>
    </row>
    <row r="160" spans="1:24" s="3" customFormat="1" ht="11.25" customHeight="1" x14ac:dyDescent="0.2">
      <c r="A160" s="2">
        <v>3741</v>
      </c>
      <c r="B160" s="4" t="s">
        <v>19</v>
      </c>
      <c r="C160" s="4" t="s">
        <v>9</v>
      </c>
      <c r="D160" s="4">
        <v>800201735</v>
      </c>
      <c r="E160" s="4" t="s">
        <v>49</v>
      </c>
      <c r="F160" s="4" t="s">
        <v>382</v>
      </c>
      <c r="G160" s="4" t="s">
        <v>78</v>
      </c>
      <c r="H160" s="4" t="s">
        <v>10</v>
      </c>
      <c r="I160" s="4" t="s">
        <v>383</v>
      </c>
      <c r="J160" s="4" t="s">
        <v>384</v>
      </c>
      <c r="K160" s="4" t="s">
        <v>385</v>
      </c>
      <c r="L160" s="4" t="s">
        <v>12</v>
      </c>
      <c r="M160" s="4">
        <v>22358257</v>
      </c>
      <c r="N160" s="4">
        <v>25068346</v>
      </c>
      <c r="O160" s="4">
        <v>5275637</v>
      </c>
      <c r="P160" s="4">
        <v>13430399</v>
      </c>
      <c r="Q160" s="4">
        <v>11637947</v>
      </c>
      <c r="R160" s="4">
        <v>2835199</v>
      </c>
      <c r="S160" s="4"/>
      <c r="T160" s="18">
        <f t="shared" si="25"/>
        <v>4.2380203565939052</v>
      </c>
      <c r="U160" s="18">
        <f t="shared" si="26"/>
        <v>0.53575130166146578</v>
      </c>
      <c r="V160" s="18"/>
      <c r="W160" s="18">
        <f t="shared" si="28"/>
        <v>0.24361676505314897</v>
      </c>
      <c r="X160" s="20">
        <f t="shared" si="29"/>
        <v>0.11309876606936892</v>
      </c>
    </row>
    <row r="161" spans="1:24" s="3" customFormat="1" ht="11.25" customHeight="1" x14ac:dyDescent="0.2">
      <c r="A161" s="2">
        <v>3779</v>
      </c>
      <c r="B161" s="4" t="s">
        <v>19</v>
      </c>
      <c r="C161" s="4" t="s">
        <v>9</v>
      </c>
      <c r="D161" s="4">
        <v>800203838</v>
      </c>
      <c r="E161" s="4" t="s">
        <v>49</v>
      </c>
      <c r="F161" s="4" t="s">
        <v>386</v>
      </c>
      <c r="G161" s="4" t="s">
        <v>74</v>
      </c>
      <c r="H161" s="4" t="s">
        <v>14</v>
      </c>
      <c r="I161" s="4" t="s">
        <v>387</v>
      </c>
      <c r="J161" s="4" t="s">
        <v>11</v>
      </c>
      <c r="K161" s="4" t="s">
        <v>11</v>
      </c>
      <c r="L161" s="4" t="s">
        <v>12</v>
      </c>
      <c r="M161" s="4">
        <v>4715974</v>
      </c>
      <c r="N161" s="4">
        <v>5718158</v>
      </c>
      <c r="O161" s="4">
        <v>304339</v>
      </c>
      <c r="P161" s="4">
        <v>4583203</v>
      </c>
      <c r="Q161" s="4">
        <v>1134955</v>
      </c>
      <c r="R161" s="4">
        <v>79735</v>
      </c>
      <c r="S161" s="4"/>
      <c r="T161" s="18">
        <f t="shared" si="25"/>
        <v>15.495792520840247</v>
      </c>
      <c r="U161" s="18">
        <f t="shared" si="26"/>
        <v>0.80151737674964563</v>
      </c>
      <c r="V161" s="18"/>
      <c r="W161" s="18">
        <f t="shared" si="28"/>
        <v>7.0253886717975597E-2</v>
      </c>
      <c r="X161" s="20">
        <f t="shared" si="29"/>
        <v>1.3944175729317028E-2</v>
      </c>
    </row>
    <row r="162" spans="1:24" s="3" customFormat="1" ht="11.25" customHeight="1" x14ac:dyDescent="0.2">
      <c r="A162" s="2">
        <v>3793</v>
      </c>
      <c r="B162" s="4" t="s">
        <v>19</v>
      </c>
      <c r="C162" s="4" t="s">
        <v>9</v>
      </c>
      <c r="D162" s="4">
        <v>800204547</v>
      </c>
      <c r="E162" s="4" t="s">
        <v>49</v>
      </c>
      <c r="F162" s="4" t="s">
        <v>388</v>
      </c>
      <c r="G162" s="4" t="s">
        <v>74</v>
      </c>
      <c r="H162" s="4" t="s">
        <v>10</v>
      </c>
      <c r="I162" s="4" t="s">
        <v>389</v>
      </c>
      <c r="J162" s="4" t="s">
        <v>11</v>
      </c>
      <c r="K162" s="4" t="s">
        <v>11</v>
      </c>
      <c r="L162" s="4" t="s">
        <v>12</v>
      </c>
      <c r="M162" s="4">
        <v>13965213</v>
      </c>
      <c r="N162" s="4">
        <v>15763077</v>
      </c>
      <c r="O162" s="4">
        <v>3703294</v>
      </c>
      <c r="P162" s="4">
        <v>3703294</v>
      </c>
      <c r="Q162" s="4">
        <v>12059783</v>
      </c>
      <c r="R162" s="4">
        <v>353590</v>
      </c>
      <c r="S162" s="4">
        <v>209293</v>
      </c>
      <c r="T162" s="18">
        <f t="shared" si="25"/>
        <v>3.771024660747972</v>
      </c>
      <c r="U162" s="18">
        <f t="shared" si="26"/>
        <v>0.23493471484025613</v>
      </c>
      <c r="V162" s="18">
        <f t="shared" si="27"/>
        <v>1.6894497188152495</v>
      </c>
      <c r="W162" s="18">
        <f t="shared" si="28"/>
        <v>2.931976470886748E-2</v>
      </c>
      <c r="X162" s="20">
        <f t="shared" si="29"/>
        <v>2.2431534147806294E-2</v>
      </c>
    </row>
    <row r="163" spans="1:24" s="3" customFormat="1" ht="11.25" customHeight="1" x14ac:dyDescent="0.2">
      <c r="A163" s="2">
        <v>3795</v>
      </c>
      <c r="B163" s="4" t="s">
        <v>19</v>
      </c>
      <c r="C163" s="4" t="s">
        <v>9</v>
      </c>
      <c r="D163" s="4">
        <v>800204652</v>
      </c>
      <c r="E163" s="4" t="s">
        <v>49</v>
      </c>
      <c r="F163" s="4" t="s">
        <v>390</v>
      </c>
      <c r="G163" s="4" t="s">
        <v>74</v>
      </c>
      <c r="H163" s="4" t="s">
        <v>10</v>
      </c>
      <c r="I163" s="4" t="s">
        <v>391</v>
      </c>
      <c r="J163" s="4" t="s">
        <v>11</v>
      </c>
      <c r="K163" s="4" t="s">
        <v>11</v>
      </c>
      <c r="L163" s="4" t="s">
        <v>12</v>
      </c>
      <c r="M163" s="4">
        <v>21561213</v>
      </c>
      <c r="N163" s="4">
        <v>28528674</v>
      </c>
      <c r="O163" s="4">
        <v>8264413</v>
      </c>
      <c r="P163" s="4">
        <v>14428153</v>
      </c>
      <c r="Q163" s="4">
        <v>14100521</v>
      </c>
      <c r="R163" s="4">
        <v>2375072</v>
      </c>
      <c r="S163" s="4">
        <v>974581</v>
      </c>
      <c r="T163" s="18">
        <f t="shared" si="25"/>
        <v>2.6089224969758891</v>
      </c>
      <c r="U163" s="18">
        <f t="shared" si="26"/>
        <v>0.50574215261459399</v>
      </c>
      <c r="V163" s="18">
        <f t="shared" si="27"/>
        <v>2.4370185751620439</v>
      </c>
      <c r="W163" s="18">
        <f t="shared" si="28"/>
        <v>0.16843859882907872</v>
      </c>
      <c r="X163" s="20">
        <f t="shared" si="29"/>
        <v>8.3252099273874419E-2</v>
      </c>
    </row>
    <row r="164" spans="1:24" s="3" customFormat="1" ht="11.25" customHeight="1" x14ac:dyDescent="0.2">
      <c r="A164" s="2">
        <v>3879</v>
      </c>
      <c r="B164" s="4" t="s">
        <v>19</v>
      </c>
      <c r="C164" s="4" t="s">
        <v>9</v>
      </c>
      <c r="D164" s="4">
        <v>800208795</v>
      </c>
      <c r="E164" s="4" t="s">
        <v>49</v>
      </c>
      <c r="F164" s="4" t="s">
        <v>392</v>
      </c>
      <c r="G164" s="4" t="s">
        <v>74</v>
      </c>
      <c r="H164" s="4" t="s">
        <v>10</v>
      </c>
      <c r="I164" s="4" t="s">
        <v>393</v>
      </c>
      <c r="J164" s="4" t="s">
        <v>11</v>
      </c>
      <c r="K164" s="4" t="s">
        <v>11</v>
      </c>
      <c r="L164" s="4" t="s">
        <v>12</v>
      </c>
      <c r="M164" s="4">
        <v>9948072</v>
      </c>
      <c r="N164" s="4">
        <v>19005371</v>
      </c>
      <c r="O164" s="4">
        <v>1950846</v>
      </c>
      <c r="P164" s="4">
        <v>6719482</v>
      </c>
      <c r="Q164" s="4">
        <v>12285889</v>
      </c>
      <c r="R164" s="4">
        <v>3861983</v>
      </c>
      <c r="S164" s="4">
        <v>63989</v>
      </c>
      <c r="T164" s="18">
        <f t="shared" si="25"/>
        <v>5.0993630455709988</v>
      </c>
      <c r="U164" s="18">
        <f t="shared" si="26"/>
        <v>0.35355700238632543</v>
      </c>
      <c r="V164" s="18">
        <f t="shared" si="27"/>
        <v>60.353857694291207</v>
      </c>
      <c r="W164" s="18">
        <f t="shared" si="28"/>
        <v>0.31434298323873838</v>
      </c>
      <c r="X164" s="20">
        <f t="shared" si="29"/>
        <v>0.2032048203636751</v>
      </c>
    </row>
    <row r="165" spans="1:24" s="3" customFormat="1" ht="11.25" customHeight="1" x14ac:dyDescent="0.2">
      <c r="A165" s="2">
        <v>3987</v>
      </c>
      <c r="B165" s="4" t="s">
        <v>19</v>
      </c>
      <c r="C165" s="4" t="s">
        <v>9</v>
      </c>
      <c r="D165" s="4">
        <v>800212989</v>
      </c>
      <c r="E165" s="4" t="s">
        <v>49</v>
      </c>
      <c r="F165" s="4" t="s">
        <v>394</v>
      </c>
      <c r="G165" s="4" t="s">
        <v>74</v>
      </c>
      <c r="H165" s="4" t="s">
        <v>10</v>
      </c>
      <c r="I165" s="4" t="s">
        <v>395</v>
      </c>
      <c r="J165" s="4" t="s">
        <v>11</v>
      </c>
      <c r="K165" s="4" t="s">
        <v>11</v>
      </c>
      <c r="L165" s="4" t="s">
        <v>12</v>
      </c>
      <c r="M165" s="4">
        <v>2107712</v>
      </c>
      <c r="N165" s="4">
        <v>4140362</v>
      </c>
      <c r="O165" s="4">
        <v>775580</v>
      </c>
      <c r="P165" s="4">
        <v>2255344</v>
      </c>
      <c r="Q165" s="4">
        <v>1885018</v>
      </c>
      <c r="R165" s="4">
        <v>401899</v>
      </c>
      <c r="S165" s="4">
        <v>237508</v>
      </c>
      <c r="T165" s="18">
        <f t="shared" si="25"/>
        <v>2.7175945743830425</v>
      </c>
      <c r="U165" s="18">
        <f t="shared" si="26"/>
        <v>0.54472145189237076</v>
      </c>
      <c r="V165" s="18">
        <f t="shared" si="27"/>
        <v>1.6921493170756354</v>
      </c>
      <c r="W165" s="18">
        <f t="shared" si="28"/>
        <v>0.21320698263889257</v>
      </c>
      <c r="X165" s="20">
        <f t="shared" si="29"/>
        <v>9.706856550224352E-2</v>
      </c>
    </row>
    <row r="166" spans="1:24" s="3" customFormat="1" ht="11.25" customHeight="1" x14ac:dyDescent="0.2">
      <c r="A166" s="2">
        <v>4015</v>
      </c>
      <c r="B166" s="4" t="s">
        <v>19</v>
      </c>
      <c r="C166" s="4" t="s">
        <v>9</v>
      </c>
      <c r="D166" s="4">
        <v>800214805</v>
      </c>
      <c r="E166" s="4" t="s">
        <v>49</v>
      </c>
      <c r="F166" s="4" t="s">
        <v>396</v>
      </c>
      <c r="G166" s="4" t="s">
        <v>74</v>
      </c>
      <c r="H166" s="4" t="s">
        <v>10</v>
      </c>
      <c r="I166" s="4" t="s">
        <v>397</v>
      </c>
      <c r="J166" s="4" t="s">
        <v>11</v>
      </c>
      <c r="K166" s="4" t="s">
        <v>11</v>
      </c>
      <c r="L166" s="4" t="s">
        <v>12</v>
      </c>
      <c r="M166" s="4">
        <v>722952</v>
      </c>
      <c r="N166" s="4">
        <v>4475014</v>
      </c>
      <c r="O166" s="4">
        <v>2124862</v>
      </c>
      <c r="P166" s="4">
        <v>2175862</v>
      </c>
      <c r="Q166" s="4">
        <v>2299152</v>
      </c>
      <c r="R166" s="4">
        <v>341546</v>
      </c>
      <c r="S166" s="4">
        <v>69996</v>
      </c>
      <c r="T166" s="18">
        <f t="shared" si="25"/>
        <v>0.34023480113061461</v>
      </c>
      <c r="U166" s="18">
        <f t="shared" si="26"/>
        <v>0.48622462410173467</v>
      </c>
      <c r="V166" s="18">
        <f t="shared" si="27"/>
        <v>4.8795074004228809</v>
      </c>
      <c r="W166" s="18">
        <f t="shared" si="28"/>
        <v>0.14855303172648002</v>
      </c>
      <c r="X166" s="20">
        <f t="shared" si="29"/>
        <v>7.6322889716099213E-2</v>
      </c>
    </row>
    <row r="167" spans="1:24" s="3" customFormat="1" ht="11.25" customHeight="1" x14ac:dyDescent="0.2">
      <c r="A167" s="2">
        <v>4043</v>
      </c>
      <c r="B167" s="4" t="s">
        <v>19</v>
      </c>
      <c r="C167" s="4" t="s">
        <v>9</v>
      </c>
      <c r="D167" s="4">
        <v>800216624</v>
      </c>
      <c r="E167" s="4" t="s">
        <v>49</v>
      </c>
      <c r="F167" s="4" t="s">
        <v>398</v>
      </c>
      <c r="G167" s="4" t="s">
        <v>78</v>
      </c>
      <c r="H167" s="4" t="s">
        <v>10</v>
      </c>
      <c r="I167" s="4" t="s">
        <v>399</v>
      </c>
      <c r="J167" s="4" t="s">
        <v>13</v>
      </c>
      <c r="K167" s="4" t="s">
        <v>325</v>
      </c>
      <c r="L167" s="4" t="s">
        <v>12</v>
      </c>
      <c r="M167" s="4">
        <v>2386672</v>
      </c>
      <c r="N167" s="4">
        <v>3274736</v>
      </c>
      <c r="O167" s="4">
        <v>1237036</v>
      </c>
      <c r="P167" s="4">
        <v>1237036</v>
      </c>
      <c r="Q167" s="4">
        <v>2037700</v>
      </c>
      <c r="R167" s="4">
        <v>247981</v>
      </c>
      <c r="S167" s="4">
        <v>104110</v>
      </c>
      <c r="T167" s="18">
        <f t="shared" si="25"/>
        <v>1.9293472461593681</v>
      </c>
      <c r="U167" s="18">
        <f t="shared" si="26"/>
        <v>0.37775136682773819</v>
      </c>
      <c r="V167" s="18">
        <f t="shared" si="27"/>
        <v>2.3819133608683125</v>
      </c>
      <c r="W167" s="18">
        <f t="shared" si="28"/>
        <v>0.12169652058693625</v>
      </c>
      <c r="X167" s="20">
        <f t="shared" si="29"/>
        <v>7.5725493597041102E-2</v>
      </c>
    </row>
    <row r="168" spans="1:24" s="3" customFormat="1" ht="11.25" customHeight="1" x14ac:dyDescent="0.2">
      <c r="A168" s="2">
        <v>4165</v>
      </c>
      <c r="B168" s="4" t="s">
        <v>19</v>
      </c>
      <c r="C168" s="4" t="s">
        <v>9</v>
      </c>
      <c r="D168" s="4">
        <v>800222033</v>
      </c>
      <c r="E168" s="4" t="s">
        <v>49</v>
      </c>
      <c r="F168" s="4" t="s">
        <v>400</v>
      </c>
      <c r="G168" s="4" t="s">
        <v>74</v>
      </c>
      <c r="H168" s="4" t="s">
        <v>10</v>
      </c>
      <c r="I168" s="4" t="s">
        <v>401</v>
      </c>
      <c r="J168" s="4" t="s">
        <v>11</v>
      </c>
      <c r="K168" s="4" t="s">
        <v>11</v>
      </c>
      <c r="L168" s="4" t="s">
        <v>12</v>
      </c>
      <c r="M168" s="4">
        <v>1892448</v>
      </c>
      <c r="N168" s="4">
        <v>11597299</v>
      </c>
      <c r="O168" s="4">
        <v>1555797</v>
      </c>
      <c r="P168" s="4">
        <v>3361619</v>
      </c>
      <c r="Q168" s="4">
        <v>8235680</v>
      </c>
      <c r="R168" s="4">
        <v>662225</v>
      </c>
      <c r="S168" s="4">
        <v>419623</v>
      </c>
      <c r="T168" s="18">
        <f t="shared" si="25"/>
        <v>1.2163849139701388</v>
      </c>
      <c r="U168" s="18">
        <f t="shared" si="26"/>
        <v>0.28986223430128</v>
      </c>
      <c r="V168" s="18">
        <f t="shared" si="27"/>
        <v>1.578142761478756</v>
      </c>
      <c r="W168" s="18">
        <f t="shared" si="28"/>
        <v>8.04092679657296E-2</v>
      </c>
      <c r="X168" s="20">
        <f t="shared" si="29"/>
        <v>5.7101657894652887E-2</v>
      </c>
    </row>
    <row r="169" spans="1:24" s="3" customFormat="1" ht="11.25" customHeight="1" x14ac:dyDescent="0.2">
      <c r="A169" s="2">
        <v>4189</v>
      </c>
      <c r="B169" s="4" t="s">
        <v>19</v>
      </c>
      <c r="C169" s="4" t="s">
        <v>9</v>
      </c>
      <c r="D169" s="4">
        <v>800223278</v>
      </c>
      <c r="E169" s="4" t="s">
        <v>49</v>
      </c>
      <c r="F169" s="4" t="s">
        <v>402</v>
      </c>
      <c r="G169" s="4" t="s">
        <v>74</v>
      </c>
      <c r="H169" s="4" t="s">
        <v>10</v>
      </c>
      <c r="I169" s="4" t="s">
        <v>403</v>
      </c>
      <c r="J169" s="4" t="s">
        <v>17</v>
      </c>
      <c r="K169" s="4" t="s">
        <v>18</v>
      </c>
      <c r="L169" s="4" t="s">
        <v>12</v>
      </c>
      <c r="M169" s="4">
        <v>3477570</v>
      </c>
      <c r="N169" s="4">
        <v>3516013</v>
      </c>
      <c r="O169" s="4">
        <v>611171</v>
      </c>
      <c r="P169" s="4">
        <v>611171</v>
      </c>
      <c r="Q169" s="4">
        <v>2904842</v>
      </c>
      <c r="R169" s="4">
        <v>615700</v>
      </c>
      <c r="S169" s="4"/>
      <c r="T169" s="18">
        <f t="shared" si="25"/>
        <v>5.6900114697850519</v>
      </c>
      <c r="U169" s="18">
        <f t="shared" si="26"/>
        <v>0.17382501145473581</v>
      </c>
      <c r="V169" s="18"/>
      <c r="W169" s="18">
        <f t="shared" si="28"/>
        <v>0.2119564506434429</v>
      </c>
      <c r="X169" s="20">
        <f t="shared" si="29"/>
        <v>0.1751131181824413</v>
      </c>
    </row>
    <row r="170" spans="1:24" s="3" customFormat="1" ht="11.25" customHeight="1" x14ac:dyDescent="0.2">
      <c r="A170" s="2">
        <v>4245</v>
      </c>
      <c r="B170" s="4" t="s">
        <v>19</v>
      </c>
      <c r="C170" s="4" t="s">
        <v>9</v>
      </c>
      <c r="D170" s="4">
        <v>800226013</v>
      </c>
      <c r="E170" s="4" t="s">
        <v>49</v>
      </c>
      <c r="F170" s="4" t="s">
        <v>404</v>
      </c>
      <c r="G170" s="4" t="s">
        <v>74</v>
      </c>
      <c r="H170" s="4" t="s">
        <v>10</v>
      </c>
      <c r="I170" s="4" t="s">
        <v>405</v>
      </c>
      <c r="J170" s="4" t="s">
        <v>178</v>
      </c>
      <c r="K170" s="4" t="s">
        <v>182</v>
      </c>
      <c r="L170" s="4" t="s">
        <v>12</v>
      </c>
      <c r="M170" s="4">
        <v>6657343</v>
      </c>
      <c r="N170" s="4">
        <v>8414425</v>
      </c>
      <c r="O170" s="4">
        <v>1319634</v>
      </c>
      <c r="P170" s="4">
        <v>1589206</v>
      </c>
      <c r="Q170" s="4">
        <v>6825219</v>
      </c>
      <c r="R170" s="4">
        <v>1055861</v>
      </c>
      <c r="S170" s="4"/>
      <c r="T170" s="18">
        <f t="shared" si="25"/>
        <v>5.0448404633405932</v>
      </c>
      <c r="U170" s="18">
        <f t="shared" si="26"/>
        <v>0.18886685661824784</v>
      </c>
      <c r="V170" s="18"/>
      <c r="W170" s="18">
        <f t="shared" si="28"/>
        <v>0.15469994442669166</v>
      </c>
      <c r="X170" s="20">
        <f t="shared" si="29"/>
        <v>0.12548225220380477</v>
      </c>
    </row>
    <row r="171" spans="1:24" s="3" customFormat="1" ht="11.25" customHeight="1" x14ac:dyDescent="0.2">
      <c r="A171" s="2">
        <v>4299</v>
      </c>
      <c r="B171" s="4" t="s">
        <v>19</v>
      </c>
      <c r="C171" s="4" t="s">
        <v>9</v>
      </c>
      <c r="D171" s="4">
        <v>800227915</v>
      </c>
      <c r="E171" s="4" t="s">
        <v>49</v>
      </c>
      <c r="F171" s="4" t="s">
        <v>406</v>
      </c>
      <c r="G171" s="4" t="s">
        <v>74</v>
      </c>
      <c r="H171" s="4" t="s">
        <v>10</v>
      </c>
      <c r="I171" s="4" t="s">
        <v>407</v>
      </c>
      <c r="J171" s="4" t="s">
        <v>11</v>
      </c>
      <c r="K171" s="4" t="s">
        <v>11</v>
      </c>
      <c r="L171" s="4" t="s">
        <v>12</v>
      </c>
      <c r="M171" s="4">
        <v>6660947</v>
      </c>
      <c r="N171" s="4">
        <v>8392007</v>
      </c>
      <c r="O171" s="4">
        <v>3766226</v>
      </c>
      <c r="P171" s="4">
        <v>7741179</v>
      </c>
      <c r="Q171" s="4">
        <v>650828</v>
      </c>
      <c r="R171" s="4">
        <v>-169987</v>
      </c>
      <c r="S171" s="4"/>
      <c r="T171" s="18">
        <f t="shared" si="25"/>
        <v>1.7685999193887993</v>
      </c>
      <c r="U171" s="18">
        <f t="shared" si="26"/>
        <v>0.92244668051397005</v>
      </c>
      <c r="V171" s="18"/>
      <c r="W171" s="18">
        <f t="shared" si="28"/>
        <v>-0.26118575107401648</v>
      </c>
      <c r="X171" s="20">
        <f t="shared" si="29"/>
        <v>-2.0255821998241899E-2</v>
      </c>
    </row>
    <row r="172" spans="1:24" s="3" customFormat="1" ht="11.25" customHeight="1" x14ac:dyDescent="0.2">
      <c r="A172" s="2">
        <v>4367</v>
      </c>
      <c r="B172" s="4" t="s">
        <v>19</v>
      </c>
      <c r="C172" s="4" t="s">
        <v>9</v>
      </c>
      <c r="D172" s="4">
        <v>800230972</v>
      </c>
      <c r="E172" s="4" t="s">
        <v>49</v>
      </c>
      <c r="F172" s="4" t="s">
        <v>408</v>
      </c>
      <c r="G172" s="4" t="s">
        <v>74</v>
      </c>
      <c r="H172" s="4" t="s">
        <v>10</v>
      </c>
      <c r="I172" s="4" t="s">
        <v>409</v>
      </c>
      <c r="J172" s="4" t="s">
        <v>11</v>
      </c>
      <c r="K172" s="4" t="s">
        <v>11</v>
      </c>
      <c r="L172" s="4" t="s">
        <v>12</v>
      </c>
      <c r="M172" s="4">
        <v>11425760</v>
      </c>
      <c r="N172" s="4">
        <v>14476014</v>
      </c>
      <c r="O172" s="4">
        <v>12943109</v>
      </c>
      <c r="P172" s="4">
        <v>13122577</v>
      </c>
      <c r="Q172" s="4">
        <v>1353437</v>
      </c>
      <c r="R172" s="4">
        <v>-395174</v>
      </c>
      <c r="S172" s="4"/>
      <c r="T172" s="18">
        <f t="shared" si="25"/>
        <v>0.88276781104138113</v>
      </c>
      <c r="U172" s="18">
        <f t="shared" si="26"/>
        <v>0.90650485693092031</v>
      </c>
      <c r="V172" s="18"/>
      <c r="W172" s="18">
        <f t="shared" si="28"/>
        <v>-0.29197812679866147</v>
      </c>
      <c r="X172" s="20">
        <f t="shared" si="29"/>
        <v>-2.7298536738082736E-2</v>
      </c>
    </row>
    <row r="173" spans="1:24" s="3" customFormat="1" ht="11.25" customHeight="1" x14ac:dyDescent="0.2">
      <c r="A173" s="2">
        <v>4445</v>
      </c>
      <c r="B173" s="4" t="s">
        <v>19</v>
      </c>
      <c r="C173" s="4" t="s">
        <v>9</v>
      </c>
      <c r="D173" s="4">
        <v>800234784</v>
      </c>
      <c r="E173" s="4" t="s">
        <v>49</v>
      </c>
      <c r="F173" s="4" t="s">
        <v>410</v>
      </c>
      <c r="G173" s="4" t="s">
        <v>78</v>
      </c>
      <c r="H173" s="4" t="s">
        <v>10</v>
      </c>
      <c r="I173" s="4" t="s">
        <v>411</v>
      </c>
      <c r="J173" s="4" t="s">
        <v>23</v>
      </c>
      <c r="K173" s="4" t="s">
        <v>94</v>
      </c>
      <c r="L173" s="4" t="s">
        <v>12</v>
      </c>
      <c r="M173" s="4">
        <v>17856366</v>
      </c>
      <c r="N173" s="4">
        <v>28529000</v>
      </c>
      <c r="O173" s="4">
        <v>9641407</v>
      </c>
      <c r="P173" s="4">
        <v>9981116</v>
      </c>
      <c r="Q173" s="4">
        <v>18547884</v>
      </c>
      <c r="R173" s="4">
        <v>1161981</v>
      </c>
      <c r="S173" s="4">
        <v>907353</v>
      </c>
      <c r="T173" s="18">
        <f t="shared" si="25"/>
        <v>1.8520498097424991</v>
      </c>
      <c r="U173" s="18">
        <f t="shared" si="26"/>
        <v>0.34985860002103125</v>
      </c>
      <c r="V173" s="18">
        <f t="shared" si="27"/>
        <v>1.280627275161927</v>
      </c>
      <c r="W173" s="18">
        <f t="shared" si="28"/>
        <v>6.2647631395581299E-2</v>
      </c>
      <c r="X173" s="20">
        <f t="shared" si="29"/>
        <v>4.0729818780889618E-2</v>
      </c>
    </row>
    <row r="174" spans="1:24" s="3" customFormat="1" ht="11.25" customHeight="1" x14ac:dyDescent="0.2">
      <c r="A174" s="2">
        <v>4479</v>
      </c>
      <c r="B174" s="4" t="s">
        <v>19</v>
      </c>
      <c r="C174" s="4" t="s">
        <v>9</v>
      </c>
      <c r="D174" s="4">
        <v>800236878</v>
      </c>
      <c r="E174" s="4" t="s">
        <v>49</v>
      </c>
      <c r="F174" s="4" t="s">
        <v>412</v>
      </c>
      <c r="G174" s="4" t="s">
        <v>74</v>
      </c>
      <c r="H174" s="4" t="s">
        <v>10</v>
      </c>
      <c r="I174" s="4" t="s">
        <v>413</v>
      </c>
      <c r="J174" s="4" t="s">
        <v>11</v>
      </c>
      <c r="K174" s="4" t="s">
        <v>11</v>
      </c>
      <c r="L174" s="4" t="s">
        <v>12</v>
      </c>
      <c r="M174" s="4">
        <v>5068852</v>
      </c>
      <c r="N174" s="4">
        <v>7798378</v>
      </c>
      <c r="O174" s="4">
        <v>1210111</v>
      </c>
      <c r="P174" s="4">
        <v>1412874</v>
      </c>
      <c r="Q174" s="4">
        <v>6385504</v>
      </c>
      <c r="R174" s="4">
        <v>1280469</v>
      </c>
      <c r="S174" s="4">
        <v>299773</v>
      </c>
      <c r="T174" s="18">
        <f t="shared" si="25"/>
        <v>4.1887496271003242</v>
      </c>
      <c r="U174" s="18">
        <f t="shared" si="26"/>
        <v>0.18117536749308638</v>
      </c>
      <c r="V174" s="18">
        <f t="shared" si="27"/>
        <v>4.2714620729685464</v>
      </c>
      <c r="W174" s="18">
        <f t="shared" si="28"/>
        <v>0.20052747598310172</v>
      </c>
      <c r="X174" s="20">
        <f t="shared" si="29"/>
        <v>0.16419683682940223</v>
      </c>
    </row>
    <row r="175" spans="1:24" s="3" customFormat="1" ht="11.25" customHeight="1" x14ac:dyDescent="0.2">
      <c r="A175" s="2">
        <v>4603</v>
      </c>
      <c r="B175" s="4" t="s">
        <v>19</v>
      </c>
      <c r="C175" s="4" t="s">
        <v>9</v>
      </c>
      <c r="D175" s="4">
        <v>800243987</v>
      </c>
      <c r="E175" s="4" t="s">
        <v>49</v>
      </c>
      <c r="F175" s="4" t="s">
        <v>414</v>
      </c>
      <c r="G175" s="4" t="s">
        <v>74</v>
      </c>
      <c r="H175" s="4" t="s">
        <v>10</v>
      </c>
      <c r="I175" s="4" t="s">
        <v>415</v>
      </c>
      <c r="J175" s="4" t="s">
        <v>11</v>
      </c>
      <c r="K175" s="4" t="s">
        <v>11</v>
      </c>
      <c r="L175" s="4" t="s">
        <v>12</v>
      </c>
      <c r="M175" s="4">
        <v>872385</v>
      </c>
      <c r="N175" s="4">
        <v>939876</v>
      </c>
      <c r="O175" s="4">
        <v>75186</v>
      </c>
      <c r="P175" s="4">
        <v>78127</v>
      </c>
      <c r="Q175" s="4">
        <v>861749</v>
      </c>
      <c r="R175" s="4">
        <v>91237</v>
      </c>
      <c r="S175" s="4">
        <v>18107</v>
      </c>
      <c r="T175" s="18">
        <f t="shared" si="25"/>
        <v>11.603024499241879</v>
      </c>
      <c r="U175" s="18">
        <f t="shared" si="26"/>
        <v>8.3124795185747904E-2</v>
      </c>
      <c r="V175" s="18">
        <f t="shared" si="27"/>
        <v>5.0387695366432874</v>
      </c>
      <c r="W175" s="18">
        <f t="shared" si="28"/>
        <v>0.1058742162741123</v>
      </c>
      <c r="X175" s="20">
        <f t="shared" si="29"/>
        <v>9.7073443730875134E-2</v>
      </c>
    </row>
    <row r="176" spans="1:24" s="3" customFormat="1" ht="11.25" customHeight="1" x14ac:dyDescent="0.2">
      <c r="A176" s="2">
        <v>4655</v>
      </c>
      <c r="B176" s="4" t="s">
        <v>19</v>
      </c>
      <c r="C176" s="4" t="s">
        <v>9</v>
      </c>
      <c r="D176" s="4">
        <v>800247023</v>
      </c>
      <c r="E176" s="4" t="s">
        <v>49</v>
      </c>
      <c r="F176" s="4" t="s">
        <v>416</v>
      </c>
      <c r="G176" s="4" t="s">
        <v>74</v>
      </c>
      <c r="H176" s="4" t="s">
        <v>14</v>
      </c>
      <c r="I176" s="4" t="s">
        <v>417</v>
      </c>
      <c r="J176" s="4" t="s">
        <v>11</v>
      </c>
      <c r="K176" s="4" t="s">
        <v>11</v>
      </c>
      <c r="L176" s="4" t="s">
        <v>12</v>
      </c>
      <c r="M176" s="4">
        <v>2183209</v>
      </c>
      <c r="N176" s="4">
        <v>4349111</v>
      </c>
      <c r="O176" s="4">
        <v>20826</v>
      </c>
      <c r="P176" s="4">
        <v>22697</v>
      </c>
      <c r="Q176" s="4">
        <v>4326414</v>
      </c>
      <c r="R176" s="4">
        <v>23249</v>
      </c>
      <c r="S176" s="4">
        <v>4400</v>
      </c>
      <c r="T176" s="18">
        <f t="shared" si="25"/>
        <v>104.83093248823586</v>
      </c>
      <c r="U176" s="18">
        <f t="shared" si="26"/>
        <v>5.2187676975823331E-3</v>
      </c>
      <c r="V176" s="18">
        <f t="shared" si="27"/>
        <v>5.2838636363636367</v>
      </c>
      <c r="W176" s="18">
        <f t="shared" si="28"/>
        <v>5.3737344599938891E-3</v>
      </c>
      <c r="X176" s="20">
        <f t="shared" si="29"/>
        <v>5.3456901881786872E-3</v>
      </c>
    </row>
    <row r="177" spans="1:24" s="3" customFormat="1" ht="11.25" customHeight="1" x14ac:dyDescent="0.2">
      <c r="A177" s="2">
        <v>5003</v>
      </c>
      <c r="B177" s="4" t="s">
        <v>19</v>
      </c>
      <c r="C177" s="4" t="s">
        <v>9</v>
      </c>
      <c r="D177" s="4">
        <v>802001786</v>
      </c>
      <c r="E177" s="4" t="s">
        <v>49</v>
      </c>
      <c r="F177" s="4" t="s">
        <v>418</v>
      </c>
      <c r="G177" s="4" t="s">
        <v>74</v>
      </c>
      <c r="H177" s="4" t="s">
        <v>10</v>
      </c>
      <c r="I177" s="4" t="s">
        <v>419</v>
      </c>
      <c r="J177" s="4" t="s">
        <v>17</v>
      </c>
      <c r="K177" s="4" t="s">
        <v>18</v>
      </c>
      <c r="L177" s="4" t="s">
        <v>12</v>
      </c>
      <c r="M177" s="4">
        <v>11134732</v>
      </c>
      <c r="N177" s="4">
        <v>14402240</v>
      </c>
      <c r="O177" s="4">
        <v>10854533</v>
      </c>
      <c r="P177" s="4">
        <v>10854533</v>
      </c>
      <c r="Q177" s="4">
        <v>3547707</v>
      </c>
      <c r="R177" s="4">
        <v>1760386</v>
      </c>
      <c r="S177" s="4">
        <v>234021</v>
      </c>
      <c r="T177" s="18">
        <f t="shared" si="25"/>
        <v>1.0258140078435434</v>
      </c>
      <c r="U177" s="18">
        <f t="shared" si="26"/>
        <v>0.75366977636812049</v>
      </c>
      <c r="V177" s="18">
        <f t="shared" si="27"/>
        <v>7.522342012041654</v>
      </c>
      <c r="W177" s="18">
        <f t="shared" si="28"/>
        <v>0.49620388605936172</v>
      </c>
      <c r="X177" s="20">
        <f t="shared" si="29"/>
        <v>0.12223001422001022</v>
      </c>
    </row>
    <row r="178" spans="1:24" s="3" customFormat="1" ht="11.25" customHeight="1" x14ac:dyDescent="0.2">
      <c r="A178" s="2">
        <v>5109</v>
      </c>
      <c r="B178" s="4" t="s">
        <v>19</v>
      </c>
      <c r="C178" s="4" t="s">
        <v>9</v>
      </c>
      <c r="D178" s="4">
        <v>802006240</v>
      </c>
      <c r="E178" s="4" t="s">
        <v>49</v>
      </c>
      <c r="F178" s="4" t="s">
        <v>420</v>
      </c>
      <c r="G178" s="4" t="s">
        <v>74</v>
      </c>
      <c r="H178" s="4" t="s">
        <v>10</v>
      </c>
      <c r="I178" s="4" t="s">
        <v>421</v>
      </c>
      <c r="J178" s="4" t="s">
        <v>17</v>
      </c>
      <c r="K178" s="4" t="s">
        <v>18</v>
      </c>
      <c r="L178" s="4" t="s">
        <v>12</v>
      </c>
      <c r="M178" s="4">
        <v>21224882</v>
      </c>
      <c r="N178" s="4">
        <v>23573874</v>
      </c>
      <c r="O178" s="4">
        <v>13553287</v>
      </c>
      <c r="P178" s="4">
        <v>13778847</v>
      </c>
      <c r="Q178" s="4">
        <v>9795027</v>
      </c>
      <c r="R178" s="4">
        <v>2998745</v>
      </c>
      <c r="S178" s="4">
        <v>492668</v>
      </c>
      <c r="T178" s="18">
        <f t="shared" si="25"/>
        <v>1.5660320629231861</v>
      </c>
      <c r="U178" s="18">
        <f t="shared" si="26"/>
        <v>0.58449650659878816</v>
      </c>
      <c r="V178" s="18">
        <f t="shared" si="27"/>
        <v>6.0867460439890557</v>
      </c>
      <c r="W178" s="18">
        <f t="shared" si="28"/>
        <v>0.3061497431298556</v>
      </c>
      <c r="X178" s="20">
        <f t="shared" si="29"/>
        <v>0.12720628777433865</v>
      </c>
    </row>
    <row r="179" spans="1:24" s="3" customFormat="1" ht="11.25" customHeight="1" x14ac:dyDescent="0.2">
      <c r="A179" s="2">
        <v>5281</v>
      </c>
      <c r="B179" s="4" t="s">
        <v>19</v>
      </c>
      <c r="C179" s="4" t="s">
        <v>9</v>
      </c>
      <c r="D179" s="4">
        <v>802013459</v>
      </c>
      <c r="E179" s="4" t="s">
        <v>49</v>
      </c>
      <c r="F179" s="4" t="s">
        <v>422</v>
      </c>
      <c r="G179" s="4" t="s">
        <v>423</v>
      </c>
      <c r="H179" s="4" t="s">
        <v>75</v>
      </c>
      <c r="I179" s="4" t="s">
        <v>424</v>
      </c>
      <c r="J179" s="4" t="s">
        <v>17</v>
      </c>
      <c r="K179" s="4" t="s">
        <v>18</v>
      </c>
      <c r="L179" s="4" t="s">
        <v>12</v>
      </c>
      <c r="M179" s="4">
        <v>895602</v>
      </c>
      <c r="N179" s="4">
        <v>2699233</v>
      </c>
      <c r="O179" s="4">
        <v>773636</v>
      </c>
      <c r="P179" s="4">
        <v>773636</v>
      </c>
      <c r="Q179" s="4">
        <v>1925597</v>
      </c>
      <c r="R179" s="4">
        <v>451074</v>
      </c>
      <c r="S179" s="4">
        <v>108448</v>
      </c>
      <c r="T179" s="18">
        <f t="shared" si="25"/>
        <v>1.1576529530683681</v>
      </c>
      <c r="U179" s="18">
        <f t="shared" si="26"/>
        <v>0.28661327125149999</v>
      </c>
      <c r="V179" s="18">
        <f t="shared" si="27"/>
        <v>4.1593574800826199</v>
      </c>
      <c r="W179" s="18">
        <f t="shared" si="28"/>
        <v>0.23425150745457124</v>
      </c>
      <c r="X179" s="20">
        <f t="shared" si="29"/>
        <v>0.16711191660742145</v>
      </c>
    </row>
    <row r="180" spans="1:24" s="3" customFormat="1" ht="11.25" customHeight="1" x14ac:dyDescent="0.2">
      <c r="A180" s="2">
        <v>5357</v>
      </c>
      <c r="B180" s="4" t="s">
        <v>19</v>
      </c>
      <c r="C180" s="4" t="s">
        <v>9</v>
      </c>
      <c r="D180" s="4">
        <v>802015544</v>
      </c>
      <c r="E180" s="4" t="s">
        <v>49</v>
      </c>
      <c r="F180" s="4" t="s">
        <v>425</v>
      </c>
      <c r="G180" s="4" t="s">
        <v>78</v>
      </c>
      <c r="H180" s="4" t="s">
        <v>10</v>
      </c>
      <c r="I180" s="4" t="s">
        <v>426</v>
      </c>
      <c r="J180" s="4" t="s">
        <v>17</v>
      </c>
      <c r="K180" s="4" t="s">
        <v>18</v>
      </c>
      <c r="L180" s="4" t="s">
        <v>12</v>
      </c>
      <c r="M180" s="4">
        <v>4329693</v>
      </c>
      <c r="N180" s="4">
        <v>6302224</v>
      </c>
      <c r="O180" s="4">
        <v>1914645</v>
      </c>
      <c r="P180" s="4">
        <v>5813517</v>
      </c>
      <c r="Q180" s="4">
        <v>488707</v>
      </c>
      <c r="R180" s="4">
        <v>45698</v>
      </c>
      <c r="S180" s="4">
        <v>73154</v>
      </c>
      <c r="T180" s="18">
        <f t="shared" si="25"/>
        <v>2.2613554993223288</v>
      </c>
      <c r="U180" s="18">
        <f t="shared" si="26"/>
        <v>0.92245483499158387</v>
      </c>
      <c r="V180" s="18">
        <f t="shared" si="27"/>
        <v>0.62468217732454823</v>
      </c>
      <c r="W180" s="18">
        <f t="shared" si="28"/>
        <v>9.3507971033768705E-2</v>
      </c>
      <c r="X180" s="20">
        <f t="shared" si="29"/>
        <v>7.2510910434157843E-3</v>
      </c>
    </row>
    <row r="181" spans="1:24" s="3" customFormat="1" ht="11.25" customHeight="1" x14ac:dyDescent="0.2">
      <c r="A181" s="2">
        <v>5443</v>
      </c>
      <c r="B181" s="4" t="s">
        <v>19</v>
      </c>
      <c r="C181" s="4" t="s">
        <v>9</v>
      </c>
      <c r="D181" s="4">
        <v>802019980</v>
      </c>
      <c r="E181" s="4" t="s">
        <v>49</v>
      </c>
      <c r="F181" s="4" t="s">
        <v>427</v>
      </c>
      <c r="G181" s="4" t="s">
        <v>74</v>
      </c>
      <c r="H181" s="4" t="s">
        <v>10</v>
      </c>
      <c r="I181" s="4" t="s">
        <v>428</v>
      </c>
      <c r="J181" s="4" t="s">
        <v>17</v>
      </c>
      <c r="K181" s="4" t="s">
        <v>18</v>
      </c>
      <c r="L181" s="4" t="s">
        <v>12</v>
      </c>
      <c r="M181" s="4">
        <v>2756440</v>
      </c>
      <c r="N181" s="4">
        <v>2881435</v>
      </c>
      <c r="O181" s="4">
        <v>2084933</v>
      </c>
      <c r="P181" s="4">
        <v>5319193</v>
      </c>
      <c r="Q181" s="4">
        <v>-2437758</v>
      </c>
      <c r="R181" s="4">
        <v>-4846</v>
      </c>
      <c r="S181" s="4">
        <v>1491</v>
      </c>
      <c r="T181" s="18">
        <f t="shared" si="25"/>
        <v>1.3220760571203007</v>
      </c>
      <c r="U181" s="18">
        <f t="shared" si="26"/>
        <v>1.8460222076847126</v>
      </c>
      <c r="V181" s="18">
        <f t="shared" si="27"/>
        <v>-3.2501676727028839</v>
      </c>
      <c r="W181" s="18">
        <f t="shared" si="28"/>
        <v>1.9878921533638696E-3</v>
      </c>
      <c r="X181" s="20">
        <f t="shared" si="29"/>
        <v>-1.6818009082280184E-3</v>
      </c>
    </row>
    <row r="182" spans="1:24" s="3" customFormat="1" ht="11.25" customHeight="1" x14ac:dyDescent="0.2">
      <c r="A182" s="2">
        <v>5629</v>
      </c>
      <c r="B182" s="4" t="s">
        <v>19</v>
      </c>
      <c r="C182" s="4" t="s">
        <v>9</v>
      </c>
      <c r="D182" s="4">
        <v>804003084</v>
      </c>
      <c r="E182" s="4" t="s">
        <v>49</v>
      </c>
      <c r="F182" s="4" t="s">
        <v>429</v>
      </c>
      <c r="G182" s="4" t="s">
        <v>78</v>
      </c>
      <c r="H182" s="4" t="s">
        <v>10</v>
      </c>
      <c r="I182" s="4" t="s">
        <v>430</v>
      </c>
      <c r="J182" s="4" t="s">
        <v>15</v>
      </c>
      <c r="K182" s="4" t="s">
        <v>431</v>
      </c>
      <c r="L182" s="4" t="s">
        <v>12</v>
      </c>
      <c r="M182" s="4">
        <v>45370963</v>
      </c>
      <c r="N182" s="4">
        <v>57690477</v>
      </c>
      <c r="O182" s="4">
        <v>22456176</v>
      </c>
      <c r="P182" s="4">
        <v>40766910</v>
      </c>
      <c r="Q182" s="4">
        <v>16923567</v>
      </c>
      <c r="R182" s="4">
        <v>5141622</v>
      </c>
      <c r="S182" s="4">
        <v>3649356</v>
      </c>
      <c r="T182" s="18">
        <f t="shared" si="25"/>
        <v>2.0204224886730491</v>
      </c>
      <c r="U182" s="18">
        <f t="shared" si="26"/>
        <v>0.70664886338173283</v>
      </c>
      <c r="V182" s="18">
        <f t="shared" si="27"/>
        <v>1.4089121477871711</v>
      </c>
      <c r="W182" s="18">
        <f t="shared" si="28"/>
        <v>0.30381431999530595</v>
      </c>
      <c r="X182" s="20">
        <f t="shared" si="29"/>
        <v>8.9124276091528939E-2</v>
      </c>
    </row>
    <row r="183" spans="1:24" s="3" customFormat="1" ht="11.25" customHeight="1" x14ac:dyDescent="0.2">
      <c r="A183" s="2">
        <v>5703</v>
      </c>
      <c r="B183" s="4" t="s">
        <v>19</v>
      </c>
      <c r="C183" s="4" t="s">
        <v>9</v>
      </c>
      <c r="D183" s="4">
        <v>804007262</v>
      </c>
      <c r="E183" s="4" t="s">
        <v>49</v>
      </c>
      <c r="F183" s="4" t="s">
        <v>432</v>
      </c>
      <c r="G183" s="4" t="s">
        <v>78</v>
      </c>
      <c r="H183" s="4" t="s">
        <v>10</v>
      </c>
      <c r="I183" s="4" t="s">
        <v>433</v>
      </c>
      <c r="J183" s="4" t="s">
        <v>15</v>
      </c>
      <c r="K183" s="4" t="s">
        <v>431</v>
      </c>
      <c r="L183" s="4" t="s">
        <v>12</v>
      </c>
      <c r="M183" s="4">
        <v>31045169</v>
      </c>
      <c r="N183" s="4">
        <v>36298634</v>
      </c>
      <c r="O183" s="4">
        <v>4265825</v>
      </c>
      <c r="P183" s="4">
        <v>25337846</v>
      </c>
      <c r="Q183" s="4">
        <v>10960788</v>
      </c>
      <c r="R183" s="4">
        <v>-6729750</v>
      </c>
      <c r="S183" s="4"/>
      <c r="T183" s="18">
        <f t="shared" si="25"/>
        <v>7.2776471139814687</v>
      </c>
      <c r="U183" s="18">
        <f t="shared" si="26"/>
        <v>0.69803855428829631</v>
      </c>
      <c r="V183" s="18"/>
      <c r="W183" s="18">
        <f t="shared" si="28"/>
        <v>-0.61398414055631767</v>
      </c>
      <c r="X183" s="20">
        <f t="shared" si="29"/>
        <v>-0.18539953872644355</v>
      </c>
    </row>
    <row r="184" spans="1:24" s="3" customFormat="1" ht="11.25" customHeight="1" x14ac:dyDescent="0.2">
      <c r="A184" s="2">
        <v>5943</v>
      </c>
      <c r="B184" s="4" t="s">
        <v>19</v>
      </c>
      <c r="C184" s="4" t="s">
        <v>9</v>
      </c>
      <c r="D184" s="4">
        <v>805000856</v>
      </c>
      <c r="E184" s="4" t="s">
        <v>49</v>
      </c>
      <c r="F184" s="4" t="s">
        <v>434</v>
      </c>
      <c r="G184" s="4" t="s">
        <v>78</v>
      </c>
      <c r="H184" s="4" t="s">
        <v>10</v>
      </c>
      <c r="I184" s="4" t="s">
        <v>435</v>
      </c>
      <c r="J184" s="4" t="s">
        <v>178</v>
      </c>
      <c r="K184" s="4" t="s">
        <v>436</v>
      </c>
      <c r="L184" s="4" t="s">
        <v>12</v>
      </c>
      <c r="M184" s="4">
        <v>3999577</v>
      </c>
      <c r="N184" s="4">
        <v>5602561</v>
      </c>
      <c r="O184" s="4">
        <v>1436526</v>
      </c>
      <c r="P184" s="4">
        <v>3764465</v>
      </c>
      <c r="Q184" s="4">
        <v>1838096</v>
      </c>
      <c r="R184" s="4">
        <v>233354</v>
      </c>
      <c r="S184" s="4">
        <v>161022</v>
      </c>
      <c r="T184" s="18">
        <f t="shared" si="25"/>
        <v>2.7842009124791338</v>
      </c>
      <c r="U184" s="18">
        <f t="shared" si="26"/>
        <v>0.67191861007849807</v>
      </c>
      <c r="V184" s="18">
        <f t="shared" si="27"/>
        <v>1.4492056986001913</v>
      </c>
      <c r="W184" s="18">
        <f t="shared" si="28"/>
        <v>0.12695419608116223</v>
      </c>
      <c r="X184" s="20">
        <f t="shared" si="29"/>
        <v>4.1651309106674611E-2</v>
      </c>
    </row>
    <row r="185" spans="1:24" s="3" customFormat="1" ht="11.25" customHeight="1" x14ac:dyDescent="0.2">
      <c r="A185" s="2">
        <v>6027</v>
      </c>
      <c r="B185" s="4" t="s">
        <v>19</v>
      </c>
      <c r="C185" s="4" t="s">
        <v>9</v>
      </c>
      <c r="D185" s="4">
        <v>805004054</v>
      </c>
      <c r="E185" s="4" t="s">
        <v>49</v>
      </c>
      <c r="F185" s="4" t="s">
        <v>437</v>
      </c>
      <c r="G185" s="4" t="s">
        <v>78</v>
      </c>
      <c r="H185" s="4" t="s">
        <v>10</v>
      </c>
      <c r="I185" s="4" t="s">
        <v>438</v>
      </c>
      <c r="J185" s="4" t="s">
        <v>439</v>
      </c>
      <c r="K185" s="4" t="s">
        <v>440</v>
      </c>
      <c r="L185" s="4" t="s">
        <v>12</v>
      </c>
      <c r="M185" s="4">
        <v>372214</v>
      </c>
      <c r="N185" s="4">
        <v>1172440</v>
      </c>
      <c r="O185" s="4">
        <v>190470</v>
      </c>
      <c r="P185" s="4">
        <v>610981</v>
      </c>
      <c r="Q185" s="4">
        <v>561459</v>
      </c>
      <c r="R185" s="4">
        <v>40024</v>
      </c>
      <c r="S185" s="4">
        <v>644</v>
      </c>
      <c r="T185" s="18">
        <f t="shared" si="25"/>
        <v>1.9541870110778601</v>
      </c>
      <c r="U185" s="18">
        <f t="shared" si="26"/>
        <v>0.52111920439425474</v>
      </c>
      <c r="V185" s="18">
        <f t="shared" si="27"/>
        <v>62.149068322981364</v>
      </c>
      <c r="W185" s="18">
        <f t="shared" si="28"/>
        <v>7.1285703853709706E-2</v>
      </c>
      <c r="X185" s="20">
        <f t="shared" si="29"/>
        <v>3.4137354576780049E-2</v>
      </c>
    </row>
    <row r="186" spans="1:24" s="3" customFormat="1" ht="11.25" customHeight="1" x14ac:dyDescent="0.2">
      <c r="A186" s="2">
        <v>6045</v>
      </c>
      <c r="B186" s="4" t="s">
        <v>19</v>
      </c>
      <c r="C186" s="4" t="s">
        <v>9</v>
      </c>
      <c r="D186" s="4">
        <v>805004659</v>
      </c>
      <c r="E186" s="4" t="s">
        <v>49</v>
      </c>
      <c r="F186" s="4" t="s">
        <v>441</v>
      </c>
      <c r="G186" s="4" t="s">
        <v>78</v>
      </c>
      <c r="H186" s="4" t="s">
        <v>10</v>
      </c>
      <c r="I186" s="4" t="s">
        <v>442</v>
      </c>
      <c r="J186" s="4" t="s">
        <v>178</v>
      </c>
      <c r="K186" s="4" t="s">
        <v>179</v>
      </c>
      <c r="L186" s="4" t="s">
        <v>12</v>
      </c>
      <c r="M186" s="4">
        <v>7173136</v>
      </c>
      <c r="N186" s="4">
        <v>7729981</v>
      </c>
      <c r="O186" s="4">
        <v>1447393</v>
      </c>
      <c r="P186" s="4">
        <v>2605761</v>
      </c>
      <c r="Q186" s="4">
        <v>5124220</v>
      </c>
      <c r="R186" s="4">
        <v>574287</v>
      </c>
      <c r="S186" s="4"/>
      <c r="T186" s="18">
        <f t="shared" si="25"/>
        <v>4.9559007125224452</v>
      </c>
      <c r="U186" s="18">
        <f t="shared" si="26"/>
        <v>0.33709798251768019</v>
      </c>
      <c r="V186" s="18"/>
      <c r="W186" s="18">
        <f t="shared" si="28"/>
        <v>0.11207305697257339</v>
      </c>
      <c r="X186" s="20">
        <f t="shared" si="29"/>
        <v>7.4293455572529865E-2</v>
      </c>
    </row>
    <row r="187" spans="1:24" s="3" customFormat="1" ht="11.25" customHeight="1" x14ac:dyDescent="0.2">
      <c r="A187" s="2">
        <v>6067</v>
      </c>
      <c r="B187" s="4" t="s">
        <v>19</v>
      </c>
      <c r="C187" s="4" t="s">
        <v>9</v>
      </c>
      <c r="D187" s="4">
        <v>805005133</v>
      </c>
      <c r="E187" s="4" t="s">
        <v>49</v>
      </c>
      <c r="F187" s="4" t="s">
        <v>443</v>
      </c>
      <c r="G187" s="4" t="s">
        <v>74</v>
      </c>
      <c r="H187" s="4" t="s">
        <v>10</v>
      </c>
      <c r="I187" s="4" t="s">
        <v>444</v>
      </c>
      <c r="J187" s="4" t="s">
        <v>178</v>
      </c>
      <c r="K187" s="4" t="s">
        <v>179</v>
      </c>
      <c r="L187" s="4" t="s">
        <v>12</v>
      </c>
      <c r="M187" s="4">
        <v>2347906</v>
      </c>
      <c r="N187" s="4">
        <v>3133227</v>
      </c>
      <c r="O187" s="4">
        <v>2100996</v>
      </c>
      <c r="P187" s="4">
        <v>2135244</v>
      </c>
      <c r="Q187" s="4">
        <v>997983</v>
      </c>
      <c r="R187" s="4">
        <v>-60978</v>
      </c>
      <c r="S187" s="4"/>
      <c r="T187" s="18">
        <f t="shared" si="25"/>
        <v>1.1175204522045734</v>
      </c>
      <c r="U187" s="18">
        <f t="shared" si="26"/>
        <v>0.68148397802010519</v>
      </c>
      <c r="V187" s="18"/>
      <c r="W187" s="18">
        <f t="shared" si="28"/>
        <v>-6.1101241203507475E-2</v>
      </c>
      <c r="X187" s="20">
        <f t="shared" si="29"/>
        <v>-1.9461724286175243E-2</v>
      </c>
    </row>
    <row r="188" spans="1:24" s="3" customFormat="1" ht="11.25" customHeight="1" x14ac:dyDescent="0.2">
      <c r="A188" s="2">
        <v>6099</v>
      </c>
      <c r="B188" s="4" t="s">
        <v>19</v>
      </c>
      <c r="C188" s="4" t="s">
        <v>9</v>
      </c>
      <c r="D188" s="4">
        <v>805006278</v>
      </c>
      <c r="E188" s="4" t="s">
        <v>49</v>
      </c>
      <c r="F188" s="4" t="s">
        <v>445</v>
      </c>
      <c r="G188" s="4" t="s">
        <v>74</v>
      </c>
      <c r="H188" s="4" t="s">
        <v>10</v>
      </c>
      <c r="I188" s="4" t="s">
        <v>446</v>
      </c>
      <c r="J188" s="4" t="s">
        <v>26</v>
      </c>
      <c r="K188" s="4" t="s">
        <v>27</v>
      </c>
      <c r="L188" s="4" t="s">
        <v>12</v>
      </c>
      <c r="M188" s="4">
        <v>13307732</v>
      </c>
      <c r="N188" s="4">
        <v>16634309</v>
      </c>
      <c r="O188" s="4">
        <v>2507307</v>
      </c>
      <c r="P188" s="4">
        <v>7675261</v>
      </c>
      <c r="Q188" s="4">
        <v>8959048</v>
      </c>
      <c r="R188" s="4">
        <v>40995</v>
      </c>
      <c r="S188" s="4"/>
      <c r="T188" s="18">
        <f t="shared" si="25"/>
        <v>5.3075798057437718</v>
      </c>
      <c r="U188" s="18">
        <f t="shared" si="26"/>
        <v>0.46141147191626658</v>
      </c>
      <c r="V188" s="18"/>
      <c r="W188" s="18">
        <f t="shared" si="28"/>
        <v>4.5758210024100772E-3</v>
      </c>
      <c r="X188" s="20">
        <f t="shared" si="29"/>
        <v>2.4644846984626773E-3</v>
      </c>
    </row>
    <row r="189" spans="1:24" s="3" customFormat="1" ht="11.25" customHeight="1" x14ac:dyDescent="0.2">
      <c r="A189" s="2">
        <v>6117</v>
      </c>
      <c r="B189" s="4" t="s">
        <v>19</v>
      </c>
      <c r="C189" s="4" t="s">
        <v>9</v>
      </c>
      <c r="D189" s="4">
        <v>805007050</v>
      </c>
      <c r="E189" s="4" t="s">
        <v>49</v>
      </c>
      <c r="F189" s="4" t="s">
        <v>447</v>
      </c>
      <c r="G189" s="4" t="s">
        <v>74</v>
      </c>
      <c r="H189" s="4" t="s">
        <v>10</v>
      </c>
      <c r="I189" s="4" t="s">
        <v>448</v>
      </c>
      <c r="J189" s="4" t="s">
        <v>178</v>
      </c>
      <c r="K189" s="4" t="s">
        <v>179</v>
      </c>
      <c r="L189" s="4" t="s">
        <v>12</v>
      </c>
      <c r="M189" s="4">
        <v>38343266</v>
      </c>
      <c r="N189" s="4">
        <v>51187174</v>
      </c>
      <c r="O189" s="4">
        <v>21975889</v>
      </c>
      <c r="P189" s="4">
        <v>37090685</v>
      </c>
      <c r="Q189" s="4">
        <v>14096489</v>
      </c>
      <c r="R189" s="4">
        <v>4782670</v>
      </c>
      <c r="S189" s="4">
        <v>3008121</v>
      </c>
      <c r="T189" s="18">
        <f t="shared" si="25"/>
        <v>1.7447879355415383</v>
      </c>
      <c r="U189" s="18">
        <f t="shared" si="26"/>
        <v>0.72460896161214139</v>
      </c>
      <c r="V189" s="18">
        <f t="shared" si="27"/>
        <v>1.5899194214594425</v>
      </c>
      <c r="W189" s="18">
        <f t="shared" si="28"/>
        <v>0.33928093726033481</v>
      </c>
      <c r="X189" s="20">
        <f t="shared" si="29"/>
        <v>9.3434929617329535E-2</v>
      </c>
    </row>
    <row r="190" spans="1:24" s="3" customFormat="1" ht="11.25" customHeight="1" x14ac:dyDescent="0.2">
      <c r="A190" s="2">
        <v>6223</v>
      </c>
      <c r="B190" s="4" t="s">
        <v>19</v>
      </c>
      <c r="C190" s="4" t="s">
        <v>9</v>
      </c>
      <c r="D190" s="4">
        <v>805012376</v>
      </c>
      <c r="E190" s="4" t="s">
        <v>49</v>
      </c>
      <c r="F190" s="4" t="s">
        <v>449</v>
      </c>
      <c r="G190" s="4" t="s">
        <v>74</v>
      </c>
      <c r="H190" s="4" t="s">
        <v>10</v>
      </c>
      <c r="I190" s="4" t="s">
        <v>450</v>
      </c>
      <c r="J190" s="4" t="s">
        <v>178</v>
      </c>
      <c r="K190" s="4" t="s">
        <v>179</v>
      </c>
      <c r="L190" s="4" t="s">
        <v>12</v>
      </c>
      <c r="M190" s="4">
        <v>7731504</v>
      </c>
      <c r="N190" s="4">
        <v>11811842</v>
      </c>
      <c r="O190" s="4">
        <v>2515869</v>
      </c>
      <c r="P190" s="4">
        <v>5056420</v>
      </c>
      <c r="Q190" s="4">
        <v>6755422</v>
      </c>
      <c r="R190" s="4">
        <v>32679</v>
      </c>
      <c r="S190" s="4">
        <v>87436</v>
      </c>
      <c r="T190" s="18">
        <f t="shared" si="25"/>
        <v>3.0730948232996234</v>
      </c>
      <c r="U190" s="18">
        <f t="shared" si="26"/>
        <v>0.42808056524968757</v>
      </c>
      <c r="V190" s="18">
        <f t="shared" si="27"/>
        <v>0.37374765542797017</v>
      </c>
      <c r="W190" s="18">
        <f t="shared" si="28"/>
        <v>4.8374476087504233E-3</v>
      </c>
      <c r="X190" s="20">
        <f t="shared" si="29"/>
        <v>2.7666303020307927E-3</v>
      </c>
    </row>
    <row r="191" spans="1:24" s="3" customFormat="1" ht="11.25" customHeight="1" x14ac:dyDescent="0.2">
      <c r="A191" s="2">
        <v>6263</v>
      </c>
      <c r="B191" s="4" t="s">
        <v>19</v>
      </c>
      <c r="C191" s="4" t="s">
        <v>9</v>
      </c>
      <c r="D191" s="4">
        <v>805014567</v>
      </c>
      <c r="E191" s="4" t="s">
        <v>49</v>
      </c>
      <c r="F191" s="4" t="s">
        <v>451</v>
      </c>
      <c r="G191" s="4" t="s">
        <v>74</v>
      </c>
      <c r="H191" s="4" t="s">
        <v>10</v>
      </c>
      <c r="I191" s="4" t="s">
        <v>452</v>
      </c>
      <c r="J191" s="4" t="s">
        <v>178</v>
      </c>
      <c r="K191" s="4" t="s">
        <v>179</v>
      </c>
      <c r="L191" s="4" t="s">
        <v>12</v>
      </c>
      <c r="M191" s="4">
        <v>1298025</v>
      </c>
      <c r="N191" s="4">
        <v>2217007</v>
      </c>
      <c r="O191" s="4">
        <v>555760</v>
      </c>
      <c r="P191" s="4">
        <v>1220581</v>
      </c>
      <c r="Q191" s="4">
        <v>996426</v>
      </c>
      <c r="R191" s="4">
        <v>219384</v>
      </c>
      <c r="S191" s="4">
        <v>162651</v>
      </c>
      <c r="T191" s="18">
        <f t="shared" si="25"/>
        <v>2.3355855045343312</v>
      </c>
      <c r="U191" s="18">
        <f t="shared" si="26"/>
        <v>0.55055351652024553</v>
      </c>
      <c r="V191" s="18">
        <f t="shared" si="27"/>
        <v>1.348802036261689</v>
      </c>
      <c r="W191" s="18">
        <f t="shared" si="28"/>
        <v>0.22017089076358906</v>
      </c>
      <c r="X191" s="20">
        <f t="shared" si="29"/>
        <v>9.8955032618300257E-2</v>
      </c>
    </row>
    <row r="192" spans="1:24" s="3" customFormat="1" ht="11.25" customHeight="1" x14ac:dyDescent="0.2">
      <c r="A192" s="2">
        <v>6485</v>
      </c>
      <c r="B192" s="4" t="s">
        <v>19</v>
      </c>
      <c r="C192" s="4" t="s">
        <v>9</v>
      </c>
      <c r="D192" s="4">
        <v>805022749</v>
      </c>
      <c r="E192" s="4" t="s">
        <v>49</v>
      </c>
      <c r="F192" s="4" t="s">
        <v>453</v>
      </c>
      <c r="G192" s="4" t="s">
        <v>78</v>
      </c>
      <c r="H192" s="4" t="s">
        <v>14</v>
      </c>
      <c r="I192" s="4" t="s">
        <v>454</v>
      </c>
      <c r="J192" s="4" t="s">
        <v>178</v>
      </c>
      <c r="K192" s="4" t="s">
        <v>179</v>
      </c>
      <c r="L192" s="4" t="s">
        <v>12</v>
      </c>
      <c r="M192" s="4">
        <v>3721437</v>
      </c>
      <c r="N192" s="4">
        <v>4123042</v>
      </c>
      <c r="O192" s="4">
        <v>586129</v>
      </c>
      <c r="P192" s="4">
        <v>3500294</v>
      </c>
      <c r="Q192" s="4">
        <v>622748</v>
      </c>
      <c r="R192" s="4">
        <v>-98794</v>
      </c>
      <c r="S192" s="4">
        <v>5195</v>
      </c>
      <c r="T192" s="18">
        <f t="shared" si="25"/>
        <v>6.3491773995144412</v>
      </c>
      <c r="U192" s="18">
        <f t="shared" si="26"/>
        <v>0.84895909379530943</v>
      </c>
      <c r="V192" s="18">
        <f t="shared" si="27"/>
        <v>-19.017131857555341</v>
      </c>
      <c r="W192" s="18">
        <f t="shared" si="28"/>
        <v>-0.15864201892258184</v>
      </c>
      <c r="X192" s="20">
        <f t="shared" si="29"/>
        <v>-2.3961434300208438E-2</v>
      </c>
    </row>
    <row r="193" spans="1:24" s="3" customFormat="1" ht="11.25" customHeight="1" x14ac:dyDescent="0.2">
      <c r="A193" s="2">
        <v>6491</v>
      </c>
      <c r="B193" s="4" t="s">
        <v>19</v>
      </c>
      <c r="C193" s="4" t="s">
        <v>9</v>
      </c>
      <c r="D193" s="4">
        <v>805022934</v>
      </c>
      <c r="E193" s="4" t="s">
        <v>49</v>
      </c>
      <c r="F193" s="4" t="s">
        <v>455</v>
      </c>
      <c r="G193" s="4" t="s">
        <v>74</v>
      </c>
      <c r="H193" s="4" t="s">
        <v>10</v>
      </c>
      <c r="I193" s="4" t="s">
        <v>456</v>
      </c>
      <c r="J193" s="4" t="s">
        <v>178</v>
      </c>
      <c r="K193" s="4" t="s">
        <v>179</v>
      </c>
      <c r="L193" s="4" t="s">
        <v>12</v>
      </c>
      <c r="M193" s="4">
        <v>2138766</v>
      </c>
      <c r="N193" s="4">
        <v>2635351</v>
      </c>
      <c r="O193" s="4">
        <v>926526</v>
      </c>
      <c r="P193" s="4">
        <v>1279757</v>
      </c>
      <c r="Q193" s="4">
        <v>1355594</v>
      </c>
      <c r="R193" s="4">
        <v>110363</v>
      </c>
      <c r="S193" s="4">
        <v>144326</v>
      </c>
      <c r="T193" s="18">
        <f t="shared" si="25"/>
        <v>2.3083712707468544</v>
      </c>
      <c r="U193" s="18">
        <f t="shared" si="26"/>
        <v>0.48561159405331583</v>
      </c>
      <c r="V193" s="18">
        <f t="shared" si="27"/>
        <v>0.76467857489295066</v>
      </c>
      <c r="W193" s="18">
        <f t="shared" si="28"/>
        <v>8.1413018942249671E-2</v>
      </c>
      <c r="X193" s="20">
        <f t="shared" si="29"/>
        <v>4.1877913037011008E-2</v>
      </c>
    </row>
    <row r="194" spans="1:24" s="3" customFormat="1" ht="11.25" customHeight="1" x14ac:dyDescent="0.2">
      <c r="A194" s="2">
        <v>6639</v>
      </c>
      <c r="B194" s="4" t="s">
        <v>19</v>
      </c>
      <c r="C194" s="4" t="s">
        <v>9</v>
      </c>
      <c r="D194" s="4">
        <v>805028911</v>
      </c>
      <c r="E194" s="4" t="s">
        <v>49</v>
      </c>
      <c r="F194" s="4" t="s">
        <v>457</v>
      </c>
      <c r="G194" s="4" t="s">
        <v>74</v>
      </c>
      <c r="H194" s="4" t="s">
        <v>10</v>
      </c>
      <c r="I194" s="4" t="s">
        <v>458</v>
      </c>
      <c r="J194" s="4" t="s">
        <v>178</v>
      </c>
      <c r="K194" s="4" t="s">
        <v>179</v>
      </c>
      <c r="L194" s="4" t="s">
        <v>12</v>
      </c>
      <c r="M194" s="4">
        <v>923882</v>
      </c>
      <c r="N194" s="4">
        <v>2299188</v>
      </c>
      <c r="O194" s="4">
        <v>384376</v>
      </c>
      <c r="P194" s="4">
        <v>384376</v>
      </c>
      <c r="Q194" s="4">
        <v>1914812</v>
      </c>
      <c r="R194" s="4">
        <v>359533</v>
      </c>
      <c r="S194" s="4">
        <v>74080</v>
      </c>
      <c r="T194" s="18">
        <f t="shared" si="25"/>
        <v>2.4035891939142924</v>
      </c>
      <c r="U194" s="18">
        <f t="shared" si="26"/>
        <v>0.16717902146322963</v>
      </c>
      <c r="V194" s="18">
        <f t="shared" si="27"/>
        <v>4.8533072354211662</v>
      </c>
      <c r="W194" s="18">
        <f t="shared" si="28"/>
        <v>0.18776412514648957</v>
      </c>
      <c r="X194" s="20">
        <f t="shared" si="29"/>
        <v>0.15637390243860005</v>
      </c>
    </row>
    <row r="195" spans="1:24" s="3" customFormat="1" ht="11.25" customHeight="1" x14ac:dyDescent="0.2">
      <c r="A195" s="2">
        <v>6665</v>
      </c>
      <c r="B195" s="4" t="s">
        <v>19</v>
      </c>
      <c r="C195" s="4" t="s">
        <v>9</v>
      </c>
      <c r="D195" s="4">
        <v>805030075</v>
      </c>
      <c r="E195" s="4" t="s">
        <v>49</v>
      </c>
      <c r="F195" s="4" t="s">
        <v>459</v>
      </c>
      <c r="G195" s="4" t="s">
        <v>74</v>
      </c>
      <c r="H195" s="4" t="s">
        <v>10</v>
      </c>
      <c r="I195" s="4" t="s">
        <v>460</v>
      </c>
      <c r="J195" s="4" t="s">
        <v>178</v>
      </c>
      <c r="K195" s="4" t="s">
        <v>182</v>
      </c>
      <c r="L195" s="4" t="s">
        <v>12</v>
      </c>
      <c r="M195" s="4">
        <v>2450798</v>
      </c>
      <c r="N195" s="4">
        <v>3363716</v>
      </c>
      <c r="O195" s="4">
        <v>577511</v>
      </c>
      <c r="P195" s="4">
        <v>577511</v>
      </c>
      <c r="Q195" s="4">
        <v>2786205</v>
      </c>
      <c r="R195" s="4">
        <v>478225</v>
      </c>
      <c r="S195" s="4">
        <v>75147</v>
      </c>
      <c r="T195" s="18">
        <f t="shared" si="25"/>
        <v>4.2437252277445801</v>
      </c>
      <c r="U195" s="18">
        <f t="shared" si="26"/>
        <v>0.17168839462071114</v>
      </c>
      <c r="V195" s="18">
        <f t="shared" si="27"/>
        <v>6.3638601674052193</v>
      </c>
      <c r="W195" s="18">
        <f t="shared" si="28"/>
        <v>0.17164027772543658</v>
      </c>
      <c r="X195" s="20">
        <f t="shared" si="29"/>
        <v>0.14217163399050337</v>
      </c>
    </row>
    <row r="196" spans="1:24" s="3" customFormat="1" ht="11.25" customHeight="1" x14ac:dyDescent="0.2">
      <c r="A196" s="2">
        <v>6681</v>
      </c>
      <c r="B196" s="4" t="s">
        <v>19</v>
      </c>
      <c r="C196" s="4" t="s">
        <v>9</v>
      </c>
      <c r="D196" s="4">
        <v>805030670</v>
      </c>
      <c r="E196" s="4" t="s">
        <v>49</v>
      </c>
      <c r="F196" s="4" t="s">
        <v>461</v>
      </c>
      <c r="G196" s="4" t="s">
        <v>74</v>
      </c>
      <c r="H196" s="4" t="s">
        <v>10</v>
      </c>
      <c r="I196" s="4" t="s">
        <v>462</v>
      </c>
      <c r="J196" s="4" t="s">
        <v>178</v>
      </c>
      <c r="K196" s="4" t="s">
        <v>179</v>
      </c>
      <c r="L196" s="4" t="s">
        <v>12</v>
      </c>
      <c r="M196" s="4">
        <v>22706852</v>
      </c>
      <c r="N196" s="4">
        <v>38985929</v>
      </c>
      <c r="O196" s="4">
        <v>16193381</v>
      </c>
      <c r="P196" s="4">
        <v>19075216</v>
      </c>
      <c r="Q196" s="4">
        <v>19910713</v>
      </c>
      <c r="R196" s="4">
        <v>7278781</v>
      </c>
      <c r="S196" s="4">
        <v>1591593</v>
      </c>
      <c r="T196" s="18">
        <f t="shared" si="25"/>
        <v>1.402230454529539</v>
      </c>
      <c r="U196" s="18">
        <f t="shared" si="26"/>
        <v>0.48928463395088007</v>
      </c>
      <c r="V196" s="18">
        <f t="shared" si="27"/>
        <v>4.5732677889385034</v>
      </c>
      <c r="W196" s="18">
        <f t="shared" si="28"/>
        <v>0.36557108728351417</v>
      </c>
      <c r="X196" s="20">
        <f t="shared" si="29"/>
        <v>0.1867027716589747</v>
      </c>
    </row>
    <row r="197" spans="1:24" s="3" customFormat="1" ht="11.25" customHeight="1" x14ac:dyDescent="0.2">
      <c r="A197" s="2">
        <v>6889</v>
      </c>
      <c r="B197" s="4" t="s">
        <v>19</v>
      </c>
      <c r="C197" s="4" t="s">
        <v>9</v>
      </c>
      <c r="D197" s="4">
        <v>807001649</v>
      </c>
      <c r="E197" s="4" t="s">
        <v>49</v>
      </c>
      <c r="F197" s="4" t="s">
        <v>463</v>
      </c>
      <c r="G197" s="4" t="s">
        <v>78</v>
      </c>
      <c r="H197" s="4" t="s">
        <v>10</v>
      </c>
      <c r="I197" s="4" t="s">
        <v>464</v>
      </c>
      <c r="J197" s="4" t="s">
        <v>465</v>
      </c>
      <c r="K197" s="4" t="s">
        <v>466</v>
      </c>
      <c r="L197" s="4" t="s">
        <v>12</v>
      </c>
      <c r="M197" s="4">
        <v>300727</v>
      </c>
      <c r="N197" s="4">
        <v>436097</v>
      </c>
      <c r="O197" s="4">
        <v>134921</v>
      </c>
      <c r="P197" s="4">
        <v>543316</v>
      </c>
      <c r="Q197" s="4">
        <v>-107219</v>
      </c>
      <c r="R197" s="4">
        <v>-59018</v>
      </c>
      <c r="S197" s="4"/>
      <c r="T197" s="18">
        <f t="shared" si="25"/>
        <v>2.2289117335329562</v>
      </c>
      <c r="U197" s="18">
        <f t="shared" si="26"/>
        <v>1.2458604393059343</v>
      </c>
      <c r="V197" s="18"/>
      <c r="W197" s="18">
        <f t="shared" si="28"/>
        <v>0.55044348483011407</v>
      </c>
      <c r="X197" s="20">
        <f t="shared" si="29"/>
        <v>-0.13533227699342118</v>
      </c>
    </row>
    <row r="198" spans="1:24" s="3" customFormat="1" ht="11.25" customHeight="1" x14ac:dyDescent="0.2">
      <c r="A198" s="2">
        <v>7443</v>
      </c>
      <c r="B198" s="4" t="s">
        <v>19</v>
      </c>
      <c r="C198" s="4" t="s">
        <v>9</v>
      </c>
      <c r="D198" s="4">
        <v>811009988</v>
      </c>
      <c r="E198" s="4" t="s">
        <v>49</v>
      </c>
      <c r="F198" s="4" t="s">
        <v>467</v>
      </c>
      <c r="G198" s="4" t="s">
        <v>74</v>
      </c>
      <c r="H198" s="4" t="s">
        <v>10</v>
      </c>
      <c r="I198" s="4" t="s">
        <v>468</v>
      </c>
      <c r="J198" s="4" t="s">
        <v>13</v>
      </c>
      <c r="K198" s="4" t="s">
        <v>22</v>
      </c>
      <c r="L198" s="4" t="s">
        <v>12</v>
      </c>
      <c r="M198" s="4">
        <v>8434777</v>
      </c>
      <c r="N198" s="4">
        <v>19809288</v>
      </c>
      <c r="O198" s="4">
        <v>4422693</v>
      </c>
      <c r="P198" s="4">
        <v>8253067</v>
      </c>
      <c r="Q198" s="4">
        <v>11556221</v>
      </c>
      <c r="R198" s="4">
        <v>3966611</v>
      </c>
      <c r="S198" s="4">
        <v>1132813</v>
      </c>
      <c r="T198" s="18">
        <f t="shared" si="25"/>
        <v>1.9071586022362392</v>
      </c>
      <c r="U198" s="18">
        <f t="shared" si="26"/>
        <v>0.41662613012643362</v>
      </c>
      <c r="V198" s="18">
        <f t="shared" si="27"/>
        <v>3.5015585096569337</v>
      </c>
      <c r="W198" s="18">
        <f t="shared" si="28"/>
        <v>0.34324464719046133</v>
      </c>
      <c r="X198" s="20">
        <f t="shared" si="29"/>
        <v>0.20023995814488638</v>
      </c>
    </row>
    <row r="199" spans="1:24" s="3" customFormat="1" ht="11.25" customHeight="1" x14ac:dyDescent="0.2">
      <c r="A199" s="2">
        <v>7447</v>
      </c>
      <c r="B199" s="4" t="s">
        <v>19</v>
      </c>
      <c r="C199" s="4" t="s">
        <v>9</v>
      </c>
      <c r="D199" s="4">
        <v>811010139</v>
      </c>
      <c r="E199" s="4" t="s">
        <v>49</v>
      </c>
      <c r="F199" s="4" t="s">
        <v>469</v>
      </c>
      <c r="G199" s="4" t="s">
        <v>74</v>
      </c>
      <c r="H199" s="4" t="s">
        <v>10</v>
      </c>
      <c r="I199" s="4" t="s">
        <v>470</v>
      </c>
      <c r="J199" s="4" t="s">
        <v>13</v>
      </c>
      <c r="K199" s="4" t="s">
        <v>325</v>
      </c>
      <c r="L199" s="4" t="s">
        <v>12</v>
      </c>
      <c r="M199" s="4">
        <v>12623542</v>
      </c>
      <c r="N199" s="4">
        <v>14757473</v>
      </c>
      <c r="O199" s="4">
        <v>5882510</v>
      </c>
      <c r="P199" s="4">
        <v>8042396</v>
      </c>
      <c r="Q199" s="4">
        <v>6715077</v>
      </c>
      <c r="R199" s="4">
        <v>478530</v>
      </c>
      <c r="S199" s="4">
        <v>2351164</v>
      </c>
      <c r="T199" s="18">
        <f t="shared" si="25"/>
        <v>2.1459448432726846</v>
      </c>
      <c r="U199" s="18">
        <f t="shared" si="26"/>
        <v>0.54497108007583683</v>
      </c>
      <c r="V199" s="18">
        <f t="shared" si="27"/>
        <v>0.20352897543514617</v>
      </c>
      <c r="W199" s="18">
        <f t="shared" si="28"/>
        <v>7.1262027226195623E-2</v>
      </c>
      <c r="X199" s="20">
        <f t="shared" si="29"/>
        <v>3.2426283280342104E-2</v>
      </c>
    </row>
    <row r="200" spans="1:24" s="3" customFormat="1" ht="11.25" customHeight="1" x14ac:dyDescent="0.2">
      <c r="A200" s="2">
        <v>7575</v>
      </c>
      <c r="B200" s="4" t="s">
        <v>19</v>
      </c>
      <c r="C200" s="4" t="s">
        <v>9</v>
      </c>
      <c r="D200" s="4">
        <v>811013990</v>
      </c>
      <c r="E200" s="4" t="s">
        <v>49</v>
      </c>
      <c r="F200" s="4" t="s">
        <v>471</v>
      </c>
      <c r="G200" s="4" t="s">
        <v>126</v>
      </c>
      <c r="H200" s="4" t="s">
        <v>10</v>
      </c>
      <c r="I200" s="4" t="s">
        <v>472</v>
      </c>
      <c r="J200" s="4" t="s">
        <v>13</v>
      </c>
      <c r="K200" s="4" t="s">
        <v>103</v>
      </c>
      <c r="L200" s="4" t="s">
        <v>12</v>
      </c>
      <c r="M200" s="4">
        <v>5929918</v>
      </c>
      <c r="N200" s="4">
        <v>6376339</v>
      </c>
      <c r="O200" s="4">
        <v>2751913</v>
      </c>
      <c r="P200" s="4">
        <v>3784024</v>
      </c>
      <c r="Q200" s="4">
        <v>2592315</v>
      </c>
      <c r="R200" s="4">
        <v>883302</v>
      </c>
      <c r="S200" s="4">
        <v>495324</v>
      </c>
      <c r="T200" s="18">
        <f t="shared" si="25"/>
        <v>2.1548348367117711</v>
      </c>
      <c r="U200" s="18">
        <f t="shared" si="26"/>
        <v>0.59344774485798202</v>
      </c>
      <c r="V200" s="18">
        <f t="shared" si="27"/>
        <v>1.7832812462145988</v>
      </c>
      <c r="W200" s="18">
        <f t="shared" si="28"/>
        <v>0.34073868337759877</v>
      </c>
      <c r="X200" s="20">
        <f t="shared" si="29"/>
        <v>0.13852808014128484</v>
      </c>
    </row>
    <row r="201" spans="1:24" s="3" customFormat="1" ht="11.25" customHeight="1" x14ac:dyDescent="0.2">
      <c r="A201" s="2">
        <v>7579</v>
      </c>
      <c r="B201" s="4" t="s">
        <v>19</v>
      </c>
      <c r="C201" s="4" t="s">
        <v>9</v>
      </c>
      <c r="D201" s="4">
        <v>811014137</v>
      </c>
      <c r="E201" s="4" t="s">
        <v>49</v>
      </c>
      <c r="F201" s="4" t="s">
        <v>473</v>
      </c>
      <c r="G201" s="4" t="s">
        <v>74</v>
      </c>
      <c r="H201" s="4" t="s">
        <v>10</v>
      </c>
      <c r="I201" s="4" t="s">
        <v>474</v>
      </c>
      <c r="J201" s="4" t="s">
        <v>11</v>
      </c>
      <c r="K201" s="4" t="s">
        <v>11</v>
      </c>
      <c r="L201" s="4" t="s">
        <v>12</v>
      </c>
      <c r="M201" s="4">
        <v>1671977</v>
      </c>
      <c r="N201" s="4">
        <v>3123187</v>
      </c>
      <c r="O201" s="4">
        <v>283712</v>
      </c>
      <c r="P201" s="4">
        <v>4688561</v>
      </c>
      <c r="Q201" s="4">
        <v>-1565374</v>
      </c>
      <c r="R201" s="4">
        <v>-854677</v>
      </c>
      <c r="S201" s="4">
        <v>905948</v>
      </c>
      <c r="T201" s="18">
        <f t="shared" si="25"/>
        <v>5.893219180013535</v>
      </c>
      <c r="U201" s="18">
        <f t="shared" si="26"/>
        <v>1.5012104622617859</v>
      </c>
      <c r="V201" s="18">
        <f t="shared" si="27"/>
        <v>-0.94340624406698836</v>
      </c>
      <c r="W201" s="18">
        <f t="shared" si="28"/>
        <v>0.54598900965520059</v>
      </c>
      <c r="X201" s="20">
        <f t="shared" si="29"/>
        <v>-0.27365540391913773</v>
      </c>
    </row>
    <row r="202" spans="1:24" s="3" customFormat="1" ht="11.25" customHeight="1" x14ac:dyDescent="0.2">
      <c r="A202" s="2">
        <v>8015</v>
      </c>
      <c r="B202" s="4" t="s">
        <v>19</v>
      </c>
      <c r="C202" s="4" t="s">
        <v>9</v>
      </c>
      <c r="D202" s="4">
        <v>811030191</v>
      </c>
      <c r="E202" s="4" t="s">
        <v>49</v>
      </c>
      <c r="F202" s="4" t="s">
        <v>475</v>
      </c>
      <c r="G202" s="4" t="s">
        <v>74</v>
      </c>
      <c r="H202" s="4" t="s">
        <v>10</v>
      </c>
      <c r="I202" s="4" t="s">
        <v>476</v>
      </c>
      <c r="J202" s="4" t="s">
        <v>13</v>
      </c>
      <c r="K202" s="4" t="s">
        <v>325</v>
      </c>
      <c r="L202" s="4" t="s">
        <v>12</v>
      </c>
      <c r="M202" s="4">
        <v>50923210</v>
      </c>
      <c r="N202" s="4">
        <v>52215572</v>
      </c>
      <c r="O202" s="4">
        <v>8060454</v>
      </c>
      <c r="P202" s="4">
        <v>17515323</v>
      </c>
      <c r="Q202" s="4">
        <v>34700249</v>
      </c>
      <c r="R202" s="4">
        <v>10604198</v>
      </c>
      <c r="S202" s="4">
        <v>1230480</v>
      </c>
      <c r="T202" s="18">
        <f t="shared" si="25"/>
        <v>6.317660270749017</v>
      </c>
      <c r="U202" s="18">
        <f t="shared" si="26"/>
        <v>0.33544251894817889</v>
      </c>
      <c r="V202" s="18">
        <f t="shared" si="27"/>
        <v>8.6179360899811464</v>
      </c>
      <c r="W202" s="18">
        <f t="shared" si="28"/>
        <v>0.30559429126863036</v>
      </c>
      <c r="X202" s="20">
        <f t="shared" si="29"/>
        <v>0.20308497242929752</v>
      </c>
    </row>
    <row r="203" spans="1:24" s="3" customFormat="1" ht="11.25" customHeight="1" x14ac:dyDescent="0.2">
      <c r="A203" s="2">
        <v>8033</v>
      </c>
      <c r="B203" s="4" t="s">
        <v>19</v>
      </c>
      <c r="C203" s="4" t="s">
        <v>9</v>
      </c>
      <c r="D203" s="4">
        <v>811030826</v>
      </c>
      <c r="E203" s="4" t="s">
        <v>49</v>
      </c>
      <c r="F203" s="4" t="s">
        <v>477</v>
      </c>
      <c r="G203" s="4" t="s">
        <v>78</v>
      </c>
      <c r="H203" s="4" t="s">
        <v>10</v>
      </c>
      <c r="I203" s="4" t="s">
        <v>478</v>
      </c>
      <c r="J203" s="4" t="s">
        <v>13</v>
      </c>
      <c r="K203" s="4" t="s">
        <v>103</v>
      </c>
      <c r="L203" s="4" t="s">
        <v>12</v>
      </c>
      <c r="M203" s="4">
        <v>431265</v>
      </c>
      <c r="N203" s="4">
        <v>1009871</v>
      </c>
      <c r="O203" s="4">
        <v>471104</v>
      </c>
      <c r="P203" s="4">
        <v>679824</v>
      </c>
      <c r="Q203" s="4">
        <v>330047</v>
      </c>
      <c r="R203" s="4">
        <v>70699</v>
      </c>
      <c r="S203" s="4"/>
      <c r="T203" s="18">
        <f t="shared" si="25"/>
        <v>0.91543480844993885</v>
      </c>
      <c r="U203" s="18">
        <f t="shared" si="26"/>
        <v>0.67317904960138475</v>
      </c>
      <c r="V203" s="18"/>
      <c r="W203" s="18">
        <f t="shared" si="28"/>
        <v>0.21420888540117014</v>
      </c>
      <c r="X203" s="20">
        <f t="shared" si="29"/>
        <v>7.0007951510638489E-2</v>
      </c>
    </row>
    <row r="204" spans="1:24" s="3" customFormat="1" ht="11.25" customHeight="1" x14ac:dyDescent="0.2">
      <c r="A204" s="2">
        <v>8259</v>
      </c>
      <c r="B204" s="4" t="s">
        <v>19</v>
      </c>
      <c r="C204" s="4" t="s">
        <v>9</v>
      </c>
      <c r="D204" s="4">
        <v>811038520</v>
      </c>
      <c r="E204" s="4" t="s">
        <v>49</v>
      </c>
      <c r="F204" s="4" t="s">
        <v>479</v>
      </c>
      <c r="G204" s="4" t="s">
        <v>74</v>
      </c>
      <c r="H204" s="4" t="s">
        <v>10</v>
      </c>
      <c r="I204" s="4" t="s">
        <v>480</v>
      </c>
      <c r="J204" s="4" t="s">
        <v>13</v>
      </c>
      <c r="K204" s="4" t="s">
        <v>185</v>
      </c>
      <c r="L204" s="4" t="s">
        <v>12</v>
      </c>
      <c r="M204" s="4">
        <v>7765639</v>
      </c>
      <c r="N204" s="4">
        <v>8486774</v>
      </c>
      <c r="O204" s="4">
        <v>1947883</v>
      </c>
      <c r="P204" s="4">
        <v>3019692</v>
      </c>
      <c r="Q204" s="4">
        <v>5467082</v>
      </c>
      <c r="R204" s="4">
        <v>686139</v>
      </c>
      <c r="S204" s="4"/>
      <c r="T204" s="18">
        <f t="shared" si="25"/>
        <v>3.9867071071517128</v>
      </c>
      <c r="U204" s="18">
        <f t="shared" si="26"/>
        <v>0.35581152508597497</v>
      </c>
      <c r="V204" s="18"/>
      <c r="W204" s="18">
        <f t="shared" si="28"/>
        <v>0.1255036964874498</v>
      </c>
      <c r="X204" s="20">
        <f t="shared" si="29"/>
        <v>8.0848034836322968E-2</v>
      </c>
    </row>
    <row r="205" spans="1:24" s="3" customFormat="1" ht="11.25" customHeight="1" x14ac:dyDescent="0.2">
      <c r="A205" s="2">
        <v>8277</v>
      </c>
      <c r="B205" s="4" t="s">
        <v>19</v>
      </c>
      <c r="C205" s="4" t="s">
        <v>9</v>
      </c>
      <c r="D205" s="4">
        <v>811039154</v>
      </c>
      <c r="E205" s="4" t="s">
        <v>49</v>
      </c>
      <c r="F205" s="4" t="s">
        <v>481</v>
      </c>
      <c r="G205" s="4" t="s">
        <v>126</v>
      </c>
      <c r="H205" s="4" t="s">
        <v>10</v>
      </c>
      <c r="I205" s="4" t="s">
        <v>482</v>
      </c>
      <c r="J205" s="4" t="s">
        <v>13</v>
      </c>
      <c r="K205" s="4" t="s">
        <v>103</v>
      </c>
      <c r="L205" s="4" t="s">
        <v>12</v>
      </c>
      <c r="M205" s="4">
        <v>1231133</v>
      </c>
      <c r="N205" s="4">
        <v>1375917</v>
      </c>
      <c r="O205" s="4">
        <v>895984</v>
      </c>
      <c r="P205" s="4">
        <v>1328832</v>
      </c>
      <c r="Q205" s="4">
        <v>47085</v>
      </c>
      <c r="R205" s="4">
        <v>38542</v>
      </c>
      <c r="S205" s="4"/>
      <c r="T205" s="18">
        <f t="shared" si="25"/>
        <v>1.3740569028018357</v>
      </c>
      <c r="U205" s="18">
        <f t="shared" si="26"/>
        <v>0.96577918580844624</v>
      </c>
      <c r="V205" s="18"/>
      <c r="W205" s="18">
        <f t="shared" si="28"/>
        <v>0.81856217479027293</v>
      </c>
      <c r="X205" s="20">
        <f t="shared" si="29"/>
        <v>2.8011864087732038E-2</v>
      </c>
    </row>
    <row r="206" spans="1:24" s="3" customFormat="1" ht="11.25" customHeight="1" x14ac:dyDescent="0.2">
      <c r="A206" s="2">
        <v>8317</v>
      </c>
      <c r="B206" s="4" t="s">
        <v>19</v>
      </c>
      <c r="C206" s="4" t="s">
        <v>9</v>
      </c>
      <c r="D206" s="4">
        <v>811041408</v>
      </c>
      <c r="E206" s="4" t="s">
        <v>49</v>
      </c>
      <c r="F206" s="4" t="s">
        <v>483</v>
      </c>
      <c r="G206" s="4" t="s">
        <v>423</v>
      </c>
      <c r="H206" s="4" t="s">
        <v>14</v>
      </c>
      <c r="I206" s="4" t="s">
        <v>484</v>
      </c>
      <c r="J206" s="4" t="s">
        <v>13</v>
      </c>
      <c r="K206" s="4" t="s">
        <v>485</v>
      </c>
      <c r="L206" s="4" t="s">
        <v>12</v>
      </c>
      <c r="M206" s="4">
        <v>10714710</v>
      </c>
      <c r="N206" s="4">
        <v>11508338</v>
      </c>
      <c r="O206" s="4">
        <v>2439592</v>
      </c>
      <c r="P206" s="4">
        <v>3622134</v>
      </c>
      <c r="Q206" s="4">
        <v>7886204</v>
      </c>
      <c r="R206" s="4">
        <v>829764</v>
      </c>
      <c r="S206" s="4">
        <v>349460</v>
      </c>
      <c r="T206" s="18">
        <f t="shared" si="25"/>
        <v>4.392008991667459</v>
      </c>
      <c r="U206" s="18">
        <f t="shared" si="26"/>
        <v>0.31473997374772966</v>
      </c>
      <c r="V206" s="18">
        <f t="shared" si="27"/>
        <v>2.374417672981171</v>
      </c>
      <c r="W206" s="18">
        <f t="shared" si="28"/>
        <v>0.10521716151395526</v>
      </c>
      <c r="X206" s="20">
        <f t="shared" si="29"/>
        <v>7.2101114861242349E-2</v>
      </c>
    </row>
    <row r="207" spans="1:24" s="3" customFormat="1" ht="11.25" customHeight="1" x14ac:dyDescent="0.2">
      <c r="A207" s="2">
        <v>8421</v>
      </c>
      <c r="B207" s="4" t="s">
        <v>19</v>
      </c>
      <c r="C207" s="4" t="s">
        <v>9</v>
      </c>
      <c r="D207" s="4">
        <v>811044369</v>
      </c>
      <c r="E207" s="4" t="s">
        <v>49</v>
      </c>
      <c r="F207" s="4" t="s">
        <v>486</v>
      </c>
      <c r="G207" s="4" t="s">
        <v>74</v>
      </c>
      <c r="H207" s="4" t="s">
        <v>10</v>
      </c>
      <c r="I207" s="4" t="s">
        <v>487</v>
      </c>
      <c r="J207" s="4" t="s">
        <v>13</v>
      </c>
      <c r="K207" s="4" t="s">
        <v>103</v>
      </c>
      <c r="L207" s="4" t="s">
        <v>12</v>
      </c>
      <c r="M207" s="4">
        <v>3162883</v>
      </c>
      <c r="N207" s="4">
        <v>3715380</v>
      </c>
      <c r="O207" s="4">
        <v>597264</v>
      </c>
      <c r="P207" s="4">
        <v>597264</v>
      </c>
      <c r="Q207" s="4">
        <v>3118116</v>
      </c>
      <c r="R207" s="4">
        <v>231324</v>
      </c>
      <c r="S207" s="4">
        <v>64414</v>
      </c>
      <c r="T207" s="18">
        <f t="shared" si="25"/>
        <v>5.295619692464304</v>
      </c>
      <c r="U207" s="18">
        <f t="shared" si="26"/>
        <v>0.16075448540929865</v>
      </c>
      <c r="V207" s="18">
        <f t="shared" si="27"/>
        <v>3.5912068804918187</v>
      </c>
      <c r="W207" s="18">
        <f t="shared" si="28"/>
        <v>7.4187105290502348E-2</v>
      </c>
      <c r="X207" s="20">
        <f t="shared" si="29"/>
        <v>6.2261195355522179E-2</v>
      </c>
    </row>
    <row r="208" spans="1:24" s="3" customFormat="1" ht="11.25" customHeight="1" x14ac:dyDescent="0.2">
      <c r="A208" s="2">
        <v>8423</v>
      </c>
      <c r="B208" s="4" t="s">
        <v>19</v>
      </c>
      <c r="C208" s="4" t="s">
        <v>9</v>
      </c>
      <c r="D208" s="4">
        <v>811044610</v>
      </c>
      <c r="E208" s="4" t="s">
        <v>49</v>
      </c>
      <c r="F208" s="4" t="s">
        <v>488</v>
      </c>
      <c r="G208" s="4" t="s">
        <v>74</v>
      </c>
      <c r="H208" s="4" t="s">
        <v>10</v>
      </c>
      <c r="I208" s="4" t="s">
        <v>489</v>
      </c>
      <c r="J208" s="4" t="s">
        <v>13</v>
      </c>
      <c r="K208" s="4" t="s">
        <v>103</v>
      </c>
      <c r="L208" s="4" t="s">
        <v>12</v>
      </c>
      <c r="M208" s="4">
        <v>6011855</v>
      </c>
      <c r="N208" s="4">
        <v>12119347</v>
      </c>
      <c r="O208" s="4">
        <v>2133702</v>
      </c>
      <c r="P208" s="4">
        <v>7907529</v>
      </c>
      <c r="Q208" s="4">
        <v>4211818</v>
      </c>
      <c r="R208" s="4">
        <v>-111835</v>
      </c>
      <c r="S208" s="4">
        <v>269411</v>
      </c>
      <c r="T208" s="18">
        <f t="shared" si="25"/>
        <v>2.8175701199136522</v>
      </c>
      <c r="U208" s="18">
        <f t="shared" si="26"/>
        <v>0.65247153992702744</v>
      </c>
      <c r="V208" s="18">
        <f t="shared" si="27"/>
        <v>-0.41510925686033606</v>
      </c>
      <c r="W208" s="18">
        <f t="shared" si="28"/>
        <v>-2.6552666805640699E-2</v>
      </c>
      <c r="X208" s="20">
        <f t="shared" si="29"/>
        <v>-9.2278074057950479E-3</v>
      </c>
    </row>
    <row r="209" spans="1:24" s="3" customFormat="1" ht="11.25" customHeight="1" x14ac:dyDescent="0.2">
      <c r="A209" s="2">
        <v>8465</v>
      </c>
      <c r="B209" s="4" t="s">
        <v>19</v>
      </c>
      <c r="C209" s="4" t="s">
        <v>9</v>
      </c>
      <c r="D209" s="4">
        <v>811046078</v>
      </c>
      <c r="E209" s="4" t="s">
        <v>49</v>
      </c>
      <c r="F209" s="4" t="s">
        <v>490</v>
      </c>
      <c r="G209" s="4" t="s">
        <v>74</v>
      </c>
      <c r="H209" s="4" t="s">
        <v>10</v>
      </c>
      <c r="I209" s="4" t="s">
        <v>491</v>
      </c>
      <c r="J209" s="4" t="s">
        <v>13</v>
      </c>
      <c r="K209" s="4" t="s">
        <v>103</v>
      </c>
      <c r="L209" s="4" t="s">
        <v>12</v>
      </c>
      <c r="M209" s="4">
        <v>13443147</v>
      </c>
      <c r="N209" s="4">
        <v>21765869</v>
      </c>
      <c r="O209" s="4">
        <v>8101016</v>
      </c>
      <c r="P209" s="4">
        <v>11993294</v>
      </c>
      <c r="Q209" s="4">
        <v>9772575</v>
      </c>
      <c r="R209" s="4">
        <v>2064208</v>
      </c>
      <c r="S209" s="4">
        <v>1258252</v>
      </c>
      <c r="T209" s="18">
        <f t="shared" si="25"/>
        <v>1.6594396307821142</v>
      </c>
      <c r="U209" s="18">
        <f t="shared" si="26"/>
        <v>0.55101379136298212</v>
      </c>
      <c r="V209" s="18">
        <f t="shared" si="27"/>
        <v>1.6405362359845246</v>
      </c>
      <c r="W209" s="18">
        <f t="shared" si="28"/>
        <v>0.21122457489453905</v>
      </c>
      <c r="X209" s="20">
        <f t="shared" si="29"/>
        <v>9.4836921052864925E-2</v>
      </c>
    </row>
    <row r="210" spans="1:24" s="3" customFormat="1" ht="11.25" customHeight="1" x14ac:dyDescent="0.2">
      <c r="A210" s="2">
        <v>8823</v>
      </c>
      <c r="B210" s="4" t="s">
        <v>19</v>
      </c>
      <c r="C210" s="4" t="s">
        <v>9</v>
      </c>
      <c r="D210" s="4">
        <v>815004411</v>
      </c>
      <c r="E210" s="4" t="s">
        <v>49</v>
      </c>
      <c r="F210" s="4" t="s">
        <v>492</v>
      </c>
      <c r="G210" s="4" t="s">
        <v>78</v>
      </c>
      <c r="H210" s="4" t="s">
        <v>10</v>
      </c>
      <c r="I210" s="4" t="s">
        <v>493</v>
      </c>
      <c r="J210" s="4" t="s">
        <v>178</v>
      </c>
      <c r="K210" s="4" t="s">
        <v>436</v>
      </c>
      <c r="L210" s="4" t="s">
        <v>12</v>
      </c>
      <c r="M210" s="4">
        <v>4454831</v>
      </c>
      <c r="N210" s="4">
        <v>13964800</v>
      </c>
      <c r="O210" s="4">
        <v>3678207</v>
      </c>
      <c r="P210" s="4">
        <v>8342845</v>
      </c>
      <c r="Q210" s="4">
        <v>5621955</v>
      </c>
      <c r="R210" s="4">
        <v>202852</v>
      </c>
      <c r="S210" s="4">
        <v>66151</v>
      </c>
      <c r="T210" s="18">
        <f t="shared" si="25"/>
        <v>1.2111420047865713</v>
      </c>
      <c r="U210" s="18">
        <f t="shared" si="26"/>
        <v>0.59741958352428959</v>
      </c>
      <c r="V210" s="18">
        <f t="shared" si="27"/>
        <v>3.0664993726474279</v>
      </c>
      <c r="W210" s="18">
        <f t="shared" si="28"/>
        <v>3.6082110226780539E-2</v>
      </c>
      <c r="X210" s="20">
        <f t="shared" si="29"/>
        <v>1.4525950962419798E-2</v>
      </c>
    </row>
    <row r="211" spans="1:24" s="3" customFormat="1" ht="11.25" customHeight="1" x14ac:dyDescent="0.2">
      <c r="A211" s="2">
        <v>9501</v>
      </c>
      <c r="B211" s="4" t="s">
        <v>19</v>
      </c>
      <c r="C211" s="4" t="s">
        <v>9</v>
      </c>
      <c r="D211" s="4">
        <v>829000170</v>
      </c>
      <c r="E211" s="4" t="s">
        <v>49</v>
      </c>
      <c r="F211" s="4" t="s">
        <v>494</v>
      </c>
      <c r="G211" s="4" t="s">
        <v>78</v>
      </c>
      <c r="H211" s="4" t="s">
        <v>10</v>
      </c>
      <c r="I211" s="4" t="s">
        <v>495</v>
      </c>
      <c r="J211" s="4" t="s">
        <v>15</v>
      </c>
      <c r="K211" s="4" t="s">
        <v>431</v>
      </c>
      <c r="L211" s="4" t="s">
        <v>12</v>
      </c>
      <c r="M211" s="4">
        <v>38757</v>
      </c>
      <c r="N211" s="4">
        <v>3777299</v>
      </c>
      <c r="O211" s="4">
        <v>516186</v>
      </c>
      <c r="P211" s="4">
        <v>838863</v>
      </c>
      <c r="Q211" s="4">
        <v>2938436</v>
      </c>
      <c r="R211" s="4">
        <v>216</v>
      </c>
      <c r="S211" s="4"/>
      <c r="T211" s="18">
        <f t="shared" si="25"/>
        <v>7.5083400169706271E-2</v>
      </c>
      <c r="U211" s="18">
        <f t="shared" si="26"/>
        <v>0.22208011597705132</v>
      </c>
      <c r="V211" s="18"/>
      <c r="W211" s="18">
        <f t="shared" si="28"/>
        <v>7.3508492272760073E-5</v>
      </c>
      <c r="X211" s="20">
        <f t="shared" si="29"/>
        <v>5.7183717783527329E-5</v>
      </c>
    </row>
    <row r="212" spans="1:24" s="3" customFormat="1" ht="11.25" customHeight="1" x14ac:dyDescent="0.2">
      <c r="A212" s="2">
        <v>9577</v>
      </c>
      <c r="B212" s="4" t="s">
        <v>19</v>
      </c>
      <c r="C212" s="4" t="s">
        <v>9</v>
      </c>
      <c r="D212" s="4">
        <v>830001241</v>
      </c>
      <c r="E212" s="4" t="s">
        <v>49</v>
      </c>
      <c r="F212" s="4" t="s">
        <v>496</v>
      </c>
      <c r="G212" s="4" t="s">
        <v>78</v>
      </c>
      <c r="H212" s="4" t="s">
        <v>75</v>
      </c>
      <c r="I212" s="4" t="s">
        <v>497</v>
      </c>
      <c r="J212" s="4" t="s">
        <v>23</v>
      </c>
      <c r="K212" s="4" t="s">
        <v>136</v>
      </c>
      <c r="L212" s="4" t="s">
        <v>12</v>
      </c>
      <c r="M212" s="4">
        <v>23351971</v>
      </c>
      <c r="N212" s="4">
        <v>30833735</v>
      </c>
      <c r="O212" s="4">
        <v>2057884</v>
      </c>
      <c r="P212" s="4">
        <v>6858625</v>
      </c>
      <c r="Q212" s="4">
        <v>23975110</v>
      </c>
      <c r="R212" s="4">
        <v>10245428</v>
      </c>
      <c r="S212" s="4">
        <v>468067</v>
      </c>
      <c r="T212" s="18">
        <f t="shared" si="25"/>
        <v>11.34756429419734</v>
      </c>
      <c r="U212" s="18">
        <f t="shared" si="26"/>
        <v>0.22243899417310292</v>
      </c>
      <c r="V212" s="18">
        <f t="shared" si="27"/>
        <v>21.888806517015727</v>
      </c>
      <c r="W212" s="18">
        <f t="shared" si="28"/>
        <v>0.42733601639366825</v>
      </c>
      <c r="X212" s="20">
        <f t="shared" si="29"/>
        <v>0.33227982273312007</v>
      </c>
    </row>
    <row r="213" spans="1:24" s="3" customFormat="1" ht="11.25" customHeight="1" x14ac:dyDescent="0.2">
      <c r="A213" s="2">
        <v>9585</v>
      </c>
      <c r="B213" s="4" t="s">
        <v>19</v>
      </c>
      <c r="C213" s="4" t="s">
        <v>9</v>
      </c>
      <c r="D213" s="4">
        <v>830001362</v>
      </c>
      <c r="E213" s="4" t="s">
        <v>49</v>
      </c>
      <c r="F213" s="4" t="s">
        <v>498</v>
      </c>
      <c r="G213" s="4" t="s">
        <v>74</v>
      </c>
      <c r="H213" s="4" t="s">
        <v>10</v>
      </c>
      <c r="I213" s="4" t="s">
        <v>499</v>
      </c>
      <c r="J213" s="4" t="s">
        <v>11</v>
      </c>
      <c r="K213" s="4" t="s">
        <v>11</v>
      </c>
      <c r="L213" s="4" t="s">
        <v>12</v>
      </c>
      <c r="M213" s="4">
        <v>16026233</v>
      </c>
      <c r="N213" s="4">
        <v>16387692</v>
      </c>
      <c r="O213" s="4">
        <v>97578</v>
      </c>
      <c r="P213" s="4">
        <v>8090915</v>
      </c>
      <c r="Q213" s="4">
        <v>8296777</v>
      </c>
      <c r="R213" s="4">
        <v>3601790</v>
      </c>
      <c r="S213" s="4">
        <v>406376</v>
      </c>
      <c r="T213" s="18">
        <f t="shared" si="25"/>
        <v>164.24022833015638</v>
      </c>
      <c r="U213" s="18">
        <f t="shared" si="26"/>
        <v>0.49371900570257238</v>
      </c>
      <c r="V213" s="18">
        <f t="shared" si="27"/>
        <v>8.8631956611610914</v>
      </c>
      <c r="W213" s="18">
        <f t="shared" si="28"/>
        <v>0.43411917663931426</v>
      </c>
      <c r="X213" s="20">
        <f t="shared" si="29"/>
        <v>0.21978628839253264</v>
      </c>
    </row>
    <row r="214" spans="1:24" s="3" customFormat="1" ht="11.25" customHeight="1" x14ac:dyDescent="0.2">
      <c r="A214" s="2">
        <v>9659</v>
      </c>
      <c r="B214" s="4" t="s">
        <v>19</v>
      </c>
      <c r="C214" s="4" t="s">
        <v>9</v>
      </c>
      <c r="D214" s="4">
        <v>830004892</v>
      </c>
      <c r="E214" s="4" t="s">
        <v>49</v>
      </c>
      <c r="F214" s="4" t="s">
        <v>500</v>
      </c>
      <c r="G214" s="4" t="s">
        <v>74</v>
      </c>
      <c r="H214" s="4" t="s">
        <v>75</v>
      </c>
      <c r="I214" s="4" t="s">
        <v>501</v>
      </c>
      <c r="J214" s="4" t="s">
        <v>11</v>
      </c>
      <c r="K214" s="4" t="s">
        <v>11</v>
      </c>
      <c r="L214" s="4" t="s">
        <v>12</v>
      </c>
      <c r="M214" s="4">
        <v>96819571</v>
      </c>
      <c r="N214" s="4">
        <v>114726290</v>
      </c>
      <c r="O214" s="4">
        <v>731046</v>
      </c>
      <c r="P214" s="4">
        <v>26972716</v>
      </c>
      <c r="Q214" s="4">
        <v>87753574</v>
      </c>
      <c r="R214" s="4">
        <v>17840292</v>
      </c>
      <c r="S214" s="4">
        <v>1483907</v>
      </c>
      <c r="T214" s="18">
        <f t="shared" si="25"/>
        <v>132.43977943932393</v>
      </c>
      <c r="U214" s="18">
        <f t="shared" si="26"/>
        <v>0.23510492669117078</v>
      </c>
      <c r="V214" s="18">
        <f t="shared" si="27"/>
        <v>12.022513540269033</v>
      </c>
      <c r="W214" s="18">
        <f t="shared" si="28"/>
        <v>0.20329989066884044</v>
      </c>
      <c r="X214" s="20">
        <f t="shared" si="29"/>
        <v>0.15550308477681968</v>
      </c>
    </row>
    <row r="215" spans="1:24" s="3" customFormat="1" ht="11.25" customHeight="1" x14ac:dyDescent="0.2">
      <c r="A215" s="2">
        <v>9661</v>
      </c>
      <c r="B215" s="4" t="s">
        <v>19</v>
      </c>
      <c r="C215" s="4" t="s">
        <v>9</v>
      </c>
      <c r="D215" s="4">
        <v>830005062</v>
      </c>
      <c r="E215" s="4" t="s">
        <v>49</v>
      </c>
      <c r="F215" s="4" t="s">
        <v>502</v>
      </c>
      <c r="G215" s="4" t="s">
        <v>74</v>
      </c>
      <c r="H215" s="4" t="s">
        <v>10</v>
      </c>
      <c r="I215" s="4" t="s">
        <v>503</v>
      </c>
      <c r="J215" s="4" t="s">
        <v>11</v>
      </c>
      <c r="K215" s="4" t="s">
        <v>11</v>
      </c>
      <c r="L215" s="4" t="s">
        <v>12</v>
      </c>
      <c r="M215" s="4">
        <v>8546803</v>
      </c>
      <c r="N215" s="4">
        <v>8673814</v>
      </c>
      <c r="O215" s="4">
        <v>1198575</v>
      </c>
      <c r="P215" s="4">
        <v>1669382</v>
      </c>
      <c r="Q215" s="4">
        <v>7004432</v>
      </c>
      <c r="R215" s="4">
        <v>2132191</v>
      </c>
      <c r="S215" s="4">
        <v>446</v>
      </c>
      <c r="T215" s="18">
        <f t="shared" ref="T215:T278" si="30">M215/O215</f>
        <v>7.1308036626827693</v>
      </c>
      <c r="U215" s="18">
        <f t="shared" ref="U215:U278" si="31">P215/N215</f>
        <v>0.19246227783994446</v>
      </c>
      <c r="V215" s="18">
        <f t="shared" ref="V215:V278" si="32">R215/S215</f>
        <v>4780.6973094170407</v>
      </c>
      <c r="W215" s="18">
        <f t="shared" ref="W215:W278" si="33">R215/Q215</f>
        <v>0.30440598181265804</v>
      </c>
      <c r="X215" s="20">
        <f t="shared" ref="X215:X278" si="34">R215/N215</f>
        <v>0.24581931316488917</v>
      </c>
    </row>
    <row r="216" spans="1:24" s="3" customFormat="1" ht="11.25" customHeight="1" x14ac:dyDescent="0.2">
      <c r="A216" s="2">
        <v>9733</v>
      </c>
      <c r="B216" s="4" t="s">
        <v>19</v>
      </c>
      <c r="C216" s="4" t="s">
        <v>9</v>
      </c>
      <c r="D216" s="4">
        <v>830007414</v>
      </c>
      <c r="E216" s="4" t="s">
        <v>49</v>
      </c>
      <c r="F216" s="4" t="s">
        <v>504</v>
      </c>
      <c r="G216" s="4" t="s">
        <v>74</v>
      </c>
      <c r="H216" s="4" t="s">
        <v>10</v>
      </c>
      <c r="I216" s="4" t="s">
        <v>505</v>
      </c>
      <c r="J216" s="4" t="s">
        <v>11</v>
      </c>
      <c r="K216" s="4" t="s">
        <v>11</v>
      </c>
      <c r="L216" s="4" t="s">
        <v>12</v>
      </c>
      <c r="M216" s="4">
        <v>8254813</v>
      </c>
      <c r="N216" s="4">
        <v>8330370</v>
      </c>
      <c r="O216" s="4">
        <v>1730981</v>
      </c>
      <c r="P216" s="4">
        <v>2130681</v>
      </c>
      <c r="Q216" s="4">
        <v>6199689</v>
      </c>
      <c r="R216" s="4">
        <v>1276737</v>
      </c>
      <c r="S216" s="4">
        <v>91072</v>
      </c>
      <c r="T216" s="18">
        <f t="shared" si="30"/>
        <v>4.7688640141052963</v>
      </c>
      <c r="U216" s="18">
        <f t="shared" si="31"/>
        <v>0.25577267276243432</v>
      </c>
      <c r="V216" s="18">
        <f t="shared" si="32"/>
        <v>14.018984978917779</v>
      </c>
      <c r="W216" s="18">
        <f t="shared" si="33"/>
        <v>0.20593565257870194</v>
      </c>
      <c r="X216" s="20">
        <f t="shared" si="34"/>
        <v>0.15326294030157123</v>
      </c>
    </row>
    <row r="217" spans="1:24" s="3" customFormat="1" ht="11.25" customHeight="1" x14ac:dyDescent="0.2">
      <c r="A217" s="2">
        <v>9857</v>
      </c>
      <c r="B217" s="4" t="s">
        <v>19</v>
      </c>
      <c r="C217" s="4" t="s">
        <v>9</v>
      </c>
      <c r="D217" s="4">
        <v>830012595</v>
      </c>
      <c r="E217" s="4" t="s">
        <v>49</v>
      </c>
      <c r="F217" s="4" t="s">
        <v>506</v>
      </c>
      <c r="G217" s="4" t="s">
        <v>74</v>
      </c>
      <c r="H217" s="4" t="s">
        <v>10</v>
      </c>
      <c r="I217" s="4" t="s">
        <v>507</v>
      </c>
      <c r="J217" s="4" t="s">
        <v>23</v>
      </c>
      <c r="K217" s="4" t="s">
        <v>61</v>
      </c>
      <c r="L217" s="4" t="s">
        <v>12</v>
      </c>
      <c r="M217" s="4">
        <v>104531009</v>
      </c>
      <c r="N217" s="4">
        <v>107456856</v>
      </c>
      <c r="O217" s="4">
        <v>3170245</v>
      </c>
      <c r="P217" s="4">
        <v>52501570</v>
      </c>
      <c r="Q217" s="4">
        <v>54955286</v>
      </c>
      <c r="R217" s="4">
        <v>-264921</v>
      </c>
      <c r="S217" s="4"/>
      <c r="T217" s="18">
        <f t="shared" si="30"/>
        <v>32.972533353100474</v>
      </c>
      <c r="U217" s="18">
        <f t="shared" si="31"/>
        <v>0.48858278526220794</v>
      </c>
      <c r="V217" s="18"/>
      <c r="W217" s="18">
        <f t="shared" si="33"/>
        <v>-4.8206645671901331E-3</v>
      </c>
      <c r="X217" s="20">
        <f t="shared" si="34"/>
        <v>-2.4653708461375421E-3</v>
      </c>
    </row>
    <row r="218" spans="1:24" s="3" customFormat="1" ht="11.25" customHeight="1" x14ac:dyDescent="0.2">
      <c r="A218" s="2">
        <v>9881</v>
      </c>
      <c r="B218" s="4" t="s">
        <v>19</v>
      </c>
      <c r="C218" s="4" t="s">
        <v>9</v>
      </c>
      <c r="D218" s="4">
        <v>830013234</v>
      </c>
      <c r="E218" s="4" t="s">
        <v>49</v>
      </c>
      <c r="F218" s="4" t="s">
        <v>508</v>
      </c>
      <c r="G218" s="4" t="s">
        <v>74</v>
      </c>
      <c r="H218" s="4" t="s">
        <v>14</v>
      </c>
      <c r="I218" s="4" t="s">
        <v>509</v>
      </c>
      <c r="J218" s="4" t="s">
        <v>11</v>
      </c>
      <c r="K218" s="4" t="s">
        <v>11</v>
      </c>
      <c r="L218" s="4" t="s">
        <v>12</v>
      </c>
      <c r="M218" s="4">
        <v>2337848</v>
      </c>
      <c r="N218" s="4">
        <v>4807261</v>
      </c>
      <c r="O218" s="4">
        <v>699098</v>
      </c>
      <c r="P218" s="4">
        <v>1250116</v>
      </c>
      <c r="Q218" s="4">
        <v>3557145</v>
      </c>
      <c r="R218" s="4">
        <v>1444455</v>
      </c>
      <c r="S218" s="4">
        <v>89693</v>
      </c>
      <c r="T218" s="18">
        <f t="shared" si="30"/>
        <v>3.3440919584950892</v>
      </c>
      <c r="U218" s="18">
        <f t="shared" si="31"/>
        <v>0.26004745737749624</v>
      </c>
      <c r="V218" s="18">
        <f t="shared" si="32"/>
        <v>16.104434013802639</v>
      </c>
      <c r="W218" s="18">
        <f t="shared" si="33"/>
        <v>0.40607144212563728</v>
      </c>
      <c r="X218" s="20">
        <f t="shared" si="34"/>
        <v>0.30047359608725216</v>
      </c>
    </row>
    <row r="219" spans="1:24" s="3" customFormat="1" ht="11.25" customHeight="1" x14ac:dyDescent="0.2">
      <c r="A219" s="2">
        <v>9893</v>
      </c>
      <c r="B219" s="4" t="s">
        <v>19</v>
      </c>
      <c r="C219" s="4" t="s">
        <v>9</v>
      </c>
      <c r="D219" s="4">
        <v>830013922</v>
      </c>
      <c r="E219" s="4" t="s">
        <v>49</v>
      </c>
      <c r="F219" s="4" t="s">
        <v>510</v>
      </c>
      <c r="G219" s="4" t="s">
        <v>74</v>
      </c>
      <c r="H219" s="4" t="s">
        <v>10</v>
      </c>
      <c r="I219" s="4" t="s">
        <v>511</v>
      </c>
      <c r="J219" s="4" t="s">
        <v>11</v>
      </c>
      <c r="K219" s="4" t="s">
        <v>11</v>
      </c>
      <c r="L219" s="4" t="s">
        <v>12</v>
      </c>
      <c r="M219" s="4">
        <v>10508984</v>
      </c>
      <c r="N219" s="4">
        <v>14116862</v>
      </c>
      <c r="O219" s="4">
        <v>1484025</v>
      </c>
      <c r="P219" s="4">
        <v>4240989</v>
      </c>
      <c r="Q219" s="4">
        <v>9875873</v>
      </c>
      <c r="R219" s="4">
        <v>524682</v>
      </c>
      <c r="S219" s="4">
        <v>213553</v>
      </c>
      <c r="T219" s="18">
        <f t="shared" si="30"/>
        <v>7.0814063105405909</v>
      </c>
      <c r="U219" s="18">
        <f t="shared" si="31"/>
        <v>0.30042009336069164</v>
      </c>
      <c r="V219" s="18">
        <f t="shared" si="32"/>
        <v>2.4569170182577627</v>
      </c>
      <c r="W219" s="18">
        <f t="shared" si="33"/>
        <v>5.312765767644035E-2</v>
      </c>
      <c r="X219" s="20">
        <f t="shared" si="34"/>
        <v>3.7167041797249278E-2</v>
      </c>
    </row>
    <row r="220" spans="1:24" s="3" customFormat="1" ht="11.25" customHeight="1" x14ac:dyDescent="0.2">
      <c r="A220" s="2">
        <v>9897</v>
      </c>
      <c r="B220" s="4" t="s">
        <v>19</v>
      </c>
      <c r="C220" s="4" t="s">
        <v>9</v>
      </c>
      <c r="D220" s="4">
        <v>830014011</v>
      </c>
      <c r="E220" s="4" t="s">
        <v>49</v>
      </c>
      <c r="F220" s="4" t="s">
        <v>512</v>
      </c>
      <c r="G220" s="4" t="s">
        <v>74</v>
      </c>
      <c r="H220" s="4" t="s">
        <v>14</v>
      </c>
      <c r="I220" s="4" t="s">
        <v>513</v>
      </c>
      <c r="J220" s="4" t="s">
        <v>11</v>
      </c>
      <c r="K220" s="4" t="s">
        <v>11</v>
      </c>
      <c r="L220" s="4" t="s">
        <v>12</v>
      </c>
      <c r="M220" s="4">
        <v>29904849</v>
      </c>
      <c r="N220" s="4">
        <v>30226141</v>
      </c>
      <c r="O220" s="4">
        <v>4336768</v>
      </c>
      <c r="P220" s="4">
        <v>6087843</v>
      </c>
      <c r="Q220" s="4">
        <v>24138298</v>
      </c>
      <c r="R220" s="4">
        <v>6583507</v>
      </c>
      <c r="S220" s="4">
        <v>446747</v>
      </c>
      <c r="T220" s="18">
        <f t="shared" si="30"/>
        <v>6.8956533990289541</v>
      </c>
      <c r="U220" s="18">
        <f t="shared" si="31"/>
        <v>0.20140986571855138</v>
      </c>
      <c r="V220" s="18">
        <f t="shared" si="32"/>
        <v>14.736544397612072</v>
      </c>
      <c r="W220" s="18">
        <f t="shared" si="33"/>
        <v>0.27274114355535756</v>
      </c>
      <c r="X220" s="20">
        <f t="shared" si="34"/>
        <v>0.21780838645594885</v>
      </c>
    </row>
    <row r="221" spans="1:24" s="3" customFormat="1" ht="11.25" customHeight="1" x14ac:dyDescent="0.2">
      <c r="A221" s="2">
        <v>9907</v>
      </c>
      <c r="B221" s="4" t="s">
        <v>19</v>
      </c>
      <c r="C221" s="4" t="s">
        <v>9</v>
      </c>
      <c r="D221" s="4">
        <v>830014450</v>
      </c>
      <c r="E221" s="4" t="s">
        <v>49</v>
      </c>
      <c r="F221" s="4" t="s">
        <v>514</v>
      </c>
      <c r="G221" s="4" t="s">
        <v>78</v>
      </c>
      <c r="H221" s="4" t="s">
        <v>10</v>
      </c>
      <c r="I221" s="4" t="s">
        <v>515</v>
      </c>
      <c r="J221" s="4" t="s">
        <v>11</v>
      </c>
      <c r="K221" s="4" t="s">
        <v>11</v>
      </c>
      <c r="L221" s="4" t="s">
        <v>12</v>
      </c>
      <c r="M221" s="4">
        <v>22289453</v>
      </c>
      <c r="N221" s="4">
        <v>25879505</v>
      </c>
      <c r="O221" s="4">
        <v>774590</v>
      </c>
      <c r="P221" s="4">
        <v>14272631</v>
      </c>
      <c r="Q221" s="4">
        <v>11606874</v>
      </c>
      <c r="R221" s="4">
        <v>4768876</v>
      </c>
      <c r="S221" s="4">
        <v>2033013</v>
      </c>
      <c r="T221" s="18">
        <f t="shared" si="30"/>
        <v>28.775807846731819</v>
      </c>
      <c r="U221" s="18">
        <f t="shared" si="31"/>
        <v>0.55150324552189078</v>
      </c>
      <c r="V221" s="18">
        <f t="shared" si="32"/>
        <v>2.3457183992428972</v>
      </c>
      <c r="W221" s="18">
        <f t="shared" si="33"/>
        <v>0.41086652616371988</v>
      </c>
      <c r="X221" s="20">
        <f t="shared" si="34"/>
        <v>0.18427230350812351</v>
      </c>
    </row>
    <row r="222" spans="1:24" s="3" customFormat="1" ht="11.25" customHeight="1" x14ac:dyDescent="0.2">
      <c r="A222" s="2">
        <v>9917</v>
      </c>
      <c r="B222" s="4" t="s">
        <v>19</v>
      </c>
      <c r="C222" s="4" t="s">
        <v>9</v>
      </c>
      <c r="D222" s="4">
        <v>830014644</v>
      </c>
      <c r="E222" s="4" t="s">
        <v>49</v>
      </c>
      <c r="F222" s="4" t="s">
        <v>516</v>
      </c>
      <c r="G222" s="4" t="s">
        <v>74</v>
      </c>
      <c r="H222" s="4" t="s">
        <v>10</v>
      </c>
      <c r="I222" s="4" t="s">
        <v>517</v>
      </c>
      <c r="J222" s="4" t="s">
        <v>11</v>
      </c>
      <c r="K222" s="4" t="s">
        <v>11</v>
      </c>
      <c r="L222" s="4" t="s">
        <v>12</v>
      </c>
      <c r="M222" s="4">
        <v>10320795</v>
      </c>
      <c r="N222" s="4">
        <v>13346867</v>
      </c>
      <c r="O222" s="4">
        <v>733836</v>
      </c>
      <c r="P222" s="4">
        <v>3743315</v>
      </c>
      <c r="Q222" s="4">
        <v>9603552</v>
      </c>
      <c r="R222" s="4">
        <v>980844</v>
      </c>
      <c r="S222" s="4">
        <v>311598</v>
      </c>
      <c r="T222" s="18">
        <f t="shared" si="30"/>
        <v>14.064171013686982</v>
      </c>
      <c r="U222" s="18">
        <f t="shared" si="31"/>
        <v>0.28046394708211297</v>
      </c>
      <c r="V222" s="18">
        <f t="shared" si="32"/>
        <v>3.1477865711589934</v>
      </c>
      <c r="W222" s="18">
        <f t="shared" si="33"/>
        <v>0.10213346061957077</v>
      </c>
      <c r="X222" s="20">
        <f t="shared" si="34"/>
        <v>7.3488707125050401E-2</v>
      </c>
    </row>
    <row r="223" spans="1:24" s="3" customFormat="1" ht="11.25" customHeight="1" x14ac:dyDescent="0.2">
      <c r="A223" s="2">
        <v>9919</v>
      </c>
      <c r="B223" s="4" t="s">
        <v>19</v>
      </c>
      <c r="C223" s="4" t="s">
        <v>9</v>
      </c>
      <c r="D223" s="4">
        <v>830014721</v>
      </c>
      <c r="E223" s="4" t="s">
        <v>49</v>
      </c>
      <c r="F223" s="4" t="s">
        <v>518</v>
      </c>
      <c r="G223" s="4" t="s">
        <v>74</v>
      </c>
      <c r="H223" s="4" t="s">
        <v>10</v>
      </c>
      <c r="I223" s="4" t="s">
        <v>519</v>
      </c>
      <c r="J223" s="4" t="s">
        <v>11</v>
      </c>
      <c r="K223" s="4" t="s">
        <v>11</v>
      </c>
      <c r="L223" s="4" t="s">
        <v>12</v>
      </c>
      <c r="M223" s="4">
        <v>6922385</v>
      </c>
      <c r="N223" s="4">
        <v>8196115</v>
      </c>
      <c r="O223" s="4">
        <v>80161</v>
      </c>
      <c r="P223" s="4">
        <v>2210068</v>
      </c>
      <c r="Q223" s="4">
        <v>5986047</v>
      </c>
      <c r="R223" s="4">
        <v>1318184</v>
      </c>
      <c r="S223" s="4"/>
      <c r="T223" s="18">
        <f t="shared" si="30"/>
        <v>86.356021007721964</v>
      </c>
      <c r="U223" s="18">
        <f t="shared" si="31"/>
        <v>0.26964824188045189</v>
      </c>
      <c r="V223" s="18"/>
      <c r="W223" s="18">
        <f t="shared" si="33"/>
        <v>0.22020943036364399</v>
      </c>
      <c r="X223" s="20">
        <f t="shared" si="34"/>
        <v>0.16083034462059159</v>
      </c>
    </row>
    <row r="224" spans="1:24" s="3" customFormat="1" ht="11.25" customHeight="1" x14ac:dyDescent="0.2">
      <c r="A224" s="2">
        <v>9941</v>
      </c>
      <c r="B224" s="4" t="s">
        <v>19</v>
      </c>
      <c r="C224" s="4" t="s">
        <v>9</v>
      </c>
      <c r="D224" s="4">
        <v>830015673</v>
      </c>
      <c r="E224" s="4" t="s">
        <v>49</v>
      </c>
      <c r="F224" s="4" t="s">
        <v>520</v>
      </c>
      <c r="G224" s="4" t="s">
        <v>74</v>
      </c>
      <c r="H224" s="4" t="s">
        <v>14</v>
      </c>
      <c r="I224" s="4" t="s">
        <v>521</v>
      </c>
      <c r="J224" s="4" t="s">
        <v>11</v>
      </c>
      <c r="K224" s="4" t="s">
        <v>11</v>
      </c>
      <c r="L224" s="4" t="s">
        <v>12</v>
      </c>
      <c r="M224" s="4">
        <v>2714323</v>
      </c>
      <c r="N224" s="4">
        <v>2723641</v>
      </c>
      <c r="O224" s="4">
        <v>20892440</v>
      </c>
      <c r="P224" s="4">
        <v>669730</v>
      </c>
      <c r="Q224" s="4">
        <v>2053911</v>
      </c>
      <c r="R224" s="4">
        <v>218490</v>
      </c>
      <c r="S224" s="4"/>
      <c r="T224" s="18">
        <f t="shared" si="30"/>
        <v>0.12991890846641177</v>
      </c>
      <c r="U224" s="18">
        <f t="shared" si="31"/>
        <v>0.24589510879003509</v>
      </c>
      <c r="V224" s="18"/>
      <c r="W224" s="18">
        <f t="shared" si="33"/>
        <v>0.10637754021474154</v>
      </c>
      <c r="X224" s="20">
        <f t="shared" si="34"/>
        <v>8.0219823390821329E-2</v>
      </c>
    </row>
    <row r="225" spans="1:24" s="3" customFormat="1" ht="11.25" customHeight="1" x14ac:dyDescent="0.2">
      <c r="A225" s="2">
        <v>10101</v>
      </c>
      <c r="B225" s="4" t="s">
        <v>19</v>
      </c>
      <c r="C225" s="4" t="s">
        <v>9</v>
      </c>
      <c r="D225" s="4">
        <v>830021692</v>
      </c>
      <c r="E225" s="4" t="s">
        <v>49</v>
      </c>
      <c r="F225" s="4" t="s">
        <v>522</v>
      </c>
      <c r="G225" s="4" t="s">
        <v>74</v>
      </c>
      <c r="H225" s="4" t="s">
        <v>10</v>
      </c>
      <c r="I225" s="4" t="s">
        <v>523</v>
      </c>
      <c r="J225" s="4" t="s">
        <v>23</v>
      </c>
      <c r="K225" s="4" t="s">
        <v>136</v>
      </c>
      <c r="L225" s="4" t="s">
        <v>12</v>
      </c>
      <c r="M225" s="4">
        <v>22123033</v>
      </c>
      <c r="N225" s="4">
        <v>22451599</v>
      </c>
      <c r="O225" s="4">
        <v>3466556</v>
      </c>
      <c r="P225" s="4">
        <v>14071521</v>
      </c>
      <c r="Q225" s="4">
        <v>8380078</v>
      </c>
      <c r="R225" s="4">
        <v>6040679</v>
      </c>
      <c r="S225" s="4">
        <v>1218637</v>
      </c>
      <c r="T225" s="18">
        <f t="shared" si="30"/>
        <v>6.3818478628356212</v>
      </c>
      <c r="U225" s="18">
        <f t="shared" si="31"/>
        <v>0.62674916828863725</v>
      </c>
      <c r="V225" s="18">
        <f t="shared" si="32"/>
        <v>4.9569141590153594</v>
      </c>
      <c r="W225" s="18">
        <f t="shared" si="33"/>
        <v>0.7208380399323252</v>
      </c>
      <c r="X225" s="20">
        <f t="shared" si="34"/>
        <v>0.26905339793392891</v>
      </c>
    </row>
    <row r="226" spans="1:24" s="3" customFormat="1" ht="11.25" customHeight="1" x14ac:dyDescent="0.2">
      <c r="A226" s="2">
        <v>10159</v>
      </c>
      <c r="B226" s="4" t="s">
        <v>19</v>
      </c>
      <c r="C226" s="4" t="s">
        <v>9</v>
      </c>
      <c r="D226" s="4">
        <v>830023819</v>
      </c>
      <c r="E226" s="4" t="s">
        <v>49</v>
      </c>
      <c r="F226" s="4" t="s">
        <v>524</v>
      </c>
      <c r="G226" s="4" t="s">
        <v>74</v>
      </c>
      <c r="H226" s="4" t="s">
        <v>10</v>
      </c>
      <c r="I226" s="4" t="s">
        <v>525</v>
      </c>
      <c r="J226" s="4" t="s">
        <v>11</v>
      </c>
      <c r="K226" s="4" t="s">
        <v>11</v>
      </c>
      <c r="L226" s="4" t="s">
        <v>12</v>
      </c>
      <c r="M226" s="4">
        <v>9173793</v>
      </c>
      <c r="N226" s="4">
        <v>12463152</v>
      </c>
      <c r="O226" s="4">
        <v>516186</v>
      </c>
      <c r="P226" s="4">
        <v>4025245</v>
      </c>
      <c r="Q226" s="4">
        <v>8437907</v>
      </c>
      <c r="R226" s="4">
        <v>152616</v>
      </c>
      <c r="S226" s="4"/>
      <c r="T226" s="18">
        <f t="shared" si="30"/>
        <v>17.772262324045982</v>
      </c>
      <c r="U226" s="18">
        <f t="shared" si="31"/>
        <v>0.32297166880416767</v>
      </c>
      <c r="V226" s="18"/>
      <c r="W226" s="18">
        <f t="shared" si="33"/>
        <v>1.8086949761356698E-2</v>
      </c>
      <c r="X226" s="20">
        <f t="shared" si="34"/>
        <v>1.2245377413354182E-2</v>
      </c>
    </row>
    <row r="227" spans="1:24" s="3" customFormat="1" ht="11.25" customHeight="1" x14ac:dyDescent="0.2">
      <c r="A227" s="2">
        <v>10361</v>
      </c>
      <c r="B227" s="4" t="s">
        <v>19</v>
      </c>
      <c r="C227" s="4" t="s">
        <v>9</v>
      </c>
      <c r="D227" s="4">
        <v>830032216</v>
      </c>
      <c r="E227" s="4" t="s">
        <v>49</v>
      </c>
      <c r="F227" s="4" t="s">
        <v>526</v>
      </c>
      <c r="G227" s="4" t="s">
        <v>74</v>
      </c>
      <c r="H227" s="4" t="s">
        <v>10</v>
      </c>
      <c r="I227" s="4" t="s">
        <v>527</v>
      </c>
      <c r="J227" s="4" t="s">
        <v>11</v>
      </c>
      <c r="K227" s="4" t="s">
        <v>11</v>
      </c>
      <c r="L227" s="4" t="s">
        <v>12</v>
      </c>
      <c r="M227" s="4">
        <v>5363809</v>
      </c>
      <c r="N227" s="4">
        <v>7502287</v>
      </c>
      <c r="O227" s="4">
        <v>2057884</v>
      </c>
      <c r="P227" s="4">
        <v>1849006</v>
      </c>
      <c r="Q227" s="4">
        <v>5653281</v>
      </c>
      <c r="R227" s="4">
        <v>1371</v>
      </c>
      <c r="S227" s="4">
        <v>19240</v>
      </c>
      <c r="T227" s="18">
        <f t="shared" si="30"/>
        <v>2.6064681002427736</v>
      </c>
      <c r="U227" s="18">
        <f t="shared" si="31"/>
        <v>0.24645897977510059</v>
      </c>
      <c r="V227" s="18">
        <f t="shared" si="32"/>
        <v>7.1257796257796255E-2</v>
      </c>
      <c r="W227" s="18">
        <f t="shared" si="33"/>
        <v>2.4251403742357757E-4</v>
      </c>
      <c r="X227" s="20">
        <f t="shared" si="34"/>
        <v>1.8274427517902208E-4</v>
      </c>
    </row>
    <row r="228" spans="1:24" s="3" customFormat="1" ht="11.25" customHeight="1" x14ac:dyDescent="0.2">
      <c r="A228" s="2">
        <v>10429</v>
      </c>
      <c r="B228" s="4" t="s">
        <v>19</v>
      </c>
      <c r="C228" s="4" t="s">
        <v>9</v>
      </c>
      <c r="D228" s="4">
        <v>830034233</v>
      </c>
      <c r="E228" s="4" t="s">
        <v>49</v>
      </c>
      <c r="F228" s="4" t="s">
        <v>528</v>
      </c>
      <c r="G228" s="4" t="s">
        <v>74</v>
      </c>
      <c r="H228" s="4" t="s">
        <v>14</v>
      </c>
      <c r="I228" s="4" t="s">
        <v>529</v>
      </c>
      <c r="J228" s="4" t="s">
        <v>11</v>
      </c>
      <c r="K228" s="4" t="s">
        <v>11</v>
      </c>
      <c r="L228" s="4" t="s">
        <v>12</v>
      </c>
      <c r="M228" s="4">
        <v>14946393</v>
      </c>
      <c r="N228" s="4">
        <v>16050341</v>
      </c>
      <c r="O228" s="4">
        <v>97578</v>
      </c>
      <c r="P228" s="4">
        <v>5021722</v>
      </c>
      <c r="Q228" s="4">
        <v>11028619</v>
      </c>
      <c r="R228" s="4">
        <v>2657251</v>
      </c>
      <c r="S228" s="4"/>
      <c r="T228" s="18">
        <f t="shared" si="30"/>
        <v>153.17379942200085</v>
      </c>
      <c r="U228" s="18">
        <f t="shared" si="31"/>
        <v>0.31287322805166567</v>
      </c>
      <c r="V228" s="18"/>
      <c r="W228" s="18">
        <f t="shared" si="33"/>
        <v>0.24094140889262744</v>
      </c>
      <c r="X228" s="20">
        <f t="shared" si="34"/>
        <v>0.16555729252107479</v>
      </c>
    </row>
    <row r="229" spans="1:24" s="3" customFormat="1" ht="11.25" customHeight="1" x14ac:dyDescent="0.2">
      <c r="A229" s="2">
        <v>10441</v>
      </c>
      <c r="B229" s="4" t="s">
        <v>19</v>
      </c>
      <c r="C229" s="4" t="s">
        <v>9</v>
      </c>
      <c r="D229" s="4">
        <v>830034462</v>
      </c>
      <c r="E229" s="4" t="s">
        <v>49</v>
      </c>
      <c r="F229" s="4" t="s">
        <v>530</v>
      </c>
      <c r="G229" s="4" t="s">
        <v>74</v>
      </c>
      <c r="H229" s="4" t="s">
        <v>10</v>
      </c>
      <c r="I229" s="4" t="s">
        <v>531</v>
      </c>
      <c r="J229" s="4" t="s">
        <v>11</v>
      </c>
      <c r="K229" s="4" t="s">
        <v>11</v>
      </c>
      <c r="L229" s="4" t="s">
        <v>12</v>
      </c>
      <c r="M229" s="4">
        <v>31894469</v>
      </c>
      <c r="N229" s="4">
        <v>35581570</v>
      </c>
      <c r="O229" s="4">
        <v>731046</v>
      </c>
      <c r="P229" s="4">
        <v>14780523</v>
      </c>
      <c r="Q229" s="4">
        <v>20801047</v>
      </c>
      <c r="R229" s="4">
        <v>3489045</v>
      </c>
      <c r="S229" s="4">
        <v>2191917</v>
      </c>
      <c r="T229" s="18">
        <f t="shared" si="30"/>
        <v>43.628539106978224</v>
      </c>
      <c r="U229" s="18">
        <f t="shared" si="31"/>
        <v>0.41539828062674017</v>
      </c>
      <c r="V229" s="18">
        <f t="shared" si="32"/>
        <v>1.5917778821004627</v>
      </c>
      <c r="W229" s="18">
        <f t="shared" si="33"/>
        <v>0.16773410492269933</v>
      </c>
      <c r="X229" s="20">
        <f t="shared" si="34"/>
        <v>9.8057646135344789E-2</v>
      </c>
    </row>
    <row r="230" spans="1:24" s="3" customFormat="1" ht="11.25" customHeight="1" x14ac:dyDescent="0.2">
      <c r="A230" s="2">
        <v>10457</v>
      </c>
      <c r="B230" s="4" t="s">
        <v>19</v>
      </c>
      <c r="C230" s="4" t="s">
        <v>9</v>
      </c>
      <c r="D230" s="4">
        <v>830035136</v>
      </c>
      <c r="E230" s="4" t="s">
        <v>49</v>
      </c>
      <c r="F230" s="4" t="s">
        <v>532</v>
      </c>
      <c r="G230" s="4" t="s">
        <v>74</v>
      </c>
      <c r="H230" s="4" t="s">
        <v>10</v>
      </c>
      <c r="I230" s="4" t="s">
        <v>533</v>
      </c>
      <c r="J230" s="4" t="s">
        <v>11</v>
      </c>
      <c r="K230" s="4" t="s">
        <v>11</v>
      </c>
      <c r="L230" s="4" t="s">
        <v>12</v>
      </c>
      <c r="M230" s="4">
        <v>18144899</v>
      </c>
      <c r="N230" s="4">
        <v>23794752</v>
      </c>
      <c r="O230" s="4">
        <v>1198575</v>
      </c>
      <c r="P230" s="4">
        <v>14890926</v>
      </c>
      <c r="Q230" s="4">
        <v>8903826</v>
      </c>
      <c r="R230" s="4">
        <v>2733442</v>
      </c>
      <c r="S230" s="4">
        <v>1195257</v>
      </c>
      <c r="T230" s="18">
        <f t="shared" si="30"/>
        <v>15.13872640427174</v>
      </c>
      <c r="U230" s="18">
        <f t="shared" si="31"/>
        <v>0.62580715277049326</v>
      </c>
      <c r="V230" s="18">
        <f t="shared" si="32"/>
        <v>2.2869073345732343</v>
      </c>
      <c r="W230" s="18">
        <f t="shared" si="33"/>
        <v>0.30699634067422255</v>
      </c>
      <c r="X230" s="20">
        <f t="shared" si="34"/>
        <v>0.11487583480592696</v>
      </c>
    </row>
    <row r="231" spans="1:24" s="3" customFormat="1" ht="11.25" customHeight="1" x14ac:dyDescent="0.2">
      <c r="A231" s="2">
        <v>10559</v>
      </c>
      <c r="B231" s="4" t="s">
        <v>19</v>
      </c>
      <c r="C231" s="4" t="s">
        <v>9</v>
      </c>
      <c r="D231" s="4">
        <v>830039415</v>
      </c>
      <c r="E231" s="4" t="s">
        <v>49</v>
      </c>
      <c r="F231" s="4" t="s">
        <v>534</v>
      </c>
      <c r="G231" s="4" t="s">
        <v>74</v>
      </c>
      <c r="H231" s="4" t="s">
        <v>10</v>
      </c>
      <c r="I231" s="4" t="s">
        <v>535</v>
      </c>
      <c r="J231" s="4" t="s">
        <v>11</v>
      </c>
      <c r="K231" s="4" t="s">
        <v>11</v>
      </c>
      <c r="L231" s="4" t="s">
        <v>12</v>
      </c>
      <c r="M231" s="4">
        <v>16279300</v>
      </c>
      <c r="N231" s="4">
        <v>17563796</v>
      </c>
      <c r="O231" s="4">
        <v>1730981</v>
      </c>
      <c r="P231" s="4">
        <v>19161012</v>
      </c>
      <c r="Q231" s="4">
        <v>-1597216</v>
      </c>
      <c r="R231" s="4">
        <v>397061</v>
      </c>
      <c r="S231" s="4">
        <v>86585</v>
      </c>
      <c r="T231" s="18">
        <f t="shared" si="30"/>
        <v>9.4046670645142836</v>
      </c>
      <c r="U231" s="18">
        <f t="shared" si="31"/>
        <v>1.0909379726341617</v>
      </c>
      <c r="V231" s="18">
        <f t="shared" si="32"/>
        <v>4.585794306173125</v>
      </c>
      <c r="W231" s="18">
        <f t="shared" si="33"/>
        <v>-0.24859568148578526</v>
      </c>
      <c r="X231" s="20">
        <f t="shared" si="34"/>
        <v>2.2606787279925138E-2</v>
      </c>
    </row>
    <row r="232" spans="1:24" s="3" customFormat="1" ht="11.25" customHeight="1" x14ac:dyDescent="0.2">
      <c r="A232" s="2">
        <v>10703</v>
      </c>
      <c r="B232" s="4" t="s">
        <v>19</v>
      </c>
      <c r="C232" s="4" t="s">
        <v>9</v>
      </c>
      <c r="D232" s="4">
        <v>830044682</v>
      </c>
      <c r="E232" s="4" t="s">
        <v>49</v>
      </c>
      <c r="F232" s="4" t="s">
        <v>536</v>
      </c>
      <c r="G232" s="4" t="s">
        <v>74</v>
      </c>
      <c r="H232" s="4" t="s">
        <v>10</v>
      </c>
      <c r="I232" s="4" t="s">
        <v>537</v>
      </c>
      <c r="J232" s="4" t="s">
        <v>11</v>
      </c>
      <c r="K232" s="4" t="s">
        <v>11</v>
      </c>
      <c r="L232" s="4" t="s">
        <v>12</v>
      </c>
      <c r="M232" s="4">
        <v>5185360</v>
      </c>
      <c r="N232" s="4">
        <v>8170249</v>
      </c>
      <c r="O232" s="4">
        <v>3170245</v>
      </c>
      <c r="P232" s="4">
        <v>2557076</v>
      </c>
      <c r="Q232" s="4">
        <v>5613173</v>
      </c>
      <c r="R232" s="4">
        <v>601896</v>
      </c>
      <c r="S232" s="4"/>
      <c r="T232" s="18">
        <f t="shared" si="30"/>
        <v>1.6356338390250595</v>
      </c>
      <c r="U232" s="18">
        <f t="shared" si="31"/>
        <v>0.31297405990931243</v>
      </c>
      <c r="V232" s="18"/>
      <c r="W232" s="18">
        <f t="shared" si="33"/>
        <v>0.10722919104755901</v>
      </c>
      <c r="X232" s="20">
        <f t="shared" si="34"/>
        <v>7.366923578461318E-2</v>
      </c>
    </row>
    <row r="233" spans="1:24" s="3" customFormat="1" ht="11.25" customHeight="1" x14ac:dyDescent="0.2">
      <c r="A233" s="2">
        <v>10747</v>
      </c>
      <c r="B233" s="4" t="s">
        <v>19</v>
      </c>
      <c r="C233" s="4" t="s">
        <v>9</v>
      </c>
      <c r="D233" s="4">
        <v>830045893</v>
      </c>
      <c r="E233" s="4" t="s">
        <v>49</v>
      </c>
      <c r="F233" s="4" t="s">
        <v>538</v>
      </c>
      <c r="G233" s="4" t="s">
        <v>74</v>
      </c>
      <c r="H233" s="4" t="s">
        <v>75</v>
      </c>
      <c r="I233" s="4" t="s">
        <v>539</v>
      </c>
      <c r="J233" s="4" t="s">
        <v>11</v>
      </c>
      <c r="K233" s="4" t="s">
        <v>11</v>
      </c>
      <c r="L233" s="4" t="s">
        <v>12</v>
      </c>
      <c r="M233" s="4">
        <v>12221945</v>
      </c>
      <c r="N233" s="4">
        <v>12522717</v>
      </c>
      <c r="O233" s="4">
        <v>699098</v>
      </c>
      <c r="P233" s="4">
        <v>5936253</v>
      </c>
      <c r="Q233" s="4">
        <v>6586464</v>
      </c>
      <c r="R233" s="4">
        <v>1461698</v>
      </c>
      <c r="S233" s="4">
        <v>117861</v>
      </c>
      <c r="T233" s="18">
        <f t="shared" si="30"/>
        <v>17.482448812612823</v>
      </c>
      <c r="U233" s="18">
        <f t="shared" si="31"/>
        <v>0.47403874095374032</v>
      </c>
      <c r="V233" s="18">
        <f t="shared" si="32"/>
        <v>12.40188018089105</v>
      </c>
      <c r="W233" s="18">
        <f t="shared" si="33"/>
        <v>0.22192454099802261</v>
      </c>
      <c r="X233" s="20">
        <f t="shared" si="34"/>
        <v>0.11672371099658325</v>
      </c>
    </row>
    <row r="234" spans="1:24" s="3" customFormat="1" ht="11.25" customHeight="1" x14ac:dyDescent="0.2">
      <c r="A234" s="2">
        <v>10777</v>
      </c>
      <c r="B234" s="4" t="s">
        <v>19</v>
      </c>
      <c r="C234" s="4" t="s">
        <v>9</v>
      </c>
      <c r="D234" s="4">
        <v>830046982</v>
      </c>
      <c r="E234" s="4" t="s">
        <v>49</v>
      </c>
      <c r="F234" s="4" t="s">
        <v>540</v>
      </c>
      <c r="G234" s="4" t="s">
        <v>74</v>
      </c>
      <c r="H234" s="4" t="s">
        <v>105</v>
      </c>
      <c r="I234" s="4" t="s">
        <v>541</v>
      </c>
      <c r="J234" s="4" t="s">
        <v>11</v>
      </c>
      <c r="K234" s="4" t="s">
        <v>11</v>
      </c>
      <c r="L234" s="4" t="s">
        <v>12</v>
      </c>
      <c r="M234" s="4">
        <v>8780983</v>
      </c>
      <c r="N234" s="4">
        <v>8847678</v>
      </c>
      <c r="O234" s="4">
        <v>1484025</v>
      </c>
      <c r="P234" s="4">
        <v>2835638</v>
      </c>
      <c r="Q234" s="4">
        <v>6012040</v>
      </c>
      <c r="R234" s="4">
        <v>1765349</v>
      </c>
      <c r="S234" s="4"/>
      <c r="T234" s="18">
        <f t="shared" si="30"/>
        <v>5.9170047674399013</v>
      </c>
      <c r="U234" s="18">
        <f t="shared" si="31"/>
        <v>0.32049516268562217</v>
      </c>
      <c r="V234" s="18"/>
      <c r="W234" s="18">
        <f t="shared" si="33"/>
        <v>0.29363560455352927</v>
      </c>
      <c r="X234" s="20">
        <f t="shared" si="34"/>
        <v>0.19952681370185488</v>
      </c>
    </row>
    <row r="235" spans="1:24" s="3" customFormat="1" ht="11.25" customHeight="1" x14ac:dyDescent="0.2">
      <c r="A235" s="2">
        <v>10905</v>
      </c>
      <c r="B235" s="4" t="s">
        <v>19</v>
      </c>
      <c r="C235" s="4" t="s">
        <v>9</v>
      </c>
      <c r="D235" s="4">
        <v>830051298</v>
      </c>
      <c r="E235" s="4" t="s">
        <v>49</v>
      </c>
      <c r="F235" s="4" t="s">
        <v>542</v>
      </c>
      <c r="G235" s="4" t="s">
        <v>74</v>
      </c>
      <c r="H235" s="4" t="s">
        <v>10</v>
      </c>
      <c r="I235" s="4" t="s">
        <v>543</v>
      </c>
      <c r="J235" s="4" t="s">
        <v>11</v>
      </c>
      <c r="K235" s="4" t="s">
        <v>11</v>
      </c>
      <c r="L235" s="4" t="s">
        <v>12</v>
      </c>
      <c r="M235" s="4">
        <v>19334351</v>
      </c>
      <c r="N235" s="4">
        <v>20274372</v>
      </c>
      <c r="O235" s="4">
        <v>4336768</v>
      </c>
      <c r="P235" s="4">
        <v>10131637</v>
      </c>
      <c r="Q235" s="4">
        <v>10142735</v>
      </c>
      <c r="R235" s="4">
        <v>141191</v>
      </c>
      <c r="S235" s="4">
        <v>872396</v>
      </c>
      <c r="T235" s="18">
        <f t="shared" si="30"/>
        <v>4.4582396383666358</v>
      </c>
      <c r="U235" s="18">
        <f t="shared" si="31"/>
        <v>0.49972630471612139</v>
      </c>
      <c r="V235" s="18">
        <f t="shared" si="32"/>
        <v>0.16184278699122875</v>
      </c>
      <c r="W235" s="18">
        <f t="shared" si="33"/>
        <v>1.3920407069690768E-2</v>
      </c>
      <c r="X235" s="20">
        <f t="shared" si="34"/>
        <v>6.964013484610029E-3</v>
      </c>
    </row>
    <row r="236" spans="1:24" s="3" customFormat="1" ht="11.25" customHeight="1" x14ac:dyDescent="0.2">
      <c r="A236" s="2">
        <v>10919</v>
      </c>
      <c r="B236" s="4" t="s">
        <v>19</v>
      </c>
      <c r="C236" s="4" t="s">
        <v>9</v>
      </c>
      <c r="D236" s="4">
        <v>830051556</v>
      </c>
      <c r="E236" s="4" t="s">
        <v>49</v>
      </c>
      <c r="F236" s="4" t="s">
        <v>544</v>
      </c>
      <c r="G236" s="4" t="s">
        <v>74</v>
      </c>
      <c r="H236" s="4" t="s">
        <v>14</v>
      </c>
      <c r="I236" s="4" t="s">
        <v>545</v>
      </c>
      <c r="J236" s="4" t="s">
        <v>11</v>
      </c>
      <c r="K236" s="4" t="s">
        <v>11</v>
      </c>
      <c r="L236" s="4" t="s">
        <v>12</v>
      </c>
      <c r="M236" s="4">
        <v>10145212</v>
      </c>
      <c r="N236" s="4">
        <v>14075725</v>
      </c>
      <c r="O236" s="4">
        <v>3466556</v>
      </c>
      <c r="P236" s="4">
        <v>1771668</v>
      </c>
      <c r="Q236" s="4">
        <v>12304057</v>
      </c>
      <c r="R236" s="4">
        <v>2373803</v>
      </c>
      <c r="S236" s="4"/>
      <c r="T236" s="18">
        <f t="shared" si="30"/>
        <v>2.9265968875160246</v>
      </c>
      <c r="U236" s="18">
        <f t="shared" si="31"/>
        <v>0.12586690916453683</v>
      </c>
      <c r="V236" s="18"/>
      <c r="W236" s="18">
        <f t="shared" si="33"/>
        <v>0.19292847879362068</v>
      </c>
      <c r="X236" s="20">
        <f t="shared" si="34"/>
        <v>0.16864516747805175</v>
      </c>
    </row>
    <row r="237" spans="1:24" s="3" customFormat="1" ht="11.25" customHeight="1" x14ac:dyDescent="0.2">
      <c r="A237" s="2">
        <v>10991</v>
      </c>
      <c r="B237" s="4" t="s">
        <v>19</v>
      </c>
      <c r="C237" s="4" t="s">
        <v>9</v>
      </c>
      <c r="D237" s="4">
        <v>830053900</v>
      </c>
      <c r="E237" s="4" t="s">
        <v>49</v>
      </c>
      <c r="F237" s="4" t="s">
        <v>546</v>
      </c>
      <c r="G237" s="4" t="s">
        <v>74</v>
      </c>
      <c r="H237" s="4" t="s">
        <v>10</v>
      </c>
      <c r="I237" s="4" t="s">
        <v>547</v>
      </c>
      <c r="J237" s="4" t="s">
        <v>11</v>
      </c>
      <c r="K237" s="4" t="s">
        <v>11</v>
      </c>
      <c r="L237" s="4" t="s">
        <v>12</v>
      </c>
      <c r="M237" s="4">
        <v>4588539</v>
      </c>
      <c r="N237" s="4">
        <v>6431355</v>
      </c>
      <c r="O237" s="4">
        <v>516186</v>
      </c>
      <c r="P237" s="4">
        <v>645787</v>
      </c>
      <c r="Q237" s="4">
        <v>5785568</v>
      </c>
      <c r="R237" s="4">
        <v>388595</v>
      </c>
      <c r="S237" s="4">
        <v>109330</v>
      </c>
      <c r="T237" s="18">
        <f t="shared" si="30"/>
        <v>8.8893131545605648</v>
      </c>
      <c r="U237" s="18">
        <f t="shared" si="31"/>
        <v>0.10041227703959742</v>
      </c>
      <c r="V237" s="18">
        <f t="shared" si="32"/>
        <v>3.5543309247233146</v>
      </c>
      <c r="W237" s="18">
        <f t="shared" si="33"/>
        <v>6.7166266129790542E-2</v>
      </c>
      <c r="X237" s="20">
        <f t="shared" si="34"/>
        <v>6.0421948407450687E-2</v>
      </c>
    </row>
    <row r="238" spans="1:24" s="3" customFormat="1" ht="11.25" customHeight="1" x14ac:dyDescent="0.2">
      <c r="A238" s="2">
        <v>11021</v>
      </c>
      <c r="B238" s="4" t="s">
        <v>19</v>
      </c>
      <c r="C238" s="4" t="s">
        <v>9</v>
      </c>
      <c r="D238" s="4">
        <v>830054644</v>
      </c>
      <c r="E238" s="4" t="s">
        <v>49</v>
      </c>
      <c r="F238" s="4" t="s">
        <v>548</v>
      </c>
      <c r="G238" s="4" t="s">
        <v>74</v>
      </c>
      <c r="H238" s="4" t="s">
        <v>10</v>
      </c>
      <c r="I238" s="4" t="s">
        <v>549</v>
      </c>
      <c r="J238" s="4" t="s">
        <v>11</v>
      </c>
      <c r="K238" s="4" t="s">
        <v>11</v>
      </c>
      <c r="L238" s="4" t="s">
        <v>12</v>
      </c>
      <c r="M238" s="4">
        <v>5541699</v>
      </c>
      <c r="N238" s="4">
        <v>7063420</v>
      </c>
      <c r="O238" s="4">
        <v>2057884</v>
      </c>
      <c r="P238" s="4">
        <v>5042176</v>
      </c>
      <c r="Q238" s="4">
        <v>2021244</v>
      </c>
      <c r="R238" s="4">
        <v>1042933</v>
      </c>
      <c r="S238" s="4">
        <v>307945</v>
      </c>
      <c r="T238" s="18">
        <f t="shared" si="30"/>
        <v>2.692911262248018</v>
      </c>
      <c r="U238" s="18">
        <f t="shared" si="31"/>
        <v>0.71384343561617458</v>
      </c>
      <c r="V238" s="18">
        <f t="shared" si="32"/>
        <v>3.3867508808391107</v>
      </c>
      <c r="W238" s="18">
        <f t="shared" si="33"/>
        <v>0.51598569989570775</v>
      </c>
      <c r="X238" s="20">
        <f t="shared" si="34"/>
        <v>0.14765269515333931</v>
      </c>
    </row>
    <row r="239" spans="1:24" s="3" customFormat="1" ht="11.25" customHeight="1" x14ac:dyDescent="0.2">
      <c r="A239" s="2">
        <v>11101</v>
      </c>
      <c r="B239" s="4" t="s">
        <v>19</v>
      </c>
      <c r="C239" s="4" t="s">
        <v>9</v>
      </c>
      <c r="D239" s="4">
        <v>830056903</v>
      </c>
      <c r="E239" s="4" t="s">
        <v>49</v>
      </c>
      <c r="F239" s="4" t="s">
        <v>550</v>
      </c>
      <c r="G239" s="4" t="s">
        <v>74</v>
      </c>
      <c r="H239" s="4" t="s">
        <v>10</v>
      </c>
      <c r="I239" s="4" t="s">
        <v>551</v>
      </c>
      <c r="J239" s="4" t="s">
        <v>11</v>
      </c>
      <c r="K239" s="4" t="s">
        <v>11</v>
      </c>
      <c r="L239" s="4" t="s">
        <v>12</v>
      </c>
      <c r="M239" s="4">
        <v>594031</v>
      </c>
      <c r="N239" s="4">
        <v>2121550</v>
      </c>
      <c r="O239" s="4">
        <v>97578</v>
      </c>
      <c r="P239" s="4">
        <v>1045289</v>
      </c>
      <c r="Q239" s="4">
        <v>1076261</v>
      </c>
      <c r="R239" s="4">
        <v>-68940</v>
      </c>
      <c r="S239" s="4">
        <v>7893</v>
      </c>
      <c r="T239" s="18">
        <f t="shared" si="30"/>
        <v>6.0877554366763</v>
      </c>
      <c r="U239" s="18">
        <f t="shared" si="31"/>
        <v>0.49270061982984137</v>
      </c>
      <c r="V239" s="18">
        <f t="shared" si="32"/>
        <v>-8.7343215507411625</v>
      </c>
      <c r="W239" s="18">
        <f t="shared" si="33"/>
        <v>-6.405509444270488E-2</v>
      </c>
      <c r="X239" s="20">
        <f t="shared" si="34"/>
        <v>-3.2495109707525158E-2</v>
      </c>
    </row>
    <row r="240" spans="1:24" s="3" customFormat="1" ht="11.25" customHeight="1" x14ac:dyDescent="0.2">
      <c r="A240" s="2">
        <v>11141</v>
      </c>
      <c r="B240" s="4" t="s">
        <v>19</v>
      </c>
      <c r="C240" s="4" t="s">
        <v>9</v>
      </c>
      <c r="D240" s="4">
        <v>830058216</v>
      </c>
      <c r="E240" s="4" t="s">
        <v>49</v>
      </c>
      <c r="F240" s="4" t="s">
        <v>552</v>
      </c>
      <c r="G240" s="4" t="s">
        <v>74</v>
      </c>
      <c r="H240" s="4" t="s">
        <v>10</v>
      </c>
      <c r="I240" s="4" t="s">
        <v>553</v>
      </c>
      <c r="J240" s="4" t="s">
        <v>13</v>
      </c>
      <c r="K240" s="4" t="s">
        <v>22</v>
      </c>
      <c r="L240" s="4" t="s">
        <v>12</v>
      </c>
      <c r="M240" s="4">
        <v>17026536</v>
      </c>
      <c r="N240" s="4">
        <v>19206059</v>
      </c>
      <c r="O240" s="4">
        <v>731046</v>
      </c>
      <c r="P240" s="4">
        <v>16211175</v>
      </c>
      <c r="Q240" s="4">
        <v>2994884</v>
      </c>
      <c r="R240" s="4">
        <v>563710</v>
      </c>
      <c r="S240" s="4">
        <v>269364</v>
      </c>
      <c r="T240" s="18">
        <f t="shared" si="30"/>
        <v>23.290649288827243</v>
      </c>
      <c r="U240" s="18">
        <f t="shared" si="31"/>
        <v>0.84406566698561114</v>
      </c>
      <c r="V240" s="18">
        <f t="shared" si="32"/>
        <v>2.0927443904901919</v>
      </c>
      <c r="W240" s="18">
        <f t="shared" si="33"/>
        <v>0.18822431853787994</v>
      </c>
      <c r="X240" s="20">
        <f t="shared" si="34"/>
        <v>2.9350633568292171E-2</v>
      </c>
    </row>
    <row r="241" spans="1:24" s="3" customFormat="1" ht="11.25" customHeight="1" x14ac:dyDescent="0.2">
      <c r="A241" s="2">
        <v>11153</v>
      </c>
      <c r="B241" s="4" t="s">
        <v>19</v>
      </c>
      <c r="C241" s="4" t="s">
        <v>9</v>
      </c>
      <c r="D241" s="4">
        <v>830058620</v>
      </c>
      <c r="E241" s="4" t="s">
        <v>49</v>
      </c>
      <c r="F241" s="4" t="s">
        <v>554</v>
      </c>
      <c r="G241" s="4" t="s">
        <v>78</v>
      </c>
      <c r="H241" s="4" t="s">
        <v>105</v>
      </c>
      <c r="I241" s="4" t="s">
        <v>555</v>
      </c>
      <c r="J241" s="4" t="s">
        <v>11</v>
      </c>
      <c r="K241" s="4" t="s">
        <v>11</v>
      </c>
      <c r="L241" s="4" t="s">
        <v>12</v>
      </c>
      <c r="M241" s="4">
        <v>7383919</v>
      </c>
      <c r="N241" s="4">
        <v>8024661</v>
      </c>
      <c r="O241" s="4">
        <v>1198575</v>
      </c>
      <c r="P241" s="4">
        <v>4272424</v>
      </c>
      <c r="Q241" s="4">
        <v>3752237</v>
      </c>
      <c r="R241" s="4">
        <v>804595</v>
      </c>
      <c r="S241" s="4">
        <v>804679</v>
      </c>
      <c r="T241" s="18">
        <f t="shared" si="30"/>
        <v>6.1605815238929562</v>
      </c>
      <c r="U241" s="18">
        <f t="shared" si="31"/>
        <v>0.53241177415469643</v>
      </c>
      <c r="V241" s="18">
        <f t="shared" si="32"/>
        <v>0.99989561054780851</v>
      </c>
      <c r="W241" s="18">
        <f t="shared" si="33"/>
        <v>0.21443075157566008</v>
      </c>
      <c r="X241" s="20">
        <f t="shared" si="34"/>
        <v>0.10026529469593794</v>
      </c>
    </row>
    <row r="242" spans="1:24" s="3" customFormat="1" ht="11.25" customHeight="1" x14ac:dyDescent="0.2">
      <c r="A242" s="2">
        <v>11347</v>
      </c>
      <c r="B242" s="4" t="s">
        <v>19</v>
      </c>
      <c r="C242" s="4" t="s">
        <v>9</v>
      </c>
      <c r="D242" s="4">
        <v>830065092</v>
      </c>
      <c r="E242" s="4" t="s">
        <v>49</v>
      </c>
      <c r="F242" s="4" t="s">
        <v>556</v>
      </c>
      <c r="G242" s="4" t="s">
        <v>74</v>
      </c>
      <c r="H242" s="4" t="s">
        <v>10</v>
      </c>
      <c r="I242" s="4" t="s">
        <v>557</v>
      </c>
      <c r="J242" s="4" t="s">
        <v>11</v>
      </c>
      <c r="K242" s="4" t="s">
        <v>11</v>
      </c>
      <c r="L242" s="4" t="s">
        <v>12</v>
      </c>
      <c r="M242" s="4">
        <v>7392618</v>
      </c>
      <c r="N242" s="4">
        <v>12837557</v>
      </c>
      <c r="O242" s="4">
        <v>1730981</v>
      </c>
      <c r="P242" s="4">
        <v>6846546</v>
      </c>
      <c r="Q242" s="4">
        <v>5991011</v>
      </c>
      <c r="R242" s="4">
        <v>2721816</v>
      </c>
      <c r="S242" s="4">
        <v>1193269</v>
      </c>
      <c r="T242" s="18">
        <f t="shared" si="30"/>
        <v>4.2707678478273303</v>
      </c>
      <c r="U242" s="18">
        <f t="shared" si="31"/>
        <v>0.5333215657776631</v>
      </c>
      <c r="V242" s="18">
        <f t="shared" si="32"/>
        <v>2.2809743653777983</v>
      </c>
      <c r="W242" s="18">
        <f t="shared" si="33"/>
        <v>0.45431664204923011</v>
      </c>
      <c r="X242" s="20">
        <f t="shared" si="34"/>
        <v>0.21201977915268458</v>
      </c>
    </row>
    <row r="243" spans="1:24" s="3" customFormat="1" ht="11.25" customHeight="1" x14ac:dyDescent="0.2">
      <c r="A243" s="2">
        <v>11349</v>
      </c>
      <c r="B243" s="4" t="s">
        <v>19</v>
      </c>
      <c r="C243" s="4" t="s">
        <v>9</v>
      </c>
      <c r="D243" s="4">
        <v>830065206</v>
      </c>
      <c r="E243" s="4" t="s">
        <v>49</v>
      </c>
      <c r="F243" s="4" t="s">
        <v>558</v>
      </c>
      <c r="G243" s="4" t="s">
        <v>74</v>
      </c>
      <c r="H243" s="4" t="s">
        <v>10</v>
      </c>
      <c r="I243" s="4" t="s">
        <v>559</v>
      </c>
      <c r="J243" s="4" t="s">
        <v>11</v>
      </c>
      <c r="K243" s="4" t="s">
        <v>11</v>
      </c>
      <c r="L243" s="4" t="s">
        <v>12</v>
      </c>
      <c r="M243" s="4">
        <v>4071678</v>
      </c>
      <c r="N243" s="4">
        <v>4994212</v>
      </c>
      <c r="O243" s="4">
        <v>3170245</v>
      </c>
      <c r="P243" s="4">
        <v>755147</v>
      </c>
      <c r="Q243" s="4">
        <v>4239065</v>
      </c>
      <c r="R243" s="4">
        <v>-172845</v>
      </c>
      <c r="S243" s="4">
        <v>0</v>
      </c>
      <c r="T243" s="18">
        <f t="shared" si="30"/>
        <v>1.2843417464580813</v>
      </c>
      <c r="U243" s="18">
        <f t="shared" si="31"/>
        <v>0.15120443425309138</v>
      </c>
      <c r="V243" s="18"/>
      <c r="W243" s="18">
        <f t="shared" si="33"/>
        <v>-4.0774321695940023E-2</v>
      </c>
      <c r="X243" s="20">
        <f t="shared" si="34"/>
        <v>-3.4609063451851864E-2</v>
      </c>
    </row>
    <row r="244" spans="1:24" s="3" customFormat="1" ht="11.25" customHeight="1" x14ac:dyDescent="0.2">
      <c r="A244" s="2">
        <v>11355</v>
      </c>
      <c r="B244" s="4" t="s">
        <v>19</v>
      </c>
      <c r="C244" s="4" t="s">
        <v>9</v>
      </c>
      <c r="D244" s="4">
        <v>830065332</v>
      </c>
      <c r="E244" s="4" t="s">
        <v>49</v>
      </c>
      <c r="F244" s="4" t="s">
        <v>560</v>
      </c>
      <c r="G244" s="4" t="s">
        <v>74</v>
      </c>
      <c r="H244" s="4" t="s">
        <v>10</v>
      </c>
      <c r="I244" s="4" t="s">
        <v>561</v>
      </c>
      <c r="J244" s="4" t="s">
        <v>11</v>
      </c>
      <c r="K244" s="4" t="s">
        <v>11</v>
      </c>
      <c r="L244" s="4" t="s">
        <v>12</v>
      </c>
      <c r="M244" s="4">
        <v>22885530</v>
      </c>
      <c r="N244" s="4">
        <v>23488192</v>
      </c>
      <c r="O244" s="4">
        <v>699098</v>
      </c>
      <c r="P244" s="4">
        <v>5552884</v>
      </c>
      <c r="Q244" s="4">
        <v>17935308</v>
      </c>
      <c r="R244" s="4">
        <v>4464863</v>
      </c>
      <c r="S244" s="4">
        <v>444895</v>
      </c>
      <c r="T244" s="18">
        <f t="shared" si="30"/>
        <v>32.735796698030889</v>
      </c>
      <c r="U244" s="18">
        <f t="shared" si="31"/>
        <v>0.23641172551723011</v>
      </c>
      <c r="V244" s="18">
        <f t="shared" si="32"/>
        <v>10.035767990199934</v>
      </c>
      <c r="W244" s="18">
        <f t="shared" si="33"/>
        <v>0.24894264430808771</v>
      </c>
      <c r="X244" s="20">
        <f t="shared" si="34"/>
        <v>0.19008968421239064</v>
      </c>
    </row>
    <row r="245" spans="1:24" s="3" customFormat="1" ht="11.25" customHeight="1" x14ac:dyDescent="0.2">
      <c r="A245" s="2">
        <v>11373</v>
      </c>
      <c r="B245" s="4" t="s">
        <v>19</v>
      </c>
      <c r="C245" s="4" t="s">
        <v>9</v>
      </c>
      <c r="D245" s="4">
        <v>830065750</v>
      </c>
      <c r="E245" s="4" t="s">
        <v>49</v>
      </c>
      <c r="F245" s="4" t="s">
        <v>562</v>
      </c>
      <c r="G245" s="4" t="s">
        <v>74</v>
      </c>
      <c r="H245" s="4" t="s">
        <v>10</v>
      </c>
      <c r="I245" s="4" t="s">
        <v>563</v>
      </c>
      <c r="J245" s="4" t="s">
        <v>11</v>
      </c>
      <c r="K245" s="4" t="s">
        <v>11</v>
      </c>
      <c r="L245" s="4" t="s">
        <v>12</v>
      </c>
      <c r="M245" s="4">
        <v>45377456</v>
      </c>
      <c r="N245" s="4">
        <v>48424323</v>
      </c>
      <c r="O245" s="4">
        <v>1484025</v>
      </c>
      <c r="P245" s="4">
        <v>11735550</v>
      </c>
      <c r="Q245" s="4">
        <v>36688773</v>
      </c>
      <c r="R245" s="4">
        <v>11445804</v>
      </c>
      <c r="S245" s="4">
        <v>1024201</v>
      </c>
      <c r="T245" s="18">
        <f t="shared" si="30"/>
        <v>30.577285423089233</v>
      </c>
      <c r="U245" s="18">
        <f t="shared" si="31"/>
        <v>0.2423482513116394</v>
      </c>
      <c r="V245" s="18">
        <f t="shared" si="32"/>
        <v>11.175349369899072</v>
      </c>
      <c r="W245" s="18">
        <f t="shared" si="33"/>
        <v>0.31197020407305526</v>
      </c>
      <c r="X245" s="20">
        <f t="shared" si="34"/>
        <v>0.23636477065461503</v>
      </c>
    </row>
    <row r="246" spans="1:24" s="3" customFormat="1" ht="11.25" customHeight="1" x14ac:dyDescent="0.2">
      <c r="A246" s="2">
        <v>11481</v>
      </c>
      <c r="B246" s="4" t="s">
        <v>19</v>
      </c>
      <c r="C246" s="4" t="s">
        <v>9</v>
      </c>
      <c r="D246" s="4">
        <v>830068550</v>
      </c>
      <c r="E246" s="4" t="s">
        <v>49</v>
      </c>
      <c r="F246" s="4" t="s">
        <v>564</v>
      </c>
      <c r="G246" s="4" t="s">
        <v>74</v>
      </c>
      <c r="H246" s="4" t="s">
        <v>10</v>
      </c>
      <c r="I246" s="4" t="s">
        <v>565</v>
      </c>
      <c r="J246" s="4" t="s">
        <v>11</v>
      </c>
      <c r="K246" s="4" t="s">
        <v>11</v>
      </c>
      <c r="L246" s="4" t="s">
        <v>12</v>
      </c>
      <c r="M246" s="4">
        <v>17879753</v>
      </c>
      <c r="N246" s="4">
        <v>20156531</v>
      </c>
      <c r="O246" s="4">
        <v>4336768</v>
      </c>
      <c r="P246" s="4">
        <v>11795627</v>
      </c>
      <c r="Q246" s="4">
        <v>8360904</v>
      </c>
      <c r="R246" s="4">
        <v>2101716</v>
      </c>
      <c r="S246" s="4">
        <v>1357617</v>
      </c>
      <c r="T246" s="18">
        <f t="shared" si="30"/>
        <v>4.1228290284377671</v>
      </c>
      <c r="U246" s="18">
        <f t="shared" si="31"/>
        <v>0.58520124320995515</v>
      </c>
      <c r="V246" s="18">
        <f t="shared" si="32"/>
        <v>1.548091987651893</v>
      </c>
      <c r="W246" s="18">
        <f t="shared" si="33"/>
        <v>0.25137425331040758</v>
      </c>
      <c r="X246" s="20">
        <f t="shared" si="34"/>
        <v>0.10426972776218289</v>
      </c>
    </row>
    <row r="247" spans="1:24" s="3" customFormat="1" ht="11.25" customHeight="1" x14ac:dyDescent="0.2">
      <c r="A247" s="2">
        <v>11497</v>
      </c>
      <c r="B247" s="4" t="s">
        <v>19</v>
      </c>
      <c r="C247" s="4" t="s">
        <v>9</v>
      </c>
      <c r="D247" s="4">
        <v>830069247</v>
      </c>
      <c r="E247" s="4" t="s">
        <v>49</v>
      </c>
      <c r="F247" s="4" t="s">
        <v>566</v>
      </c>
      <c r="G247" s="4" t="s">
        <v>78</v>
      </c>
      <c r="H247" s="4" t="s">
        <v>10</v>
      </c>
      <c r="I247" s="4" t="s">
        <v>567</v>
      </c>
      <c r="J247" s="4" t="s">
        <v>11</v>
      </c>
      <c r="K247" s="4" t="s">
        <v>11</v>
      </c>
      <c r="L247" s="4" t="s">
        <v>12</v>
      </c>
      <c r="M247" s="4">
        <v>5127683</v>
      </c>
      <c r="N247" s="4">
        <v>9789721</v>
      </c>
      <c r="O247" s="4">
        <v>774590</v>
      </c>
      <c r="P247" s="4">
        <v>1267309</v>
      </c>
      <c r="Q247" s="4">
        <v>8522412</v>
      </c>
      <c r="R247" s="4">
        <v>1065640</v>
      </c>
      <c r="S247" s="4">
        <v>177816</v>
      </c>
      <c r="T247" s="18">
        <f t="shared" si="30"/>
        <v>6.6198672846279969</v>
      </c>
      <c r="U247" s="18">
        <f t="shared" si="31"/>
        <v>0.12945302527007665</v>
      </c>
      <c r="V247" s="18">
        <f t="shared" si="32"/>
        <v>5.9929365186484906</v>
      </c>
      <c r="W247" s="18">
        <f t="shared" si="33"/>
        <v>0.12503971880261128</v>
      </c>
      <c r="X247" s="20">
        <f t="shared" si="34"/>
        <v>0.10885294892469356</v>
      </c>
    </row>
    <row r="248" spans="1:24" s="3" customFormat="1" ht="11.25" customHeight="1" x14ac:dyDescent="0.2">
      <c r="A248" s="2">
        <v>11583</v>
      </c>
      <c r="B248" s="4" t="s">
        <v>19</v>
      </c>
      <c r="C248" s="4" t="s">
        <v>9</v>
      </c>
      <c r="D248" s="4">
        <v>830071701</v>
      </c>
      <c r="E248" s="4" t="s">
        <v>49</v>
      </c>
      <c r="F248" s="4" t="s">
        <v>568</v>
      </c>
      <c r="G248" s="4" t="s">
        <v>74</v>
      </c>
      <c r="H248" s="4" t="s">
        <v>10</v>
      </c>
      <c r="I248" s="4" t="s">
        <v>569</v>
      </c>
      <c r="J248" s="4" t="s">
        <v>11</v>
      </c>
      <c r="K248" s="4" t="s">
        <v>11</v>
      </c>
      <c r="L248" s="4" t="s">
        <v>12</v>
      </c>
      <c r="M248" s="4">
        <v>10488711</v>
      </c>
      <c r="N248" s="4">
        <v>12766986</v>
      </c>
      <c r="O248" s="4">
        <v>733836</v>
      </c>
      <c r="P248" s="4">
        <v>5638691</v>
      </c>
      <c r="Q248" s="4">
        <v>7128295</v>
      </c>
      <c r="R248" s="4">
        <v>2941540</v>
      </c>
      <c r="S248" s="4">
        <v>404704</v>
      </c>
      <c r="T248" s="18">
        <f t="shared" si="30"/>
        <v>14.292990531944467</v>
      </c>
      <c r="U248" s="18">
        <f t="shared" si="31"/>
        <v>0.44166187696923925</v>
      </c>
      <c r="V248" s="18">
        <f t="shared" si="32"/>
        <v>7.268373922669408</v>
      </c>
      <c r="W248" s="18">
        <f t="shared" si="33"/>
        <v>0.412656883588572</v>
      </c>
      <c r="X248" s="20">
        <f t="shared" si="34"/>
        <v>0.23040206983856645</v>
      </c>
    </row>
    <row r="249" spans="1:24" s="3" customFormat="1" ht="11.25" customHeight="1" x14ac:dyDescent="0.2">
      <c r="A249" s="2">
        <v>11599</v>
      </c>
      <c r="B249" s="4" t="s">
        <v>19</v>
      </c>
      <c r="C249" s="4" t="s">
        <v>9</v>
      </c>
      <c r="D249" s="4">
        <v>830072417</v>
      </c>
      <c r="E249" s="4" t="s">
        <v>49</v>
      </c>
      <c r="F249" s="4" t="s">
        <v>570</v>
      </c>
      <c r="G249" s="4" t="s">
        <v>74</v>
      </c>
      <c r="H249" s="4" t="s">
        <v>14</v>
      </c>
      <c r="I249" s="4" t="s">
        <v>571</v>
      </c>
      <c r="J249" s="4" t="s">
        <v>11</v>
      </c>
      <c r="K249" s="4" t="s">
        <v>11</v>
      </c>
      <c r="L249" s="4" t="s">
        <v>12</v>
      </c>
      <c r="M249" s="4">
        <v>2486696</v>
      </c>
      <c r="N249" s="4">
        <v>3665567</v>
      </c>
      <c r="O249" s="4">
        <v>80161</v>
      </c>
      <c r="P249" s="4">
        <v>1350256</v>
      </c>
      <c r="Q249" s="4">
        <v>2315311</v>
      </c>
      <c r="R249" s="4">
        <v>474303</v>
      </c>
      <c r="S249" s="4">
        <v>317256</v>
      </c>
      <c r="T249" s="18">
        <f t="shared" si="30"/>
        <v>31.021269694739338</v>
      </c>
      <c r="U249" s="18">
        <f t="shared" si="31"/>
        <v>0.36836211150962456</v>
      </c>
      <c r="V249" s="18">
        <f t="shared" si="32"/>
        <v>1.495016642711249</v>
      </c>
      <c r="W249" s="18">
        <f t="shared" si="33"/>
        <v>0.20485498492427151</v>
      </c>
      <c r="X249" s="20">
        <f t="shared" si="34"/>
        <v>0.12939417012429455</v>
      </c>
    </row>
    <row r="250" spans="1:24" s="3" customFormat="1" ht="11.25" customHeight="1" x14ac:dyDescent="0.2">
      <c r="A250" s="2">
        <v>11725</v>
      </c>
      <c r="B250" s="4" t="s">
        <v>19</v>
      </c>
      <c r="C250" s="4" t="s">
        <v>9</v>
      </c>
      <c r="D250" s="4">
        <v>830077515</v>
      </c>
      <c r="E250" s="4" t="s">
        <v>49</v>
      </c>
      <c r="F250" s="4" t="s">
        <v>572</v>
      </c>
      <c r="G250" s="4" t="s">
        <v>74</v>
      </c>
      <c r="H250" s="4" t="s">
        <v>10</v>
      </c>
      <c r="I250" s="4" t="s">
        <v>573</v>
      </c>
      <c r="J250" s="4" t="s">
        <v>11</v>
      </c>
      <c r="K250" s="4" t="s">
        <v>11</v>
      </c>
      <c r="L250" s="4" t="s">
        <v>12</v>
      </c>
      <c r="M250" s="4">
        <v>26578119</v>
      </c>
      <c r="N250" s="4">
        <v>28929343</v>
      </c>
      <c r="O250" s="4">
        <v>20892440</v>
      </c>
      <c r="P250" s="4">
        <v>15600725</v>
      </c>
      <c r="Q250" s="4">
        <v>13328618</v>
      </c>
      <c r="R250" s="4">
        <v>2886073</v>
      </c>
      <c r="S250" s="4">
        <v>1516381</v>
      </c>
      <c r="T250" s="18">
        <f t="shared" si="30"/>
        <v>1.2721404967538497</v>
      </c>
      <c r="U250" s="18">
        <f t="shared" si="31"/>
        <v>0.53926993779291843</v>
      </c>
      <c r="V250" s="18">
        <f t="shared" si="32"/>
        <v>1.903263757591265</v>
      </c>
      <c r="W250" s="18">
        <f t="shared" si="33"/>
        <v>0.21653205156003422</v>
      </c>
      <c r="X250" s="20">
        <f t="shared" si="34"/>
        <v>9.9762825585081552E-2</v>
      </c>
    </row>
    <row r="251" spans="1:24" s="3" customFormat="1" ht="11.25" customHeight="1" x14ac:dyDescent="0.2">
      <c r="A251" s="2">
        <v>11779</v>
      </c>
      <c r="B251" s="4" t="s">
        <v>19</v>
      </c>
      <c r="C251" s="4" t="s">
        <v>9</v>
      </c>
      <c r="D251" s="4">
        <v>830080022</v>
      </c>
      <c r="E251" s="4" t="s">
        <v>49</v>
      </c>
      <c r="F251" s="4" t="s">
        <v>574</v>
      </c>
      <c r="G251" s="4" t="s">
        <v>74</v>
      </c>
      <c r="H251" s="4" t="s">
        <v>10</v>
      </c>
      <c r="I251" s="4" t="s">
        <v>575</v>
      </c>
      <c r="J251" s="4" t="s">
        <v>11</v>
      </c>
      <c r="K251" s="4" t="s">
        <v>11</v>
      </c>
      <c r="L251" s="4" t="s">
        <v>12</v>
      </c>
      <c r="M251" s="4">
        <v>1467900</v>
      </c>
      <c r="N251" s="4">
        <v>3522800</v>
      </c>
      <c r="O251" s="4">
        <v>3466556</v>
      </c>
      <c r="P251" s="4">
        <v>2332837</v>
      </c>
      <c r="Q251" s="4">
        <v>1189963</v>
      </c>
      <c r="R251" s="4">
        <v>37456</v>
      </c>
      <c r="S251" s="4"/>
      <c r="T251" s="18">
        <f t="shared" si="30"/>
        <v>0.42344621001362737</v>
      </c>
      <c r="U251" s="18">
        <f t="shared" si="31"/>
        <v>0.66221102532076759</v>
      </c>
      <c r="V251" s="18"/>
      <c r="W251" s="18">
        <f t="shared" si="33"/>
        <v>3.1476608936580379E-2</v>
      </c>
      <c r="X251" s="20">
        <f t="shared" si="34"/>
        <v>1.0632451459066652E-2</v>
      </c>
    </row>
    <row r="252" spans="1:24" s="3" customFormat="1" ht="11.25" customHeight="1" x14ac:dyDescent="0.2">
      <c r="A252" s="2">
        <v>11867</v>
      </c>
      <c r="B252" s="4" t="s">
        <v>19</v>
      </c>
      <c r="C252" s="4" t="s">
        <v>9</v>
      </c>
      <c r="D252" s="4">
        <v>830082848</v>
      </c>
      <c r="E252" s="4" t="s">
        <v>49</v>
      </c>
      <c r="F252" s="4" t="s">
        <v>576</v>
      </c>
      <c r="G252" s="4" t="s">
        <v>74</v>
      </c>
      <c r="H252" s="4" t="s">
        <v>10</v>
      </c>
      <c r="I252" s="4" t="s">
        <v>577</v>
      </c>
      <c r="J252" s="4" t="s">
        <v>11</v>
      </c>
      <c r="K252" s="4" t="s">
        <v>11</v>
      </c>
      <c r="L252" s="4" t="s">
        <v>12</v>
      </c>
      <c r="M252" s="4">
        <v>15839345</v>
      </c>
      <c r="N252" s="4">
        <v>19226379</v>
      </c>
      <c r="O252" s="4">
        <v>516186</v>
      </c>
      <c r="P252" s="4">
        <v>16348546</v>
      </c>
      <c r="Q252" s="4">
        <v>2877833</v>
      </c>
      <c r="R252" s="4">
        <v>2891377</v>
      </c>
      <c r="S252" s="4">
        <v>1700790</v>
      </c>
      <c r="T252" s="18">
        <f t="shared" si="30"/>
        <v>30.685344042651291</v>
      </c>
      <c r="U252" s="18">
        <f t="shared" si="31"/>
        <v>0.85031851291395011</v>
      </c>
      <c r="V252" s="18">
        <f t="shared" si="32"/>
        <v>1.7000199907101994</v>
      </c>
      <c r="W252" s="18">
        <f t="shared" si="33"/>
        <v>1.0047063189559644</v>
      </c>
      <c r="X252" s="20">
        <f t="shared" si="34"/>
        <v>0.15038593590607988</v>
      </c>
    </row>
    <row r="253" spans="1:24" s="3" customFormat="1" ht="11.25" customHeight="1" x14ac:dyDescent="0.2">
      <c r="A253" s="2">
        <v>11871</v>
      </c>
      <c r="B253" s="4" t="s">
        <v>19</v>
      </c>
      <c r="C253" s="4" t="s">
        <v>9</v>
      </c>
      <c r="D253" s="4">
        <v>830083335</v>
      </c>
      <c r="E253" s="4" t="s">
        <v>49</v>
      </c>
      <c r="F253" s="4" t="s">
        <v>578</v>
      </c>
      <c r="G253" s="4" t="s">
        <v>74</v>
      </c>
      <c r="H253" s="4" t="s">
        <v>14</v>
      </c>
      <c r="I253" s="4" t="s">
        <v>579</v>
      </c>
      <c r="J253" s="4" t="s">
        <v>11</v>
      </c>
      <c r="K253" s="4" t="s">
        <v>11</v>
      </c>
      <c r="L253" s="4" t="s">
        <v>12</v>
      </c>
      <c r="M253" s="4">
        <v>21451538</v>
      </c>
      <c r="N253" s="4">
        <v>23951008</v>
      </c>
      <c r="O253" s="4">
        <v>2057884</v>
      </c>
      <c r="P253" s="4">
        <v>10599981</v>
      </c>
      <c r="Q253" s="4">
        <v>13351027</v>
      </c>
      <c r="R253" s="4">
        <v>1619540</v>
      </c>
      <c r="S253" s="4">
        <v>3376901</v>
      </c>
      <c r="T253" s="18">
        <f t="shared" si="30"/>
        <v>10.4240754094983</v>
      </c>
      <c r="U253" s="18">
        <f t="shared" si="31"/>
        <v>0.44256930647762299</v>
      </c>
      <c r="V253" s="18">
        <f t="shared" si="32"/>
        <v>0.47959356818574189</v>
      </c>
      <c r="W253" s="18">
        <f t="shared" si="33"/>
        <v>0.12130452586156855</v>
      </c>
      <c r="X253" s="20">
        <f t="shared" si="34"/>
        <v>6.7618865978417278E-2</v>
      </c>
    </row>
    <row r="254" spans="1:24" s="3" customFormat="1" ht="11.25" customHeight="1" x14ac:dyDescent="0.2">
      <c r="A254" s="2">
        <v>11889</v>
      </c>
      <c r="B254" s="4" t="s">
        <v>19</v>
      </c>
      <c r="C254" s="4" t="s">
        <v>9</v>
      </c>
      <c r="D254" s="4">
        <v>830083878</v>
      </c>
      <c r="E254" s="4" t="s">
        <v>49</v>
      </c>
      <c r="F254" s="4" t="s">
        <v>580</v>
      </c>
      <c r="G254" s="4" t="s">
        <v>74</v>
      </c>
      <c r="H254" s="4" t="s">
        <v>10</v>
      </c>
      <c r="I254" s="4" t="s">
        <v>581</v>
      </c>
      <c r="J254" s="4" t="s">
        <v>11</v>
      </c>
      <c r="K254" s="4" t="s">
        <v>11</v>
      </c>
      <c r="L254" s="4" t="s">
        <v>12</v>
      </c>
      <c r="M254" s="4">
        <v>8137700</v>
      </c>
      <c r="N254" s="4">
        <v>8590656</v>
      </c>
      <c r="O254" s="4">
        <v>97578</v>
      </c>
      <c r="P254" s="4">
        <v>2047114</v>
      </c>
      <c r="Q254" s="4">
        <v>6543542</v>
      </c>
      <c r="R254" s="4">
        <v>524438</v>
      </c>
      <c r="S254" s="4"/>
      <c r="T254" s="18">
        <f t="shared" si="30"/>
        <v>83.396872245793105</v>
      </c>
      <c r="U254" s="18">
        <f t="shared" si="31"/>
        <v>0.23829542237519463</v>
      </c>
      <c r="V254" s="18"/>
      <c r="W254" s="18">
        <f t="shared" si="33"/>
        <v>8.0145890406143949E-2</v>
      </c>
      <c r="X254" s="20">
        <f t="shared" si="34"/>
        <v>6.1047491600175821E-2</v>
      </c>
    </row>
    <row r="255" spans="1:24" s="3" customFormat="1" ht="11.25" customHeight="1" x14ac:dyDescent="0.2">
      <c r="A255" s="2">
        <v>12099</v>
      </c>
      <c r="B255" s="4" t="s">
        <v>19</v>
      </c>
      <c r="C255" s="4" t="s">
        <v>9</v>
      </c>
      <c r="D255" s="4">
        <v>830091739</v>
      </c>
      <c r="E255" s="4" t="s">
        <v>49</v>
      </c>
      <c r="F255" s="4" t="s">
        <v>582</v>
      </c>
      <c r="G255" s="4" t="s">
        <v>74</v>
      </c>
      <c r="H255" s="4" t="s">
        <v>75</v>
      </c>
      <c r="I255" s="4" t="s">
        <v>583</v>
      </c>
      <c r="J255" s="4" t="s">
        <v>11</v>
      </c>
      <c r="K255" s="4" t="s">
        <v>11</v>
      </c>
      <c r="L255" s="4" t="s">
        <v>12</v>
      </c>
      <c r="M255" s="4">
        <v>14354988</v>
      </c>
      <c r="N255" s="4">
        <v>15030046</v>
      </c>
      <c r="O255" s="4">
        <v>731046</v>
      </c>
      <c r="P255" s="4">
        <v>8374314</v>
      </c>
      <c r="Q255" s="4">
        <v>6655732</v>
      </c>
      <c r="R255" s="4">
        <v>2397973</v>
      </c>
      <c r="S255" s="4">
        <v>741346</v>
      </c>
      <c r="T255" s="18">
        <f t="shared" si="30"/>
        <v>19.636230825420014</v>
      </c>
      <c r="U255" s="18">
        <f t="shared" si="31"/>
        <v>0.5571715482440972</v>
      </c>
      <c r="V255" s="18">
        <f t="shared" si="32"/>
        <v>3.2346205415554952</v>
      </c>
      <c r="W255" s="18">
        <f t="shared" si="33"/>
        <v>0.36028689256117885</v>
      </c>
      <c r="X255" s="20">
        <f t="shared" si="34"/>
        <v>0.15954528682081212</v>
      </c>
    </row>
    <row r="256" spans="1:24" s="3" customFormat="1" ht="11.25" customHeight="1" x14ac:dyDescent="0.2">
      <c r="A256" s="2">
        <v>12135</v>
      </c>
      <c r="B256" s="4" t="s">
        <v>19</v>
      </c>
      <c r="C256" s="4" t="s">
        <v>9</v>
      </c>
      <c r="D256" s="4">
        <v>830092541</v>
      </c>
      <c r="E256" s="4" t="s">
        <v>49</v>
      </c>
      <c r="F256" s="4" t="s">
        <v>584</v>
      </c>
      <c r="G256" s="4" t="s">
        <v>78</v>
      </c>
      <c r="H256" s="4" t="s">
        <v>10</v>
      </c>
      <c r="I256" s="4" t="s">
        <v>585</v>
      </c>
      <c r="J256" s="4" t="s">
        <v>11</v>
      </c>
      <c r="K256" s="4" t="s">
        <v>11</v>
      </c>
      <c r="L256" s="4" t="s">
        <v>12</v>
      </c>
      <c r="M256" s="4">
        <v>11176867</v>
      </c>
      <c r="N256" s="4">
        <v>11194840</v>
      </c>
      <c r="O256" s="4">
        <v>1198575</v>
      </c>
      <c r="P256" s="4">
        <v>6231015</v>
      </c>
      <c r="Q256" s="4">
        <v>4963825</v>
      </c>
      <c r="R256" s="4">
        <v>1978337</v>
      </c>
      <c r="S256" s="4">
        <v>294409</v>
      </c>
      <c r="T256" s="18">
        <f t="shared" si="30"/>
        <v>9.3251294245249561</v>
      </c>
      <c r="U256" s="18">
        <f t="shared" si="31"/>
        <v>0.55659705721564579</v>
      </c>
      <c r="V256" s="18">
        <f t="shared" si="32"/>
        <v>6.7196892758033888</v>
      </c>
      <c r="W256" s="18">
        <f t="shared" si="33"/>
        <v>0.39855091587636549</v>
      </c>
      <c r="X256" s="20">
        <f t="shared" si="34"/>
        <v>0.17671864894898007</v>
      </c>
    </row>
    <row r="257" spans="1:24" s="3" customFormat="1" ht="11.25" customHeight="1" x14ac:dyDescent="0.2">
      <c r="A257" s="2">
        <v>12267</v>
      </c>
      <c r="B257" s="4" t="s">
        <v>19</v>
      </c>
      <c r="C257" s="4" t="s">
        <v>9</v>
      </c>
      <c r="D257" s="4">
        <v>830097194</v>
      </c>
      <c r="E257" s="4" t="s">
        <v>49</v>
      </c>
      <c r="F257" s="4" t="s">
        <v>586</v>
      </c>
      <c r="G257" s="4" t="s">
        <v>423</v>
      </c>
      <c r="H257" s="4" t="s">
        <v>10</v>
      </c>
      <c r="I257" s="4" t="s">
        <v>587</v>
      </c>
      <c r="J257" s="4" t="s">
        <v>11</v>
      </c>
      <c r="K257" s="4" t="s">
        <v>11</v>
      </c>
      <c r="L257" s="4" t="s">
        <v>12</v>
      </c>
      <c r="M257" s="4">
        <v>15370378</v>
      </c>
      <c r="N257" s="4">
        <v>21338836</v>
      </c>
      <c r="O257" s="4">
        <v>1730981</v>
      </c>
      <c r="P257" s="4">
        <v>8807697</v>
      </c>
      <c r="Q257" s="4">
        <v>12531139</v>
      </c>
      <c r="R257" s="4">
        <v>3321262</v>
      </c>
      <c r="S257" s="4">
        <v>427653</v>
      </c>
      <c r="T257" s="18">
        <f t="shared" si="30"/>
        <v>8.8795763789435007</v>
      </c>
      <c r="U257" s="18">
        <f t="shared" si="31"/>
        <v>0.4127543320544757</v>
      </c>
      <c r="V257" s="18">
        <f t="shared" si="32"/>
        <v>7.7662544165479961</v>
      </c>
      <c r="W257" s="18">
        <f t="shared" si="33"/>
        <v>0.26504071178206545</v>
      </c>
      <c r="X257" s="20">
        <f t="shared" si="34"/>
        <v>0.15564400982321622</v>
      </c>
    </row>
    <row r="258" spans="1:24" s="3" customFormat="1" ht="11.25" customHeight="1" x14ac:dyDescent="0.2">
      <c r="A258" s="2">
        <v>12359</v>
      </c>
      <c r="B258" s="4" t="s">
        <v>19</v>
      </c>
      <c r="C258" s="4" t="s">
        <v>9</v>
      </c>
      <c r="D258" s="4">
        <v>830099538</v>
      </c>
      <c r="E258" s="4" t="s">
        <v>49</v>
      </c>
      <c r="F258" s="4" t="s">
        <v>588</v>
      </c>
      <c r="G258" s="4" t="s">
        <v>74</v>
      </c>
      <c r="H258" s="4" t="s">
        <v>10</v>
      </c>
      <c r="I258" s="4" t="s">
        <v>589</v>
      </c>
      <c r="J258" s="4" t="s">
        <v>11</v>
      </c>
      <c r="K258" s="4" t="s">
        <v>11</v>
      </c>
      <c r="L258" s="4" t="s">
        <v>12</v>
      </c>
      <c r="M258" s="4">
        <v>13909383</v>
      </c>
      <c r="N258" s="4">
        <v>15348296</v>
      </c>
      <c r="O258" s="4">
        <v>3170245</v>
      </c>
      <c r="P258" s="4">
        <v>5579883</v>
      </c>
      <c r="Q258" s="4">
        <v>9768413</v>
      </c>
      <c r="R258" s="4">
        <v>-651008</v>
      </c>
      <c r="S258" s="4"/>
      <c r="T258" s="18">
        <f t="shared" si="30"/>
        <v>4.3874788857012632</v>
      </c>
      <c r="U258" s="18">
        <f t="shared" si="31"/>
        <v>0.36355065083446397</v>
      </c>
      <c r="V258" s="18"/>
      <c r="W258" s="18">
        <f t="shared" si="33"/>
        <v>-6.6644192869404678E-2</v>
      </c>
      <c r="X258" s="20">
        <f t="shared" si="34"/>
        <v>-4.2415653177395068E-2</v>
      </c>
    </row>
    <row r="259" spans="1:24" s="3" customFormat="1" ht="11.25" customHeight="1" x14ac:dyDescent="0.2">
      <c r="A259" s="2">
        <v>12417</v>
      </c>
      <c r="B259" s="4" t="s">
        <v>19</v>
      </c>
      <c r="C259" s="4" t="s">
        <v>9</v>
      </c>
      <c r="D259" s="4">
        <v>830101742</v>
      </c>
      <c r="E259" s="4" t="s">
        <v>49</v>
      </c>
      <c r="F259" s="4" t="s">
        <v>590</v>
      </c>
      <c r="G259" s="4" t="s">
        <v>74</v>
      </c>
      <c r="H259" s="4" t="s">
        <v>10</v>
      </c>
      <c r="I259" s="4" t="s">
        <v>591</v>
      </c>
      <c r="J259" s="4" t="s">
        <v>11</v>
      </c>
      <c r="K259" s="4" t="s">
        <v>11</v>
      </c>
      <c r="L259" s="4" t="s">
        <v>12</v>
      </c>
      <c r="M259" s="4">
        <v>4274540</v>
      </c>
      <c r="N259" s="4">
        <v>4304128</v>
      </c>
      <c r="O259" s="4">
        <v>699098</v>
      </c>
      <c r="P259" s="4">
        <v>731952</v>
      </c>
      <c r="Q259" s="4">
        <v>3572176</v>
      </c>
      <c r="R259" s="4">
        <v>511865</v>
      </c>
      <c r="S259" s="4"/>
      <c r="T259" s="18">
        <f t="shared" si="30"/>
        <v>6.1143645096967809</v>
      </c>
      <c r="U259" s="18">
        <f t="shared" si="31"/>
        <v>0.17005813953488372</v>
      </c>
      <c r="V259" s="18"/>
      <c r="W259" s="18">
        <f t="shared" si="33"/>
        <v>0.14329221180591326</v>
      </c>
      <c r="X259" s="20">
        <f t="shared" si="34"/>
        <v>0.11892420485636115</v>
      </c>
    </row>
    <row r="260" spans="1:24" s="3" customFormat="1" ht="11.25" customHeight="1" x14ac:dyDescent="0.2">
      <c r="A260" s="2">
        <v>12533</v>
      </c>
      <c r="B260" s="4" t="s">
        <v>19</v>
      </c>
      <c r="C260" s="4" t="s">
        <v>9</v>
      </c>
      <c r="D260" s="4">
        <v>830106465</v>
      </c>
      <c r="E260" s="4" t="s">
        <v>49</v>
      </c>
      <c r="F260" s="4" t="s">
        <v>592</v>
      </c>
      <c r="G260" s="4" t="s">
        <v>74</v>
      </c>
      <c r="H260" s="4" t="s">
        <v>14</v>
      </c>
      <c r="I260" s="4" t="s">
        <v>593</v>
      </c>
      <c r="J260" s="4" t="s">
        <v>11</v>
      </c>
      <c r="K260" s="4" t="s">
        <v>11</v>
      </c>
      <c r="L260" s="4" t="s">
        <v>12</v>
      </c>
      <c r="M260" s="4">
        <v>1041905</v>
      </c>
      <c r="N260" s="4">
        <v>2309700</v>
      </c>
      <c r="O260" s="4">
        <v>1484025</v>
      </c>
      <c r="P260" s="4">
        <v>271716</v>
      </c>
      <c r="Q260" s="4">
        <v>2037984</v>
      </c>
      <c r="R260" s="4">
        <v>136987</v>
      </c>
      <c r="S260" s="4">
        <v>4612</v>
      </c>
      <c r="T260" s="18">
        <f t="shared" si="30"/>
        <v>0.70208049055777366</v>
      </c>
      <c r="U260" s="18">
        <f t="shared" si="31"/>
        <v>0.11764125211066372</v>
      </c>
      <c r="V260" s="18">
        <f t="shared" si="32"/>
        <v>29.702298352124892</v>
      </c>
      <c r="W260" s="18">
        <f t="shared" si="33"/>
        <v>6.7216916325152698E-2</v>
      </c>
      <c r="X260" s="20">
        <f t="shared" si="34"/>
        <v>5.9309434125644024E-2</v>
      </c>
    </row>
    <row r="261" spans="1:24" s="3" customFormat="1" ht="11.25" customHeight="1" x14ac:dyDescent="0.2">
      <c r="A261" s="2">
        <v>12579</v>
      </c>
      <c r="B261" s="4" t="s">
        <v>19</v>
      </c>
      <c r="C261" s="4" t="s">
        <v>9</v>
      </c>
      <c r="D261" s="4">
        <v>830108265</v>
      </c>
      <c r="E261" s="4" t="s">
        <v>49</v>
      </c>
      <c r="F261" s="4" t="s">
        <v>594</v>
      </c>
      <c r="G261" s="4" t="s">
        <v>74</v>
      </c>
      <c r="H261" s="4" t="s">
        <v>10</v>
      </c>
      <c r="I261" s="4" t="s">
        <v>595</v>
      </c>
      <c r="J261" s="4" t="s">
        <v>11</v>
      </c>
      <c r="K261" s="4" t="s">
        <v>11</v>
      </c>
      <c r="L261" s="4" t="s">
        <v>12</v>
      </c>
      <c r="M261" s="4">
        <v>1756635</v>
      </c>
      <c r="N261" s="4">
        <v>5035898</v>
      </c>
      <c r="O261" s="4">
        <v>4336768</v>
      </c>
      <c r="P261" s="4">
        <v>3322293</v>
      </c>
      <c r="Q261" s="4">
        <v>1713605</v>
      </c>
      <c r="R261" s="4">
        <v>-362210</v>
      </c>
      <c r="S261" s="4">
        <v>25317</v>
      </c>
      <c r="T261" s="18">
        <f t="shared" si="30"/>
        <v>0.40505625387385258</v>
      </c>
      <c r="U261" s="18">
        <f t="shared" si="31"/>
        <v>0.65972205950160234</v>
      </c>
      <c r="V261" s="18">
        <f t="shared" si="32"/>
        <v>-14.306987399770906</v>
      </c>
      <c r="W261" s="18">
        <f t="shared" si="33"/>
        <v>-0.21137309940155402</v>
      </c>
      <c r="X261" s="20">
        <f t="shared" si="34"/>
        <v>-7.1925602941123906E-2</v>
      </c>
    </row>
    <row r="262" spans="1:24" s="3" customFormat="1" ht="11.25" customHeight="1" x14ac:dyDescent="0.2">
      <c r="A262" s="2">
        <v>12747</v>
      </c>
      <c r="B262" s="4" t="s">
        <v>19</v>
      </c>
      <c r="C262" s="4" t="s">
        <v>9</v>
      </c>
      <c r="D262" s="4">
        <v>830114737</v>
      </c>
      <c r="E262" s="4" t="s">
        <v>49</v>
      </c>
      <c r="F262" s="4" t="s">
        <v>596</v>
      </c>
      <c r="G262" s="4" t="s">
        <v>74</v>
      </c>
      <c r="H262" s="4" t="s">
        <v>10</v>
      </c>
      <c r="I262" s="4" t="s">
        <v>597</v>
      </c>
      <c r="J262" s="4" t="s">
        <v>11</v>
      </c>
      <c r="K262" s="4" t="s">
        <v>11</v>
      </c>
      <c r="L262" s="4" t="s">
        <v>12</v>
      </c>
      <c r="M262" s="4">
        <v>3451683</v>
      </c>
      <c r="N262" s="4">
        <v>4511963</v>
      </c>
      <c r="O262" s="4">
        <v>774590</v>
      </c>
      <c r="P262" s="4">
        <v>1162177</v>
      </c>
      <c r="Q262" s="4">
        <v>3349786</v>
      </c>
      <c r="R262" s="4">
        <v>855421</v>
      </c>
      <c r="S262" s="4"/>
      <c r="T262" s="18">
        <f t="shared" si="30"/>
        <v>4.456141958971843</v>
      </c>
      <c r="U262" s="18">
        <f t="shared" si="31"/>
        <v>0.25757680193742721</v>
      </c>
      <c r="V262" s="18"/>
      <c r="W262" s="18">
        <f t="shared" si="33"/>
        <v>0.2553658651627298</v>
      </c>
      <c r="X262" s="20">
        <f t="shared" si="34"/>
        <v>0.18958954229012959</v>
      </c>
    </row>
    <row r="263" spans="1:24" s="3" customFormat="1" ht="11.25" customHeight="1" x14ac:dyDescent="0.2">
      <c r="A263" s="2">
        <v>12795</v>
      </c>
      <c r="B263" s="4" t="s">
        <v>19</v>
      </c>
      <c r="C263" s="4" t="s">
        <v>9</v>
      </c>
      <c r="D263" s="4">
        <v>830116638</v>
      </c>
      <c r="E263" s="4" t="s">
        <v>49</v>
      </c>
      <c r="F263" s="4" t="s">
        <v>598</v>
      </c>
      <c r="G263" s="4" t="s">
        <v>74</v>
      </c>
      <c r="H263" s="4" t="s">
        <v>75</v>
      </c>
      <c r="I263" s="4" t="s">
        <v>599</v>
      </c>
      <c r="J263" s="4" t="s">
        <v>11</v>
      </c>
      <c r="K263" s="4" t="s">
        <v>11</v>
      </c>
      <c r="L263" s="4" t="s">
        <v>12</v>
      </c>
      <c r="M263" s="4">
        <v>26936350</v>
      </c>
      <c r="N263" s="4">
        <v>46721331</v>
      </c>
      <c r="O263" s="4">
        <v>733836</v>
      </c>
      <c r="P263" s="4">
        <v>34897390</v>
      </c>
      <c r="Q263" s="4">
        <v>11823941</v>
      </c>
      <c r="R263" s="4">
        <v>7120104</v>
      </c>
      <c r="S263" s="4">
        <v>4420858</v>
      </c>
      <c r="T263" s="18">
        <f t="shared" si="30"/>
        <v>36.706225914236967</v>
      </c>
      <c r="U263" s="18">
        <f t="shared" si="31"/>
        <v>0.74692628084589452</v>
      </c>
      <c r="V263" s="18">
        <f t="shared" si="32"/>
        <v>1.6105706177398142</v>
      </c>
      <c r="W263" s="18">
        <f t="shared" si="33"/>
        <v>0.60217688839956152</v>
      </c>
      <c r="X263" s="20">
        <f t="shared" si="34"/>
        <v>0.15239514473592372</v>
      </c>
    </row>
    <row r="264" spans="1:24" s="3" customFormat="1" ht="11.25" customHeight="1" x14ac:dyDescent="0.2">
      <c r="A264" s="2">
        <v>12875</v>
      </c>
      <c r="B264" s="4" t="s">
        <v>19</v>
      </c>
      <c r="C264" s="4" t="s">
        <v>9</v>
      </c>
      <c r="D264" s="4">
        <v>830118759</v>
      </c>
      <c r="E264" s="4" t="s">
        <v>49</v>
      </c>
      <c r="F264" s="4" t="s">
        <v>600</v>
      </c>
      <c r="G264" s="4" t="s">
        <v>74</v>
      </c>
      <c r="H264" s="4" t="s">
        <v>10</v>
      </c>
      <c r="I264" s="4" t="s">
        <v>601</v>
      </c>
      <c r="J264" s="4" t="s">
        <v>11</v>
      </c>
      <c r="K264" s="4" t="s">
        <v>11</v>
      </c>
      <c r="L264" s="4" t="s">
        <v>12</v>
      </c>
      <c r="M264" s="4">
        <v>8472952</v>
      </c>
      <c r="N264" s="4">
        <v>8490783</v>
      </c>
      <c r="O264" s="4">
        <v>80161</v>
      </c>
      <c r="P264" s="4">
        <v>2186441</v>
      </c>
      <c r="Q264" s="4">
        <v>6304342</v>
      </c>
      <c r="R264" s="4">
        <v>281941</v>
      </c>
      <c r="S264" s="4"/>
      <c r="T264" s="18">
        <f t="shared" si="30"/>
        <v>105.69918039944612</v>
      </c>
      <c r="U264" s="18">
        <f t="shared" si="31"/>
        <v>0.25750758204514235</v>
      </c>
      <c r="V264" s="18"/>
      <c r="W264" s="18">
        <f t="shared" si="33"/>
        <v>4.4721717191104161E-2</v>
      </c>
      <c r="X264" s="20">
        <f t="shared" si="34"/>
        <v>3.3205535932316253E-2</v>
      </c>
    </row>
    <row r="265" spans="1:24" s="3" customFormat="1" ht="11.25" customHeight="1" x14ac:dyDescent="0.2">
      <c r="A265" s="2">
        <v>12897</v>
      </c>
      <c r="B265" s="4" t="s">
        <v>19</v>
      </c>
      <c r="C265" s="4" t="s">
        <v>9</v>
      </c>
      <c r="D265" s="4">
        <v>830119211</v>
      </c>
      <c r="E265" s="4" t="s">
        <v>49</v>
      </c>
      <c r="F265" s="4" t="s">
        <v>602</v>
      </c>
      <c r="G265" s="4" t="s">
        <v>74</v>
      </c>
      <c r="H265" s="4" t="s">
        <v>10</v>
      </c>
      <c r="I265" s="4" t="s">
        <v>603</v>
      </c>
      <c r="J265" s="4" t="s">
        <v>11</v>
      </c>
      <c r="K265" s="4" t="s">
        <v>11</v>
      </c>
      <c r="L265" s="4" t="s">
        <v>12</v>
      </c>
      <c r="M265" s="4">
        <v>2265547</v>
      </c>
      <c r="N265" s="4">
        <v>4158343</v>
      </c>
      <c r="O265" s="4">
        <v>20892440</v>
      </c>
      <c r="P265" s="4">
        <v>361790</v>
      </c>
      <c r="Q265" s="4">
        <v>3796553</v>
      </c>
      <c r="R265" s="4">
        <v>193204</v>
      </c>
      <c r="S265" s="4"/>
      <c r="T265" s="18">
        <f t="shared" si="30"/>
        <v>0.10843860267158838</v>
      </c>
      <c r="U265" s="18">
        <f t="shared" si="31"/>
        <v>8.7003404962024536E-2</v>
      </c>
      <c r="V265" s="18"/>
      <c r="W265" s="18">
        <f t="shared" si="33"/>
        <v>5.0889319864624569E-2</v>
      </c>
      <c r="X265" s="20">
        <f t="shared" si="34"/>
        <v>4.6461775760200635E-2</v>
      </c>
    </row>
    <row r="266" spans="1:24" s="3" customFormat="1" ht="11.25" customHeight="1" x14ac:dyDescent="0.2">
      <c r="A266" s="2">
        <v>12985</v>
      </c>
      <c r="B266" s="4" t="s">
        <v>19</v>
      </c>
      <c r="C266" s="4" t="s">
        <v>9</v>
      </c>
      <c r="D266" s="4">
        <v>830122576</v>
      </c>
      <c r="E266" s="4" t="s">
        <v>49</v>
      </c>
      <c r="F266" s="4" t="s">
        <v>604</v>
      </c>
      <c r="G266" s="4" t="s">
        <v>74</v>
      </c>
      <c r="H266" s="4" t="s">
        <v>14</v>
      </c>
      <c r="I266" s="4" t="s">
        <v>605</v>
      </c>
      <c r="J266" s="4" t="s">
        <v>11</v>
      </c>
      <c r="K266" s="4" t="s">
        <v>11</v>
      </c>
      <c r="L266" s="4" t="s">
        <v>12</v>
      </c>
      <c r="M266" s="4">
        <v>1615378</v>
      </c>
      <c r="N266" s="4">
        <v>2056677</v>
      </c>
      <c r="O266" s="4">
        <v>3466556</v>
      </c>
      <c r="P266" s="4">
        <v>544128</v>
      </c>
      <c r="Q266" s="4">
        <v>1512549</v>
      </c>
      <c r="R266" s="4">
        <v>-791245</v>
      </c>
      <c r="S266" s="4">
        <v>82070</v>
      </c>
      <c r="T266" s="18">
        <f t="shared" si="30"/>
        <v>0.46598929888915686</v>
      </c>
      <c r="U266" s="18">
        <f t="shared" si="31"/>
        <v>0.26456657997342314</v>
      </c>
      <c r="V266" s="18">
        <f t="shared" si="32"/>
        <v>-9.6410990617765329</v>
      </c>
      <c r="W266" s="18">
        <f t="shared" si="33"/>
        <v>-0.52312024271610369</v>
      </c>
      <c r="X266" s="20">
        <f t="shared" si="34"/>
        <v>-0.38472010918583716</v>
      </c>
    </row>
    <row r="267" spans="1:24" s="3" customFormat="1" ht="11.25" customHeight="1" x14ac:dyDescent="0.2">
      <c r="A267" s="2">
        <v>13129</v>
      </c>
      <c r="B267" s="4" t="s">
        <v>19</v>
      </c>
      <c r="C267" s="4" t="s">
        <v>9</v>
      </c>
      <c r="D267" s="4">
        <v>830126628</v>
      </c>
      <c r="E267" s="4" t="s">
        <v>49</v>
      </c>
      <c r="F267" s="4" t="s">
        <v>606</v>
      </c>
      <c r="G267" s="4" t="s">
        <v>126</v>
      </c>
      <c r="H267" s="4" t="s">
        <v>10</v>
      </c>
      <c r="I267" s="4" t="s">
        <v>607</v>
      </c>
      <c r="J267" s="4" t="s">
        <v>11</v>
      </c>
      <c r="K267" s="4" t="s">
        <v>11</v>
      </c>
      <c r="L267" s="4" t="s">
        <v>12</v>
      </c>
      <c r="M267" s="4">
        <v>6081028</v>
      </c>
      <c r="N267" s="4">
        <v>6241766</v>
      </c>
      <c r="O267" s="4">
        <v>516186</v>
      </c>
      <c r="P267" s="4">
        <v>3972355</v>
      </c>
      <c r="Q267" s="4">
        <v>2269411</v>
      </c>
      <c r="R267" s="4">
        <v>1772845</v>
      </c>
      <c r="S267" s="4">
        <v>234668</v>
      </c>
      <c r="T267" s="18">
        <f t="shared" si="30"/>
        <v>11.780691456180524</v>
      </c>
      <c r="U267" s="18">
        <f t="shared" si="31"/>
        <v>0.63641523889232632</v>
      </c>
      <c r="V267" s="18">
        <f t="shared" si="32"/>
        <v>7.5546942915097075</v>
      </c>
      <c r="W267" s="18">
        <f t="shared" si="33"/>
        <v>0.7811916836571251</v>
      </c>
      <c r="X267" s="20">
        <f t="shared" si="34"/>
        <v>0.28402939168177727</v>
      </c>
    </row>
    <row r="268" spans="1:24" s="3" customFormat="1" ht="11.25" customHeight="1" x14ac:dyDescent="0.2">
      <c r="A268" s="2">
        <v>13273</v>
      </c>
      <c r="B268" s="4" t="s">
        <v>19</v>
      </c>
      <c r="C268" s="4" t="s">
        <v>9</v>
      </c>
      <c r="D268" s="4">
        <v>830132755</v>
      </c>
      <c r="E268" s="4" t="s">
        <v>49</v>
      </c>
      <c r="F268" s="4" t="s">
        <v>608</v>
      </c>
      <c r="G268" s="4" t="s">
        <v>74</v>
      </c>
      <c r="H268" s="4" t="s">
        <v>75</v>
      </c>
      <c r="I268" s="4" t="s">
        <v>609</v>
      </c>
      <c r="J268" s="4" t="s">
        <v>11</v>
      </c>
      <c r="K268" s="4" t="s">
        <v>11</v>
      </c>
      <c r="L268" s="4" t="s">
        <v>12</v>
      </c>
      <c r="M268" s="4">
        <v>4551693</v>
      </c>
      <c r="N268" s="4">
        <v>4558599</v>
      </c>
      <c r="O268" s="4">
        <v>2057884</v>
      </c>
      <c r="P268" s="4">
        <v>3915978</v>
      </c>
      <c r="Q268" s="4">
        <v>642621</v>
      </c>
      <c r="R268" s="4">
        <v>45815</v>
      </c>
      <c r="S268" s="4"/>
      <c r="T268" s="18">
        <f t="shared" si="30"/>
        <v>2.2118316678685486</v>
      </c>
      <c r="U268" s="18">
        <f t="shared" si="31"/>
        <v>0.85903103124446789</v>
      </c>
      <c r="V268" s="18"/>
      <c r="W268" s="18">
        <f t="shared" si="33"/>
        <v>7.1293966428112365E-2</v>
      </c>
      <c r="X268" s="20">
        <f t="shared" si="34"/>
        <v>1.005023692586253E-2</v>
      </c>
    </row>
    <row r="269" spans="1:24" s="3" customFormat="1" ht="11.25" customHeight="1" x14ac:dyDescent="0.2">
      <c r="A269" s="2">
        <v>13443</v>
      </c>
      <c r="B269" s="4" t="s">
        <v>19</v>
      </c>
      <c r="C269" s="4" t="s">
        <v>9</v>
      </c>
      <c r="D269" s="4">
        <v>830138228</v>
      </c>
      <c r="E269" s="4" t="s">
        <v>49</v>
      </c>
      <c r="F269" s="4" t="s">
        <v>610</v>
      </c>
      <c r="G269" s="4" t="s">
        <v>74</v>
      </c>
      <c r="H269" s="4" t="s">
        <v>14</v>
      </c>
      <c r="I269" s="4" t="s">
        <v>611</v>
      </c>
      <c r="J269" s="4" t="s">
        <v>11</v>
      </c>
      <c r="K269" s="4" t="s">
        <v>11</v>
      </c>
      <c r="L269" s="4" t="s">
        <v>12</v>
      </c>
      <c r="M269" s="4">
        <v>21856501</v>
      </c>
      <c r="N269" s="4">
        <v>24518978</v>
      </c>
      <c r="O269" s="4">
        <v>97578</v>
      </c>
      <c r="P269" s="4">
        <v>4546253</v>
      </c>
      <c r="Q269" s="4">
        <v>19972725</v>
      </c>
      <c r="R269" s="4">
        <v>3153030</v>
      </c>
      <c r="S269" s="4">
        <v>607593</v>
      </c>
      <c r="T269" s="18">
        <f t="shared" si="30"/>
        <v>223.99004898645185</v>
      </c>
      <c r="U269" s="18">
        <f t="shared" si="31"/>
        <v>0.18541772010236315</v>
      </c>
      <c r="V269" s="18">
        <f t="shared" si="32"/>
        <v>5.1893784161437013</v>
      </c>
      <c r="W269" s="18">
        <f t="shared" si="33"/>
        <v>0.15786679083600261</v>
      </c>
      <c r="X269" s="20">
        <f t="shared" si="34"/>
        <v>0.12859549039931437</v>
      </c>
    </row>
    <row r="270" spans="1:24" s="3" customFormat="1" ht="11.25" customHeight="1" x14ac:dyDescent="0.2">
      <c r="A270" s="2">
        <v>13483</v>
      </c>
      <c r="B270" s="4" t="s">
        <v>19</v>
      </c>
      <c r="C270" s="4" t="s">
        <v>9</v>
      </c>
      <c r="D270" s="4">
        <v>830139893</v>
      </c>
      <c r="E270" s="4" t="s">
        <v>49</v>
      </c>
      <c r="F270" s="4" t="s">
        <v>612</v>
      </c>
      <c r="G270" s="4" t="s">
        <v>74</v>
      </c>
      <c r="H270" s="4" t="s">
        <v>10</v>
      </c>
      <c r="I270" s="4" t="s">
        <v>613</v>
      </c>
      <c r="J270" s="4" t="s">
        <v>11</v>
      </c>
      <c r="K270" s="4" t="s">
        <v>11</v>
      </c>
      <c r="L270" s="4" t="s">
        <v>12</v>
      </c>
      <c r="M270" s="4">
        <v>4976964</v>
      </c>
      <c r="N270" s="4">
        <v>6243017</v>
      </c>
      <c r="O270" s="4">
        <v>731046</v>
      </c>
      <c r="P270" s="4">
        <v>2325276</v>
      </c>
      <c r="Q270" s="4">
        <v>3917741</v>
      </c>
      <c r="R270" s="4">
        <v>1857764</v>
      </c>
      <c r="S270" s="4">
        <v>260539</v>
      </c>
      <c r="T270" s="18">
        <f t="shared" si="30"/>
        <v>6.8080038739012316</v>
      </c>
      <c r="U270" s="18">
        <f t="shared" si="31"/>
        <v>0.37246030244671768</v>
      </c>
      <c r="V270" s="18">
        <f t="shared" si="32"/>
        <v>7.1304641531594122</v>
      </c>
      <c r="W270" s="18">
        <f t="shared" si="33"/>
        <v>0.47419265336835692</v>
      </c>
      <c r="X270" s="20">
        <f t="shared" si="34"/>
        <v>0.29757471427676713</v>
      </c>
    </row>
    <row r="271" spans="1:24" s="3" customFormat="1" ht="11.25" customHeight="1" x14ac:dyDescent="0.2">
      <c r="A271" s="2">
        <v>13529</v>
      </c>
      <c r="B271" s="4" t="s">
        <v>19</v>
      </c>
      <c r="C271" s="4" t="s">
        <v>9</v>
      </c>
      <c r="D271" s="4">
        <v>830141132</v>
      </c>
      <c r="E271" s="4" t="s">
        <v>49</v>
      </c>
      <c r="F271" s="4" t="s">
        <v>614</v>
      </c>
      <c r="G271" s="4" t="s">
        <v>74</v>
      </c>
      <c r="H271" s="4" t="s">
        <v>10</v>
      </c>
      <c r="I271" s="4" t="s">
        <v>615</v>
      </c>
      <c r="J271" s="4" t="s">
        <v>11</v>
      </c>
      <c r="K271" s="4" t="s">
        <v>11</v>
      </c>
      <c r="L271" s="4" t="s">
        <v>12</v>
      </c>
      <c r="M271" s="4">
        <v>10663990</v>
      </c>
      <c r="N271" s="4">
        <v>11534564</v>
      </c>
      <c r="O271" s="4">
        <v>1198575</v>
      </c>
      <c r="P271" s="4">
        <v>6594678</v>
      </c>
      <c r="Q271" s="4">
        <v>4939886</v>
      </c>
      <c r="R271" s="4">
        <v>2332616</v>
      </c>
      <c r="S271" s="4">
        <v>229298</v>
      </c>
      <c r="T271" s="18">
        <f t="shared" si="30"/>
        <v>8.8972237865798967</v>
      </c>
      <c r="U271" s="18">
        <f t="shared" si="31"/>
        <v>0.57173188340712311</v>
      </c>
      <c r="V271" s="18">
        <f t="shared" si="32"/>
        <v>10.172858027544942</v>
      </c>
      <c r="W271" s="18">
        <f t="shared" si="33"/>
        <v>0.47220037061584014</v>
      </c>
      <c r="X271" s="20">
        <f t="shared" si="34"/>
        <v>0.20222836337810429</v>
      </c>
    </row>
    <row r="272" spans="1:24" s="3" customFormat="1" ht="11.25" customHeight="1" x14ac:dyDescent="0.2">
      <c r="A272" s="2">
        <v>13637</v>
      </c>
      <c r="B272" s="4" t="s">
        <v>19</v>
      </c>
      <c r="C272" s="4" t="s">
        <v>9</v>
      </c>
      <c r="D272" s="4">
        <v>830144460</v>
      </c>
      <c r="E272" s="4" t="s">
        <v>49</v>
      </c>
      <c r="F272" s="4" t="s">
        <v>616</v>
      </c>
      <c r="G272" s="4" t="s">
        <v>74</v>
      </c>
      <c r="H272" s="4" t="s">
        <v>75</v>
      </c>
      <c r="I272" s="4" t="s">
        <v>617</v>
      </c>
      <c r="J272" s="4" t="s">
        <v>11</v>
      </c>
      <c r="K272" s="4" t="s">
        <v>11</v>
      </c>
      <c r="L272" s="4" t="s">
        <v>12</v>
      </c>
      <c r="M272" s="4">
        <v>17517366</v>
      </c>
      <c r="N272" s="4">
        <v>21707933</v>
      </c>
      <c r="O272" s="4">
        <v>1730981</v>
      </c>
      <c r="P272" s="4">
        <v>11652435</v>
      </c>
      <c r="Q272" s="4">
        <v>10055498</v>
      </c>
      <c r="R272" s="4">
        <v>2669326</v>
      </c>
      <c r="S272" s="4">
        <v>1975005</v>
      </c>
      <c r="T272" s="18">
        <f t="shared" si="30"/>
        <v>10.119906573209065</v>
      </c>
      <c r="U272" s="18">
        <f t="shared" si="31"/>
        <v>0.536782336669272</v>
      </c>
      <c r="V272" s="18">
        <f t="shared" si="32"/>
        <v>1.351554046698616</v>
      </c>
      <c r="W272" s="18">
        <f t="shared" si="33"/>
        <v>0.26545935367895257</v>
      </c>
      <c r="X272" s="20">
        <f t="shared" si="34"/>
        <v>0.1229654615204497</v>
      </c>
    </row>
    <row r="273" spans="1:24" s="3" customFormat="1" ht="11.25" customHeight="1" x14ac:dyDescent="0.2">
      <c r="A273" s="2">
        <v>13641</v>
      </c>
      <c r="B273" s="4" t="s">
        <v>19</v>
      </c>
      <c r="C273" s="4" t="s">
        <v>9</v>
      </c>
      <c r="D273" s="4">
        <v>830144577</v>
      </c>
      <c r="E273" s="4" t="s">
        <v>49</v>
      </c>
      <c r="F273" s="4" t="s">
        <v>618</v>
      </c>
      <c r="G273" s="4" t="s">
        <v>74</v>
      </c>
      <c r="H273" s="4" t="s">
        <v>10</v>
      </c>
      <c r="I273" s="4" t="s">
        <v>619</v>
      </c>
      <c r="J273" s="4" t="s">
        <v>11</v>
      </c>
      <c r="K273" s="4" t="s">
        <v>11</v>
      </c>
      <c r="L273" s="4" t="s">
        <v>12</v>
      </c>
      <c r="M273" s="4">
        <v>2655168</v>
      </c>
      <c r="N273" s="4">
        <v>3777606</v>
      </c>
      <c r="O273" s="4">
        <v>3170245</v>
      </c>
      <c r="P273" s="4">
        <v>2291784</v>
      </c>
      <c r="Q273" s="4">
        <v>1485822</v>
      </c>
      <c r="R273" s="4">
        <v>426758</v>
      </c>
      <c r="S273" s="4">
        <v>179221</v>
      </c>
      <c r="T273" s="18">
        <f t="shared" si="30"/>
        <v>0.83752769896332935</v>
      </c>
      <c r="U273" s="18">
        <f t="shared" si="31"/>
        <v>0.60667629181020999</v>
      </c>
      <c r="V273" s="18">
        <f t="shared" si="32"/>
        <v>2.3811830086875978</v>
      </c>
      <c r="W273" s="18">
        <f t="shared" si="33"/>
        <v>0.28722013807845087</v>
      </c>
      <c r="X273" s="20">
        <f t="shared" si="34"/>
        <v>0.11297048977579981</v>
      </c>
    </row>
    <row r="274" spans="1:24" s="3" customFormat="1" ht="11.25" customHeight="1" x14ac:dyDescent="0.2">
      <c r="A274" s="2">
        <v>13873</v>
      </c>
      <c r="B274" s="4" t="s">
        <v>19</v>
      </c>
      <c r="C274" s="4" t="s">
        <v>9</v>
      </c>
      <c r="D274" s="4">
        <v>830505238</v>
      </c>
      <c r="E274" s="4" t="s">
        <v>49</v>
      </c>
      <c r="F274" s="4" t="s">
        <v>620</v>
      </c>
      <c r="G274" s="4" t="s">
        <v>74</v>
      </c>
      <c r="H274" s="4" t="s">
        <v>10</v>
      </c>
      <c r="I274" s="4" t="s">
        <v>621</v>
      </c>
      <c r="J274" s="4" t="s">
        <v>465</v>
      </c>
      <c r="K274" s="4" t="s">
        <v>622</v>
      </c>
      <c r="L274" s="4" t="s">
        <v>12</v>
      </c>
      <c r="M274" s="4">
        <v>39158964</v>
      </c>
      <c r="N274" s="4">
        <v>39771839</v>
      </c>
      <c r="O274" s="4">
        <v>699098</v>
      </c>
      <c r="P274" s="4">
        <v>12507477</v>
      </c>
      <c r="Q274" s="4">
        <v>27264362</v>
      </c>
      <c r="R274" s="4">
        <v>5025133</v>
      </c>
      <c r="S274" s="4">
        <v>1195</v>
      </c>
      <c r="T274" s="18">
        <f t="shared" si="30"/>
        <v>56.013554608938946</v>
      </c>
      <c r="U274" s="18">
        <f t="shared" si="31"/>
        <v>0.31448073095136486</v>
      </c>
      <c r="V274" s="18">
        <f t="shared" si="32"/>
        <v>4205.1322175732221</v>
      </c>
      <c r="W274" s="18">
        <f t="shared" si="33"/>
        <v>0.18431140989105119</v>
      </c>
      <c r="X274" s="20">
        <f t="shared" si="34"/>
        <v>0.12634902298583678</v>
      </c>
    </row>
    <row r="275" spans="1:24" s="3" customFormat="1" ht="11.25" customHeight="1" x14ac:dyDescent="0.2">
      <c r="A275" s="2">
        <v>13937</v>
      </c>
      <c r="B275" s="4" t="s">
        <v>19</v>
      </c>
      <c r="C275" s="4" t="s">
        <v>9</v>
      </c>
      <c r="D275" s="4">
        <v>830507587</v>
      </c>
      <c r="E275" s="4" t="s">
        <v>49</v>
      </c>
      <c r="F275" s="4" t="s">
        <v>623</v>
      </c>
      <c r="G275" s="4" t="s">
        <v>78</v>
      </c>
      <c r="H275" s="4" t="s">
        <v>14</v>
      </c>
      <c r="I275" s="4" t="s">
        <v>624</v>
      </c>
      <c r="J275" s="4" t="s">
        <v>17</v>
      </c>
      <c r="K275" s="4" t="s">
        <v>18</v>
      </c>
      <c r="L275" s="4" t="s">
        <v>12</v>
      </c>
      <c r="M275" s="4">
        <v>17188128</v>
      </c>
      <c r="N275" s="4">
        <v>17966279</v>
      </c>
      <c r="O275" s="4">
        <v>1484025</v>
      </c>
      <c r="P275" s="4">
        <v>5324507</v>
      </c>
      <c r="Q275" s="4">
        <v>12641772</v>
      </c>
      <c r="R275" s="4">
        <v>272899</v>
      </c>
      <c r="S275" s="4">
        <v>1322</v>
      </c>
      <c r="T275" s="18">
        <f t="shared" si="30"/>
        <v>11.582101379693738</v>
      </c>
      <c r="U275" s="18">
        <f t="shared" si="31"/>
        <v>0.29636114411893527</v>
      </c>
      <c r="V275" s="18">
        <f t="shared" si="32"/>
        <v>206.428895612708</v>
      </c>
      <c r="W275" s="18">
        <f t="shared" si="33"/>
        <v>2.1587084468854524E-2</v>
      </c>
      <c r="X275" s="20">
        <f t="shared" si="34"/>
        <v>1.51895114174727E-2</v>
      </c>
    </row>
    <row r="276" spans="1:24" s="3" customFormat="1" ht="11.25" customHeight="1" x14ac:dyDescent="0.2">
      <c r="A276" s="2">
        <v>13939</v>
      </c>
      <c r="B276" s="4" t="s">
        <v>19</v>
      </c>
      <c r="C276" s="4" t="s">
        <v>9</v>
      </c>
      <c r="D276" s="4">
        <v>830507646</v>
      </c>
      <c r="E276" s="4" t="s">
        <v>49</v>
      </c>
      <c r="F276" s="4" t="s">
        <v>625</v>
      </c>
      <c r="G276" s="4" t="s">
        <v>78</v>
      </c>
      <c r="H276" s="4" t="s">
        <v>10</v>
      </c>
      <c r="I276" s="4" t="s">
        <v>626</v>
      </c>
      <c r="J276" s="4" t="s">
        <v>178</v>
      </c>
      <c r="K276" s="4" t="s">
        <v>436</v>
      </c>
      <c r="L276" s="4" t="s">
        <v>12</v>
      </c>
      <c r="M276" s="4">
        <v>928736</v>
      </c>
      <c r="N276" s="4">
        <v>2823684</v>
      </c>
      <c r="O276" s="4">
        <v>4336768</v>
      </c>
      <c r="P276" s="4">
        <v>2799074</v>
      </c>
      <c r="Q276" s="4">
        <v>24610</v>
      </c>
      <c r="R276" s="4">
        <v>-1370784</v>
      </c>
      <c r="S276" s="4"/>
      <c r="T276" s="18">
        <f t="shared" si="30"/>
        <v>0.21415395059177711</v>
      </c>
      <c r="U276" s="18">
        <f t="shared" si="31"/>
        <v>0.99128443551048917</v>
      </c>
      <c r="V276" s="18"/>
      <c r="W276" s="18">
        <f t="shared" si="33"/>
        <v>-55.700284437220645</v>
      </c>
      <c r="X276" s="20">
        <f t="shared" si="34"/>
        <v>-0.48545942109669493</v>
      </c>
    </row>
    <row r="277" spans="1:24" s="3" customFormat="1" ht="11.25" customHeight="1" x14ac:dyDescent="0.2">
      <c r="A277" s="2">
        <v>13971</v>
      </c>
      <c r="B277" s="4" t="s">
        <v>19</v>
      </c>
      <c r="C277" s="4" t="s">
        <v>9</v>
      </c>
      <c r="D277" s="4">
        <v>830508713</v>
      </c>
      <c r="E277" s="4" t="s">
        <v>49</v>
      </c>
      <c r="F277" s="4" t="s">
        <v>627</v>
      </c>
      <c r="G277" s="4" t="s">
        <v>74</v>
      </c>
      <c r="H277" s="4" t="s">
        <v>10</v>
      </c>
      <c r="I277" s="4" t="s">
        <v>628</v>
      </c>
      <c r="J277" s="4" t="s">
        <v>17</v>
      </c>
      <c r="K277" s="4" t="s">
        <v>629</v>
      </c>
      <c r="L277" s="4" t="s">
        <v>12</v>
      </c>
      <c r="M277" s="4">
        <v>3207890</v>
      </c>
      <c r="N277" s="4">
        <v>3579787</v>
      </c>
      <c r="O277" s="4">
        <v>774590</v>
      </c>
      <c r="P277" s="4">
        <v>1479391</v>
      </c>
      <c r="Q277" s="4">
        <v>2100396</v>
      </c>
      <c r="R277" s="4">
        <v>546314</v>
      </c>
      <c r="S277" s="4">
        <v>154459</v>
      </c>
      <c r="T277" s="18">
        <f t="shared" si="30"/>
        <v>4.1414038394505477</v>
      </c>
      <c r="U277" s="18">
        <f t="shared" si="31"/>
        <v>0.41326229744954102</v>
      </c>
      <c r="V277" s="18">
        <f t="shared" si="32"/>
        <v>3.536951553486686</v>
      </c>
      <c r="W277" s="18">
        <f t="shared" si="33"/>
        <v>0.26010047629113747</v>
      </c>
      <c r="X277" s="20">
        <f t="shared" si="34"/>
        <v>0.15261075589134213</v>
      </c>
    </row>
    <row r="278" spans="1:24" s="3" customFormat="1" ht="11.25" customHeight="1" x14ac:dyDescent="0.2">
      <c r="A278" s="2">
        <v>14515</v>
      </c>
      <c r="B278" s="4" t="s">
        <v>19</v>
      </c>
      <c r="C278" s="4" t="s">
        <v>9</v>
      </c>
      <c r="D278" s="4">
        <v>860000065</v>
      </c>
      <c r="E278" s="4" t="s">
        <v>49</v>
      </c>
      <c r="F278" s="4" t="s">
        <v>630</v>
      </c>
      <c r="G278" s="4" t="s">
        <v>74</v>
      </c>
      <c r="H278" s="4" t="s">
        <v>75</v>
      </c>
      <c r="I278" s="4" t="s">
        <v>631</v>
      </c>
      <c r="J278" s="4" t="s">
        <v>11</v>
      </c>
      <c r="K278" s="4" t="s">
        <v>11</v>
      </c>
      <c r="L278" s="4" t="s">
        <v>12</v>
      </c>
      <c r="M278" s="4">
        <v>12694991</v>
      </c>
      <c r="N278" s="4">
        <v>16137726</v>
      </c>
      <c r="O278" s="4">
        <v>733836</v>
      </c>
      <c r="P278" s="4">
        <v>2903737</v>
      </c>
      <c r="Q278" s="4">
        <v>13233989</v>
      </c>
      <c r="R278" s="4">
        <v>699673</v>
      </c>
      <c r="S278" s="4">
        <v>23209</v>
      </c>
      <c r="T278" s="18">
        <f t="shared" si="30"/>
        <v>17.299493347287406</v>
      </c>
      <c r="U278" s="18">
        <f t="shared" si="31"/>
        <v>0.17993470703369235</v>
      </c>
      <c r="V278" s="18">
        <f t="shared" si="32"/>
        <v>30.146624154422852</v>
      </c>
      <c r="W278" s="18">
        <f t="shared" si="33"/>
        <v>5.2869395614580005E-2</v>
      </c>
      <c r="X278" s="20">
        <f t="shared" si="34"/>
        <v>4.3356356403622169E-2</v>
      </c>
    </row>
    <row r="279" spans="1:24" s="3" customFormat="1" ht="11.25" customHeight="1" x14ac:dyDescent="0.2">
      <c r="A279" s="2">
        <v>14517</v>
      </c>
      <c r="B279" s="4" t="s">
        <v>19</v>
      </c>
      <c r="C279" s="4" t="s">
        <v>9</v>
      </c>
      <c r="D279" s="4">
        <v>860000091</v>
      </c>
      <c r="E279" s="4" t="s">
        <v>49</v>
      </c>
      <c r="F279" s="4" t="s">
        <v>632</v>
      </c>
      <c r="G279" s="4" t="s">
        <v>74</v>
      </c>
      <c r="H279" s="4" t="s">
        <v>10</v>
      </c>
      <c r="I279" s="4" t="s">
        <v>633</v>
      </c>
      <c r="J279" s="4" t="s">
        <v>11</v>
      </c>
      <c r="K279" s="4" t="s">
        <v>11</v>
      </c>
      <c r="L279" s="4" t="s">
        <v>12</v>
      </c>
      <c r="M279" s="4">
        <v>4815309</v>
      </c>
      <c r="N279" s="4">
        <v>4944351</v>
      </c>
      <c r="O279" s="4">
        <v>80161</v>
      </c>
      <c r="P279" s="4">
        <v>3080352</v>
      </c>
      <c r="Q279" s="4">
        <v>1863999</v>
      </c>
      <c r="R279" s="4">
        <v>301177</v>
      </c>
      <c r="S279" s="4">
        <v>75589</v>
      </c>
      <c r="T279" s="18">
        <f t="shared" ref="T279:T342" si="35">M279/O279</f>
        <v>60.070470677761008</v>
      </c>
      <c r="U279" s="18">
        <f t="shared" ref="U279:U342" si="36">P279/N279</f>
        <v>0.62300431340736129</v>
      </c>
      <c r="V279" s="18">
        <f t="shared" ref="V279:V342" si="37">R279/S279</f>
        <v>3.9844024924261467</v>
      </c>
      <c r="W279" s="18">
        <f t="shared" ref="W279:W342" si="38">R279/Q279</f>
        <v>0.16157573045908286</v>
      </c>
      <c r="X279" s="20">
        <f t="shared" ref="X279:X342" si="39">R279/N279</f>
        <v>6.0913353441129081E-2</v>
      </c>
    </row>
    <row r="280" spans="1:24" s="3" customFormat="1" ht="11.25" customHeight="1" x14ac:dyDescent="0.2">
      <c r="A280" s="2">
        <v>14519</v>
      </c>
      <c r="B280" s="4" t="s">
        <v>19</v>
      </c>
      <c r="C280" s="4" t="s">
        <v>9</v>
      </c>
      <c r="D280" s="4">
        <v>860000100</v>
      </c>
      <c r="E280" s="4" t="s">
        <v>49</v>
      </c>
      <c r="F280" s="4" t="s">
        <v>634</v>
      </c>
      <c r="G280" s="4" t="s">
        <v>74</v>
      </c>
      <c r="H280" s="4" t="s">
        <v>10</v>
      </c>
      <c r="I280" s="4" t="s">
        <v>635</v>
      </c>
      <c r="J280" s="4" t="s">
        <v>11</v>
      </c>
      <c r="K280" s="4" t="s">
        <v>11</v>
      </c>
      <c r="L280" s="4" t="s">
        <v>12</v>
      </c>
      <c r="M280" s="4">
        <v>21835320</v>
      </c>
      <c r="N280" s="4">
        <v>22822390</v>
      </c>
      <c r="O280" s="4">
        <v>20892440</v>
      </c>
      <c r="P280" s="4">
        <v>9484252</v>
      </c>
      <c r="Q280" s="4">
        <v>13338138</v>
      </c>
      <c r="R280" s="4">
        <v>3572563</v>
      </c>
      <c r="S280" s="4">
        <v>751795</v>
      </c>
      <c r="T280" s="18">
        <f t="shared" si="35"/>
        <v>1.0451302002063905</v>
      </c>
      <c r="U280" s="18">
        <f t="shared" si="36"/>
        <v>0.41556786997330253</v>
      </c>
      <c r="V280" s="18">
        <f t="shared" si="37"/>
        <v>4.7520441077687403</v>
      </c>
      <c r="W280" s="18">
        <f t="shared" si="38"/>
        <v>0.26784570679955477</v>
      </c>
      <c r="X280" s="20">
        <f t="shared" si="39"/>
        <v>0.15653763694337008</v>
      </c>
    </row>
    <row r="281" spans="1:24" s="3" customFormat="1" ht="11.25" customHeight="1" x14ac:dyDescent="0.2">
      <c r="A281" s="2">
        <v>14541</v>
      </c>
      <c r="B281" s="4" t="s">
        <v>19</v>
      </c>
      <c r="C281" s="4" t="s">
        <v>9</v>
      </c>
      <c r="D281" s="4">
        <v>860000368</v>
      </c>
      <c r="E281" s="4" t="s">
        <v>49</v>
      </c>
      <c r="F281" s="4" t="s">
        <v>636</v>
      </c>
      <c r="G281" s="4" t="s">
        <v>74</v>
      </c>
      <c r="H281" s="4" t="s">
        <v>75</v>
      </c>
      <c r="I281" s="4" t="s">
        <v>637</v>
      </c>
      <c r="J281" s="4" t="s">
        <v>11</v>
      </c>
      <c r="K281" s="4" t="s">
        <v>11</v>
      </c>
      <c r="L281" s="4" t="s">
        <v>12</v>
      </c>
      <c r="M281" s="4">
        <v>8279911</v>
      </c>
      <c r="N281" s="4">
        <v>43404236</v>
      </c>
      <c r="O281" s="4">
        <v>3466556</v>
      </c>
      <c r="P281" s="4">
        <v>37943962</v>
      </c>
      <c r="Q281" s="4">
        <v>5460274</v>
      </c>
      <c r="R281" s="4">
        <v>152933</v>
      </c>
      <c r="S281" s="4">
        <v>141789</v>
      </c>
      <c r="T281" s="18">
        <f t="shared" si="35"/>
        <v>2.3885121140405636</v>
      </c>
      <c r="U281" s="18">
        <f t="shared" si="36"/>
        <v>0.87419951361429327</v>
      </c>
      <c r="V281" s="18">
        <f t="shared" si="37"/>
        <v>1.0785956597479354</v>
      </c>
      <c r="W281" s="18">
        <f t="shared" si="38"/>
        <v>2.8008301414910682E-2</v>
      </c>
      <c r="X281" s="20">
        <f t="shared" si="39"/>
        <v>3.5234579408332405E-3</v>
      </c>
    </row>
    <row r="282" spans="1:24" s="3" customFormat="1" ht="11.25" customHeight="1" x14ac:dyDescent="0.2">
      <c r="A282" s="2">
        <v>14555</v>
      </c>
      <c r="B282" s="4" t="s">
        <v>19</v>
      </c>
      <c r="C282" s="4" t="s">
        <v>9</v>
      </c>
      <c r="D282" s="4">
        <v>860000648</v>
      </c>
      <c r="E282" s="4" t="s">
        <v>49</v>
      </c>
      <c r="F282" s="4" t="s">
        <v>638</v>
      </c>
      <c r="G282" s="4" t="s">
        <v>74</v>
      </c>
      <c r="H282" s="4" t="s">
        <v>10</v>
      </c>
      <c r="I282" s="4" t="s">
        <v>639</v>
      </c>
      <c r="J282" s="4" t="s">
        <v>11</v>
      </c>
      <c r="K282" s="4" t="s">
        <v>11</v>
      </c>
      <c r="L282" s="4" t="s">
        <v>12</v>
      </c>
      <c r="M282" s="4">
        <v>22497920</v>
      </c>
      <c r="N282" s="4">
        <v>25743767</v>
      </c>
      <c r="O282" s="4">
        <v>516186</v>
      </c>
      <c r="P282" s="4">
        <v>12921805</v>
      </c>
      <c r="Q282" s="4">
        <v>12821962</v>
      </c>
      <c r="R282" s="4">
        <v>3202493</v>
      </c>
      <c r="S282" s="4">
        <v>641507</v>
      </c>
      <c r="T282" s="18">
        <f t="shared" si="35"/>
        <v>43.584909315634285</v>
      </c>
      <c r="U282" s="18">
        <f t="shared" si="36"/>
        <v>0.50193916842084529</v>
      </c>
      <c r="V282" s="18">
        <f t="shared" si="37"/>
        <v>4.9921403819443899</v>
      </c>
      <c r="W282" s="18">
        <f t="shared" si="38"/>
        <v>0.24976622142539495</v>
      </c>
      <c r="X282" s="20">
        <f t="shared" si="39"/>
        <v>0.12439877194351549</v>
      </c>
    </row>
    <row r="283" spans="1:24" s="3" customFormat="1" ht="11.25" customHeight="1" x14ac:dyDescent="0.2">
      <c r="A283" s="2">
        <v>14573</v>
      </c>
      <c r="B283" s="4" t="s">
        <v>19</v>
      </c>
      <c r="C283" s="4" t="s">
        <v>9</v>
      </c>
      <c r="D283" s="4">
        <v>860000888</v>
      </c>
      <c r="E283" s="4" t="s">
        <v>49</v>
      </c>
      <c r="F283" s="4" t="s">
        <v>640</v>
      </c>
      <c r="G283" s="4" t="s">
        <v>74</v>
      </c>
      <c r="H283" s="4" t="s">
        <v>10</v>
      </c>
      <c r="I283" s="4" t="s">
        <v>641</v>
      </c>
      <c r="J283" s="4" t="s">
        <v>11</v>
      </c>
      <c r="K283" s="4" t="s">
        <v>11</v>
      </c>
      <c r="L283" s="4" t="s">
        <v>12</v>
      </c>
      <c r="M283" s="4">
        <v>4733061</v>
      </c>
      <c r="N283" s="4">
        <v>6483355</v>
      </c>
      <c r="O283" s="4">
        <v>2057884</v>
      </c>
      <c r="P283" s="4">
        <v>1060018</v>
      </c>
      <c r="Q283" s="4">
        <v>5423337</v>
      </c>
      <c r="R283" s="4">
        <v>156979</v>
      </c>
      <c r="S283" s="4"/>
      <c r="T283" s="18">
        <f t="shared" si="35"/>
        <v>2.2999649154179731</v>
      </c>
      <c r="U283" s="18">
        <f t="shared" si="36"/>
        <v>0.16349837391288924</v>
      </c>
      <c r="V283" s="18"/>
      <c r="W283" s="18">
        <f t="shared" si="38"/>
        <v>2.8945094136691118E-2</v>
      </c>
      <c r="X283" s="20">
        <f t="shared" si="39"/>
        <v>2.4212618312586615E-2</v>
      </c>
    </row>
    <row r="284" spans="1:24" s="3" customFormat="1" ht="11.25" customHeight="1" x14ac:dyDescent="0.2">
      <c r="A284" s="2">
        <v>14629</v>
      </c>
      <c r="B284" s="4" t="s">
        <v>19</v>
      </c>
      <c r="C284" s="4" t="s">
        <v>9</v>
      </c>
      <c r="D284" s="4">
        <v>860002079</v>
      </c>
      <c r="E284" s="4" t="s">
        <v>49</v>
      </c>
      <c r="F284" s="4" t="s">
        <v>642</v>
      </c>
      <c r="G284" s="4" t="s">
        <v>74</v>
      </c>
      <c r="H284" s="4" t="s">
        <v>10</v>
      </c>
      <c r="I284" s="4" t="s">
        <v>643</v>
      </c>
      <c r="J284" s="4" t="s">
        <v>11</v>
      </c>
      <c r="K284" s="4" t="s">
        <v>11</v>
      </c>
      <c r="L284" s="4" t="s">
        <v>12</v>
      </c>
      <c r="M284" s="4">
        <v>5689886</v>
      </c>
      <c r="N284" s="4">
        <v>7793697</v>
      </c>
      <c r="O284" s="4">
        <v>97578</v>
      </c>
      <c r="P284" s="4">
        <v>705867</v>
      </c>
      <c r="Q284" s="4">
        <v>7087830</v>
      </c>
      <c r="R284" s="4">
        <v>69123</v>
      </c>
      <c r="S284" s="4">
        <v>26573</v>
      </c>
      <c r="T284" s="18">
        <f t="shared" si="35"/>
        <v>58.311156203242533</v>
      </c>
      <c r="U284" s="18">
        <f t="shared" si="36"/>
        <v>9.0568955913990501E-2</v>
      </c>
      <c r="V284" s="18">
        <f t="shared" si="37"/>
        <v>2.6012493884770254</v>
      </c>
      <c r="W284" s="18">
        <f t="shared" si="38"/>
        <v>9.7523501551250516E-3</v>
      </c>
      <c r="X284" s="20">
        <f t="shared" si="39"/>
        <v>8.869089983867734E-3</v>
      </c>
    </row>
    <row r="285" spans="1:24" s="3" customFormat="1" ht="11.25" customHeight="1" x14ac:dyDescent="0.2">
      <c r="A285" s="2">
        <v>14669</v>
      </c>
      <c r="B285" s="4" t="s">
        <v>19</v>
      </c>
      <c r="C285" s="4" t="s">
        <v>9</v>
      </c>
      <c r="D285" s="4">
        <v>860003981</v>
      </c>
      <c r="E285" s="4" t="s">
        <v>49</v>
      </c>
      <c r="F285" s="4" t="s">
        <v>644</v>
      </c>
      <c r="G285" s="4" t="s">
        <v>78</v>
      </c>
      <c r="H285" s="4" t="s">
        <v>75</v>
      </c>
      <c r="I285" s="4" t="s">
        <v>645</v>
      </c>
      <c r="J285" s="4" t="s">
        <v>11</v>
      </c>
      <c r="K285" s="4" t="s">
        <v>11</v>
      </c>
      <c r="L285" s="4" t="s">
        <v>12</v>
      </c>
      <c r="M285" s="4">
        <v>30998360</v>
      </c>
      <c r="N285" s="4">
        <v>38334198</v>
      </c>
      <c r="O285" s="4">
        <v>731046</v>
      </c>
      <c r="P285" s="4">
        <v>21236398</v>
      </c>
      <c r="Q285" s="4">
        <v>17097800</v>
      </c>
      <c r="R285" s="4">
        <v>2797259</v>
      </c>
      <c r="S285" s="4"/>
      <c r="T285" s="18">
        <f t="shared" si="35"/>
        <v>42.40274893782334</v>
      </c>
      <c r="U285" s="18">
        <f t="shared" si="36"/>
        <v>0.5539804954312596</v>
      </c>
      <c r="V285" s="18"/>
      <c r="W285" s="18">
        <f t="shared" si="38"/>
        <v>0.1636034460573875</v>
      </c>
      <c r="X285" s="20">
        <f t="shared" si="39"/>
        <v>7.2970327956254619E-2</v>
      </c>
    </row>
    <row r="286" spans="1:24" s="3" customFormat="1" ht="11.25" customHeight="1" x14ac:dyDescent="0.2">
      <c r="A286" s="2">
        <v>14673</v>
      </c>
      <c r="B286" s="4" t="s">
        <v>19</v>
      </c>
      <c r="C286" s="4" t="s">
        <v>9</v>
      </c>
      <c r="D286" s="4">
        <v>860004270</v>
      </c>
      <c r="E286" s="4" t="s">
        <v>49</v>
      </c>
      <c r="F286" s="4" t="s">
        <v>646</v>
      </c>
      <c r="G286" s="4" t="s">
        <v>74</v>
      </c>
      <c r="H286" s="4" t="s">
        <v>10</v>
      </c>
      <c r="I286" s="4" t="s">
        <v>647</v>
      </c>
      <c r="J286" s="4" t="s">
        <v>23</v>
      </c>
      <c r="K286" s="4" t="s">
        <v>117</v>
      </c>
      <c r="L286" s="4" t="s">
        <v>12</v>
      </c>
      <c r="M286" s="4">
        <v>15670944</v>
      </c>
      <c r="N286" s="4">
        <v>53351863</v>
      </c>
      <c r="O286" s="4">
        <v>1198575</v>
      </c>
      <c r="P286" s="4">
        <v>16461501</v>
      </c>
      <c r="Q286" s="4">
        <v>36890362</v>
      </c>
      <c r="R286" s="4">
        <v>2533614</v>
      </c>
      <c r="S286" s="4">
        <v>1660404</v>
      </c>
      <c r="T286" s="18">
        <f t="shared" si="35"/>
        <v>13.074646142293973</v>
      </c>
      <c r="U286" s="18">
        <f t="shared" si="36"/>
        <v>0.30854594524656054</v>
      </c>
      <c r="V286" s="18">
        <f t="shared" si="37"/>
        <v>1.5259021298430984</v>
      </c>
      <c r="W286" s="18">
        <f t="shared" si="38"/>
        <v>6.8679564597387249E-2</v>
      </c>
      <c r="X286" s="20">
        <f t="shared" si="39"/>
        <v>4.7488763419564185E-2</v>
      </c>
    </row>
    <row r="287" spans="1:24" s="3" customFormat="1" ht="11.25" customHeight="1" x14ac:dyDescent="0.2">
      <c r="A287" s="2">
        <v>14693</v>
      </c>
      <c r="B287" s="4" t="s">
        <v>19</v>
      </c>
      <c r="C287" s="4" t="s">
        <v>9</v>
      </c>
      <c r="D287" s="4">
        <v>860004755</v>
      </c>
      <c r="E287" s="4" t="s">
        <v>49</v>
      </c>
      <c r="F287" s="4" t="s">
        <v>648</v>
      </c>
      <c r="G287" s="4" t="s">
        <v>74</v>
      </c>
      <c r="H287" s="4" t="s">
        <v>10</v>
      </c>
      <c r="I287" s="4" t="s">
        <v>649</v>
      </c>
      <c r="J287" s="4" t="s">
        <v>11</v>
      </c>
      <c r="K287" s="4" t="s">
        <v>11</v>
      </c>
      <c r="L287" s="4" t="s">
        <v>12</v>
      </c>
      <c r="M287" s="4">
        <v>1743945</v>
      </c>
      <c r="N287" s="4">
        <v>1743945</v>
      </c>
      <c r="O287" s="4">
        <v>1730981</v>
      </c>
      <c r="P287" s="4">
        <v>380934</v>
      </c>
      <c r="Q287" s="4">
        <v>1363011</v>
      </c>
      <c r="R287" s="4">
        <v>-600746</v>
      </c>
      <c r="S287" s="4">
        <v>165467</v>
      </c>
      <c r="T287" s="18">
        <f t="shared" si="35"/>
        <v>1.0074893947420567</v>
      </c>
      <c r="U287" s="18">
        <f t="shared" si="36"/>
        <v>0.21843234735040382</v>
      </c>
      <c r="V287" s="18">
        <f t="shared" si="37"/>
        <v>-3.6306091244779926</v>
      </c>
      <c r="W287" s="18">
        <f t="shared" si="38"/>
        <v>-0.44074919424714842</v>
      </c>
      <c r="X287" s="20">
        <f t="shared" si="39"/>
        <v>-0.34447531315494467</v>
      </c>
    </row>
    <row r="288" spans="1:24" s="3" customFormat="1" ht="11.25" customHeight="1" x14ac:dyDescent="0.2">
      <c r="A288" s="2">
        <v>14731</v>
      </c>
      <c r="B288" s="4" t="s">
        <v>19</v>
      </c>
      <c r="C288" s="4" t="s">
        <v>9</v>
      </c>
      <c r="D288" s="4">
        <v>860007229</v>
      </c>
      <c r="E288" s="4" t="s">
        <v>49</v>
      </c>
      <c r="F288" s="4" t="s">
        <v>650</v>
      </c>
      <c r="G288" s="4" t="s">
        <v>74</v>
      </c>
      <c r="H288" s="4" t="s">
        <v>75</v>
      </c>
      <c r="I288" s="4" t="s">
        <v>651</v>
      </c>
      <c r="J288" s="4" t="s">
        <v>11</v>
      </c>
      <c r="K288" s="4" t="s">
        <v>11</v>
      </c>
      <c r="L288" s="4" t="s">
        <v>12</v>
      </c>
      <c r="M288" s="4">
        <v>14944241</v>
      </c>
      <c r="N288" s="4">
        <v>33948219</v>
      </c>
      <c r="O288" s="4">
        <v>3170245</v>
      </c>
      <c r="P288" s="4">
        <v>26303165</v>
      </c>
      <c r="Q288" s="4">
        <v>7645054</v>
      </c>
      <c r="R288" s="4">
        <v>433681</v>
      </c>
      <c r="S288" s="4"/>
      <c r="T288" s="18">
        <f t="shared" si="35"/>
        <v>4.7139072847682115</v>
      </c>
      <c r="U288" s="18">
        <f t="shared" si="36"/>
        <v>0.77480250142135587</v>
      </c>
      <c r="V288" s="18"/>
      <c r="W288" s="18">
        <f t="shared" si="38"/>
        <v>5.6727002843930209E-2</v>
      </c>
      <c r="X288" s="20">
        <f t="shared" si="39"/>
        <v>1.2774779142316714E-2</v>
      </c>
    </row>
    <row r="289" spans="1:24" s="3" customFormat="1" ht="11.25" customHeight="1" x14ac:dyDescent="0.2">
      <c r="A289" s="2">
        <v>14757</v>
      </c>
      <c r="B289" s="4" t="s">
        <v>19</v>
      </c>
      <c r="C289" s="4" t="s">
        <v>9</v>
      </c>
      <c r="D289" s="4">
        <v>860008424</v>
      </c>
      <c r="E289" s="4" t="s">
        <v>49</v>
      </c>
      <c r="F289" s="4" t="s">
        <v>652</v>
      </c>
      <c r="G289" s="4" t="s">
        <v>74</v>
      </c>
      <c r="H289" s="4" t="s">
        <v>10</v>
      </c>
      <c r="I289" s="4" t="s">
        <v>653</v>
      </c>
      <c r="J289" s="4" t="s">
        <v>11</v>
      </c>
      <c r="K289" s="4" t="s">
        <v>11</v>
      </c>
      <c r="L289" s="4" t="s">
        <v>12</v>
      </c>
      <c r="M289" s="4">
        <v>13716731</v>
      </c>
      <c r="N289" s="4">
        <v>16305659</v>
      </c>
      <c r="O289" s="4">
        <v>699098</v>
      </c>
      <c r="P289" s="4">
        <v>3295805</v>
      </c>
      <c r="Q289" s="4">
        <v>13009854</v>
      </c>
      <c r="R289" s="4">
        <v>6481939</v>
      </c>
      <c r="S289" s="4">
        <v>497856</v>
      </c>
      <c r="T289" s="18">
        <f t="shared" si="35"/>
        <v>19.620612560756861</v>
      </c>
      <c r="U289" s="18">
        <f t="shared" si="36"/>
        <v>0.20212645192690465</v>
      </c>
      <c r="V289" s="18">
        <f t="shared" si="37"/>
        <v>13.019706501478339</v>
      </c>
      <c r="W289" s="18">
        <f t="shared" si="38"/>
        <v>0.49823303166968669</v>
      </c>
      <c r="X289" s="20">
        <f t="shared" si="39"/>
        <v>0.39752695674550781</v>
      </c>
    </row>
    <row r="290" spans="1:24" s="3" customFormat="1" ht="11.25" customHeight="1" x14ac:dyDescent="0.2">
      <c r="A290" s="2">
        <v>15071</v>
      </c>
      <c r="B290" s="4" t="s">
        <v>19</v>
      </c>
      <c r="C290" s="4" t="s">
        <v>9</v>
      </c>
      <c r="D290" s="4">
        <v>860031068</v>
      </c>
      <c r="E290" s="4" t="s">
        <v>49</v>
      </c>
      <c r="F290" s="4" t="s">
        <v>654</v>
      </c>
      <c r="G290" s="4" t="s">
        <v>74</v>
      </c>
      <c r="H290" s="4" t="s">
        <v>75</v>
      </c>
      <c r="I290" s="4" t="s">
        <v>655</v>
      </c>
      <c r="J290" s="4" t="s">
        <v>11</v>
      </c>
      <c r="K290" s="4" t="s">
        <v>11</v>
      </c>
      <c r="L290" s="4" t="s">
        <v>12</v>
      </c>
      <c r="M290" s="4">
        <v>60641232</v>
      </c>
      <c r="N290" s="4">
        <v>70637613</v>
      </c>
      <c r="O290" s="4">
        <v>3466556</v>
      </c>
      <c r="P290" s="4">
        <v>21680266</v>
      </c>
      <c r="Q290" s="4">
        <v>48957347</v>
      </c>
      <c r="R290" s="4">
        <v>33935028</v>
      </c>
      <c r="S290" s="4">
        <v>1251655</v>
      </c>
      <c r="T290" s="18">
        <f t="shared" si="35"/>
        <v>17.493221514379112</v>
      </c>
      <c r="U290" s="18">
        <f t="shared" si="36"/>
        <v>0.30692240407387494</v>
      </c>
      <c r="V290" s="18">
        <f t="shared" si="37"/>
        <v>27.11212594524849</v>
      </c>
      <c r="W290" s="18">
        <f t="shared" si="38"/>
        <v>0.69315496201213678</v>
      </c>
      <c r="X290" s="20">
        <f t="shared" si="39"/>
        <v>0.48041017467563635</v>
      </c>
    </row>
    <row r="291" spans="1:24" s="3" customFormat="1" ht="11.25" customHeight="1" x14ac:dyDescent="0.2">
      <c r="A291" s="2">
        <v>15199</v>
      </c>
      <c r="B291" s="4" t="s">
        <v>19</v>
      </c>
      <c r="C291" s="4" t="s">
        <v>9</v>
      </c>
      <c r="D291" s="4">
        <v>860035715</v>
      </c>
      <c r="E291" s="4" t="s">
        <v>49</v>
      </c>
      <c r="F291" s="4" t="s">
        <v>656</v>
      </c>
      <c r="G291" s="4" t="s">
        <v>78</v>
      </c>
      <c r="H291" s="4" t="s">
        <v>14</v>
      </c>
      <c r="I291" s="4" t="s">
        <v>657</v>
      </c>
      <c r="J291" s="4" t="s">
        <v>11</v>
      </c>
      <c r="K291" s="4" t="s">
        <v>11</v>
      </c>
      <c r="L291" s="4" t="s">
        <v>12</v>
      </c>
      <c r="M291" s="4">
        <v>11597909</v>
      </c>
      <c r="N291" s="4">
        <v>11654488</v>
      </c>
      <c r="O291" s="4">
        <v>516186</v>
      </c>
      <c r="P291" s="4">
        <v>2382195</v>
      </c>
      <c r="Q291" s="4">
        <v>9272293</v>
      </c>
      <c r="R291" s="4">
        <v>5294018</v>
      </c>
      <c r="S291" s="4">
        <v>71362</v>
      </c>
      <c r="T291" s="18">
        <f t="shared" si="35"/>
        <v>22.468468730263897</v>
      </c>
      <c r="U291" s="18">
        <f t="shared" si="36"/>
        <v>0.2044015146782939</v>
      </c>
      <c r="V291" s="18">
        <f t="shared" si="37"/>
        <v>74.185392786076619</v>
      </c>
      <c r="W291" s="18">
        <f t="shared" si="38"/>
        <v>0.57095024930726412</v>
      </c>
      <c r="X291" s="20">
        <f t="shared" si="39"/>
        <v>0.45424715354290984</v>
      </c>
    </row>
    <row r="292" spans="1:24" s="3" customFormat="1" ht="11.25" customHeight="1" x14ac:dyDescent="0.2">
      <c r="A292" s="2">
        <v>15375</v>
      </c>
      <c r="B292" s="4" t="s">
        <v>19</v>
      </c>
      <c r="C292" s="4" t="s">
        <v>9</v>
      </c>
      <c r="D292" s="4">
        <v>860042811</v>
      </c>
      <c r="E292" s="4" t="s">
        <v>49</v>
      </c>
      <c r="F292" s="4" t="s">
        <v>658</v>
      </c>
      <c r="G292" s="4" t="s">
        <v>74</v>
      </c>
      <c r="H292" s="4" t="s">
        <v>10</v>
      </c>
      <c r="I292" s="4" t="s">
        <v>659</v>
      </c>
      <c r="J292" s="4" t="s">
        <v>11</v>
      </c>
      <c r="K292" s="4" t="s">
        <v>11</v>
      </c>
      <c r="L292" s="4" t="s">
        <v>12</v>
      </c>
      <c r="M292" s="4">
        <v>1199973</v>
      </c>
      <c r="N292" s="4">
        <v>6864023</v>
      </c>
      <c r="O292" s="4">
        <v>2057884</v>
      </c>
      <c r="P292" s="4">
        <v>123366</v>
      </c>
      <c r="Q292" s="4">
        <v>6740657</v>
      </c>
      <c r="R292" s="4">
        <v>38544</v>
      </c>
      <c r="S292" s="4"/>
      <c r="T292" s="18">
        <f t="shared" si="35"/>
        <v>0.58311012671268159</v>
      </c>
      <c r="U292" s="18">
        <f t="shared" si="36"/>
        <v>1.7972841874218663E-2</v>
      </c>
      <c r="V292" s="18"/>
      <c r="W292" s="18">
        <f t="shared" si="38"/>
        <v>5.7181369709213802E-3</v>
      </c>
      <c r="X292" s="20">
        <f t="shared" si="39"/>
        <v>5.6153657993278866E-3</v>
      </c>
    </row>
    <row r="293" spans="1:24" s="3" customFormat="1" ht="11.25" customHeight="1" x14ac:dyDescent="0.2">
      <c r="A293" s="2">
        <v>15393</v>
      </c>
      <c r="B293" s="4" t="s">
        <v>19</v>
      </c>
      <c r="C293" s="4" t="s">
        <v>9</v>
      </c>
      <c r="D293" s="4">
        <v>860043397</v>
      </c>
      <c r="E293" s="4" t="s">
        <v>49</v>
      </c>
      <c r="F293" s="4" t="s">
        <v>660</v>
      </c>
      <c r="G293" s="4" t="s">
        <v>74</v>
      </c>
      <c r="H293" s="4" t="s">
        <v>10</v>
      </c>
      <c r="I293" s="4" t="s">
        <v>661</v>
      </c>
      <c r="J293" s="4" t="s">
        <v>11</v>
      </c>
      <c r="K293" s="4" t="s">
        <v>11</v>
      </c>
      <c r="L293" s="4" t="s">
        <v>12</v>
      </c>
      <c r="M293" s="4">
        <v>4359452</v>
      </c>
      <c r="N293" s="4">
        <v>6525459</v>
      </c>
      <c r="O293" s="4">
        <v>97578</v>
      </c>
      <c r="P293" s="4">
        <v>2146219</v>
      </c>
      <c r="Q293" s="4">
        <v>4379240</v>
      </c>
      <c r="R293" s="4">
        <v>396820</v>
      </c>
      <c r="S293" s="4">
        <v>140658</v>
      </c>
      <c r="T293" s="18">
        <f t="shared" si="35"/>
        <v>44.676586935579742</v>
      </c>
      <c r="U293" s="18">
        <f t="shared" si="36"/>
        <v>0.32889931574162062</v>
      </c>
      <c r="V293" s="18">
        <f t="shared" si="37"/>
        <v>2.8211690767677631</v>
      </c>
      <c r="W293" s="18">
        <f t="shared" si="38"/>
        <v>9.0613896475187472E-2</v>
      </c>
      <c r="X293" s="20">
        <f t="shared" si="39"/>
        <v>6.0811047927816268E-2</v>
      </c>
    </row>
    <row r="294" spans="1:24" s="3" customFormat="1" ht="11.25" customHeight="1" x14ac:dyDescent="0.2">
      <c r="A294" s="2">
        <v>15567</v>
      </c>
      <c r="B294" s="4" t="s">
        <v>19</v>
      </c>
      <c r="C294" s="4" t="s">
        <v>9</v>
      </c>
      <c r="D294" s="4">
        <v>860050648</v>
      </c>
      <c r="E294" s="4" t="s">
        <v>49</v>
      </c>
      <c r="F294" s="4" t="s">
        <v>662</v>
      </c>
      <c r="G294" s="4" t="s">
        <v>78</v>
      </c>
      <c r="H294" s="4" t="s">
        <v>14</v>
      </c>
      <c r="I294" s="4" t="s">
        <v>663</v>
      </c>
      <c r="J294" s="4" t="s">
        <v>11</v>
      </c>
      <c r="K294" s="4" t="s">
        <v>11</v>
      </c>
      <c r="L294" s="4" t="s">
        <v>12</v>
      </c>
      <c r="M294" s="4">
        <v>918345</v>
      </c>
      <c r="N294" s="4">
        <v>6132221</v>
      </c>
      <c r="O294" s="4">
        <v>731046</v>
      </c>
      <c r="P294" s="4">
        <v>1619705</v>
      </c>
      <c r="Q294" s="4">
        <v>4512516</v>
      </c>
      <c r="R294" s="4">
        <v>1572053</v>
      </c>
      <c r="S294" s="4">
        <v>322321</v>
      </c>
      <c r="T294" s="18">
        <f t="shared" si="35"/>
        <v>1.256206859759851</v>
      </c>
      <c r="U294" s="18">
        <f t="shared" si="36"/>
        <v>0.26413023927219842</v>
      </c>
      <c r="V294" s="18">
        <f t="shared" si="37"/>
        <v>4.8772900307457476</v>
      </c>
      <c r="W294" s="18">
        <f t="shared" si="38"/>
        <v>0.34837616088231044</v>
      </c>
      <c r="X294" s="20">
        <f t="shared" si="39"/>
        <v>0.25635948215173587</v>
      </c>
    </row>
    <row r="295" spans="1:24" s="3" customFormat="1" ht="11.25" customHeight="1" x14ac:dyDescent="0.2">
      <c r="A295" s="2">
        <v>15601</v>
      </c>
      <c r="B295" s="4" t="s">
        <v>19</v>
      </c>
      <c r="C295" s="4" t="s">
        <v>9</v>
      </c>
      <c r="D295" s="4">
        <v>860051814</v>
      </c>
      <c r="E295" s="4" t="s">
        <v>49</v>
      </c>
      <c r="F295" s="4" t="s">
        <v>664</v>
      </c>
      <c r="G295" s="4" t="s">
        <v>74</v>
      </c>
      <c r="H295" s="4" t="s">
        <v>14</v>
      </c>
      <c r="I295" s="4" t="s">
        <v>665</v>
      </c>
      <c r="J295" s="4" t="s">
        <v>11</v>
      </c>
      <c r="K295" s="4" t="s">
        <v>11</v>
      </c>
      <c r="L295" s="4" t="s">
        <v>12</v>
      </c>
      <c r="M295" s="4">
        <v>18638210</v>
      </c>
      <c r="N295" s="4">
        <v>21092426</v>
      </c>
      <c r="O295" s="4">
        <v>1198575</v>
      </c>
      <c r="P295" s="4">
        <v>13249049</v>
      </c>
      <c r="Q295" s="4">
        <v>7843377</v>
      </c>
      <c r="R295" s="4">
        <v>691666</v>
      </c>
      <c r="S295" s="4">
        <v>1115583</v>
      </c>
      <c r="T295" s="18">
        <f t="shared" si="35"/>
        <v>15.550307657009366</v>
      </c>
      <c r="U295" s="18">
        <f t="shared" si="36"/>
        <v>0.62814249057931981</v>
      </c>
      <c r="V295" s="18">
        <f t="shared" si="37"/>
        <v>0.62000406962099641</v>
      </c>
      <c r="W295" s="18">
        <f t="shared" si="38"/>
        <v>8.8184719413589324E-2</v>
      </c>
      <c r="X295" s="20">
        <f t="shared" si="39"/>
        <v>3.2792150130098834E-2</v>
      </c>
    </row>
    <row r="296" spans="1:24" s="3" customFormat="1" ht="11.25" customHeight="1" x14ac:dyDescent="0.2">
      <c r="A296" s="2">
        <v>15693</v>
      </c>
      <c r="B296" s="4" t="s">
        <v>19</v>
      </c>
      <c r="C296" s="4" t="s">
        <v>9</v>
      </c>
      <c r="D296" s="4">
        <v>860055371</v>
      </c>
      <c r="E296" s="4" t="s">
        <v>49</v>
      </c>
      <c r="F296" s="4" t="s">
        <v>666</v>
      </c>
      <c r="G296" s="4" t="s">
        <v>74</v>
      </c>
      <c r="H296" s="4" t="s">
        <v>10</v>
      </c>
      <c r="I296" s="4" t="s">
        <v>667</v>
      </c>
      <c r="J296" s="4" t="s">
        <v>11</v>
      </c>
      <c r="K296" s="4" t="s">
        <v>11</v>
      </c>
      <c r="L296" s="4" t="s">
        <v>12</v>
      </c>
      <c r="M296" s="4">
        <v>6917565</v>
      </c>
      <c r="N296" s="4">
        <v>14589354</v>
      </c>
      <c r="O296" s="4">
        <v>1730981</v>
      </c>
      <c r="P296" s="4">
        <v>5141649</v>
      </c>
      <c r="Q296" s="4">
        <v>9447705</v>
      </c>
      <c r="R296" s="4">
        <v>110688</v>
      </c>
      <c r="S296" s="4">
        <v>751705</v>
      </c>
      <c r="T296" s="18">
        <f t="shared" si="35"/>
        <v>3.9963263606013006</v>
      </c>
      <c r="U296" s="18">
        <f t="shared" si="36"/>
        <v>0.35242472010755238</v>
      </c>
      <c r="V296" s="18">
        <f t="shared" si="37"/>
        <v>0.14724925336401912</v>
      </c>
      <c r="W296" s="18">
        <f t="shared" si="38"/>
        <v>1.1715861153581742E-2</v>
      </c>
      <c r="X296" s="20">
        <f t="shared" si="39"/>
        <v>7.5869020657117515E-3</v>
      </c>
    </row>
    <row r="297" spans="1:24" s="3" customFormat="1" ht="11.25" customHeight="1" x14ac:dyDescent="0.2">
      <c r="A297" s="2">
        <v>15873</v>
      </c>
      <c r="B297" s="4" t="s">
        <v>19</v>
      </c>
      <c r="C297" s="4" t="s">
        <v>9</v>
      </c>
      <c r="D297" s="4">
        <v>860064146</v>
      </c>
      <c r="E297" s="4" t="s">
        <v>49</v>
      </c>
      <c r="F297" s="4" t="s">
        <v>668</v>
      </c>
      <c r="G297" s="4" t="s">
        <v>74</v>
      </c>
      <c r="H297" s="4" t="s">
        <v>14</v>
      </c>
      <c r="I297" s="4" t="s">
        <v>669</v>
      </c>
      <c r="J297" s="4" t="s">
        <v>11</v>
      </c>
      <c r="K297" s="4" t="s">
        <v>11</v>
      </c>
      <c r="L297" s="4" t="s">
        <v>12</v>
      </c>
      <c r="M297" s="4">
        <v>2606471</v>
      </c>
      <c r="N297" s="4">
        <v>3320630</v>
      </c>
      <c r="O297" s="4">
        <v>3170245</v>
      </c>
      <c r="P297" s="4">
        <v>651938</v>
      </c>
      <c r="Q297" s="4">
        <v>2668692</v>
      </c>
      <c r="R297" s="4">
        <v>283960</v>
      </c>
      <c r="S297" s="4"/>
      <c r="T297" s="18">
        <f t="shared" si="35"/>
        <v>0.82216705648932498</v>
      </c>
      <c r="U297" s="18">
        <f t="shared" si="36"/>
        <v>0.19632961215191094</v>
      </c>
      <c r="V297" s="18"/>
      <c r="W297" s="18">
        <f t="shared" si="38"/>
        <v>0.10640418602071726</v>
      </c>
      <c r="X297" s="20">
        <f t="shared" si="39"/>
        <v>8.5513893447930062E-2</v>
      </c>
    </row>
    <row r="298" spans="1:24" s="3" customFormat="1" ht="11.25" customHeight="1" x14ac:dyDescent="0.2">
      <c r="A298" s="2">
        <v>16145</v>
      </c>
      <c r="B298" s="4" t="s">
        <v>19</v>
      </c>
      <c r="C298" s="4" t="s">
        <v>9</v>
      </c>
      <c r="D298" s="4">
        <v>860079475</v>
      </c>
      <c r="E298" s="4" t="s">
        <v>49</v>
      </c>
      <c r="F298" s="4" t="s">
        <v>670</v>
      </c>
      <c r="G298" s="4" t="s">
        <v>74</v>
      </c>
      <c r="H298" s="4" t="s">
        <v>14</v>
      </c>
      <c r="I298" s="4" t="s">
        <v>671</v>
      </c>
      <c r="J298" s="4" t="s">
        <v>11</v>
      </c>
      <c r="K298" s="4" t="s">
        <v>11</v>
      </c>
      <c r="L298" s="4" t="s">
        <v>12</v>
      </c>
      <c r="M298" s="4">
        <v>3180984</v>
      </c>
      <c r="N298" s="4">
        <v>8640625</v>
      </c>
      <c r="O298" s="4">
        <v>699098</v>
      </c>
      <c r="P298" s="4">
        <v>1758115</v>
      </c>
      <c r="Q298" s="4">
        <v>6882510</v>
      </c>
      <c r="R298" s="4">
        <v>998505</v>
      </c>
      <c r="S298" s="4"/>
      <c r="T298" s="18">
        <f t="shared" si="35"/>
        <v>4.5501260195280206</v>
      </c>
      <c r="U298" s="18">
        <f t="shared" si="36"/>
        <v>0.20347081374321882</v>
      </c>
      <c r="V298" s="18"/>
      <c r="W298" s="18">
        <f t="shared" si="38"/>
        <v>0.1450786123085909</v>
      </c>
      <c r="X298" s="20">
        <f t="shared" si="39"/>
        <v>0.11555934900542496</v>
      </c>
    </row>
    <row r="299" spans="1:24" s="3" customFormat="1" ht="11.25" customHeight="1" x14ac:dyDescent="0.2">
      <c r="A299" s="2">
        <v>16179</v>
      </c>
      <c r="B299" s="4" t="s">
        <v>19</v>
      </c>
      <c r="C299" s="4" t="s">
        <v>9</v>
      </c>
      <c r="D299" s="4">
        <v>860090324</v>
      </c>
      <c r="E299" s="4" t="s">
        <v>49</v>
      </c>
      <c r="F299" s="4" t="s">
        <v>672</v>
      </c>
      <c r="G299" s="4" t="s">
        <v>74</v>
      </c>
      <c r="H299" s="4" t="s">
        <v>10</v>
      </c>
      <c r="I299" s="4" t="s">
        <v>673</v>
      </c>
      <c r="J299" s="4" t="s">
        <v>11</v>
      </c>
      <c r="K299" s="4" t="s">
        <v>11</v>
      </c>
      <c r="L299" s="4" t="s">
        <v>12</v>
      </c>
      <c r="M299" s="4">
        <v>41501609</v>
      </c>
      <c r="N299" s="4">
        <v>44223689</v>
      </c>
      <c r="O299" s="4">
        <v>1484025</v>
      </c>
      <c r="P299" s="4">
        <v>29984633</v>
      </c>
      <c r="Q299" s="4">
        <v>14239056</v>
      </c>
      <c r="R299" s="4">
        <v>8460091</v>
      </c>
      <c r="S299" s="4">
        <v>267104</v>
      </c>
      <c r="T299" s="18">
        <f t="shared" si="35"/>
        <v>27.965572682400904</v>
      </c>
      <c r="U299" s="18">
        <f t="shared" si="36"/>
        <v>0.67802197595953606</v>
      </c>
      <c r="V299" s="18">
        <f t="shared" si="37"/>
        <v>31.673396879118247</v>
      </c>
      <c r="W299" s="18">
        <f t="shared" si="38"/>
        <v>0.59414690131143522</v>
      </c>
      <c r="X299" s="20">
        <f t="shared" si="39"/>
        <v>0.19130224527402045</v>
      </c>
    </row>
    <row r="300" spans="1:24" s="3" customFormat="1" ht="11.25" customHeight="1" x14ac:dyDescent="0.2">
      <c r="A300" s="2">
        <v>16233</v>
      </c>
      <c r="B300" s="4" t="s">
        <v>19</v>
      </c>
      <c r="C300" s="4" t="s">
        <v>9</v>
      </c>
      <c r="D300" s="4">
        <v>860351760</v>
      </c>
      <c r="E300" s="4" t="s">
        <v>49</v>
      </c>
      <c r="F300" s="4" t="s">
        <v>674</v>
      </c>
      <c r="G300" s="4" t="s">
        <v>74</v>
      </c>
      <c r="H300" s="4" t="s">
        <v>10</v>
      </c>
      <c r="I300" s="4" t="s">
        <v>675</v>
      </c>
      <c r="J300" s="4" t="s">
        <v>11</v>
      </c>
      <c r="K300" s="4" t="s">
        <v>11</v>
      </c>
      <c r="L300" s="4" t="s">
        <v>12</v>
      </c>
      <c r="M300" s="4">
        <v>188100</v>
      </c>
      <c r="N300" s="4">
        <v>188100</v>
      </c>
      <c r="O300" s="4">
        <v>4336768</v>
      </c>
      <c r="P300" s="4">
        <v>80283</v>
      </c>
      <c r="Q300" s="4">
        <v>107817</v>
      </c>
      <c r="R300" s="4">
        <v>146686</v>
      </c>
      <c r="S300" s="4"/>
      <c r="T300" s="18">
        <f t="shared" si="35"/>
        <v>4.337331395177238E-2</v>
      </c>
      <c r="U300" s="18">
        <f t="shared" si="36"/>
        <v>0.42681020733652314</v>
      </c>
      <c r="V300" s="18"/>
      <c r="W300" s="18">
        <f t="shared" si="38"/>
        <v>1.3605090106383966</v>
      </c>
      <c r="X300" s="20">
        <f t="shared" si="39"/>
        <v>0.77982987772461454</v>
      </c>
    </row>
    <row r="301" spans="1:24" s="3" customFormat="1" ht="11.25" customHeight="1" x14ac:dyDescent="0.2">
      <c r="A301" s="2">
        <v>16413</v>
      </c>
      <c r="B301" s="4" t="s">
        <v>19</v>
      </c>
      <c r="C301" s="4" t="s">
        <v>9</v>
      </c>
      <c r="D301" s="4">
        <v>860450913</v>
      </c>
      <c r="E301" s="4" t="s">
        <v>49</v>
      </c>
      <c r="F301" s="4" t="s">
        <v>676</v>
      </c>
      <c r="G301" s="4" t="s">
        <v>74</v>
      </c>
      <c r="H301" s="4" t="s">
        <v>10</v>
      </c>
      <c r="I301" s="4" t="s">
        <v>677</v>
      </c>
      <c r="J301" s="4" t="s">
        <v>23</v>
      </c>
      <c r="K301" s="4" t="s">
        <v>117</v>
      </c>
      <c r="L301" s="4" t="s">
        <v>12</v>
      </c>
      <c r="M301" s="4">
        <v>4281931</v>
      </c>
      <c r="N301" s="4">
        <v>34285691</v>
      </c>
      <c r="O301" s="4">
        <v>774590</v>
      </c>
      <c r="P301" s="4">
        <v>33543282</v>
      </c>
      <c r="Q301" s="4">
        <v>742409</v>
      </c>
      <c r="R301" s="4">
        <v>-651058</v>
      </c>
      <c r="S301" s="4">
        <v>3875527</v>
      </c>
      <c r="T301" s="18">
        <f t="shared" si="35"/>
        <v>5.5279967466659778</v>
      </c>
      <c r="U301" s="18">
        <f t="shared" si="36"/>
        <v>0.9783463894602562</v>
      </c>
      <c r="V301" s="18">
        <f t="shared" si="37"/>
        <v>-0.16799212081350484</v>
      </c>
      <c r="W301" s="18">
        <f t="shared" si="38"/>
        <v>-0.87695326969365939</v>
      </c>
      <c r="X301" s="20">
        <f t="shared" si="39"/>
        <v>-1.8989204563501432E-2</v>
      </c>
    </row>
    <row r="302" spans="1:24" s="3" customFormat="1" ht="11.25" customHeight="1" x14ac:dyDescent="0.2">
      <c r="A302" s="2">
        <v>16453</v>
      </c>
      <c r="B302" s="4" t="s">
        <v>19</v>
      </c>
      <c r="C302" s="4" t="s">
        <v>9</v>
      </c>
      <c r="D302" s="4">
        <v>860500689</v>
      </c>
      <c r="E302" s="4" t="s">
        <v>49</v>
      </c>
      <c r="F302" s="4" t="s">
        <v>678</v>
      </c>
      <c r="G302" s="4" t="s">
        <v>74</v>
      </c>
      <c r="H302" s="4" t="s">
        <v>10</v>
      </c>
      <c r="I302" s="4" t="s">
        <v>679</v>
      </c>
      <c r="J302" s="4" t="s">
        <v>11</v>
      </c>
      <c r="K302" s="4" t="s">
        <v>11</v>
      </c>
      <c r="L302" s="4" t="s">
        <v>12</v>
      </c>
      <c r="M302" s="4">
        <v>9959651</v>
      </c>
      <c r="N302" s="4">
        <v>10667015</v>
      </c>
      <c r="O302" s="4">
        <v>733836</v>
      </c>
      <c r="P302" s="4">
        <v>4025270</v>
      </c>
      <c r="Q302" s="4">
        <v>6641745</v>
      </c>
      <c r="R302" s="4">
        <v>2402754</v>
      </c>
      <c r="S302" s="4">
        <v>420120</v>
      </c>
      <c r="T302" s="18">
        <f t="shared" si="35"/>
        <v>13.572039256727662</v>
      </c>
      <c r="U302" s="18">
        <f t="shared" si="36"/>
        <v>0.37735673944397752</v>
      </c>
      <c r="V302" s="18">
        <f t="shared" si="37"/>
        <v>5.7192087974864325</v>
      </c>
      <c r="W302" s="18">
        <f t="shared" si="38"/>
        <v>0.36176546976735785</v>
      </c>
      <c r="X302" s="20">
        <f t="shared" si="39"/>
        <v>0.22525083165252885</v>
      </c>
    </row>
    <row r="303" spans="1:24" s="3" customFormat="1" ht="11.25" customHeight="1" x14ac:dyDescent="0.2">
      <c r="A303" s="2">
        <v>16509</v>
      </c>
      <c r="B303" s="4" t="s">
        <v>19</v>
      </c>
      <c r="C303" s="4" t="s">
        <v>9</v>
      </c>
      <c r="D303" s="4">
        <v>860502682</v>
      </c>
      <c r="E303" s="4" t="s">
        <v>49</v>
      </c>
      <c r="F303" s="4" t="s">
        <v>680</v>
      </c>
      <c r="G303" s="4" t="s">
        <v>74</v>
      </c>
      <c r="H303" s="4" t="s">
        <v>10</v>
      </c>
      <c r="I303" s="4" t="s">
        <v>681</v>
      </c>
      <c r="J303" s="4" t="s">
        <v>11</v>
      </c>
      <c r="K303" s="4" t="s">
        <v>11</v>
      </c>
      <c r="L303" s="4" t="s">
        <v>12</v>
      </c>
      <c r="M303" s="4">
        <v>28689810</v>
      </c>
      <c r="N303" s="4">
        <v>29813175</v>
      </c>
      <c r="O303" s="4">
        <v>80161</v>
      </c>
      <c r="P303" s="4">
        <v>2954995</v>
      </c>
      <c r="Q303" s="4">
        <v>26858180</v>
      </c>
      <c r="R303" s="4">
        <v>4219011</v>
      </c>
      <c r="S303" s="4"/>
      <c r="T303" s="18">
        <f t="shared" si="35"/>
        <v>357.90234652761319</v>
      </c>
      <c r="U303" s="18">
        <f t="shared" si="36"/>
        <v>9.911708498004658E-2</v>
      </c>
      <c r="V303" s="18"/>
      <c r="W303" s="18">
        <f t="shared" si="38"/>
        <v>0.15708476896051779</v>
      </c>
      <c r="X303" s="20">
        <f t="shared" si="39"/>
        <v>0.14151498456638717</v>
      </c>
    </row>
    <row r="304" spans="1:24" s="3" customFormat="1" ht="11.25" customHeight="1" x14ac:dyDescent="0.2">
      <c r="A304" s="2">
        <v>16605</v>
      </c>
      <c r="B304" s="4" t="s">
        <v>19</v>
      </c>
      <c r="C304" s="4" t="s">
        <v>9</v>
      </c>
      <c r="D304" s="4">
        <v>860507111</v>
      </c>
      <c r="E304" s="4" t="s">
        <v>49</v>
      </c>
      <c r="F304" s="4" t="s">
        <v>682</v>
      </c>
      <c r="G304" s="4" t="s">
        <v>78</v>
      </c>
      <c r="H304" s="4" t="s">
        <v>683</v>
      </c>
      <c r="I304" s="4" t="s">
        <v>684</v>
      </c>
      <c r="J304" s="4" t="s">
        <v>23</v>
      </c>
      <c r="K304" s="4" t="s">
        <v>136</v>
      </c>
      <c r="L304" s="4" t="s">
        <v>12</v>
      </c>
      <c r="M304" s="4">
        <v>2201485</v>
      </c>
      <c r="N304" s="4">
        <v>5009495</v>
      </c>
      <c r="O304" s="4">
        <v>20892440</v>
      </c>
      <c r="P304" s="4">
        <v>2177963</v>
      </c>
      <c r="Q304" s="4">
        <v>2831532</v>
      </c>
      <c r="R304" s="4">
        <v>481657</v>
      </c>
      <c r="S304" s="4"/>
      <c r="T304" s="18">
        <f t="shared" si="35"/>
        <v>0.10537232606627087</v>
      </c>
      <c r="U304" s="18">
        <f t="shared" si="36"/>
        <v>0.43476697750970905</v>
      </c>
      <c r="V304" s="18"/>
      <c r="W304" s="18">
        <f t="shared" si="38"/>
        <v>0.17010473482199742</v>
      </c>
      <c r="X304" s="20">
        <f t="shared" si="39"/>
        <v>9.614881340334705E-2</v>
      </c>
    </row>
    <row r="305" spans="1:24" s="3" customFormat="1" ht="11.25" customHeight="1" x14ac:dyDescent="0.2">
      <c r="A305" s="2">
        <v>16661</v>
      </c>
      <c r="B305" s="4" t="s">
        <v>19</v>
      </c>
      <c r="C305" s="4" t="s">
        <v>9</v>
      </c>
      <c r="D305" s="4">
        <v>860509225</v>
      </c>
      <c r="E305" s="4" t="s">
        <v>49</v>
      </c>
      <c r="F305" s="4" t="s">
        <v>685</v>
      </c>
      <c r="G305" s="4" t="s">
        <v>74</v>
      </c>
      <c r="H305" s="4" t="s">
        <v>10</v>
      </c>
      <c r="I305" s="4" t="s">
        <v>686</v>
      </c>
      <c r="J305" s="4" t="s">
        <v>11</v>
      </c>
      <c r="K305" s="4" t="s">
        <v>11</v>
      </c>
      <c r="L305" s="4" t="s">
        <v>12</v>
      </c>
      <c r="M305" s="4">
        <v>22267043</v>
      </c>
      <c r="N305" s="4">
        <v>24677838</v>
      </c>
      <c r="O305" s="4">
        <v>3466556</v>
      </c>
      <c r="P305" s="4">
        <v>21291494</v>
      </c>
      <c r="Q305" s="4">
        <v>3386344</v>
      </c>
      <c r="R305" s="4">
        <v>3876133</v>
      </c>
      <c r="S305" s="4"/>
      <c r="T305" s="18">
        <f t="shared" si="35"/>
        <v>6.4233905351593918</v>
      </c>
      <c r="U305" s="18">
        <f t="shared" si="36"/>
        <v>0.86277793054642793</v>
      </c>
      <c r="V305" s="18"/>
      <c r="W305" s="18">
        <f t="shared" si="38"/>
        <v>1.1446365165500021</v>
      </c>
      <c r="X305" s="20">
        <f t="shared" si="39"/>
        <v>0.15706939157311917</v>
      </c>
    </row>
    <row r="306" spans="1:24" s="3" customFormat="1" ht="11.25" customHeight="1" x14ac:dyDescent="0.2">
      <c r="A306" s="2">
        <v>16843</v>
      </c>
      <c r="B306" s="4" t="s">
        <v>19</v>
      </c>
      <c r="C306" s="4" t="s">
        <v>9</v>
      </c>
      <c r="D306" s="4">
        <v>860516281</v>
      </c>
      <c r="E306" s="4" t="s">
        <v>49</v>
      </c>
      <c r="F306" s="4" t="s">
        <v>687</v>
      </c>
      <c r="G306" s="4" t="s">
        <v>74</v>
      </c>
      <c r="H306" s="4" t="s">
        <v>10</v>
      </c>
      <c r="I306" s="4" t="s">
        <v>688</v>
      </c>
      <c r="J306" s="4" t="s">
        <v>11</v>
      </c>
      <c r="K306" s="4" t="s">
        <v>11</v>
      </c>
      <c r="L306" s="4" t="s">
        <v>12</v>
      </c>
      <c r="M306" s="4">
        <v>9000932</v>
      </c>
      <c r="N306" s="4">
        <v>10553418</v>
      </c>
      <c r="O306" s="4">
        <v>516186</v>
      </c>
      <c r="P306" s="4">
        <v>5567884</v>
      </c>
      <c r="Q306" s="4">
        <v>4985534</v>
      </c>
      <c r="R306" s="4">
        <v>773630</v>
      </c>
      <c r="S306" s="4"/>
      <c r="T306" s="18">
        <f t="shared" si="35"/>
        <v>17.437381099061191</v>
      </c>
      <c r="U306" s="18">
        <f t="shared" si="36"/>
        <v>0.52759058723912955</v>
      </c>
      <c r="V306" s="18"/>
      <c r="W306" s="18">
        <f t="shared" si="38"/>
        <v>0.15517495217162294</v>
      </c>
      <c r="X306" s="20">
        <f t="shared" si="39"/>
        <v>7.3306108030592551E-2</v>
      </c>
    </row>
    <row r="307" spans="1:24" s="3" customFormat="1" ht="11.25" customHeight="1" x14ac:dyDescent="0.2">
      <c r="A307" s="2">
        <v>16919</v>
      </c>
      <c r="B307" s="4" t="s">
        <v>19</v>
      </c>
      <c r="C307" s="4" t="s">
        <v>9</v>
      </c>
      <c r="D307" s="4">
        <v>860518299</v>
      </c>
      <c r="E307" s="4" t="s">
        <v>49</v>
      </c>
      <c r="F307" s="4" t="s">
        <v>689</v>
      </c>
      <c r="G307" s="4" t="s">
        <v>74</v>
      </c>
      <c r="H307" s="4" t="s">
        <v>683</v>
      </c>
      <c r="I307" s="4" t="s">
        <v>690</v>
      </c>
      <c r="J307" s="4" t="s">
        <v>23</v>
      </c>
      <c r="K307" s="4" t="s">
        <v>136</v>
      </c>
      <c r="L307" s="4" t="s">
        <v>12</v>
      </c>
      <c r="M307" s="4">
        <v>29322170</v>
      </c>
      <c r="N307" s="4">
        <v>34549622</v>
      </c>
      <c r="O307" s="4">
        <v>2057884</v>
      </c>
      <c r="P307" s="4">
        <v>28000970</v>
      </c>
      <c r="Q307" s="4">
        <v>6548652</v>
      </c>
      <c r="R307" s="4">
        <v>291265</v>
      </c>
      <c r="S307" s="4">
        <v>2379787</v>
      </c>
      <c r="T307" s="18">
        <f t="shared" si="35"/>
        <v>14.248699149223183</v>
      </c>
      <c r="U307" s="18">
        <f t="shared" si="36"/>
        <v>0.81045662380908245</v>
      </c>
      <c r="V307" s="18">
        <f t="shared" si="37"/>
        <v>0.12239120559949272</v>
      </c>
      <c r="W307" s="18">
        <f t="shared" si="38"/>
        <v>4.4477092384814461E-2</v>
      </c>
      <c r="X307" s="20">
        <f t="shared" si="39"/>
        <v>8.4303382537730797E-3</v>
      </c>
    </row>
    <row r="308" spans="1:24" s="3" customFormat="1" ht="11.25" customHeight="1" x14ac:dyDescent="0.2">
      <c r="A308" s="2">
        <v>17085</v>
      </c>
      <c r="B308" s="4" t="s">
        <v>19</v>
      </c>
      <c r="C308" s="4" t="s">
        <v>9</v>
      </c>
      <c r="D308" s="4">
        <v>860526532</v>
      </c>
      <c r="E308" s="4" t="s">
        <v>49</v>
      </c>
      <c r="F308" s="4" t="s">
        <v>691</v>
      </c>
      <c r="G308" s="4" t="s">
        <v>74</v>
      </c>
      <c r="H308" s="4" t="s">
        <v>10</v>
      </c>
      <c r="I308" s="4" t="s">
        <v>692</v>
      </c>
      <c r="J308" s="4" t="s">
        <v>11</v>
      </c>
      <c r="K308" s="4" t="s">
        <v>11</v>
      </c>
      <c r="L308" s="4" t="s">
        <v>12</v>
      </c>
      <c r="M308" s="4">
        <v>3975391</v>
      </c>
      <c r="N308" s="4">
        <v>6107646</v>
      </c>
      <c r="O308" s="4">
        <v>97578</v>
      </c>
      <c r="P308" s="4">
        <v>2958886</v>
      </c>
      <c r="Q308" s="4">
        <v>3148760</v>
      </c>
      <c r="R308" s="4">
        <v>865321</v>
      </c>
      <c r="S308" s="4">
        <v>97124</v>
      </c>
      <c r="T308" s="18">
        <f t="shared" si="35"/>
        <v>40.740648506835555</v>
      </c>
      <c r="U308" s="18">
        <f t="shared" si="36"/>
        <v>0.48445604083799226</v>
      </c>
      <c r="V308" s="18">
        <f t="shared" si="37"/>
        <v>8.9094456570981428</v>
      </c>
      <c r="W308" s="18">
        <f t="shared" si="38"/>
        <v>0.27481325982291444</v>
      </c>
      <c r="X308" s="20">
        <f t="shared" si="39"/>
        <v>0.14167831599932282</v>
      </c>
    </row>
    <row r="309" spans="1:24" s="3" customFormat="1" ht="11.25" customHeight="1" x14ac:dyDescent="0.2">
      <c r="A309" s="2">
        <v>17093</v>
      </c>
      <c r="B309" s="4" t="s">
        <v>19</v>
      </c>
      <c r="C309" s="4" t="s">
        <v>9</v>
      </c>
      <c r="D309" s="4">
        <v>860526809</v>
      </c>
      <c r="E309" s="4" t="s">
        <v>49</v>
      </c>
      <c r="F309" s="4" t="s">
        <v>693</v>
      </c>
      <c r="G309" s="4" t="s">
        <v>74</v>
      </c>
      <c r="H309" s="4" t="s">
        <v>10</v>
      </c>
      <c r="I309" s="4" t="s">
        <v>694</v>
      </c>
      <c r="J309" s="4" t="s">
        <v>11</v>
      </c>
      <c r="K309" s="4" t="s">
        <v>11</v>
      </c>
      <c r="L309" s="4" t="s">
        <v>12</v>
      </c>
      <c r="M309" s="4">
        <v>18638452</v>
      </c>
      <c r="N309" s="4">
        <v>24821312</v>
      </c>
      <c r="O309" s="4">
        <v>731046</v>
      </c>
      <c r="P309" s="4">
        <v>14850949</v>
      </c>
      <c r="Q309" s="4">
        <v>9970363</v>
      </c>
      <c r="R309" s="4">
        <v>3401511</v>
      </c>
      <c r="S309" s="4">
        <v>1705227</v>
      </c>
      <c r="T309" s="18">
        <f t="shared" si="35"/>
        <v>25.495593984509867</v>
      </c>
      <c r="U309" s="18">
        <f t="shared" si="36"/>
        <v>0.59831442431407333</v>
      </c>
      <c r="V309" s="18">
        <f t="shared" si="37"/>
        <v>1.9947555369461074</v>
      </c>
      <c r="W309" s="18">
        <f t="shared" si="38"/>
        <v>0.34116220241931011</v>
      </c>
      <c r="X309" s="20">
        <f t="shared" si="39"/>
        <v>0.13703993568107922</v>
      </c>
    </row>
    <row r="310" spans="1:24" s="3" customFormat="1" ht="11.25" customHeight="1" x14ac:dyDescent="0.2">
      <c r="A310" s="2">
        <v>17293</v>
      </c>
      <c r="B310" s="4" t="s">
        <v>19</v>
      </c>
      <c r="C310" s="4" t="s">
        <v>9</v>
      </c>
      <c r="D310" s="4">
        <v>860534810</v>
      </c>
      <c r="E310" s="4" t="s">
        <v>49</v>
      </c>
      <c r="F310" s="4" t="s">
        <v>695</v>
      </c>
      <c r="G310" s="4" t="s">
        <v>74</v>
      </c>
      <c r="H310" s="4" t="s">
        <v>10</v>
      </c>
      <c r="I310" s="4" t="s">
        <v>696</v>
      </c>
      <c r="J310" s="4" t="s">
        <v>11</v>
      </c>
      <c r="K310" s="4" t="s">
        <v>11</v>
      </c>
      <c r="L310" s="4" t="s">
        <v>12</v>
      </c>
      <c r="M310" s="4">
        <v>9511159</v>
      </c>
      <c r="N310" s="4">
        <v>14096242</v>
      </c>
      <c r="O310" s="4">
        <v>1198575</v>
      </c>
      <c r="P310" s="4">
        <v>8349070</v>
      </c>
      <c r="Q310" s="4">
        <v>5747172</v>
      </c>
      <c r="R310" s="4">
        <v>1570182</v>
      </c>
      <c r="S310" s="4"/>
      <c r="T310" s="18">
        <f t="shared" si="35"/>
        <v>7.9353891078989633</v>
      </c>
      <c r="U310" s="18">
        <f t="shared" si="36"/>
        <v>0.59229048422976849</v>
      </c>
      <c r="V310" s="18"/>
      <c r="W310" s="18">
        <f t="shared" si="38"/>
        <v>0.27320950199506816</v>
      </c>
      <c r="X310" s="20">
        <f t="shared" si="39"/>
        <v>0.11139011376223536</v>
      </c>
    </row>
    <row r="311" spans="1:24" s="3" customFormat="1" ht="11.25" customHeight="1" x14ac:dyDescent="0.2">
      <c r="A311" s="2">
        <v>17405</v>
      </c>
      <c r="B311" s="4" t="s">
        <v>19</v>
      </c>
      <c r="C311" s="4" t="s">
        <v>9</v>
      </c>
      <c r="D311" s="4">
        <v>890101001</v>
      </c>
      <c r="E311" s="4" t="s">
        <v>49</v>
      </c>
      <c r="F311" s="4" t="s">
        <v>697</v>
      </c>
      <c r="G311" s="4" t="s">
        <v>74</v>
      </c>
      <c r="H311" s="4" t="s">
        <v>75</v>
      </c>
      <c r="I311" s="4" t="s">
        <v>698</v>
      </c>
      <c r="J311" s="4" t="s">
        <v>17</v>
      </c>
      <c r="K311" s="4" t="s">
        <v>18</v>
      </c>
      <c r="L311" s="4" t="s">
        <v>12</v>
      </c>
      <c r="M311" s="4">
        <v>3870599</v>
      </c>
      <c r="N311" s="4">
        <v>5701801</v>
      </c>
      <c r="O311" s="4">
        <v>1730981</v>
      </c>
      <c r="P311" s="4">
        <v>4235556</v>
      </c>
      <c r="Q311" s="4">
        <v>1466245</v>
      </c>
      <c r="R311" s="4">
        <v>195927</v>
      </c>
      <c r="S311" s="4"/>
      <c r="T311" s="18">
        <f t="shared" si="35"/>
        <v>2.2360724929967457</v>
      </c>
      <c r="U311" s="18">
        <f t="shared" si="36"/>
        <v>0.74284528695406937</v>
      </c>
      <c r="V311" s="18"/>
      <c r="W311" s="18">
        <f t="shared" si="38"/>
        <v>0.13362500809891936</v>
      </c>
      <c r="X311" s="20">
        <f t="shared" si="39"/>
        <v>3.4362300613437757E-2</v>
      </c>
    </row>
    <row r="312" spans="1:24" s="3" customFormat="1" ht="11.25" customHeight="1" x14ac:dyDescent="0.2">
      <c r="A312" s="2">
        <v>17431</v>
      </c>
      <c r="B312" s="4" t="s">
        <v>19</v>
      </c>
      <c r="C312" s="4" t="s">
        <v>9</v>
      </c>
      <c r="D312" s="4">
        <v>890101977</v>
      </c>
      <c r="E312" s="4" t="s">
        <v>49</v>
      </c>
      <c r="F312" s="4" t="s">
        <v>699</v>
      </c>
      <c r="G312" s="4" t="s">
        <v>74</v>
      </c>
      <c r="H312" s="4" t="s">
        <v>10</v>
      </c>
      <c r="I312" s="4" t="s">
        <v>700</v>
      </c>
      <c r="J312" s="4" t="s">
        <v>17</v>
      </c>
      <c r="K312" s="4" t="s">
        <v>18</v>
      </c>
      <c r="L312" s="4" t="s">
        <v>12</v>
      </c>
      <c r="M312" s="4">
        <v>12183542</v>
      </c>
      <c r="N312" s="4">
        <v>16661320</v>
      </c>
      <c r="O312" s="4">
        <v>3170245</v>
      </c>
      <c r="P312" s="4">
        <v>6543124</v>
      </c>
      <c r="Q312" s="4">
        <v>10118196</v>
      </c>
      <c r="R312" s="4">
        <v>2595378</v>
      </c>
      <c r="S312" s="4">
        <v>167920</v>
      </c>
      <c r="T312" s="18">
        <f t="shared" si="35"/>
        <v>3.8430916222563241</v>
      </c>
      <c r="U312" s="18">
        <f t="shared" si="36"/>
        <v>0.39271342246592705</v>
      </c>
      <c r="V312" s="18">
        <f t="shared" si="37"/>
        <v>15.456038589804669</v>
      </c>
      <c r="W312" s="18">
        <f t="shared" si="38"/>
        <v>0.25650600166274701</v>
      </c>
      <c r="X312" s="20">
        <f t="shared" si="39"/>
        <v>0.15577265186671885</v>
      </c>
    </row>
    <row r="313" spans="1:24" s="3" customFormat="1" ht="11.25" customHeight="1" x14ac:dyDescent="0.2">
      <c r="A313" s="2">
        <v>17503</v>
      </c>
      <c r="B313" s="4" t="s">
        <v>19</v>
      </c>
      <c r="C313" s="4" t="s">
        <v>9</v>
      </c>
      <c r="D313" s="4">
        <v>890106697</v>
      </c>
      <c r="E313" s="4" t="s">
        <v>49</v>
      </c>
      <c r="F313" s="4" t="s">
        <v>701</v>
      </c>
      <c r="G313" s="4" t="s">
        <v>78</v>
      </c>
      <c r="H313" s="4" t="s">
        <v>10</v>
      </c>
      <c r="I313" s="4" t="s">
        <v>702</v>
      </c>
      <c r="J313" s="4" t="s">
        <v>17</v>
      </c>
      <c r="K313" s="4" t="s">
        <v>18</v>
      </c>
      <c r="L313" s="4" t="s">
        <v>12</v>
      </c>
      <c r="M313" s="4">
        <v>28602295</v>
      </c>
      <c r="N313" s="4">
        <v>30625887</v>
      </c>
      <c r="O313" s="4">
        <v>699098</v>
      </c>
      <c r="P313" s="4">
        <v>21186488</v>
      </c>
      <c r="Q313" s="4">
        <v>9439399</v>
      </c>
      <c r="R313" s="4">
        <v>2029148</v>
      </c>
      <c r="S313" s="4">
        <v>457993</v>
      </c>
      <c r="T313" s="18">
        <f t="shared" si="35"/>
        <v>40.913140933030846</v>
      </c>
      <c r="U313" s="18">
        <f t="shared" si="36"/>
        <v>0.6917836534824281</v>
      </c>
      <c r="V313" s="18">
        <f t="shared" si="37"/>
        <v>4.4305218638712818</v>
      </c>
      <c r="W313" s="18">
        <f t="shared" si="38"/>
        <v>0.21496580449666339</v>
      </c>
      <c r="X313" s="20">
        <f t="shared" si="39"/>
        <v>6.6255974888172212E-2</v>
      </c>
    </row>
    <row r="314" spans="1:24" s="3" customFormat="1" ht="11.25" customHeight="1" x14ac:dyDescent="0.2">
      <c r="A314" s="2">
        <v>17581</v>
      </c>
      <c r="B314" s="4" t="s">
        <v>19</v>
      </c>
      <c r="C314" s="4" t="s">
        <v>9</v>
      </c>
      <c r="D314" s="4">
        <v>890111918</v>
      </c>
      <c r="E314" s="4" t="s">
        <v>49</v>
      </c>
      <c r="F314" s="4" t="s">
        <v>703</v>
      </c>
      <c r="G314" s="4" t="s">
        <v>74</v>
      </c>
      <c r="H314" s="4" t="s">
        <v>683</v>
      </c>
      <c r="I314" s="4" t="s">
        <v>704</v>
      </c>
      <c r="J314" s="4" t="s">
        <v>17</v>
      </c>
      <c r="K314" s="4" t="s">
        <v>18</v>
      </c>
      <c r="L314" s="4" t="s">
        <v>12</v>
      </c>
      <c r="M314" s="4">
        <v>9355384</v>
      </c>
      <c r="N314" s="4">
        <v>13967808</v>
      </c>
      <c r="O314" s="4">
        <v>1484025</v>
      </c>
      <c r="P314" s="4">
        <v>11425578</v>
      </c>
      <c r="Q314" s="4">
        <v>2542230</v>
      </c>
      <c r="R314" s="4">
        <v>26086</v>
      </c>
      <c r="S314" s="4">
        <v>2726</v>
      </c>
      <c r="T314" s="18">
        <f t="shared" si="35"/>
        <v>6.3040609154158451</v>
      </c>
      <c r="U314" s="18">
        <f t="shared" si="36"/>
        <v>0.81799363221487575</v>
      </c>
      <c r="V314" s="18">
        <f t="shared" si="37"/>
        <v>9.5693323550990463</v>
      </c>
      <c r="W314" s="18">
        <f t="shared" si="38"/>
        <v>1.0261070005467641E-2</v>
      </c>
      <c r="X314" s="20">
        <f t="shared" si="39"/>
        <v>1.8675800812840498E-3</v>
      </c>
    </row>
    <row r="315" spans="1:24" s="3" customFormat="1" ht="11.25" customHeight="1" x14ac:dyDescent="0.2">
      <c r="A315" s="2">
        <v>17847</v>
      </c>
      <c r="B315" s="4" t="s">
        <v>19</v>
      </c>
      <c r="C315" s="4" t="s">
        <v>9</v>
      </c>
      <c r="D315" s="4">
        <v>890208730</v>
      </c>
      <c r="E315" s="4" t="s">
        <v>49</v>
      </c>
      <c r="F315" s="4" t="s">
        <v>705</v>
      </c>
      <c r="G315" s="4" t="s">
        <v>74</v>
      </c>
      <c r="H315" s="4" t="s">
        <v>10</v>
      </c>
      <c r="I315" s="4" t="s">
        <v>706</v>
      </c>
      <c r="J315" s="4" t="s">
        <v>15</v>
      </c>
      <c r="K315" s="4" t="s">
        <v>175</v>
      </c>
      <c r="L315" s="4" t="s">
        <v>12</v>
      </c>
      <c r="M315" s="4">
        <v>27070498</v>
      </c>
      <c r="N315" s="4">
        <v>29025293</v>
      </c>
      <c r="O315" s="4">
        <v>4336768</v>
      </c>
      <c r="P315" s="4">
        <v>24865562</v>
      </c>
      <c r="Q315" s="4">
        <v>4159731</v>
      </c>
      <c r="R315" s="4">
        <v>-359927</v>
      </c>
      <c r="S315" s="4"/>
      <c r="T315" s="18">
        <f t="shared" si="35"/>
        <v>6.2420904230984915</v>
      </c>
      <c r="U315" s="18">
        <f t="shared" si="36"/>
        <v>0.85668599452208805</v>
      </c>
      <c r="V315" s="18"/>
      <c r="W315" s="18">
        <f t="shared" si="38"/>
        <v>-8.6526508565097124E-2</v>
      </c>
      <c r="X315" s="20">
        <f t="shared" si="39"/>
        <v>-1.2400460522482925E-2</v>
      </c>
    </row>
    <row r="316" spans="1:24" s="3" customFormat="1" ht="11.25" customHeight="1" x14ac:dyDescent="0.2">
      <c r="A316" s="2">
        <v>18061</v>
      </c>
      <c r="B316" s="4" t="s">
        <v>19</v>
      </c>
      <c r="C316" s="4" t="s">
        <v>9</v>
      </c>
      <c r="D316" s="4">
        <v>890306166</v>
      </c>
      <c r="E316" s="4" t="s">
        <v>49</v>
      </c>
      <c r="F316" s="4" t="s">
        <v>707</v>
      </c>
      <c r="G316" s="4" t="s">
        <v>74</v>
      </c>
      <c r="H316" s="4" t="s">
        <v>10</v>
      </c>
      <c r="I316" s="4" t="s">
        <v>708</v>
      </c>
      <c r="J316" s="4" t="s">
        <v>178</v>
      </c>
      <c r="K316" s="4" t="s">
        <v>179</v>
      </c>
      <c r="L316" s="4" t="s">
        <v>12</v>
      </c>
      <c r="M316" s="4">
        <v>2716548</v>
      </c>
      <c r="N316" s="4">
        <v>2785011</v>
      </c>
      <c r="O316" s="4">
        <v>774590</v>
      </c>
      <c r="P316" s="4">
        <v>341374</v>
      </c>
      <c r="Q316" s="4">
        <v>2443637</v>
      </c>
      <c r="R316" s="4">
        <v>39893</v>
      </c>
      <c r="S316" s="4"/>
      <c r="T316" s="18">
        <f t="shared" si="35"/>
        <v>3.5070785835086951</v>
      </c>
      <c r="U316" s="18">
        <f t="shared" si="36"/>
        <v>0.12257545840932046</v>
      </c>
      <c r="V316" s="18"/>
      <c r="W316" s="18">
        <f t="shared" si="38"/>
        <v>1.6325256165297872E-2</v>
      </c>
      <c r="X316" s="20">
        <f t="shared" si="39"/>
        <v>1.4324180407186901E-2</v>
      </c>
    </row>
    <row r="317" spans="1:24" s="3" customFormat="1" ht="11.25" customHeight="1" x14ac:dyDescent="0.2">
      <c r="A317" s="2">
        <v>18077</v>
      </c>
      <c r="B317" s="4" t="s">
        <v>19</v>
      </c>
      <c r="C317" s="4" t="s">
        <v>9</v>
      </c>
      <c r="D317" s="4">
        <v>890307709</v>
      </c>
      <c r="E317" s="4" t="s">
        <v>49</v>
      </c>
      <c r="F317" s="4" t="s">
        <v>709</v>
      </c>
      <c r="G317" s="4" t="s">
        <v>78</v>
      </c>
      <c r="H317" s="4" t="s">
        <v>75</v>
      </c>
      <c r="I317" s="4" t="s">
        <v>710</v>
      </c>
      <c r="J317" s="4" t="s">
        <v>178</v>
      </c>
      <c r="K317" s="4" t="s">
        <v>179</v>
      </c>
      <c r="L317" s="4" t="s">
        <v>12</v>
      </c>
      <c r="M317" s="4">
        <v>2327971</v>
      </c>
      <c r="N317" s="4">
        <v>8779585</v>
      </c>
      <c r="O317" s="4">
        <v>733836</v>
      </c>
      <c r="P317" s="4">
        <v>8321655</v>
      </c>
      <c r="Q317" s="4">
        <v>457930</v>
      </c>
      <c r="R317" s="4">
        <v>-13412</v>
      </c>
      <c r="S317" s="4"/>
      <c r="T317" s="18">
        <f t="shared" si="35"/>
        <v>3.1723314200993138</v>
      </c>
      <c r="U317" s="18">
        <f t="shared" si="36"/>
        <v>0.94784149820293329</v>
      </c>
      <c r="V317" s="18"/>
      <c r="W317" s="18">
        <f t="shared" si="38"/>
        <v>-2.9288319175419825E-2</v>
      </c>
      <c r="X317" s="20">
        <f t="shared" si="39"/>
        <v>-1.5276348483441984E-3</v>
      </c>
    </row>
    <row r="318" spans="1:24" s="3" customFormat="1" ht="11.25" customHeight="1" x14ac:dyDescent="0.2">
      <c r="A318" s="2">
        <v>18213</v>
      </c>
      <c r="B318" s="4" t="s">
        <v>19</v>
      </c>
      <c r="C318" s="4" t="s">
        <v>9</v>
      </c>
      <c r="D318" s="4">
        <v>890315310</v>
      </c>
      <c r="E318" s="4" t="s">
        <v>49</v>
      </c>
      <c r="F318" s="4" t="s">
        <v>711</v>
      </c>
      <c r="G318" s="4" t="s">
        <v>74</v>
      </c>
      <c r="H318" s="4" t="s">
        <v>712</v>
      </c>
      <c r="I318" s="4" t="s">
        <v>713</v>
      </c>
      <c r="J318" s="4" t="s">
        <v>178</v>
      </c>
      <c r="K318" s="4" t="s">
        <v>179</v>
      </c>
      <c r="L318" s="4" t="s">
        <v>12</v>
      </c>
      <c r="M318" s="4">
        <v>2234888</v>
      </c>
      <c r="N318" s="4">
        <v>4967069</v>
      </c>
      <c r="O318" s="4">
        <v>80161</v>
      </c>
      <c r="P318" s="4">
        <v>1886059</v>
      </c>
      <c r="Q318" s="4">
        <v>3081010</v>
      </c>
      <c r="R318" s="4">
        <v>-419985</v>
      </c>
      <c r="S318" s="4">
        <v>0</v>
      </c>
      <c r="T318" s="18">
        <f t="shared" si="35"/>
        <v>27.879991517071893</v>
      </c>
      <c r="U318" s="18">
        <f t="shared" si="36"/>
        <v>0.37971266354463767</v>
      </c>
      <c r="V318" s="18"/>
      <c r="W318" s="18">
        <f t="shared" si="38"/>
        <v>-0.13631406584204531</v>
      </c>
      <c r="X318" s="20">
        <f t="shared" si="39"/>
        <v>-8.4553888822563164E-2</v>
      </c>
    </row>
    <row r="319" spans="1:24" s="3" customFormat="1" ht="11.25" customHeight="1" x14ac:dyDescent="0.2">
      <c r="A319" s="2">
        <v>18225</v>
      </c>
      <c r="B319" s="4" t="s">
        <v>19</v>
      </c>
      <c r="C319" s="4" t="s">
        <v>9</v>
      </c>
      <c r="D319" s="4">
        <v>890316233</v>
      </c>
      <c r="E319" s="4" t="s">
        <v>49</v>
      </c>
      <c r="F319" s="4" t="s">
        <v>714</v>
      </c>
      <c r="G319" s="4" t="s">
        <v>74</v>
      </c>
      <c r="H319" s="4" t="s">
        <v>10</v>
      </c>
      <c r="I319" s="4" t="s">
        <v>715</v>
      </c>
      <c r="J319" s="4" t="s">
        <v>178</v>
      </c>
      <c r="K319" s="4" t="s">
        <v>179</v>
      </c>
      <c r="L319" s="4" t="s">
        <v>12</v>
      </c>
      <c r="M319" s="4">
        <v>32379057</v>
      </c>
      <c r="N319" s="4">
        <v>36581679</v>
      </c>
      <c r="O319" s="4">
        <v>20892440</v>
      </c>
      <c r="P319" s="4">
        <v>23280520</v>
      </c>
      <c r="Q319" s="4">
        <v>13301159</v>
      </c>
      <c r="R319" s="4">
        <v>3152455</v>
      </c>
      <c r="S319" s="4">
        <v>2085129</v>
      </c>
      <c r="T319" s="18">
        <f t="shared" si="35"/>
        <v>1.5497977737401663</v>
      </c>
      <c r="U319" s="18">
        <f t="shared" si="36"/>
        <v>0.63639834574022691</v>
      </c>
      <c r="V319" s="18">
        <f t="shared" si="37"/>
        <v>1.5118752844548227</v>
      </c>
      <c r="W319" s="18">
        <f t="shared" si="38"/>
        <v>0.23700603834598172</v>
      </c>
      <c r="X319" s="20">
        <f t="shared" si="39"/>
        <v>8.6175787612154164E-2</v>
      </c>
    </row>
    <row r="320" spans="1:24" s="3" customFormat="1" ht="11.25" customHeight="1" x14ac:dyDescent="0.2">
      <c r="A320" s="2">
        <v>18271</v>
      </c>
      <c r="B320" s="4" t="s">
        <v>19</v>
      </c>
      <c r="C320" s="4" t="s">
        <v>9</v>
      </c>
      <c r="D320" s="4">
        <v>890317851</v>
      </c>
      <c r="E320" s="4" t="s">
        <v>49</v>
      </c>
      <c r="F320" s="4" t="s">
        <v>716</v>
      </c>
      <c r="G320" s="4" t="s">
        <v>74</v>
      </c>
      <c r="H320" s="4" t="s">
        <v>10</v>
      </c>
      <c r="I320" s="4" t="s">
        <v>717</v>
      </c>
      <c r="J320" s="4" t="s">
        <v>11</v>
      </c>
      <c r="K320" s="4" t="s">
        <v>11</v>
      </c>
      <c r="L320" s="4" t="s">
        <v>12</v>
      </c>
      <c r="M320" s="4">
        <v>3896824</v>
      </c>
      <c r="N320" s="4">
        <v>3897209</v>
      </c>
      <c r="O320" s="4">
        <v>3466556</v>
      </c>
      <c r="P320" s="4">
        <v>2222543</v>
      </c>
      <c r="Q320" s="4">
        <v>1674666</v>
      </c>
      <c r="R320" s="4">
        <v>522811</v>
      </c>
      <c r="S320" s="4">
        <v>70471</v>
      </c>
      <c r="T320" s="18">
        <f t="shared" si="35"/>
        <v>1.1241197315145059</v>
      </c>
      <c r="U320" s="18">
        <f t="shared" si="36"/>
        <v>0.57029094410897641</v>
      </c>
      <c r="V320" s="18">
        <f t="shared" si="37"/>
        <v>7.4188105745625856</v>
      </c>
      <c r="W320" s="18">
        <f t="shared" si="38"/>
        <v>0.31218822141250852</v>
      </c>
      <c r="X320" s="20">
        <f t="shared" si="39"/>
        <v>0.13415010588346685</v>
      </c>
    </row>
    <row r="321" spans="1:24" s="3" customFormat="1" ht="11.25" customHeight="1" x14ac:dyDescent="0.2">
      <c r="A321" s="2">
        <v>18371</v>
      </c>
      <c r="B321" s="4" t="s">
        <v>19</v>
      </c>
      <c r="C321" s="4" t="s">
        <v>9</v>
      </c>
      <c r="D321" s="4">
        <v>890322642</v>
      </c>
      <c r="E321" s="4" t="s">
        <v>49</v>
      </c>
      <c r="F321" s="4" t="s">
        <v>718</v>
      </c>
      <c r="G321" s="4" t="s">
        <v>74</v>
      </c>
      <c r="H321" s="4" t="s">
        <v>10</v>
      </c>
      <c r="I321" s="4" t="s">
        <v>719</v>
      </c>
      <c r="J321" s="4" t="s">
        <v>178</v>
      </c>
      <c r="K321" s="4" t="s">
        <v>179</v>
      </c>
      <c r="L321" s="4" t="s">
        <v>12</v>
      </c>
      <c r="M321" s="4">
        <v>4928524</v>
      </c>
      <c r="N321" s="4">
        <v>7389930</v>
      </c>
      <c r="O321" s="4">
        <v>516186</v>
      </c>
      <c r="P321" s="4">
        <v>5815878</v>
      </c>
      <c r="Q321" s="4">
        <v>1574052</v>
      </c>
      <c r="R321" s="4">
        <v>-579828</v>
      </c>
      <c r="S321" s="4"/>
      <c r="T321" s="18">
        <f t="shared" si="35"/>
        <v>9.5479613937611632</v>
      </c>
      <c r="U321" s="18">
        <f t="shared" si="36"/>
        <v>0.78700041813657229</v>
      </c>
      <c r="V321" s="18"/>
      <c r="W321" s="18">
        <f t="shared" si="38"/>
        <v>-0.36836648344527373</v>
      </c>
      <c r="X321" s="20">
        <f t="shared" si="39"/>
        <v>-7.8461906946344556E-2</v>
      </c>
    </row>
    <row r="322" spans="1:24" s="3" customFormat="1" ht="11.25" customHeight="1" x14ac:dyDescent="0.2">
      <c r="A322" s="2">
        <v>18461</v>
      </c>
      <c r="B322" s="4" t="s">
        <v>19</v>
      </c>
      <c r="C322" s="4" t="s">
        <v>9</v>
      </c>
      <c r="D322" s="4">
        <v>890327072</v>
      </c>
      <c r="E322" s="4" t="s">
        <v>49</v>
      </c>
      <c r="F322" s="4" t="s">
        <v>720</v>
      </c>
      <c r="G322" s="4" t="s">
        <v>78</v>
      </c>
      <c r="H322" s="4" t="s">
        <v>10</v>
      </c>
      <c r="I322" s="4" t="s">
        <v>721</v>
      </c>
      <c r="J322" s="4" t="s">
        <v>178</v>
      </c>
      <c r="K322" s="4" t="s">
        <v>179</v>
      </c>
      <c r="L322" s="4" t="s">
        <v>12</v>
      </c>
      <c r="M322" s="4">
        <v>3762109</v>
      </c>
      <c r="N322" s="4">
        <v>5210752</v>
      </c>
      <c r="O322" s="4">
        <v>2057884</v>
      </c>
      <c r="P322" s="4">
        <v>1668193</v>
      </c>
      <c r="Q322" s="4">
        <v>3542559</v>
      </c>
      <c r="R322" s="4">
        <v>170596</v>
      </c>
      <c r="S322" s="4">
        <v>29917</v>
      </c>
      <c r="T322" s="18">
        <f t="shared" si="35"/>
        <v>1.8281443463285589</v>
      </c>
      <c r="U322" s="18">
        <f t="shared" si="36"/>
        <v>0.32014438606941953</v>
      </c>
      <c r="V322" s="18">
        <f t="shared" si="37"/>
        <v>5.7023097235685398</v>
      </c>
      <c r="W322" s="18">
        <f t="shared" si="38"/>
        <v>4.8156149269496996E-2</v>
      </c>
      <c r="X322" s="20">
        <f t="shared" si="39"/>
        <v>3.2739228426146551E-2</v>
      </c>
    </row>
    <row r="323" spans="1:24" s="3" customFormat="1" ht="11.25" customHeight="1" x14ac:dyDescent="0.2">
      <c r="A323" s="2">
        <v>18543</v>
      </c>
      <c r="B323" s="4" t="s">
        <v>19</v>
      </c>
      <c r="C323" s="4" t="s">
        <v>9</v>
      </c>
      <c r="D323" s="4">
        <v>890331634</v>
      </c>
      <c r="E323" s="4" t="s">
        <v>49</v>
      </c>
      <c r="F323" s="4" t="s">
        <v>722</v>
      </c>
      <c r="G323" s="4" t="s">
        <v>74</v>
      </c>
      <c r="H323" s="4" t="s">
        <v>75</v>
      </c>
      <c r="I323" s="4" t="s">
        <v>723</v>
      </c>
      <c r="J323" s="4" t="s">
        <v>178</v>
      </c>
      <c r="K323" s="4" t="s">
        <v>179</v>
      </c>
      <c r="L323" s="4" t="s">
        <v>12</v>
      </c>
      <c r="M323" s="4">
        <v>23860681</v>
      </c>
      <c r="N323" s="4">
        <v>28784840</v>
      </c>
      <c r="O323" s="4">
        <v>97578</v>
      </c>
      <c r="P323" s="4">
        <v>7334711</v>
      </c>
      <c r="Q323" s="4">
        <v>21450129</v>
      </c>
      <c r="R323" s="4">
        <v>2478280</v>
      </c>
      <c r="S323" s="4"/>
      <c r="T323" s="18">
        <f t="shared" si="35"/>
        <v>244.52930988542499</v>
      </c>
      <c r="U323" s="18">
        <f t="shared" si="36"/>
        <v>0.25481159527028813</v>
      </c>
      <c r="V323" s="18"/>
      <c r="W323" s="18">
        <f t="shared" si="38"/>
        <v>0.11553683430062356</v>
      </c>
      <c r="X323" s="20">
        <f t="shared" si="39"/>
        <v>8.609670924000272E-2</v>
      </c>
    </row>
    <row r="324" spans="1:24" s="3" customFormat="1" ht="11.25" customHeight="1" x14ac:dyDescent="0.2">
      <c r="A324" s="2">
        <v>18649</v>
      </c>
      <c r="B324" s="4" t="s">
        <v>19</v>
      </c>
      <c r="C324" s="4" t="s">
        <v>9</v>
      </c>
      <c r="D324" s="4">
        <v>890406136</v>
      </c>
      <c r="E324" s="4" t="s">
        <v>49</v>
      </c>
      <c r="F324" s="4" t="s">
        <v>724</v>
      </c>
      <c r="G324" s="4" t="s">
        <v>74</v>
      </c>
      <c r="H324" s="4" t="s">
        <v>75</v>
      </c>
      <c r="I324" s="4" t="s">
        <v>725</v>
      </c>
      <c r="J324" s="4" t="s">
        <v>26</v>
      </c>
      <c r="K324" s="4" t="s">
        <v>27</v>
      </c>
      <c r="L324" s="4" t="s">
        <v>12</v>
      </c>
      <c r="M324" s="4">
        <v>38591801</v>
      </c>
      <c r="N324" s="4">
        <v>48643069</v>
      </c>
      <c r="O324" s="4">
        <v>731046</v>
      </c>
      <c r="P324" s="4">
        <v>20148727</v>
      </c>
      <c r="Q324" s="4">
        <v>28494342</v>
      </c>
      <c r="R324" s="4">
        <v>2361496</v>
      </c>
      <c r="S324" s="4">
        <v>3225857</v>
      </c>
      <c r="T324" s="18">
        <f t="shared" si="35"/>
        <v>52.789839490264633</v>
      </c>
      <c r="U324" s="18">
        <f t="shared" si="36"/>
        <v>0.41421578478117815</v>
      </c>
      <c r="V324" s="18">
        <f t="shared" si="37"/>
        <v>0.73205228874063544</v>
      </c>
      <c r="W324" s="18">
        <f t="shared" si="38"/>
        <v>8.2875961831299708E-2</v>
      </c>
      <c r="X324" s="20">
        <f t="shared" si="39"/>
        <v>4.8547430261852924E-2</v>
      </c>
    </row>
    <row r="325" spans="1:24" s="3" customFormat="1" ht="11.25" customHeight="1" x14ac:dyDescent="0.2">
      <c r="A325" s="2">
        <v>19215</v>
      </c>
      <c r="B325" s="4" t="s">
        <v>19</v>
      </c>
      <c r="C325" s="4" t="s">
        <v>9</v>
      </c>
      <c r="D325" s="4">
        <v>890911267</v>
      </c>
      <c r="E325" s="4" t="s">
        <v>49</v>
      </c>
      <c r="F325" s="4" t="s">
        <v>726</v>
      </c>
      <c r="G325" s="4" t="s">
        <v>74</v>
      </c>
      <c r="H325" s="4" t="s">
        <v>10</v>
      </c>
      <c r="I325" s="4" t="s">
        <v>727</v>
      </c>
      <c r="J325" s="4" t="s">
        <v>13</v>
      </c>
      <c r="K325" s="4" t="s">
        <v>103</v>
      </c>
      <c r="L325" s="4" t="s">
        <v>12</v>
      </c>
      <c r="M325" s="4">
        <v>2839445</v>
      </c>
      <c r="N325" s="4">
        <v>4268460</v>
      </c>
      <c r="O325" s="4">
        <v>1198575</v>
      </c>
      <c r="P325" s="4">
        <v>2751239</v>
      </c>
      <c r="Q325" s="4">
        <v>1517221</v>
      </c>
      <c r="R325" s="4">
        <v>-164094</v>
      </c>
      <c r="S325" s="4">
        <v>63373</v>
      </c>
      <c r="T325" s="18">
        <f t="shared" si="35"/>
        <v>2.3690173747992409</v>
      </c>
      <c r="U325" s="18">
        <f t="shared" si="36"/>
        <v>0.64455072789718071</v>
      </c>
      <c r="V325" s="18">
        <f t="shared" si="37"/>
        <v>-2.5893361526202012</v>
      </c>
      <c r="W325" s="18">
        <f t="shared" si="38"/>
        <v>-0.10815431634547637</v>
      </c>
      <c r="X325" s="20">
        <f t="shared" si="39"/>
        <v>-3.8443373019777627E-2</v>
      </c>
    </row>
    <row r="326" spans="1:24" s="3" customFormat="1" ht="11.25" customHeight="1" x14ac:dyDescent="0.2">
      <c r="A326" s="2">
        <v>19259</v>
      </c>
      <c r="B326" s="4" t="s">
        <v>19</v>
      </c>
      <c r="C326" s="4" t="s">
        <v>9</v>
      </c>
      <c r="D326" s="4">
        <v>890912306</v>
      </c>
      <c r="E326" s="4" t="s">
        <v>49</v>
      </c>
      <c r="F326" s="4" t="s">
        <v>728</v>
      </c>
      <c r="G326" s="4" t="s">
        <v>74</v>
      </c>
      <c r="H326" s="4" t="s">
        <v>10</v>
      </c>
      <c r="I326" s="4" t="s">
        <v>729</v>
      </c>
      <c r="J326" s="4" t="s">
        <v>13</v>
      </c>
      <c r="K326" s="4" t="s">
        <v>103</v>
      </c>
      <c r="L326" s="4" t="s">
        <v>12</v>
      </c>
      <c r="M326" s="4">
        <v>4821594</v>
      </c>
      <c r="N326" s="4">
        <v>6533185</v>
      </c>
      <c r="O326" s="4">
        <v>1730981</v>
      </c>
      <c r="P326" s="4">
        <v>4814433</v>
      </c>
      <c r="Q326" s="4">
        <v>1718752</v>
      </c>
      <c r="R326" s="4">
        <v>575552</v>
      </c>
      <c r="S326" s="4">
        <v>439081</v>
      </c>
      <c r="T326" s="18">
        <f t="shared" si="35"/>
        <v>2.7854690490536869</v>
      </c>
      <c r="U326" s="18">
        <f t="shared" si="36"/>
        <v>0.73691974129004456</v>
      </c>
      <c r="V326" s="18">
        <f t="shared" si="37"/>
        <v>1.3108105338195002</v>
      </c>
      <c r="W326" s="18">
        <f t="shared" si="38"/>
        <v>0.3348662285192977</v>
      </c>
      <c r="X326" s="20">
        <f t="shared" si="39"/>
        <v>8.8096694032083894E-2</v>
      </c>
    </row>
    <row r="327" spans="1:24" s="3" customFormat="1" ht="11.25" customHeight="1" x14ac:dyDescent="0.2">
      <c r="A327" s="2">
        <v>19287</v>
      </c>
      <c r="B327" s="4" t="s">
        <v>19</v>
      </c>
      <c r="C327" s="4" t="s">
        <v>9</v>
      </c>
      <c r="D327" s="4">
        <v>890913321</v>
      </c>
      <c r="E327" s="4" t="s">
        <v>49</v>
      </c>
      <c r="F327" s="4" t="s">
        <v>730</v>
      </c>
      <c r="G327" s="4" t="s">
        <v>74</v>
      </c>
      <c r="H327" s="4" t="s">
        <v>10</v>
      </c>
      <c r="I327" s="4" t="s">
        <v>731</v>
      </c>
      <c r="J327" s="4" t="s">
        <v>13</v>
      </c>
      <c r="K327" s="4" t="s">
        <v>22</v>
      </c>
      <c r="L327" s="4" t="s">
        <v>12</v>
      </c>
      <c r="M327" s="4">
        <v>9385468</v>
      </c>
      <c r="N327" s="4">
        <v>10242983</v>
      </c>
      <c r="O327" s="4">
        <v>3170245</v>
      </c>
      <c r="P327" s="4">
        <v>6697950</v>
      </c>
      <c r="Q327" s="4">
        <v>3545033</v>
      </c>
      <c r="R327" s="4">
        <v>1716290</v>
      </c>
      <c r="S327" s="4">
        <v>1178686</v>
      </c>
      <c r="T327" s="18">
        <f t="shared" si="35"/>
        <v>2.9604866500854037</v>
      </c>
      <c r="U327" s="18">
        <f t="shared" si="36"/>
        <v>0.65390619119449866</v>
      </c>
      <c r="V327" s="18">
        <f t="shared" si="37"/>
        <v>1.4561045095979761</v>
      </c>
      <c r="W327" s="18">
        <f t="shared" si="38"/>
        <v>0.48413935780005435</v>
      </c>
      <c r="X327" s="20">
        <f t="shared" si="39"/>
        <v>0.16755763433367019</v>
      </c>
    </row>
    <row r="328" spans="1:24" s="3" customFormat="1" ht="11.25" customHeight="1" x14ac:dyDescent="0.2">
      <c r="A328" s="2">
        <v>19421</v>
      </c>
      <c r="B328" s="4" t="s">
        <v>19</v>
      </c>
      <c r="C328" s="4" t="s">
        <v>9</v>
      </c>
      <c r="D328" s="4">
        <v>890919283</v>
      </c>
      <c r="E328" s="4" t="s">
        <v>49</v>
      </c>
      <c r="F328" s="4" t="s">
        <v>732</v>
      </c>
      <c r="G328" s="4" t="s">
        <v>74</v>
      </c>
      <c r="H328" s="4" t="s">
        <v>75</v>
      </c>
      <c r="I328" s="4" t="s">
        <v>733</v>
      </c>
      <c r="J328" s="4" t="s">
        <v>13</v>
      </c>
      <c r="K328" s="4" t="s">
        <v>103</v>
      </c>
      <c r="L328" s="4" t="s">
        <v>12</v>
      </c>
      <c r="M328" s="4">
        <v>15245780</v>
      </c>
      <c r="N328" s="4">
        <v>19330008</v>
      </c>
      <c r="O328" s="4">
        <v>699098</v>
      </c>
      <c r="P328" s="4">
        <v>3653169</v>
      </c>
      <c r="Q328" s="4">
        <v>15676839</v>
      </c>
      <c r="R328" s="4">
        <v>1752147</v>
      </c>
      <c r="S328" s="4">
        <v>151362</v>
      </c>
      <c r="T328" s="18">
        <f t="shared" si="35"/>
        <v>21.807786605025331</v>
      </c>
      <c r="U328" s="18">
        <f t="shared" si="36"/>
        <v>0.18898952343941089</v>
      </c>
      <c r="V328" s="18">
        <f t="shared" si="37"/>
        <v>11.575871090498275</v>
      </c>
      <c r="W328" s="18">
        <f t="shared" si="38"/>
        <v>0.11176660039692951</v>
      </c>
      <c r="X328" s="20">
        <f t="shared" si="39"/>
        <v>9.0643883851470736E-2</v>
      </c>
    </row>
    <row r="329" spans="1:24" s="3" customFormat="1" ht="11.25" customHeight="1" x14ac:dyDescent="0.2">
      <c r="A329" s="2">
        <v>19561</v>
      </c>
      <c r="B329" s="4" t="s">
        <v>19</v>
      </c>
      <c r="C329" s="4" t="s">
        <v>9</v>
      </c>
      <c r="D329" s="4">
        <v>890924197</v>
      </c>
      <c r="E329" s="4" t="s">
        <v>49</v>
      </c>
      <c r="F329" s="4" t="s">
        <v>734</v>
      </c>
      <c r="G329" s="4" t="s">
        <v>74</v>
      </c>
      <c r="H329" s="4" t="s">
        <v>10</v>
      </c>
      <c r="I329" s="4" t="s">
        <v>735</v>
      </c>
      <c r="J329" s="4" t="s">
        <v>13</v>
      </c>
      <c r="K329" s="4" t="s">
        <v>103</v>
      </c>
      <c r="L329" s="4" t="s">
        <v>12</v>
      </c>
      <c r="M329" s="4">
        <v>10998938</v>
      </c>
      <c r="N329" s="4">
        <v>15981412</v>
      </c>
      <c r="O329" s="4">
        <v>1484025</v>
      </c>
      <c r="P329" s="4">
        <v>3765402</v>
      </c>
      <c r="Q329" s="4">
        <v>12216010</v>
      </c>
      <c r="R329" s="4">
        <v>1609218</v>
      </c>
      <c r="S329" s="4">
        <v>322943</v>
      </c>
      <c r="T329" s="18">
        <f t="shared" si="35"/>
        <v>7.4115584306194302</v>
      </c>
      <c r="U329" s="18">
        <f t="shared" si="36"/>
        <v>0.2356113464817752</v>
      </c>
      <c r="V329" s="18">
        <f t="shared" si="37"/>
        <v>4.9829784203404319</v>
      </c>
      <c r="W329" s="18">
        <f t="shared" si="38"/>
        <v>0.13173024580038817</v>
      </c>
      <c r="X329" s="20">
        <f t="shared" si="39"/>
        <v>0.10069310521498351</v>
      </c>
    </row>
    <row r="330" spans="1:24" s="3" customFormat="1" ht="11.25" customHeight="1" x14ac:dyDescent="0.2">
      <c r="A330" s="2">
        <v>19641</v>
      </c>
      <c r="B330" s="4" t="s">
        <v>19</v>
      </c>
      <c r="C330" s="4" t="s">
        <v>9</v>
      </c>
      <c r="D330" s="4">
        <v>890927986</v>
      </c>
      <c r="E330" s="4" t="s">
        <v>49</v>
      </c>
      <c r="F330" s="4" t="s">
        <v>736</v>
      </c>
      <c r="G330" s="4" t="s">
        <v>74</v>
      </c>
      <c r="H330" s="4" t="s">
        <v>10</v>
      </c>
      <c r="I330" s="4" t="s">
        <v>737</v>
      </c>
      <c r="J330" s="4" t="s">
        <v>13</v>
      </c>
      <c r="K330" s="4" t="s">
        <v>103</v>
      </c>
      <c r="L330" s="4" t="s">
        <v>12</v>
      </c>
      <c r="M330" s="4">
        <v>2347839</v>
      </c>
      <c r="N330" s="4">
        <v>2392061</v>
      </c>
      <c r="O330" s="4">
        <v>4336768</v>
      </c>
      <c r="P330" s="4">
        <v>430431</v>
      </c>
      <c r="Q330" s="4">
        <v>1961630</v>
      </c>
      <c r="R330" s="4">
        <v>60175</v>
      </c>
      <c r="S330" s="4"/>
      <c r="T330" s="18">
        <f t="shared" si="35"/>
        <v>0.54137989396712016</v>
      </c>
      <c r="U330" s="18">
        <f t="shared" si="36"/>
        <v>0.17994148142543187</v>
      </c>
      <c r="V330" s="18"/>
      <c r="W330" s="18">
        <f t="shared" si="38"/>
        <v>3.0676019432818627E-2</v>
      </c>
      <c r="X330" s="20">
        <f t="shared" si="39"/>
        <v>2.5156131051841904E-2</v>
      </c>
    </row>
    <row r="331" spans="1:24" s="3" customFormat="1" ht="11.25" customHeight="1" x14ac:dyDescent="0.2">
      <c r="A331" s="2">
        <v>19809</v>
      </c>
      <c r="B331" s="4" t="s">
        <v>19</v>
      </c>
      <c r="C331" s="4" t="s">
        <v>9</v>
      </c>
      <c r="D331" s="4">
        <v>890935401</v>
      </c>
      <c r="E331" s="4" t="s">
        <v>49</v>
      </c>
      <c r="F331" s="4" t="s">
        <v>738</v>
      </c>
      <c r="G331" s="4" t="s">
        <v>74</v>
      </c>
      <c r="H331" s="4" t="s">
        <v>10</v>
      </c>
      <c r="I331" s="4" t="s">
        <v>739</v>
      </c>
      <c r="J331" s="4" t="s">
        <v>13</v>
      </c>
      <c r="K331" s="4" t="s">
        <v>103</v>
      </c>
      <c r="L331" s="4" t="s">
        <v>12</v>
      </c>
      <c r="M331" s="4">
        <v>12978426</v>
      </c>
      <c r="N331" s="4">
        <v>14434996</v>
      </c>
      <c r="O331" s="4">
        <v>774590</v>
      </c>
      <c r="P331" s="4">
        <v>8520950</v>
      </c>
      <c r="Q331" s="4">
        <v>5914046</v>
      </c>
      <c r="R331" s="4">
        <v>1319481</v>
      </c>
      <c r="S331" s="4">
        <v>0</v>
      </c>
      <c r="T331" s="18">
        <f t="shared" si="35"/>
        <v>16.755220180998979</v>
      </c>
      <c r="U331" s="18">
        <f t="shared" si="36"/>
        <v>0.59029805065411867</v>
      </c>
      <c r="V331" s="18"/>
      <c r="W331" s="18">
        <f t="shared" si="38"/>
        <v>0.22310969512242548</v>
      </c>
      <c r="X331" s="20">
        <f t="shared" si="39"/>
        <v>9.1408477009622999E-2</v>
      </c>
    </row>
    <row r="332" spans="1:24" s="3" customFormat="1" ht="11.25" customHeight="1" x14ac:dyDescent="0.2">
      <c r="A332" s="2">
        <v>20035</v>
      </c>
      <c r="B332" s="4" t="s">
        <v>19</v>
      </c>
      <c r="C332" s="4" t="s">
        <v>9</v>
      </c>
      <c r="D332" s="4">
        <v>890943055</v>
      </c>
      <c r="E332" s="4" t="s">
        <v>49</v>
      </c>
      <c r="F332" s="4" t="s">
        <v>740</v>
      </c>
      <c r="G332" s="4" t="s">
        <v>74</v>
      </c>
      <c r="H332" s="4" t="s">
        <v>75</v>
      </c>
      <c r="I332" s="4" t="s">
        <v>741</v>
      </c>
      <c r="J332" s="4" t="s">
        <v>13</v>
      </c>
      <c r="K332" s="4" t="s">
        <v>103</v>
      </c>
      <c r="L332" s="4" t="s">
        <v>12</v>
      </c>
      <c r="M332" s="4">
        <v>4564667</v>
      </c>
      <c r="N332" s="4">
        <v>4605473</v>
      </c>
      <c r="O332" s="4">
        <v>733836</v>
      </c>
      <c r="P332" s="4">
        <v>881205</v>
      </c>
      <c r="Q332" s="4">
        <v>3724268</v>
      </c>
      <c r="R332" s="4">
        <v>620142</v>
      </c>
      <c r="S332" s="4"/>
      <c r="T332" s="18">
        <f t="shared" si="35"/>
        <v>6.2202821883908666</v>
      </c>
      <c r="U332" s="18">
        <f t="shared" si="36"/>
        <v>0.19133865294617947</v>
      </c>
      <c r="V332" s="18"/>
      <c r="W332" s="18">
        <f t="shared" si="38"/>
        <v>0.16651379546262512</v>
      </c>
      <c r="X332" s="20">
        <f t="shared" si="39"/>
        <v>0.1346532701418508</v>
      </c>
    </row>
    <row r="333" spans="1:24" s="3" customFormat="1" ht="11.25" customHeight="1" x14ac:dyDescent="0.2">
      <c r="A333" s="2">
        <v>20481</v>
      </c>
      <c r="B333" s="4" t="s">
        <v>19</v>
      </c>
      <c r="C333" s="4" t="s">
        <v>9</v>
      </c>
      <c r="D333" s="4">
        <v>892002085</v>
      </c>
      <c r="E333" s="4" t="s">
        <v>49</v>
      </c>
      <c r="F333" s="4" t="s">
        <v>742</v>
      </c>
      <c r="G333" s="4" t="s">
        <v>74</v>
      </c>
      <c r="H333" s="4" t="s">
        <v>10</v>
      </c>
      <c r="I333" s="4" t="s">
        <v>743</v>
      </c>
      <c r="J333" s="4" t="s">
        <v>25</v>
      </c>
      <c r="K333" s="4" t="s">
        <v>57</v>
      </c>
      <c r="L333" s="4" t="s">
        <v>12</v>
      </c>
      <c r="M333" s="4">
        <v>8755318</v>
      </c>
      <c r="N333" s="4">
        <v>12339411</v>
      </c>
      <c r="O333" s="4">
        <v>80161</v>
      </c>
      <c r="P333" s="4">
        <v>2708128</v>
      </c>
      <c r="Q333" s="4">
        <v>9631283</v>
      </c>
      <c r="R333" s="4">
        <v>2726336</v>
      </c>
      <c r="S333" s="4">
        <v>0</v>
      </c>
      <c r="T333" s="18">
        <f t="shared" si="35"/>
        <v>109.22166639637729</v>
      </c>
      <c r="U333" s="18">
        <f t="shared" si="36"/>
        <v>0.21946979479004305</v>
      </c>
      <c r="V333" s="18"/>
      <c r="W333" s="18">
        <f t="shared" si="38"/>
        <v>0.28307090550656644</v>
      </c>
      <c r="X333" s="20">
        <f t="shared" si="39"/>
        <v>0.22094539196400864</v>
      </c>
    </row>
    <row r="334" spans="1:24" s="3" customFormat="1" ht="11.25" customHeight="1" x14ac:dyDescent="0.2">
      <c r="A334" s="2">
        <v>20571</v>
      </c>
      <c r="B334" s="4" t="s">
        <v>19</v>
      </c>
      <c r="C334" s="4" t="s">
        <v>9</v>
      </c>
      <c r="D334" s="4">
        <v>900007095</v>
      </c>
      <c r="E334" s="4" t="s">
        <v>49</v>
      </c>
      <c r="F334" s="4" t="s">
        <v>744</v>
      </c>
      <c r="G334" s="4" t="s">
        <v>74</v>
      </c>
      <c r="H334" s="4" t="s">
        <v>10</v>
      </c>
      <c r="I334" s="4" t="s">
        <v>745</v>
      </c>
      <c r="J334" s="4" t="s">
        <v>746</v>
      </c>
      <c r="K334" s="4" t="s">
        <v>747</v>
      </c>
      <c r="L334" s="4" t="s">
        <v>12</v>
      </c>
      <c r="M334" s="4">
        <v>2736354</v>
      </c>
      <c r="N334" s="4">
        <v>3614868</v>
      </c>
      <c r="O334" s="4">
        <v>20892440</v>
      </c>
      <c r="P334" s="4">
        <v>1906628</v>
      </c>
      <c r="Q334" s="4">
        <v>1708240</v>
      </c>
      <c r="R334" s="4">
        <v>358767</v>
      </c>
      <c r="S334" s="4">
        <v>133332</v>
      </c>
      <c r="T334" s="18">
        <f t="shared" si="35"/>
        <v>0.13097340473396119</v>
      </c>
      <c r="U334" s="18">
        <f t="shared" si="36"/>
        <v>0.52744055937865508</v>
      </c>
      <c r="V334" s="18">
        <f t="shared" si="37"/>
        <v>2.6907794077940781</v>
      </c>
      <c r="W334" s="18">
        <f t="shared" si="38"/>
        <v>0.21002142556081113</v>
      </c>
      <c r="X334" s="20">
        <f t="shared" si="39"/>
        <v>9.9247607381514349E-2</v>
      </c>
    </row>
    <row r="335" spans="1:24" s="3" customFormat="1" ht="11.25" customHeight="1" x14ac:dyDescent="0.2">
      <c r="A335" s="2">
        <v>20723</v>
      </c>
      <c r="B335" s="4" t="s">
        <v>19</v>
      </c>
      <c r="C335" s="4" t="s">
        <v>9</v>
      </c>
      <c r="D335" s="4">
        <v>900013119</v>
      </c>
      <c r="E335" s="4" t="s">
        <v>49</v>
      </c>
      <c r="F335" s="4" t="s">
        <v>748</v>
      </c>
      <c r="G335" s="4" t="s">
        <v>74</v>
      </c>
      <c r="H335" s="4" t="s">
        <v>10</v>
      </c>
      <c r="I335" s="4" t="s">
        <v>749</v>
      </c>
      <c r="J335" s="4" t="s">
        <v>178</v>
      </c>
      <c r="K335" s="4" t="s">
        <v>179</v>
      </c>
      <c r="L335" s="4" t="s">
        <v>12</v>
      </c>
      <c r="M335" s="4">
        <v>8467155</v>
      </c>
      <c r="N335" s="4">
        <v>12235891</v>
      </c>
      <c r="O335" s="4">
        <v>3466556</v>
      </c>
      <c r="P335" s="4">
        <v>10122299</v>
      </c>
      <c r="Q335" s="4">
        <v>2113592</v>
      </c>
      <c r="R335" s="4">
        <v>669580</v>
      </c>
      <c r="S335" s="4">
        <v>547693</v>
      </c>
      <c r="T335" s="18">
        <f t="shared" si="35"/>
        <v>2.4425265306546327</v>
      </c>
      <c r="U335" s="18">
        <f t="shared" si="36"/>
        <v>0.82726292674558799</v>
      </c>
      <c r="V335" s="18">
        <f t="shared" si="37"/>
        <v>1.2225462074556366</v>
      </c>
      <c r="W335" s="18">
        <f t="shared" si="38"/>
        <v>0.31679718696891357</v>
      </c>
      <c r="X335" s="20">
        <f t="shared" si="39"/>
        <v>5.4722618892240865E-2</v>
      </c>
    </row>
    <row r="336" spans="1:24" s="3" customFormat="1" ht="11.25" customHeight="1" x14ac:dyDescent="0.2">
      <c r="A336" s="2">
        <v>20731</v>
      </c>
      <c r="B336" s="4" t="s">
        <v>19</v>
      </c>
      <c r="C336" s="4" t="s">
        <v>9</v>
      </c>
      <c r="D336" s="4">
        <v>900013343</v>
      </c>
      <c r="E336" s="4" t="s">
        <v>49</v>
      </c>
      <c r="F336" s="4" t="s">
        <v>750</v>
      </c>
      <c r="G336" s="4" t="s">
        <v>74</v>
      </c>
      <c r="H336" s="4" t="s">
        <v>14</v>
      </c>
      <c r="I336" s="4" t="s">
        <v>751</v>
      </c>
      <c r="J336" s="4" t="s">
        <v>11</v>
      </c>
      <c r="K336" s="4" t="s">
        <v>11</v>
      </c>
      <c r="L336" s="4" t="s">
        <v>12</v>
      </c>
      <c r="M336" s="4">
        <v>1918050</v>
      </c>
      <c r="N336" s="4">
        <v>1953398</v>
      </c>
      <c r="O336" s="4">
        <v>516186</v>
      </c>
      <c r="P336" s="4">
        <v>1163134</v>
      </c>
      <c r="Q336" s="4">
        <v>790264</v>
      </c>
      <c r="R336" s="4">
        <v>275191</v>
      </c>
      <c r="S336" s="4">
        <v>279094</v>
      </c>
      <c r="T336" s="18">
        <f t="shared" si="35"/>
        <v>3.7158117422789458</v>
      </c>
      <c r="U336" s="18">
        <f t="shared" si="36"/>
        <v>0.59544137958572707</v>
      </c>
      <c r="V336" s="18">
        <f t="shared" si="37"/>
        <v>0.9860154643238479</v>
      </c>
      <c r="W336" s="18">
        <f t="shared" si="38"/>
        <v>0.34822666855633055</v>
      </c>
      <c r="X336" s="20">
        <f t="shared" si="39"/>
        <v>0.14087810062260736</v>
      </c>
    </row>
    <row r="337" spans="1:24" s="3" customFormat="1" ht="11.25" customHeight="1" x14ac:dyDescent="0.2">
      <c r="A337" s="2">
        <v>20805</v>
      </c>
      <c r="B337" s="4" t="s">
        <v>19</v>
      </c>
      <c r="C337" s="4" t="s">
        <v>9</v>
      </c>
      <c r="D337" s="4">
        <v>900016958</v>
      </c>
      <c r="E337" s="4" t="s">
        <v>49</v>
      </c>
      <c r="F337" s="4" t="s">
        <v>752</v>
      </c>
      <c r="G337" s="4" t="s">
        <v>74</v>
      </c>
      <c r="H337" s="4" t="s">
        <v>10</v>
      </c>
      <c r="I337" s="4" t="s">
        <v>753</v>
      </c>
      <c r="J337" s="4" t="s">
        <v>13</v>
      </c>
      <c r="K337" s="4" t="s">
        <v>754</v>
      </c>
      <c r="L337" s="4" t="s">
        <v>12</v>
      </c>
      <c r="M337" s="4">
        <v>1635501</v>
      </c>
      <c r="N337" s="4">
        <v>3827159</v>
      </c>
      <c r="O337" s="4">
        <v>2057884</v>
      </c>
      <c r="P337" s="4">
        <v>1738989</v>
      </c>
      <c r="Q337" s="4">
        <v>2088170</v>
      </c>
      <c r="R337" s="4">
        <v>312597</v>
      </c>
      <c r="S337" s="4">
        <v>105115</v>
      </c>
      <c r="T337" s="18">
        <f t="shared" si="35"/>
        <v>0.79474887797368554</v>
      </c>
      <c r="U337" s="18">
        <f t="shared" si="36"/>
        <v>0.45438117412942602</v>
      </c>
      <c r="V337" s="18">
        <f t="shared" si="37"/>
        <v>2.9738572040146507</v>
      </c>
      <c r="W337" s="18">
        <f t="shared" si="38"/>
        <v>0.14969901875805131</v>
      </c>
      <c r="X337" s="20">
        <f t="shared" si="39"/>
        <v>8.167860284874498E-2</v>
      </c>
    </row>
    <row r="338" spans="1:24" s="3" customFormat="1" ht="11.25" customHeight="1" x14ac:dyDescent="0.2">
      <c r="A338" s="2">
        <v>21031</v>
      </c>
      <c r="B338" s="4" t="s">
        <v>19</v>
      </c>
      <c r="C338" s="4" t="s">
        <v>9</v>
      </c>
      <c r="D338" s="4">
        <v>900027619</v>
      </c>
      <c r="E338" s="4" t="s">
        <v>49</v>
      </c>
      <c r="F338" s="4" t="s">
        <v>755</v>
      </c>
      <c r="G338" s="4" t="s">
        <v>74</v>
      </c>
      <c r="H338" s="4" t="s">
        <v>10</v>
      </c>
      <c r="I338" s="4" t="s">
        <v>756</v>
      </c>
      <c r="J338" s="4" t="s">
        <v>11</v>
      </c>
      <c r="K338" s="4" t="s">
        <v>11</v>
      </c>
      <c r="L338" s="4" t="s">
        <v>12</v>
      </c>
      <c r="M338" s="4">
        <v>3451533</v>
      </c>
      <c r="N338" s="4">
        <v>9860837</v>
      </c>
      <c r="O338" s="4">
        <v>97578</v>
      </c>
      <c r="P338" s="4">
        <v>1249677</v>
      </c>
      <c r="Q338" s="4">
        <v>8611160</v>
      </c>
      <c r="R338" s="4">
        <v>987827</v>
      </c>
      <c r="S338" s="4">
        <v>247230</v>
      </c>
      <c r="T338" s="18">
        <f t="shared" si="35"/>
        <v>35.372040828875363</v>
      </c>
      <c r="U338" s="18">
        <f t="shared" si="36"/>
        <v>0.1267313312247226</v>
      </c>
      <c r="V338" s="18">
        <f t="shared" si="37"/>
        <v>3.9955790154916473</v>
      </c>
      <c r="W338" s="18">
        <f t="shared" si="38"/>
        <v>0.11471474226468908</v>
      </c>
      <c r="X338" s="20">
        <f t="shared" si="39"/>
        <v>0.10017679026638408</v>
      </c>
    </row>
    <row r="339" spans="1:24" s="3" customFormat="1" ht="11.25" customHeight="1" x14ac:dyDescent="0.2">
      <c r="A339" s="2">
        <v>21253</v>
      </c>
      <c r="B339" s="4" t="s">
        <v>19</v>
      </c>
      <c r="C339" s="4" t="s">
        <v>9</v>
      </c>
      <c r="D339" s="4">
        <v>900039051</v>
      </c>
      <c r="E339" s="4" t="s">
        <v>49</v>
      </c>
      <c r="F339" s="4" t="s">
        <v>757</v>
      </c>
      <c r="G339" s="4" t="s">
        <v>74</v>
      </c>
      <c r="H339" s="4" t="s">
        <v>10</v>
      </c>
      <c r="I339" s="4" t="s">
        <v>758</v>
      </c>
      <c r="J339" s="4" t="s">
        <v>11</v>
      </c>
      <c r="K339" s="4" t="s">
        <v>11</v>
      </c>
      <c r="L339" s="4" t="s">
        <v>12</v>
      </c>
      <c r="M339" s="4">
        <v>3221550</v>
      </c>
      <c r="N339" s="4">
        <v>4120238</v>
      </c>
      <c r="O339" s="4">
        <v>731046</v>
      </c>
      <c r="P339" s="4">
        <v>2533731</v>
      </c>
      <c r="Q339" s="4">
        <v>1586507</v>
      </c>
      <c r="R339" s="4">
        <v>470640</v>
      </c>
      <c r="S339" s="4">
        <v>355205</v>
      </c>
      <c r="T339" s="18">
        <f t="shared" si="35"/>
        <v>4.4067678367708734</v>
      </c>
      <c r="U339" s="18">
        <f t="shared" si="36"/>
        <v>0.61494772874770831</v>
      </c>
      <c r="V339" s="18">
        <f t="shared" si="37"/>
        <v>1.3249813487985811</v>
      </c>
      <c r="W339" s="18">
        <f t="shared" si="38"/>
        <v>0.29665170087494097</v>
      </c>
      <c r="X339" s="20">
        <f t="shared" si="39"/>
        <v>0.11422641119275148</v>
      </c>
    </row>
    <row r="340" spans="1:24" s="3" customFormat="1" ht="11.25" customHeight="1" x14ac:dyDescent="0.2">
      <c r="A340" s="2">
        <v>21353</v>
      </c>
      <c r="B340" s="4" t="s">
        <v>19</v>
      </c>
      <c r="C340" s="4" t="s">
        <v>9</v>
      </c>
      <c r="D340" s="4">
        <v>900042898</v>
      </c>
      <c r="E340" s="4" t="s">
        <v>49</v>
      </c>
      <c r="F340" s="4" t="s">
        <v>759</v>
      </c>
      <c r="G340" s="4" t="s">
        <v>74</v>
      </c>
      <c r="H340" s="4" t="s">
        <v>14</v>
      </c>
      <c r="I340" s="4" t="s">
        <v>760</v>
      </c>
      <c r="J340" s="4" t="s">
        <v>11</v>
      </c>
      <c r="K340" s="4" t="s">
        <v>11</v>
      </c>
      <c r="L340" s="4" t="s">
        <v>12</v>
      </c>
      <c r="M340" s="4">
        <v>4750760</v>
      </c>
      <c r="N340" s="4">
        <v>19063293</v>
      </c>
      <c r="O340" s="4">
        <v>1198575</v>
      </c>
      <c r="P340" s="4">
        <v>6882511</v>
      </c>
      <c r="Q340" s="4">
        <v>12180782</v>
      </c>
      <c r="R340" s="4">
        <v>-2305618</v>
      </c>
      <c r="S340" s="4">
        <v>115098</v>
      </c>
      <c r="T340" s="18">
        <f t="shared" si="35"/>
        <v>3.963673528982333</v>
      </c>
      <c r="U340" s="18">
        <f t="shared" si="36"/>
        <v>0.36103473833193456</v>
      </c>
      <c r="V340" s="18">
        <f t="shared" si="37"/>
        <v>-20.031781612191349</v>
      </c>
      <c r="W340" s="18">
        <f t="shared" si="38"/>
        <v>-0.18928324963044244</v>
      </c>
      <c r="X340" s="20">
        <f t="shared" si="39"/>
        <v>-0.12094542112949741</v>
      </c>
    </row>
    <row r="341" spans="1:24" s="3" customFormat="1" ht="11.25" customHeight="1" x14ac:dyDescent="0.2">
      <c r="A341" s="2">
        <v>21619</v>
      </c>
      <c r="B341" s="4" t="s">
        <v>19</v>
      </c>
      <c r="C341" s="4" t="s">
        <v>9</v>
      </c>
      <c r="D341" s="4">
        <v>900057180</v>
      </c>
      <c r="E341" s="4" t="s">
        <v>49</v>
      </c>
      <c r="F341" s="4" t="s">
        <v>761</v>
      </c>
      <c r="G341" s="4" t="s">
        <v>423</v>
      </c>
      <c r="H341" s="4" t="s">
        <v>10</v>
      </c>
      <c r="I341" s="4" t="s">
        <v>762</v>
      </c>
      <c r="J341" s="4" t="s">
        <v>11</v>
      </c>
      <c r="K341" s="4" t="s">
        <v>11</v>
      </c>
      <c r="L341" s="4" t="s">
        <v>12</v>
      </c>
      <c r="M341" s="4">
        <v>2282589</v>
      </c>
      <c r="N341" s="4">
        <v>2354876</v>
      </c>
      <c r="O341" s="4">
        <v>1730981</v>
      </c>
      <c r="P341" s="4">
        <v>579258</v>
      </c>
      <c r="Q341" s="4">
        <v>1775618</v>
      </c>
      <c r="R341" s="4">
        <v>117128</v>
      </c>
      <c r="S341" s="4"/>
      <c r="T341" s="18">
        <f t="shared" si="35"/>
        <v>1.3186678536621719</v>
      </c>
      <c r="U341" s="18">
        <f t="shared" si="36"/>
        <v>0.24598237869000322</v>
      </c>
      <c r="V341" s="18"/>
      <c r="W341" s="18">
        <f t="shared" si="38"/>
        <v>6.5964638790550673E-2</v>
      </c>
      <c r="X341" s="20">
        <f t="shared" si="39"/>
        <v>4.973850003142416E-2</v>
      </c>
    </row>
    <row r="342" spans="1:24" s="3" customFormat="1" ht="11.25" customHeight="1" x14ac:dyDescent="0.2">
      <c r="A342" s="2">
        <v>21733</v>
      </c>
      <c r="B342" s="4" t="s">
        <v>19</v>
      </c>
      <c r="C342" s="4" t="s">
        <v>9</v>
      </c>
      <c r="D342" s="4">
        <v>900062698</v>
      </c>
      <c r="E342" s="4" t="s">
        <v>49</v>
      </c>
      <c r="F342" s="4" t="s">
        <v>763</v>
      </c>
      <c r="G342" s="4" t="s">
        <v>78</v>
      </c>
      <c r="H342" s="4" t="s">
        <v>14</v>
      </c>
      <c r="I342" s="4" t="s">
        <v>764</v>
      </c>
      <c r="J342" s="4" t="s">
        <v>23</v>
      </c>
      <c r="K342" s="4" t="s">
        <v>194</v>
      </c>
      <c r="L342" s="4" t="s">
        <v>12</v>
      </c>
      <c r="M342" s="4">
        <v>5295664</v>
      </c>
      <c r="N342" s="4">
        <v>5568000</v>
      </c>
      <c r="O342" s="4">
        <v>3170245</v>
      </c>
      <c r="P342" s="4">
        <v>2349835</v>
      </c>
      <c r="Q342" s="4">
        <v>3218165</v>
      </c>
      <c r="R342" s="4">
        <v>547423</v>
      </c>
      <c r="S342" s="4">
        <v>68796</v>
      </c>
      <c r="T342" s="18">
        <f t="shared" si="35"/>
        <v>1.6704273644465963</v>
      </c>
      <c r="U342" s="18">
        <f t="shared" si="36"/>
        <v>0.42202496408045975</v>
      </c>
      <c r="V342" s="18">
        <f t="shared" si="37"/>
        <v>7.95719227862085</v>
      </c>
      <c r="W342" s="18">
        <f t="shared" si="38"/>
        <v>0.17010408105240099</v>
      </c>
      <c r="X342" s="20">
        <f t="shared" si="39"/>
        <v>9.8315912356321838E-2</v>
      </c>
    </row>
    <row r="343" spans="1:24" s="3" customFormat="1" ht="11.25" customHeight="1" x14ac:dyDescent="0.2">
      <c r="A343" s="2">
        <v>21781</v>
      </c>
      <c r="B343" s="4" t="s">
        <v>19</v>
      </c>
      <c r="C343" s="4" t="s">
        <v>9</v>
      </c>
      <c r="D343" s="4">
        <v>900064762</v>
      </c>
      <c r="E343" s="4" t="s">
        <v>49</v>
      </c>
      <c r="F343" s="4" t="s">
        <v>765</v>
      </c>
      <c r="G343" s="4" t="s">
        <v>74</v>
      </c>
      <c r="H343" s="4" t="s">
        <v>10</v>
      </c>
      <c r="I343" s="4" t="s">
        <v>766</v>
      </c>
      <c r="J343" s="4" t="s">
        <v>11</v>
      </c>
      <c r="K343" s="4" t="s">
        <v>11</v>
      </c>
      <c r="L343" s="4" t="s">
        <v>12</v>
      </c>
      <c r="M343" s="4">
        <v>1650756</v>
      </c>
      <c r="N343" s="4">
        <v>1692070</v>
      </c>
      <c r="O343" s="4">
        <v>699098</v>
      </c>
      <c r="P343" s="4">
        <v>965264</v>
      </c>
      <c r="Q343" s="4">
        <v>726806</v>
      </c>
      <c r="R343" s="4">
        <v>267695</v>
      </c>
      <c r="S343" s="4">
        <v>99898</v>
      </c>
      <c r="T343" s="18">
        <f t="shared" ref="T343:T406" si="40">M343/O343</f>
        <v>2.3612655164225904</v>
      </c>
      <c r="U343" s="18">
        <f t="shared" ref="U343:U406" si="41">P343/N343</f>
        <v>0.57046339690438341</v>
      </c>
      <c r="V343" s="18">
        <f t="shared" ref="V343:V406" si="42">R343/S343</f>
        <v>2.6796832769424812</v>
      </c>
      <c r="W343" s="18">
        <f t="shared" ref="W343:W406" si="43">R343/Q343</f>
        <v>0.36831699242989191</v>
      </c>
      <c r="X343" s="20">
        <f t="shared" ref="X343:X406" si="44">R343/N343</f>
        <v>0.15820562979072969</v>
      </c>
    </row>
    <row r="344" spans="1:24" s="3" customFormat="1" ht="11.25" customHeight="1" x14ac:dyDescent="0.2">
      <c r="A344" s="2">
        <v>21843</v>
      </c>
      <c r="B344" s="4" t="s">
        <v>19</v>
      </c>
      <c r="C344" s="4" t="s">
        <v>9</v>
      </c>
      <c r="D344" s="4">
        <v>900068178</v>
      </c>
      <c r="E344" s="4" t="s">
        <v>49</v>
      </c>
      <c r="F344" s="4" t="s">
        <v>767</v>
      </c>
      <c r="G344" s="4" t="s">
        <v>74</v>
      </c>
      <c r="H344" s="4" t="s">
        <v>10</v>
      </c>
      <c r="I344" s="4" t="s">
        <v>768</v>
      </c>
      <c r="J344" s="4" t="s">
        <v>11</v>
      </c>
      <c r="K344" s="4" t="s">
        <v>11</v>
      </c>
      <c r="L344" s="4" t="s">
        <v>12</v>
      </c>
      <c r="M344" s="4">
        <v>4254966</v>
      </c>
      <c r="N344" s="4">
        <v>4452480</v>
      </c>
      <c r="O344" s="4">
        <v>1484025</v>
      </c>
      <c r="P344" s="4">
        <v>2329239</v>
      </c>
      <c r="Q344" s="4">
        <v>2123241</v>
      </c>
      <c r="R344" s="4">
        <v>244390</v>
      </c>
      <c r="S344" s="4"/>
      <c r="T344" s="18">
        <f t="shared" si="40"/>
        <v>2.8671794612624448</v>
      </c>
      <c r="U344" s="18">
        <f t="shared" si="41"/>
        <v>0.52313295062526954</v>
      </c>
      <c r="V344" s="18"/>
      <c r="W344" s="18">
        <f t="shared" si="43"/>
        <v>0.1151023364752282</v>
      </c>
      <c r="X344" s="20">
        <f t="shared" si="44"/>
        <v>5.488851157107949E-2</v>
      </c>
    </row>
    <row r="345" spans="1:24" s="3" customFormat="1" ht="11.25" customHeight="1" x14ac:dyDescent="0.2">
      <c r="A345" s="2">
        <v>21911</v>
      </c>
      <c r="B345" s="4" t="s">
        <v>19</v>
      </c>
      <c r="C345" s="4" t="s">
        <v>9</v>
      </c>
      <c r="D345" s="4">
        <v>900070751</v>
      </c>
      <c r="E345" s="4" t="s">
        <v>49</v>
      </c>
      <c r="F345" s="4" t="s">
        <v>769</v>
      </c>
      <c r="G345" s="4" t="s">
        <v>74</v>
      </c>
      <c r="H345" s="4" t="s">
        <v>10</v>
      </c>
      <c r="I345" s="4" t="s">
        <v>770</v>
      </c>
      <c r="J345" s="4" t="s">
        <v>13</v>
      </c>
      <c r="K345" s="4" t="s">
        <v>185</v>
      </c>
      <c r="L345" s="4" t="s">
        <v>12</v>
      </c>
      <c r="M345" s="4">
        <v>4599437</v>
      </c>
      <c r="N345" s="4">
        <v>5622245</v>
      </c>
      <c r="O345" s="4">
        <v>3466556</v>
      </c>
      <c r="P345" s="4">
        <v>1944101</v>
      </c>
      <c r="Q345" s="4">
        <v>3678144</v>
      </c>
      <c r="R345" s="4">
        <v>687006</v>
      </c>
      <c r="S345" s="4">
        <v>31185</v>
      </c>
      <c r="T345" s="18">
        <f t="shared" si="40"/>
        <v>1.3268030287120705</v>
      </c>
      <c r="U345" s="18">
        <f t="shared" si="41"/>
        <v>0.34578731449803413</v>
      </c>
      <c r="V345" s="18">
        <f t="shared" si="42"/>
        <v>22.030014430014429</v>
      </c>
      <c r="W345" s="18">
        <f t="shared" si="43"/>
        <v>0.18678061544083102</v>
      </c>
      <c r="X345" s="20">
        <f t="shared" si="44"/>
        <v>0.12219424802725602</v>
      </c>
    </row>
    <row r="346" spans="1:24" s="3" customFormat="1" ht="11.25" customHeight="1" x14ac:dyDescent="0.2">
      <c r="A346" s="2">
        <v>22027</v>
      </c>
      <c r="B346" s="4" t="s">
        <v>19</v>
      </c>
      <c r="C346" s="4" t="s">
        <v>9</v>
      </c>
      <c r="D346" s="4">
        <v>900075189</v>
      </c>
      <c r="E346" s="4" t="s">
        <v>49</v>
      </c>
      <c r="F346" s="4" t="s">
        <v>771</v>
      </c>
      <c r="G346" s="4" t="s">
        <v>74</v>
      </c>
      <c r="H346" s="4" t="s">
        <v>10</v>
      </c>
      <c r="I346" s="4" t="s">
        <v>772</v>
      </c>
      <c r="J346" s="4" t="s">
        <v>13</v>
      </c>
      <c r="K346" s="4" t="s">
        <v>325</v>
      </c>
      <c r="L346" s="4" t="s">
        <v>12</v>
      </c>
      <c r="M346" s="4">
        <v>12086813</v>
      </c>
      <c r="N346" s="4">
        <v>16712792</v>
      </c>
      <c r="O346" s="4">
        <v>516186</v>
      </c>
      <c r="P346" s="4">
        <v>6438141</v>
      </c>
      <c r="Q346" s="4">
        <v>10274651</v>
      </c>
      <c r="R346" s="4">
        <v>1711813</v>
      </c>
      <c r="S346" s="4">
        <v>540384</v>
      </c>
      <c r="T346" s="18">
        <f t="shared" si="40"/>
        <v>23.415615688918336</v>
      </c>
      <c r="U346" s="18">
        <f t="shared" si="41"/>
        <v>0.38522234944346823</v>
      </c>
      <c r="V346" s="18">
        <f t="shared" si="42"/>
        <v>3.1677714366080418</v>
      </c>
      <c r="W346" s="18">
        <f t="shared" si="43"/>
        <v>0.16660546426345771</v>
      </c>
      <c r="X346" s="20">
        <f t="shared" si="44"/>
        <v>0.10242531588976875</v>
      </c>
    </row>
    <row r="347" spans="1:24" s="3" customFormat="1" ht="11.25" customHeight="1" x14ac:dyDescent="0.2">
      <c r="A347" s="2">
        <v>22049</v>
      </c>
      <c r="B347" s="4" t="s">
        <v>19</v>
      </c>
      <c r="C347" s="4" t="s">
        <v>9</v>
      </c>
      <c r="D347" s="4">
        <v>900075980</v>
      </c>
      <c r="E347" s="4" t="s">
        <v>49</v>
      </c>
      <c r="F347" s="4" t="s">
        <v>773</v>
      </c>
      <c r="G347" s="4" t="s">
        <v>74</v>
      </c>
      <c r="H347" s="4" t="s">
        <v>10</v>
      </c>
      <c r="I347" s="4" t="s">
        <v>774</v>
      </c>
      <c r="J347" s="4" t="s">
        <v>11</v>
      </c>
      <c r="K347" s="4" t="s">
        <v>11</v>
      </c>
      <c r="L347" s="4" t="s">
        <v>12</v>
      </c>
      <c r="M347" s="4">
        <v>12097821</v>
      </c>
      <c r="N347" s="4">
        <v>12247420</v>
      </c>
      <c r="O347" s="4">
        <v>2057884</v>
      </c>
      <c r="P347" s="4">
        <v>7918719</v>
      </c>
      <c r="Q347" s="4">
        <v>4328701</v>
      </c>
      <c r="R347" s="4">
        <v>87522</v>
      </c>
      <c r="S347" s="4"/>
      <c r="T347" s="18">
        <f t="shared" si="40"/>
        <v>5.8787672191435476</v>
      </c>
      <c r="U347" s="18">
        <f t="shared" si="41"/>
        <v>0.64656221473583819</v>
      </c>
      <c r="V347" s="18"/>
      <c r="W347" s="18">
        <f t="shared" si="43"/>
        <v>2.0218998725021663E-2</v>
      </c>
      <c r="X347" s="20">
        <f t="shared" si="44"/>
        <v>7.1461581296305672E-3</v>
      </c>
    </row>
    <row r="348" spans="1:24" s="3" customFormat="1" ht="11.25" customHeight="1" x14ac:dyDescent="0.2">
      <c r="A348" s="2">
        <v>22065</v>
      </c>
      <c r="B348" s="4" t="s">
        <v>19</v>
      </c>
      <c r="C348" s="4" t="s">
        <v>9</v>
      </c>
      <c r="D348" s="4">
        <v>900076424</v>
      </c>
      <c r="E348" s="4" t="s">
        <v>49</v>
      </c>
      <c r="F348" s="4" t="s">
        <v>775</v>
      </c>
      <c r="G348" s="4" t="s">
        <v>74</v>
      </c>
      <c r="H348" s="4" t="s">
        <v>14</v>
      </c>
      <c r="I348" s="4" t="s">
        <v>776</v>
      </c>
      <c r="J348" s="4" t="s">
        <v>11</v>
      </c>
      <c r="K348" s="4" t="s">
        <v>11</v>
      </c>
      <c r="L348" s="4" t="s">
        <v>12</v>
      </c>
      <c r="M348" s="4">
        <v>59695256</v>
      </c>
      <c r="N348" s="4">
        <v>70025835</v>
      </c>
      <c r="O348" s="4">
        <v>97578</v>
      </c>
      <c r="P348" s="4">
        <v>46977500</v>
      </c>
      <c r="Q348" s="4">
        <v>23048335</v>
      </c>
      <c r="R348" s="4">
        <v>8756640</v>
      </c>
      <c r="S348" s="4">
        <v>2700475</v>
      </c>
      <c r="T348" s="18">
        <f t="shared" si="40"/>
        <v>611.76962020127485</v>
      </c>
      <c r="U348" s="18">
        <f t="shared" si="41"/>
        <v>0.67085954776547829</v>
      </c>
      <c r="V348" s="18">
        <f t="shared" si="42"/>
        <v>3.2426295373961986</v>
      </c>
      <c r="W348" s="18">
        <f t="shared" si="43"/>
        <v>0.37992505749330702</v>
      </c>
      <c r="X348" s="20">
        <f t="shared" si="44"/>
        <v>0.12504870523857373</v>
      </c>
    </row>
    <row r="349" spans="1:24" s="3" customFormat="1" ht="11.25" customHeight="1" x14ac:dyDescent="0.2">
      <c r="A349" s="2">
        <v>22163</v>
      </c>
      <c r="B349" s="4" t="s">
        <v>19</v>
      </c>
      <c r="C349" s="4" t="s">
        <v>9</v>
      </c>
      <c r="D349" s="4">
        <v>900079249</v>
      </c>
      <c r="E349" s="4" t="s">
        <v>49</v>
      </c>
      <c r="F349" s="4" t="s">
        <v>777</v>
      </c>
      <c r="G349" s="4" t="s">
        <v>78</v>
      </c>
      <c r="H349" s="4" t="s">
        <v>14</v>
      </c>
      <c r="I349" s="4" t="s">
        <v>778</v>
      </c>
      <c r="J349" s="4" t="s">
        <v>11</v>
      </c>
      <c r="K349" s="4" t="s">
        <v>11</v>
      </c>
      <c r="L349" s="4" t="s">
        <v>12</v>
      </c>
      <c r="M349" s="4">
        <v>3855955</v>
      </c>
      <c r="N349" s="4">
        <v>7718735</v>
      </c>
      <c r="O349" s="4">
        <v>731046</v>
      </c>
      <c r="P349" s="4">
        <v>3964627</v>
      </c>
      <c r="Q349" s="4">
        <v>3754108</v>
      </c>
      <c r="R349" s="4">
        <v>1580650</v>
      </c>
      <c r="S349" s="4">
        <v>382953</v>
      </c>
      <c r="T349" s="18">
        <f t="shared" si="40"/>
        <v>5.2745723251341232</v>
      </c>
      <c r="U349" s="18">
        <f t="shared" si="41"/>
        <v>0.51363688480042391</v>
      </c>
      <c r="V349" s="18">
        <f t="shared" si="42"/>
        <v>4.1275300102101307</v>
      </c>
      <c r="W349" s="18">
        <f t="shared" si="43"/>
        <v>0.42104542543794693</v>
      </c>
      <c r="X349" s="20">
        <f t="shared" si="44"/>
        <v>0.20478096475653071</v>
      </c>
    </row>
    <row r="350" spans="1:24" s="3" customFormat="1" ht="11.25" customHeight="1" x14ac:dyDescent="0.2">
      <c r="A350" s="2">
        <v>22185</v>
      </c>
      <c r="B350" s="4" t="s">
        <v>19</v>
      </c>
      <c r="C350" s="4" t="s">
        <v>9</v>
      </c>
      <c r="D350" s="4">
        <v>900080090</v>
      </c>
      <c r="E350" s="4" t="s">
        <v>49</v>
      </c>
      <c r="F350" s="4" t="s">
        <v>779</v>
      </c>
      <c r="G350" s="4" t="s">
        <v>74</v>
      </c>
      <c r="H350" s="4" t="s">
        <v>14</v>
      </c>
      <c r="I350" s="4" t="s">
        <v>780</v>
      </c>
      <c r="J350" s="4" t="s">
        <v>11</v>
      </c>
      <c r="K350" s="4" t="s">
        <v>11</v>
      </c>
      <c r="L350" s="4" t="s">
        <v>12</v>
      </c>
      <c r="M350" s="4">
        <v>4321873</v>
      </c>
      <c r="N350" s="4">
        <v>4518053</v>
      </c>
      <c r="O350" s="4">
        <v>1198575</v>
      </c>
      <c r="P350" s="4">
        <v>2247471</v>
      </c>
      <c r="Q350" s="4">
        <v>2270582</v>
      </c>
      <c r="R350" s="4">
        <v>2098511</v>
      </c>
      <c r="S350" s="4">
        <v>104596</v>
      </c>
      <c r="T350" s="18">
        <f t="shared" si="40"/>
        <v>3.6058427716246375</v>
      </c>
      <c r="U350" s="18">
        <f t="shared" si="41"/>
        <v>0.49744237174729911</v>
      </c>
      <c r="V350" s="18">
        <f t="shared" si="42"/>
        <v>20.063013881984016</v>
      </c>
      <c r="W350" s="18">
        <f t="shared" si="43"/>
        <v>0.92421722712502785</v>
      </c>
      <c r="X350" s="20">
        <f t="shared" si="44"/>
        <v>0.4644724176542418</v>
      </c>
    </row>
    <row r="351" spans="1:24" s="3" customFormat="1" ht="11.25" customHeight="1" x14ac:dyDescent="0.2">
      <c r="A351" s="2">
        <v>22213</v>
      </c>
      <c r="B351" s="4" t="s">
        <v>19</v>
      </c>
      <c r="C351" s="4" t="s">
        <v>9</v>
      </c>
      <c r="D351" s="4">
        <v>900081215</v>
      </c>
      <c r="E351" s="4" t="s">
        <v>49</v>
      </c>
      <c r="F351" s="4" t="s">
        <v>781</v>
      </c>
      <c r="G351" s="4" t="s">
        <v>74</v>
      </c>
      <c r="H351" s="4" t="s">
        <v>10</v>
      </c>
      <c r="I351" s="4" t="s">
        <v>782</v>
      </c>
      <c r="J351" s="4" t="s">
        <v>11</v>
      </c>
      <c r="K351" s="4" t="s">
        <v>11</v>
      </c>
      <c r="L351" s="4" t="s">
        <v>12</v>
      </c>
      <c r="M351" s="4">
        <v>3655708</v>
      </c>
      <c r="N351" s="4">
        <v>3655838</v>
      </c>
      <c r="O351" s="4">
        <v>1730981</v>
      </c>
      <c r="P351" s="4">
        <v>1324533</v>
      </c>
      <c r="Q351" s="4">
        <v>2331305</v>
      </c>
      <c r="R351" s="4">
        <v>77651</v>
      </c>
      <c r="S351" s="4"/>
      <c r="T351" s="18">
        <f t="shared" si="40"/>
        <v>2.1119284382670869</v>
      </c>
      <c r="U351" s="18">
        <f t="shared" si="41"/>
        <v>0.3623062619295494</v>
      </c>
      <c r="V351" s="18"/>
      <c r="W351" s="18">
        <f t="shared" si="43"/>
        <v>3.3307954128696159E-2</v>
      </c>
      <c r="X351" s="20">
        <f t="shared" si="44"/>
        <v>2.1240273775807353E-2</v>
      </c>
    </row>
    <row r="352" spans="1:24" s="3" customFormat="1" ht="11.25" customHeight="1" x14ac:dyDescent="0.2">
      <c r="A352" s="2">
        <v>22319</v>
      </c>
      <c r="B352" s="4" t="s">
        <v>19</v>
      </c>
      <c r="C352" s="4" t="s">
        <v>9</v>
      </c>
      <c r="D352" s="4">
        <v>900084822</v>
      </c>
      <c r="E352" s="4" t="s">
        <v>49</v>
      </c>
      <c r="F352" s="4" t="s">
        <v>783</v>
      </c>
      <c r="G352" s="4" t="s">
        <v>74</v>
      </c>
      <c r="H352" s="4" t="s">
        <v>10</v>
      </c>
      <c r="I352" s="4" t="s">
        <v>784</v>
      </c>
      <c r="J352" s="4" t="s">
        <v>11</v>
      </c>
      <c r="K352" s="4" t="s">
        <v>11</v>
      </c>
      <c r="L352" s="4" t="s">
        <v>12</v>
      </c>
      <c r="M352" s="4">
        <v>45149051</v>
      </c>
      <c r="N352" s="4">
        <v>46278647</v>
      </c>
      <c r="O352" s="4">
        <v>3170245</v>
      </c>
      <c r="P352" s="4">
        <v>29627771</v>
      </c>
      <c r="Q352" s="4">
        <v>16650876</v>
      </c>
      <c r="R352" s="4">
        <v>2136483</v>
      </c>
      <c r="S352" s="4">
        <v>3729888</v>
      </c>
      <c r="T352" s="18">
        <f t="shared" si="40"/>
        <v>14.241502155196207</v>
      </c>
      <c r="U352" s="18">
        <f t="shared" si="41"/>
        <v>0.64020391520953501</v>
      </c>
      <c r="V352" s="18">
        <f t="shared" si="42"/>
        <v>0.57280084549455645</v>
      </c>
      <c r="W352" s="18">
        <f t="shared" si="43"/>
        <v>0.12831054654421786</v>
      </c>
      <c r="X352" s="20">
        <f t="shared" si="44"/>
        <v>4.6165632283934319E-2</v>
      </c>
    </row>
    <row r="353" spans="1:24" s="3" customFormat="1" ht="11.25" customHeight="1" x14ac:dyDescent="0.2">
      <c r="A353" s="2">
        <v>22343</v>
      </c>
      <c r="B353" s="4" t="s">
        <v>19</v>
      </c>
      <c r="C353" s="4" t="s">
        <v>9</v>
      </c>
      <c r="D353" s="4">
        <v>900085739</v>
      </c>
      <c r="E353" s="4" t="s">
        <v>49</v>
      </c>
      <c r="F353" s="4" t="s">
        <v>785</v>
      </c>
      <c r="G353" s="4" t="s">
        <v>74</v>
      </c>
      <c r="H353" s="4" t="s">
        <v>10</v>
      </c>
      <c r="I353" s="4" t="s">
        <v>786</v>
      </c>
      <c r="J353" s="4" t="s">
        <v>11</v>
      </c>
      <c r="K353" s="4" t="s">
        <v>11</v>
      </c>
      <c r="L353" s="4" t="s">
        <v>12</v>
      </c>
      <c r="M353" s="4">
        <v>2656667</v>
      </c>
      <c r="N353" s="4">
        <v>2954284</v>
      </c>
      <c r="O353" s="4">
        <v>699098</v>
      </c>
      <c r="P353" s="4">
        <v>1669312</v>
      </c>
      <c r="Q353" s="4">
        <v>1284972</v>
      </c>
      <c r="R353" s="4">
        <v>717401</v>
      </c>
      <c r="S353" s="4">
        <v>92665</v>
      </c>
      <c r="T353" s="18">
        <f t="shared" si="40"/>
        <v>3.8001353172230501</v>
      </c>
      <c r="U353" s="18">
        <f t="shared" si="41"/>
        <v>0.56504791008582789</v>
      </c>
      <c r="V353" s="18">
        <f t="shared" si="42"/>
        <v>7.741876652457778</v>
      </c>
      <c r="W353" s="18">
        <f t="shared" si="43"/>
        <v>0.55830088126433886</v>
      </c>
      <c r="X353" s="20">
        <f t="shared" si="44"/>
        <v>0.24283413510684823</v>
      </c>
    </row>
    <row r="354" spans="1:24" s="3" customFormat="1" ht="11.25" customHeight="1" x14ac:dyDescent="0.2">
      <c r="A354" s="2">
        <v>22443</v>
      </c>
      <c r="B354" s="4" t="s">
        <v>19</v>
      </c>
      <c r="C354" s="4" t="s">
        <v>9</v>
      </c>
      <c r="D354" s="4">
        <v>900089543</v>
      </c>
      <c r="E354" s="4" t="s">
        <v>49</v>
      </c>
      <c r="F354" s="4" t="s">
        <v>787</v>
      </c>
      <c r="G354" s="4" t="s">
        <v>74</v>
      </c>
      <c r="H354" s="4" t="s">
        <v>75</v>
      </c>
      <c r="I354" s="4" t="s">
        <v>788</v>
      </c>
      <c r="J354" s="4" t="s">
        <v>11</v>
      </c>
      <c r="K354" s="4" t="s">
        <v>11</v>
      </c>
      <c r="L354" s="4" t="s">
        <v>12</v>
      </c>
      <c r="M354" s="4">
        <v>2834025</v>
      </c>
      <c r="N354" s="4">
        <v>3118164</v>
      </c>
      <c r="O354" s="4">
        <v>1484025</v>
      </c>
      <c r="P354" s="4">
        <v>762084</v>
      </c>
      <c r="Q354" s="4">
        <v>2356080</v>
      </c>
      <c r="R354" s="4">
        <v>150668</v>
      </c>
      <c r="S354" s="4"/>
      <c r="T354" s="18">
        <f t="shared" si="40"/>
        <v>1.9096881791074949</v>
      </c>
      <c r="U354" s="18">
        <f t="shared" si="41"/>
        <v>0.24440151319815123</v>
      </c>
      <c r="V354" s="18"/>
      <c r="W354" s="18">
        <f t="shared" si="43"/>
        <v>6.3948592577501615E-2</v>
      </c>
      <c r="X354" s="20">
        <f t="shared" si="44"/>
        <v>4.8319459784668159E-2</v>
      </c>
    </row>
    <row r="355" spans="1:24" s="3" customFormat="1" ht="11.25" customHeight="1" x14ac:dyDescent="0.2">
      <c r="A355" s="2">
        <v>22555</v>
      </c>
      <c r="B355" s="4" t="s">
        <v>19</v>
      </c>
      <c r="C355" s="4" t="s">
        <v>9</v>
      </c>
      <c r="D355" s="4">
        <v>900095423</v>
      </c>
      <c r="E355" s="4" t="s">
        <v>49</v>
      </c>
      <c r="F355" s="4" t="s">
        <v>789</v>
      </c>
      <c r="G355" s="4" t="s">
        <v>74</v>
      </c>
      <c r="H355" s="4" t="s">
        <v>10</v>
      </c>
      <c r="I355" s="4" t="s">
        <v>790</v>
      </c>
      <c r="J355" s="4" t="s">
        <v>178</v>
      </c>
      <c r="K355" s="4" t="s">
        <v>179</v>
      </c>
      <c r="L355" s="4" t="s">
        <v>12</v>
      </c>
      <c r="M355" s="4">
        <v>21864160</v>
      </c>
      <c r="N355" s="4">
        <v>36847079</v>
      </c>
      <c r="O355" s="4">
        <v>4336768</v>
      </c>
      <c r="P355" s="4">
        <v>25069832</v>
      </c>
      <c r="Q355" s="4">
        <v>11777247</v>
      </c>
      <c r="R355" s="4">
        <v>5689855</v>
      </c>
      <c r="S355" s="4">
        <v>1605162</v>
      </c>
      <c r="T355" s="18">
        <f t="shared" si="40"/>
        <v>5.0415793512588181</v>
      </c>
      <c r="U355" s="18">
        <f t="shared" si="41"/>
        <v>0.68037501697217306</v>
      </c>
      <c r="V355" s="18">
        <f t="shared" si="42"/>
        <v>3.54472321173813</v>
      </c>
      <c r="W355" s="18">
        <f t="shared" si="43"/>
        <v>0.48312266865083153</v>
      </c>
      <c r="X355" s="20">
        <f t="shared" si="44"/>
        <v>0.15441807476788053</v>
      </c>
    </row>
    <row r="356" spans="1:24" s="3" customFormat="1" ht="11.25" customHeight="1" x14ac:dyDescent="0.2">
      <c r="A356" s="2">
        <v>22631</v>
      </c>
      <c r="B356" s="4" t="s">
        <v>19</v>
      </c>
      <c r="C356" s="4" t="s">
        <v>9</v>
      </c>
      <c r="D356" s="4">
        <v>900098348</v>
      </c>
      <c r="E356" s="4" t="s">
        <v>49</v>
      </c>
      <c r="F356" s="4" t="s">
        <v>791</v>
      </c>
      <c r="G356" s="4" t="s">
        <v>74</v>
      </c>
      <c r="H356" s="4" t="s">
        <v>10</v>
      </c>
      <c r="I356" s="4" t="s">
        <v>792</v>
      </c>
      <c r="J356" s="4" t="s">
        <v>11</v>
      </c>
      <c r="K356" s="4" t="s">
        <v>11</v>
      </c>
      <c r="L356" s="4" t="s">
        <v>12</v>
      </c>
      <c r="M356" s="4">
        <v>11121336</v>
      </c>
      <c r="N356" s="4">
        <v>11603871</v>
      </c>
      <c r="O356" s="4">
        <v>774590</v>
      </c>
      <c r="P356" s="4">
        <v>6183895</v>
      </c>
      <c r="Q356" s="4">
        <v>5419976</v>
      </c>
      <c r="R356" s="4">
        <v>1807416</v>
      </c>
      <c r="S356" s="4"/>
      <c r="T356" s="18">
        <f t="shared" si="40"/>
        <v>14.357706657715696</v>
      </c>
      <c r="U356" s="18">
        <f t="shared" si="41"/>
        <v>0.53291655862082576</v>
      </c>
      <c r="V356" s="18"/>
      <c r="W356" s="18">
        <f t="shared" si="43"/>
        <v>0.333473063349358</v>
      </c>
      <c r="X356" s="20">
        <f t="shared" si="44"/>
        <v>0.15575974603647352</v>
      </c>
    </row>
    <row r="357" spans="1:24" s="3" customFormat="1" ht="11.25" customHeight="1" x14ac:dyDescent="0.2">
      <c r="A357" s="2">
        <v>22907</v>
      </c>
      <c r="B357" s="4" t="s">
        <v>19</v>
      </c>
      <c r="C357" s="4" t="s">
        <v>9</v>
      </c>
      <c r="D357" s="4">
        <v>900110270</v>
      </c>
      <c r="E357" s="4" t="s">
        <v>49</v>
      </c>
      <c r="F357" s="4" t="s">
        <v>793</v>
      </c>
      <c r="G357" s="4" t="s">
        <v>74</v>
      </c>
      <c r="H357" s="4" t="s">
        <v>10</v>
      </c>
      <c r="I357" s="4" t="s">
        <v>794</v>
      </c>
      <c r="J357" s="4" t="s">
        <v>11</v>
      </c>
      <c r="K357" s="4" t="s">
        <v>11</v>
      </c>
      <c r="L357" s="4" t="s">
        <v>12</v>
      </c>
      <c r="M357" s="4">
        <v>2558667</v>
      </c>
      <c r="N357" s="4">
        <v>2966299</v>
      </c>
      <c r="O357" s="4">
        <v>733836</v>
      </c>
      <c r="P357" s="4">
        <v>1665655</v>
      </c>
      <c r="Q357" s="4">
        <v>1300644</v>
      </c>
      <c r="R357" s="4">
        <v>144803</v>
      </c>
      <c r="S357" s="4"/>
      <c r="T357" s="18">
        <f t="shared" si="40"/>
        <v>3.4867013883210962</v>
      </c>
      <c r="U357" s="18">
        <f t="shared" si="41"/>
        <v>0.56152633298261567</v>
      </c>
      <c r="V357" s="18"/>
      <c r="W357" s="18">
        <f t="shared" si="43"/>
        <v>0.11133177103035112</v>
      </c>
      <c r="X357" s="20">
        <f t="shared" si="44"/>
        <v>4.8816049899217846E-2</v>
      </c>
    </row>
    <row r="358" spans="1:24" s="3" customFormat="1" ht="11.25" customHeight="1" x14ac:dyDescent="0.2">
      <c r="A358" s="2">
        <v>23025</v>
      </c>
      <c r="B358" s="4" t="s">
        <v>19</v>
      </c>
      <c r="C358" s="4" t="s">
        <v>9</v>
      </c>
      <c r="D358" s="4">
        <v>900114653</v>
      </c>
      <c r="E358" s="4" t="s">
        <v>49</v>
      </c>
      <c r="F358" s="4" t="s">
        <v>795</v>
      </c>
      <c r="G358" s="4" t="s">
        <v>74</v>
      </c>
      <c r="H358" s="4" t="s">
        <v>10</v>
      </c>
      <c r="I358" s="4" t="s">
        <v>796</v>
      </c>
      <c r="J358" s="4" t="s">
        <v>11</v>
      </c>
      <c r="K358" s="4" t="s">
        <v>11</v>
      </c>
      <c r="L358" s="4" t="s">
        <v>12</v>
      </c>
      <c r="M358" s="4">
        <v>15404396</v>
      </c>
      <c r="N358" s="4">
        <v>19535855</v>
      </c>
      <c r="O358" s="4">
        <v>80161</v>
      </c>
      <c r="P358" s="4">
        <v>2220327</v>
      </c>
      <c r="Q358" s="4">
        <v>17315528</v>
      </c>
      <c r="R358" s="4">
        <v>713392</v>
      </c>
      <c r="S358" s="4">
        <v>8282</v>
      </c>
      <c r="T358" s="18">
        <f t="shared" si="40"/>
        <v>192.16821147440774</v>
      </c>
      <c r="U358" s="18">
        <f t="shared" si="41"/>
        <v>0.11365394552733935</v>
      </c>
      <c r="V358" s="18">
        <f t="shared" si="42"/>
        <v>86.137647911132575</v>
      </c>
      <c r="W358" s="18">
        <f t="shared" si="43"/>
        <v>4.1199552216946544E-2</v>
      </c>
      <c r="X358" s="20">
        <f t="shared" si="44"/>
        <v>3.6517060553530933E-2</v>
      </c>
    </row>
    <row r="359" spans="1:24" s="3" customFormat="1" ht="11.25" customHeight="1" x14ac:dyDescent="0.2">
      <c r="A359" s="2">
        <v>23099</v>
      </c>
      <c r="B359" s="4" t="s">
        <v>19</v>
      </c>
      <c r="C359" s="4" t="s">
        <v>9</v>
      </c>
      <c r="D359" s="4">
        <v>900117307</v>
      </c>
      <c r="E359" s="4" t="s">
        <v>49</v>
      </c>
      <c r="F359" s="4" t="s">
        <v>797</v>
      </c>
      <c r="G359" s="4" t="s">
        <v>74</v>
      </c>
      <c r="H359" s="4" t="s">
        <v>10</v>
      </c>
      <c r="I359" s="4" t="s">
        <v>798</v>
      </c>
      <c r="J359" s="4" t="s">
        <v>11</v>
      </c>
      <c r="K359" s="4" t="s">
        <v>11</v>
      </c>
      <c r="L359" s="4" t="s">
        <v>12</v>
      </c>
      <c r="M359" s="4">
        <v>2085820</v>
      </c>
      <c r="N359" s="4">
        <v>4407273</v>
      </c>
      <c r="O359" s="4">
        <v>20892440</v>
      </c>
      <c r="P359" s="4">
        <v>2365055</v>
      </c>
      <c r="Q359" s="4">
        <v>2042218</v>
      </c>
      <c r="R359" s="4">
        <v>305690</v>
      </c>
      <c r="S359" s="4">
        <v>11053</v>
      </c>
      <c r="T359" s="18">
        <f t="shared" si="40"/>
        <v>9.9836112967178564E-2</v>
      </c>
      <c r="U359" s="18">
        <f t="shared" si="41"/>
        <v>0.53662548246954522</v>
      </c>
      <c r="V359" s="18">
        <f t="shared" si="42"/>
        <v>27.656744775174161</v>
      </c>
      <c r="W359" s="18">
        <f t="shared" si="43"/>
        <v>0.1496852931469608</v>
      </c>
      <c r="X359" s="20">
        <f t="shared" si="44"/>
        <v>6.9360350493377645E-2</v>
      </c>
    </row>
    <row r="360" spans="1:24" s="3" customFormat="1" ht="11.25" customHeight="1" x14ac:dyDescent="0.2">
      <c r="A360" s="2">
        <v>23159</v>
      </c>
      <c r="B360" s="4" t="s">
        <v>19</v>
      </c>
      <c r="C360" s="4" t="s">
        <v>9</v>
      </c>
      <c r="D360" s="4">
        <v>900120607</v>
      </c>
      <c r="E360" s="4" t="s">
        <v>49</v>
      </c>
      <c r="F360" s="4" t="s">
        <v>799</v>
      </c>
      <c r="G360" s="4" t="s">
        <v>78</v>
      </c>
      <c r="H360" s="4" t="s">
        <v>10</v>
      </c>
      <c r="I360" s="4" t="s">
        <v>800</v>
      </c>
      <c r="J360" s="4" t="s">
        <v>17</v>
      </c>
      <c r="K360" s="4" t="s">
        <v>18</v>
      </c>
      <c r="L360" s="4" t="s">
        <v>12</v>
      </c>
      <c r="M360" s="4">
        <v>148712028</v>
      </c>
      <c r="N360" s="4">
        <v>148728703</v>
      </c>
      <c r="O360" s="4">
        <v>3466556</v>
      </c>
      <c r="P360" s="4">
        <v>144703036</v>
      </c>
      <c r="Q360" s="4">
        <v>4025667</v>
      </c>
      <c r="R360" s="4">
        <v>-166074</v>
      </c>
      <c r="S360" s="4">
        <v>535</v>
      </c>
      <c r="T360" s="18">
        <f t="shared" si="40"/>
        <v>42.899069854922288</v>
      </c>
      <c r="U360" s="18">
        <f t="shared" si="41"/>
        <v>0.97293281714424684</v>
      </c>
      <c r="V360" s="18">
        <f t="shared" si="42"/>
        <v>-310.41869158878507</v>
      </c>
      <c r="W360" s="18">
        <f t="shared" si="43"/>
        <v>-4.1253784776535171E-2</v>
      </c>
      <c r="X360" s="20">
        <f t="shared" si="44"/>
        <v>-1.1166237360383624E-3</v>
      </c>
    </row>
    <row r="361" spans="1:24" s="3" customFormat="1" ht="11.25" customHeight="1" x14ac:dyDescent="0.2">
      <c r="A361" s="2">
        <v>23415</v>
      </c>
      <c r="B361" s="4" t="s">
        <v>19</v>
      </c>
      <c r="C361" s="4" t="s">
        <v>9</v>
      </c>
      <c r="D361" s="4">
        <v>900130896</v>
      </c>
      <c r="E361" s="4" t="s">
        <v>49</v>
      </c>
      <c r="F361" s="4" t="s">
        <v>801</v>
      </c>
      <c r="G361" s="4" t="s">
        <v>74</v>
      </c>
      <c r="H361" s="4" t="s">
        <v>10</v>
      </c>
      <c r="I361" s="4" t="s">
        <v>802</v>
      </c>
      <c r="J361" s="4" t="s">
        <v>17</v>
      </c>
      <c r="K361" s="4" t="s">
        <v>18</v>
      </c>
      <c r="L361" s="4" t="s">
        <v>12</v>
      </c>
      <c r="M361" s="4">
        <v>3553258</v>
      </c>
      <c r="N361" s="4">
        <v>4859761</v>
      </c>
      <c r="O361" s="4">
        <v>516186</v>
      </c>
      <c r="P361" s="4">
        <v>3112618</v>
      </c>
      <c r="Q361" s="4">
        <v>1747143</v>
      </c>
      <c r="R361" s="4">
        <v>430143</v>
      </c>
      <c r="S361" s="4">
        <v>200421</v>
      </c>
      <c r="T361" s="18">
        <f t="shared" si="40"/>
        <v>6.8836775890861048</v>
      </c>
      <c r="U361" s="18">
        <f t="shared" si="41"/>
        <v>0.64048787584410016</v>
      </c>
      <c r="V361" s="18">
        <f t="shared" si="42"/>
        <v>2.1461972547786909</v>
      </c>
      <c r="W361" s="18">
        <f t="shared" si="43"/>
        <v>0.2461979357156226</v>
      </c>
      <c r="X361" s="20">
        <f t="shared" si="44"/>
        <v>8.8511142831921158E-2</v>
      </c>
    </row>
    <row r="362" spans="1:24" s="3" customFormat="1" ht="11.25" customHeight="1" x14ac:dyDescent="0.2">
      <c r="A362" s="2">
        <v>23449</v>
      </c>
      <c r="B362" s="4" t="s">
        <v>19</v>
      </c>
      <c r="C362" s="4" t="s">
        <v>9</v>
      </c>
      <c r="D362" s="4">
        <v>900132012</v>
      </c>
      <c r="E362" s="4" t="s">
        <v>49</v>
      </c>
      <c r="F362" s="4" t="s">
        <v>803</v>
      </c>
      <c r="G362" s="4" t="s">
        <v>74</v>
      </c>
      <c r="H362" s="4" t="s">
        <v>10</v>
      </c>
      <c r="I362" s="4" t="s">
        <v>804</v>
      </c>
      <c r="J362" s="4" t="s">
        <v>23</v>
      </c>
      <c r="K362" s="4" t="s">
        <v>805</v>
      </c>
      <c r="L362" s="4" t="s">
        <v>12</v>
      </c>
      <c r="M362" s="4">
        <v>15704163</v>
      </c>
      <c r="N362" s="4">
        <v>21581131</v>
      </c>
      <c r="O362" s="4">
        <v>2057884</v>
      </c>
      <c r="P362" s="4">
        <v>18167476</v>
      </c>
      <c r="Q362" s="4">
        <v>3413655</v>
      </c>
      <c r="R362" s="4">
        <v>1199499</v>
      </c>
      <c r="S362" s="4">
        <v>365467</v>
      </c>
      <c r="T362" s="18">
        <f t="shared" si="40"/>
        <v>7.6312187664610835</v>
      </c>
      <c r="U362" s="18">
        <f t="shared" si="41"/>
        <v>0.84182223813941914</v>
      </c>
      <c r="V362" s="18">
        <f t="shared" si="42"/>
        <v>3.2820993413906043</v>
      </c>
      <c r="W362" s="18">
        <f t="shared" si="43"/>
        <v>0.35138260896312018</v>
      </c>
      <c r="X362" s="20">
        <f t="shared" si="44"/>
        <v>5.5580914642518041E-2</v>
      </c>
    </row>
    <row r="363" spans="1:24" s="3" customFormat="1" ht="11.25" customHeight="1" x14ac:dyDescent="0.2">
      <c r="A363" s="2">
        <v>23549</v>
      </c>
      <c r="B363" s="4" t="s">
        <v>19</v>
      </c>
      <c r="C363" s="4" t="s">
        <v>9</v>
      </c>
      <c r="D363" s="4">
        <v>900135826</v>
      </c>
      <c r="E363" s="4" t="s">
        <v>49</v>
      </c>
      <c r="F363" s="4" t="s">
        <v>806</v>
      </c>
      <c r="G363" s="4" t="s">
        <v>74</v>
      </c>
      <c r="H363" s="4" t="s">
        <v>14</v>
      </c>
      <c r="I363" s="4" t="s">
        <v>807</v>
      </c>
      <c r="J363" s="4" t="s">
        <v>11</v>
      </c>
      <c r="K363" s="4" t="s">
        <v>11</v>
      </c>
      <c r="L363" s="4" t="s">
        <v>12</v>
      </c>
      <c r="M363" s="4">
        <v>1526375</v>
      </c>
      <c r="N363" s="4">
        <v>2215276</v>
      </c>
      <c r="O363" s="4">
        <v>97578</v>
      </c>
      <c r="P363" s="4">
        <v>728241</v>
      </c>
      <c r="Q363" s="4">
        <v>1487035</v>
      </c>
      <c r="R363" s="4">
        <v>-173150</v>
      </c>
      <c r="S363" s="4"/>
      <c r="T363" s="18">
        <f t="shared" si="40"/>
        <v>15.642614113837135</v>
      </c>
      <c r="U363" s="18">
        <f t="shared" si="41"/>
        <v>0.32873601302952771</v>
      </c>
      <c r="V363" s="18"/>
      <c r="W363" s="18">
        <f t="shared" si="43"/>
        <v>-0.11643976100091794</v>
      </c>
      <c r="X363" s="20">
        <f t="shared" si="44"/>
        <v>-7.8161818211365086E-2</v>
      </c>
    </row>
    <row r="364" spans="1:24" s="3" customFormat="1" ht="11.25" customHeight="1" x14ac:dyDescent="0.2">
      <c r="A364" s="2">
        <v>23583</v>
      </c>
      <c r="B364" s="4" t="s">
        <v>19</v>
      </c>
      <c r="C364" s="4" t="s">
        <v>9</v>
      </c>
      <c r="D364" s="4">
        <v>900136532</v>
      </c>
      <c r="E364" s="4" t="s">
        <v>49</v>
      </c>
      <c r="F364" s="4" t="s">
        <v>808</v>
      </c>
      <c r="G364" s="4" t="s">
        <v>74</v>
      </c>
      <c r="H364" s="4" t="s">
        <v>105</v>
      </c>
      <c r="I364" s="4" t="s">
        <v>809</v>
      </c>
      <c r="J364" s="4" t="s">
        <v>178</v>
      </c>
      <c r="K364" s="4" t="s">
        <v>179</v>
      </c>
      <c r="L364" s="4" t="s">
        <v>12</v>
      </c>
      <c r="M364" s="4">
        <v>27587168</v>
      </c>
      <c r="N364" s="4">
        <v>28007365</v>
      </c>
      <c r="O364" s="4">
        <v>731046</v>
      </c>
      <c r="P364" s="4">
        <v>13153803</v>
      </c>
      <c r="Q364" s="4">
        <v>14853562</v>
      </c>
      <c r="R364" s="4">
        <v>8768294</v>
      </c>
      <c r="S364" s="4">
        <v>3528600</v>
      </c>
      <c r="T364" s="18">
        <f t="shared" si="40"/>
        <v>37.736569244616618</v>
      </c>
      <c r="U364" s="18">
        <f t="shared" si="41"/>
        <v>0.46965514249555429</v>
      </c>
      <c r="V364" s="18">
        <f t="shared" si="42"/>
        <v>2.4849214986113473</v>
      </c>
      <c r="W364" s="18">
        <f t="shared" si="43"/>
        <v>0.5903159121024304</v>
      </c>
      <c r="X364" s="20">
        <f t="shared" si="44"/>
        <v>0.31307100828657036</v>
      </c>
    </row>
    <row r="365" spans="1:24" s="3" customFormat="1" ht="11.25" customHeight="1" x14ac:dyDescent="0.2">
      <c r="A365" s="2">
        <v>23617</v>
      </c>
      <c r="B365" s="4" t="s">
        <v>19</v>
      </c>
      <c r="C365" s="4" t="s">
        <v>9</v>
      </c>
      <c r="D365" s="4">
        <v>900138096</v>
      </c>
      <c r="E365" s="4" t="s">
        <v>49</v>
      </c>
      <c r="F365" s="4" t="s">
        <v>810</v>
      </c>
      <c r="G365" s="4" t="s">
        <v>74</v>
      </c>
      <c r="H365" s="4" t="s">
        <v>10</v>
      </c>
      <c r="I365" s="4" t="s">
        <v>811</v>
      </c>
      <c r="J365" s="4" t="s">
        <v>11</v>
      </c>
      <c r="K365" s="4" t="s">
        <v>11</v>
      </c>
      <c r="L365" s="4" t="s">
        <v>12</v>
      </c>
      <c r="M365" s="4">
        <v>3160548</v>
      </c>
      <c r="N365" s="4">
        <v>4252513</v>
      </c>
      <c r="O365" s="4">
        <v>1198575</v>
      </c>
      <c r="P365" s="4">
        <v>3258496</v>
      </c>
      <c r="Q365" s="4">
        <v>994017</v>
      </c>
      <c r="R365" s="4">
        <v>718568</v>
      </c>
      <c r="S365" s="4">
        <v>132589</v>
      </c>
      <c r="T365" s="18">
        <f t="shared" si="40"/>
        <v>2.6369213440961143</v>
      </c>
      <c r="U365" s="18">
        <f t="shared" si="41"/>
        <v>0.76625186095844977</v>
      </c>
      <c r="V365" s="18">
        <f t="shared" si="42"/>
        <v>5.4195144393577142</v>
      </c>
      <c r="W365" s="18">
        <f t="shared" si="43"/>
        <v>0.72289306923322239</v>
      </c>
      <c r="X365" s="20">
        <f t="shared" si="44"/>
        <v>0.16897490965930029</v>
      </c>
    </row>
    <row r="366" spans="1:24" s="3" customFormat="1" ht="11.25" customHeight="1" x14ac:dyDescent="0.2">
      <c r="A366" s="2">
        <v>23665</v>
      </c>
      <c r="B366" s="4" t="s">
        <v>19</v>
      </c>
      <c r="C366" s="4" t="s">
        <v>9</v>
      </c>
      <c r="D366" s="4">
        <v>900140082</v>
      </c>
      <c r="E366" s="4" t="s">
        <v>49</v>
      </c>
      <c r="F366" s="4" t="s">
        <v>812</v>
      </c>
      <c r="G366" s="4" t="s">
        <v>74</v>
      </c>
      <c r="H366" s="4" t="s">
        <v>75</v>
      </c>
      <c r="I366" s="4" t="s">
        <v>813</v>
      </c>
      <c r="J366" s="4" t="s">
        <v>11</v>
      </c>
      <c r="K366" s="4" t="s">
        <v>11</v>
      </c>
      <c r="L366" s="4" t="s">
        <v>12</v>
      </c>
      <c r="M366" s="4">
        <v>14071693</v>
      </c>
      <c r="N366" s="4">
        <v>23784103</v>
      </c>
      <c r="O366" s="4">
        <v>1730981</v>
      </c>
      <c r="P366" s="4">
        <v>17479087</v>
      </c>
      <c r="Q366" s="4">
        <v>6305016</v>
      </c>
      <c r="R366" s="4">
        <v>-1324795</v>
      </c>
      <c r="S366" s="4">
        <v>1012096</v>
      </c>
      <c r="T366" s="18">
        <f t="shared" si="40"/>
        <v>8.1293168440323722</v>
      </c>
      <c r="U366" s="18">
        <f t="shared" si="41"/>
        <v>0.73490629434290622</v>
      </c>
      <c r="V366" s="18">
        <f t="shared" si="42"/>
        <v>-1.3089617980902997</v>
      </c>
      <c r="W366" s="18">
        <f t="shared" si="43"/>
        <v>-0.21011762698143827</v>
      </c>
      <c r="X366" s="20">
        <f t="shared" si="44"/>
        <v>-5.5700860360384415E-2</v>
      </c>
    </row>
    <row r="367" spans="1:24" s="3" customFormat="1" ht="11.25" customHeight="1" x14ac:dyDescent="0.2">
      <c r="A367" s="2">
        <v>23697</v>
      </c>
      <c r="B367" s="4" t="s">
        <v>19</v>
      </c>
      <c r="C367" s="4" t="s">
        <v>9</v>
      </c>
      <c r="D367" s="4">
        <v>900141567</v>
      </c>
      <c r="E367" s="4" t="s">
        <v>49</v>
      </c>
      <c r="F367" s="4" t="s">
        <v>814</v>
      </c>
      <c r="G367" s="4" t="s">
        <v>74</v>
      </c>
      <c r="H367" s="4" t="s">
        <v>10</v>
      </c>
      <c r="I367" s="4" t="s">
        <v>815</v>
      </c>
      <c r="J367" s="4" t="s">
        <v>13</v>
      </c>
      <c r="K367" s="4" t="s">
        <v>103</v>
      </c>
      <c r="L367" s="4" t="s">
        <v>12</v>
      </c>
      <c r="M367" s="4">
        <v>7617833</v>
      </c>
      <c r="N367" s="4">
        <v>8237921</v>
      </c>
      <c r="O367" s="4">
        <v>3170245</v>
      </c>
      <c r="P367" s="4">
        <v>4025088</v>
      </c>
      <c r="Q367" s="4">
        <v>4212833</v>
      </c>
      <c r="R367" s="4">
        <v>494863</v>
      </c>
      <c r="S367" s="4">
        <v>66005</v>
      </c>
      <c r="T367" s="18">
        <f t="shared" si="40"/>
        <v>2.4029161784026156</v>
      </c>
      <c r="U367" s="18">
        <f t="shared" si="41"/>
        <v>0.48860483124322263</v>
      </c>
      <c r="V367" s="18">
        <f t="shared" si="42"/>
        <v>7.4973562608893269</v>
      </c>
      <c r="W367" s="18">
        <f t="shared" si="43"/>
        <v>0.11746561043364406</v>
      </c>
      <c r="X367" s="20">
        <f t="shared" si="44"/>
        <v>6.0071345670831271E-2</v>
      </c>
    </row>
    <row r="368" spans="1:24" s="3" customFormat="1" ht="11.25" customHeight="1" x14ac:dyDescent="0.2">
      <c r="A368" s="2">
        <v>23835</v>
      </c>
      <c r="B368" s="4" t="s">
        <v>19</v>
      </c>
      <c r="C368" s="4" t="s">
        <v>9</v>
      </c>
      <c r="D368" s="4">
        <v>900147252</v>
      </c>
      <c r="E368" s="4" t="s">
        <v>49</v>
      </c>
      <c r="F368" s="4" t="s">
        <v>816</v>
      </c>
      <c r="G368" s="4" t="s">
        <v>74</v>
      </c>
      <c r="H368" s="4" t="s">
        <v>10</v>
      </c>
      <c r="I368" s="4" t="s">
        <v>817</v>
      </c>
      <c r="J368" s="4" t="s">
        <v>11</v>
      </c>
      <c r="K368" s="4" t="s">
        <v>11</v>
      </c>
      <c r="L368" s="4" t="s">
        <v>12</v>
      </c>
      <c r="M368" s="4">
        <v>12355594</v>
      </c>
      <c r="N368" s="4">
        <v>14029892</v>
      </c>
      <c r="O368" s="4">
        <v>699098</v>
      </c>
      <c r="P368" s="4">
        <v>6380236</v>
      </c>
      <c r="Q368" s="4">
        <v>7649656</v>
      </c>
      <c r="R368" s="4">
        <v>3365246</v>
      </c>
      <c r="S368" s="4">
        <v>797124</v>
      </c>
      <c r="T368" s="18">
        <f t="shared" si="40"/>
        <v>17.673622296158765</v>
      </c>
      <c r="U368" s="18">
        <f t="shared" si="41"/>
        <v>0.45476016493925969</v>
      </c>
      <c r="V368" s="18">
        <f t="shared" si="42"/>
        <v>4.2217346360164791</v>
      </c>
      <c r="W368" s="18">
        <f t="shared" si="43"/>
        <v>0.43992121998688566</v>
      </c>
      <c r="X368" s="20">
        <f t="shared" si="44"/>
        <v>0.23986257342536921</v>
      </c>
    </row>
    <row r="369" spans="1:24" s="3" customFormat="1" ht="11.25" customHeight="1" x14ac:dyDescent="0.2">
      <c r="A369" s="2">
        <v>23865</v>
      </c>
      <c r="B369" s="4" t="s">
        <v>19</v>
      </c>
      <c r="C369" s="4" t="s">
        <v>9</v>
      </c>
      <c r="D369" s="4">
        <v>900148010</v>
      </c>
      <c r="E369" s="4" t="s">
        <v>49</v>
      </c>
      <c r="F369" s="4" t="s">
        <v>818</v>
      </c>
      <c r="G369" s="4" t="s">
        <v>74</v>
      </c>
      <c r="H369" s="4" t="s">
        <v>10</v>
      </c>
      <c r="I369" s="4" t="s">
        <v>819</v>
      </c>
      <c r="J369" s="4" t="s">
        <v>23</v>
      </c>
      <c r="K369" s="4" t="s">
        <v>194</v>
      </c>
      <c r="L369" s="4" t="s">
        <v>12</v>
      </c>
      <c r="M369" s="4">
        <v>6987830</v>
      </c>
      <c r="N369" s="4">
        <v>6987830</v>
      </c>
      <c r="O369" s="4">
        <v>1484025</v>
      </c>
      <c r="P369" s="4">
        <v>22315792</v>
      </c>
      <c r="Q369" s="4">
        <v>-15327962</v>
      </c>
      <c r="R369" s="4">
        <v>24116</v>
      </c>
      <c r="S369" s="4">
        <v>2778293</v>
      </c>
      <c r="T369" s="18">
        <f t="shared" si="40"/>
        <v>4.7087009989723896</v>
      </c>
      <c r="U369" s="18">
        <f t="shared" si="41"/>
        <v>3.1935224526068895</v>
      </c>
      <c r="V369" s="18">
        <f t="shared" si="42"/>
        <v>8.6801500057769286E-3</v>
      </c>
      <c r="W369" s="18">
        <f t="shared" si="43"/>
        <v>-1.5733337543503826E-3</v>
      </c>
      <c r="X369" s="20">
        <f t="shared" si="44"/>
        <v>3.4511429156118567E-3</v>
      </c>
    </row>
    <row r="370" spans="1:24" s="3" customFormat="1" ht="11.25" customHeight="1" x14ac:dyDescent="0.2">
      <c r="A370" s="2">
        <v>23919</v>
      </c>
      <c r="B370" s="4" t="s">
        <v>19</v>
      </c>
      <c r="C370" s="4" t="s">
        <v>9</v>
      </c>
      <c r="D370" s="4">
        <v>900150235</v>
      </c>
      <c r="E370" s="4" t="s">
        <v>49</v>
      </c>
      <c r="F370" s="4" t="s">
        <v>820</v>
      </c>
      <c r="G370" s="4" t="s">
        <v>74</v>
      </c>
      <c r="H370" s="4" t="s">
        <v>14</v>
      </c>
      <c r="I370" s="4" t="s">
        <v>821</v>
      </c>
      <c r="J370" s="4" t="s">
        <v>11</v>
      </c>
      <c r="K370" s="4" t="s">
        <v>11</v>
      </c>
      <c r="L370" s="4" t="s">
        <v>12</v>
      </c>
      <c r="M370" s="4">
        <v>2879892</v>
      </c>
      <c r="N370" s="4">
        <v>3090536</v>
      </c>
      <c r="O370" s="4">
        <v>4336768</v>
      </c>
      <c r="P370" s="4">
        <v>1578553</v>
      </c>
      <c r="Q370" s="4">
        <v>1511983</v>
      </c>
      <c r="R370" s="4">
        <v>511517</v>
      </c>
      <c r="S370" s="4">
        <v>85807</v>
      </c>
      <c r="T370" s="18">
        <f t="shared" si="40"/>
        <v>0.66406411410525068</v>
      </c>
      <c r="U370" s="18">
        <f t="shared" si="41"/>
        <v>0.51076997647010103</v>
      </c>
      <c r="V370" s="18">
        <f t="shared" si="42"/>
        <v>5.9612502476487936</v>
      </c>
      <c r="W370" s="18">
        <f t="shared" si="43"/>
        <v>0.33830869791525436</v>
      </c>
      <c r="X370" s="20">
        <f t="shared" si="44"/>
        <v>0.16551077224144939</v>
      </c>
    </row>
    <row r="371" spans="1:24" s="3" customFormat="1" ht="11.25" customHeight="1" x14ac:dyDescent="0.2">
      <c r="A371" s="2">
        <v>24123</v>
      </c>
      <c r="B371" s="4" t="s">
        <v>19</v>
      </c>
      <c r="C371" s="4" t="s">
        <v>9</v>
      </c>
      <c r="D371" s="4">
        <v>900157534</v>
      </c>
      <c r="E371" s="4" t="s">
        <v>49</v>
      </c>
      <c r="F371" s="4" t="s">
        <v>822</v>
      </c>
      <c r="G371" s="4" t="s">
        <v>74</v>
      </c>
      <c r="H371" s="4" t="s">
        <v>10</v>
      </c>
      <c r="I371" s="4" t="s">
        <v>823</v>
      </c>
      <c r="J371" s="4" t="s">
        <v>23</v>
      </c>
      <c r="K371" s="4" t="s">
        <v>136</v>
      </c>
      <c r="L371" s="4" t="s">
        <v>12</v>
      </c>
      <c r="M371" s="4">
        <v>20748000</v>
      </c>
      <c r="N371" s="4">
        <v>27014990</v>
      </c>
      <c r="O371" s="4">
        <v>774590</v>
      </c>
      <c r="P371" s="4">
        <v>4861557</v>
      </c>
      <c r="Q371" s="4">
        <v>22153433</v>
      </c>
      <c r="R371" s="4">
        <v>3106573</v>
      </c>
      <c r="S371" s="4">
        <v>490</v>
      </c>
      <c r="T371" s="18">
        <f t="shared" si="40"/>
        <v>26.785783446726654</v>
      </c>
      <c r="U371" s="18">
        <f t="shared" si="41"/>
        <v>0.17995775678613984</v>
      </c>
      <c r="V371" s="18">
        <f t="shared" si="42"/>
        <v>6339.9448979591834</v>
      </c>
      <c r="W371" s="18">
        <f t="shared" si="43"/>
        <v>0.14022986866189091</v>
      </c>
      <c r="X371" s="20">
        <f t="shared" si="44"/>
        <v>0.11499441606308201</v>
      </c>
    </row>
    <row r="372" spans="1:24" s="3" customFormat="1" ht="11.25" customHeight="1" x14ac:dyDescent="0.2">
      <c r="A372" s="2">
        <v>24127</v>
      </c>
      <c r="B372" s="4" t="s">
        <v>19</v>
      </c>
      <c r="C372" s="4" t="s">
        <v>9</v>
      </c>
      <c r="D372" s="4">
        <v>900157835</v>
      </c>
      <c r="E372" s="4" t="s">
        <v>49</v>
      </c>
      <c r="F372" s="4" t="s">
        <v>824</v>
      </c>
      <c r="G372" s="4" t="s">
        <v>74</v>
      </c>
      <c r="H372" s="4" t="s">
        <v>14</v>
      </c>
      <c r="I372" s="4" t="s">
        <v>825</v>
      </c>
      <c r="J372" s="4" t="s">
        <v>11</v>
      </c>
      <c r="K372" s="4" t="s">
        <v>11</v>
      </c>
      <c r="L372" s="4" t="s">
        <v>12</v>
      </c>
      <c r="M372" s="4">
        <v>2439137</v>
      </c>
      <c r="N372" s="4">
        <v>2757653</v>
      </c>
      <c r="O372" s="4">
        <v>733836</v>
      </c>
      <c r="P372" s="4">
        <v>1840339</v>
      </c>
      <c r="Q372" s="4">
        <v>917314</v>
      </c>
      <c r="R372" s="4">
        <v>198844</v>
      </c>
      <c r="S372" s="4">
        <v>114323</v>
      </c>
      <c r="T372" s="18">
        <f t="shared" si="40"/>
        <v>3.323817583220229</v>
      </c>
      <c r="U372" s="18">
        <f t="shared" si="41"/>
        <v>0.66735698798942433</v>
      </c>
      <c r="V372" s="18">
        <f t="shared" si="42"/>
        <v>1.7393175476500791</v>
      </c>
      <c r="W372" s="18">
        <f t="shared" si="43"/>
        <v>0.21676764989959818</v>
      </c>
      <c r="X372" s="20">
        <f t="shared" si="44"/>
        <v>7.2106243969056294E-2</v>
      </c>
    </row>
    <row r="373" spans="1:24" s="3" customFormat="1" ht="11.25" customHeight="1" x14ac:dyDescent="0.2">
      <c r="A373" s="2">
        <v>24271</v>
      </c>
      <c r="B373" s="4" t="s">
        <v>19</v>
      </c>
      <c r="C373" s="4" t="s">
        <v>9</v>
      </c>
      <c r="D373" s="4">
        <v>900163958</v>
      </c>
      <c r="E373" s="4" t="s">
        <v>49</v>
      </c>
      <c r="F373" s="4" t="s">
        <v>826</v>
      </c>
      <c r="G373" s="4" t="s">
        <v>74</v>
      </c>
      <c r="H373" s="4" t="s">
        <v>14</v>
      </c>
      <c r="I373" s="4" t="s">
        <v>827</v>
      </c>
      <c r="J373" s="4" t="s">
        <v>11</v>
      </c>
      <c r="K373" s="4" t="s">
        <v>11</v>
      </c>
      <c r="L373" s="4" t="s">
        <v>12</v>
      </c>
      <c r="M373" s="4">
        <v>3941124</v>
      </c>
      <c r="N373" s="4">
        <v>6923223</v>
      </c>
      <c r="O373" s="4">
        <v>80161</v>
      </c>
      <c r="P373" s="4">
        <v>3179734</v>
      </c>
      <c r="Q373" s="4">
        <v>3743489</v>
      </c>
      <c r="R373" s="4">
        <v>748342</v>
      </c>
      <c r="S373" s="4">
        <v>422140</v>
      </c>
      <c r="T373" s="18">
        <f t="shared" si="40"/>
        <v>49.165105225733214</v>
      </c>
      <c r="U373" s="18">
        <f t="shared" si="41"/>
        <v>0.45928522019296503</v>
      </c>
      <c r="V373" s="18">
        <f t="shared" si="42"/>
        <v>1.7727341640214147</v>
      </c>
      <c r="W373" s="18">
        <f t="shared" si="43"/>
        <v>0.19990495497649385</v>
      </c>
      <c r="X373" s="20">
        <f t="shared" si="44"/>
        <v>0.10809156371245011</v>
      </c>
    </row>
    <row r="374" spans="1:24" s="3" customFormat="1" ht="11.25" customHeight="1" x14ac:dyDescent="0.2">
      <c r="A374" s="2">
        <v>24285</v>
      </c>
      <c r="B374" s="4" t="s">
        <v>19</v>
      </c>
      <c r="C374" s="4" t="s">
        <v>9</v>
      </c>
      <c r="D374" s="4">
        <v>900164399</v>
      </c>
      <c r="E374" s="4" t="s">
        <v>49</v>
      </c>
      <c r="F374" s="4" t="s">
        <v>828</v>
      </c>
      <c r="G374" s="4" t="s">
        <v>74</v>
      </c>
      <c r="H374" s="4" t="s">
        <v>10</v>
      </c>
      <c r="I374" s="4" t="s">
        <v>829</v>
      </c>
      <c r="J374" s="4" t="s">
        <v>23</v>
      </c>
      <c r="K374" s="4" t="s">
        <v>194</v>
      </c>
      <c r="L374" s="4" t="s">
        <v>12</v>
      </c>
      <c r="M374" s="4">
        <v>17515336</v>
      </c>
      <c r="N374" s="4">
        <v>18130738</v>
      </c>
      <c r="O374" s="4">
        <v>20892440</v>
      </c>
      <c r="P374" s="4">
        <v>3442554</v>
      </c>
      <c r="Q374" s="4">
        <v>14688184</v>
      </c>
      <c r="R374" s="4">
        <v>3477733</v>
      </c>
      <c r="S374" s="4"/>
      <c r="T374" s="18">
        <f t="shared" si="40"/>
        <v>0.83835760686640715</v>
      </c>
      <c r="U374" s="18">
        <f t="shared" si="41"/>
        <v>0.18987390364363546</v>
      </c>
      <c r="V374" s="18"/>
      <c r="W374" s="18">
        <f t="shared" si="43"/>
        <v>0.23677079481030466</v>
      </c>
      <c r="X374" s="20">
        <f t="shared" si="44"/>
        <v>0.19181419973086589</v>
      </c>
    </row>
    <row r="375" spans="1:24" s="3" customFormat="1" ht="11.25" customHeight="1" x14ac:dyDescent="0.2">
      <c r="A375" s="2">
        <v>24431</v>
      </c>
      <c r="B375" s="4" t="s">
        <v>19</v>
      </c>
      <c r="C375" s="4" t="s">
        <v>9</v>
      </c>
      <c r="D375" s="4">
        <v>900170399</v>
      </c>
      <c r="E375" s="4" t="s">
        <v>49</v>
      </c>
      <c r="F375" s="4" t="s">
        <v>830</v>
      </c>
      <c r="G375" s="4" t="s">
        <v>74</v>
      </c>
      <c r="H375" s="4" t="s">
        <v>10</v>
      </c>
      <c r="I375" s="4" t="s">
        <v>831</v>
      </c>
      <c r="J375" s="4" t="s">
        <v>11</v>
      </c>
      <c r="K375" s="4" t="s">
        <v>11</v>
      </c>
      <c r="L375" s="4" t="s">
        <v>12</v>
      </c>
      <c r="M375" s="4">
        <v>44557447</v>
      </c>
      <c r="N375" s="4">
        <v>46254536</v>
      </c>
      <c r="O375" s="4">
        <v>3466556</v>
      </c>
      <c r="P375" s="4">
        <v>33954968</v>
      </c>
      <c r="Q375" s="4">
        <v>12299568</v>
      </c>
      <c r="R375" s="4">
        <v>5748954</v>
      </c>
      <c r="S375" s="4">
        <v>3045722</v>
      </c>
      <c r="T375" s="18">
        <f t="shared" si="40"/>
        <v>12.853520035447286</v>
      </c>
      <c r="U375" s="18">
        <f t="shared" si="41"/>
        <v>0.73408947394910629</v>
      </c>
      <c r="V375" s="18">
        <f t="shared" si="42"/>
        <v>1.8875504724331373</v>
      </c>
      <c r="W375" s="18">
        <f t="shared" si="43"/>
        <v>0.46741105053445781</v>
      </c>
      <c r="X375" s="20">
        <f t="shared" si="44"/>
        <v>0.12428951832961853</v>
      </c>
    </row>
    <row r="376" spans="1:24" s="3" customFormat="1" ht="11.25" customHeight="1" x14ac:dyDescent="0.2">
      <c r="A376" s="2">
        <v>24661</v>
      </c>
      <c r="B376" s="4" t="s">
        <v>19</v>
      </c>
      <c r="C376" s="4" t="s">
        <v>9</v>
      </c>
      <c r="D376" s="4">
        <v>900178947</v>
      </c>
      <c r="E376" s="4" t="s">
        <v>49</v>
      </c>
      <c r="F376" s="4" t="s">
        <v>832</v>
      </c>
      <c r="G376" s="4" t="s">
        <v>78</v>
      </c>
      <c r="H376" s="4" t="s">
        <v>14</v>
      </c>
      <c r="I376" s="4" t="s">
        <v>833</v>
      </c>
      <c r="J376" s="4" t="s">
        <v>11</v>
      </c>
      <c r="K376" s="4" t="s">
        <v>11</v>
      </c>
      <c r="L376" s="4" t="s">
        <v>12</v>
      </c>
      <c r="M376" s="4">
        <v>771884</v>
      </c>
      <c r="N376" s="4">
        <v>839074</v>
      </c>
      <c r="O376" s="4">
        <v>516186</v>
      </c>
      <c r="P376" s="4">
        <v>516493</v>
      </c>
      <c r="Q376" s="4">
        <v>322581</v>
      </c>
      <c r="R376" s="4">
        <v>95147</v>
      </c>
      <c r="S376" s="4">
        <v>17143</v>
      </c>
      <c r="T376" s="18">
        <f t="shared" si="40"/>
        <v>1.4953601996179671</v>
      </c>
      <c r="U376" s="18">
        <f t="shared" si="41"/>
        <v>0.61555119095574407</v>
      </c>
      <c r="V376" s="18">
        <f t="shared" si="42"/>
        <v>5.5501954150382078</v>
      </c>
      <c r="W376" s="18">
        <f t="shared" si="43"/>
        <v>0.29495537554908691</v>
      </c>
      <c r="X376" s="20">
        <f t="shared" si="44"/>
        <v>0.1133952428510477</v>
      </c>
    </row>
    <row r="377" spans="1:24" s="3" customFormat="1" ht="11.25" customHeight="1" x14ac:dyDescent="0.2">
      <c r="A377" s="2">
        <v>24675</v>
      </c>
      <c r="B377" s="4" t="s">
        <v>19</v>
      </c>
      <c r="C377" s="4" t="s">
        <v>9</v>
      </c>
      <c r="D377" s="4">
        <v>900180069</v>
      </c>
      <c r="E377" s="4" t="s">
        <v>49</v>
      </c>
      <c r="F377" s="4" t="s">
        <v>834</v>
      </c>
      <c r="G377" s="4" t="s">
        <v>74</v>
      </c>
      <c r="H377" s="4" t="s">
        <v>14</v>
      </c>
      <c r="I377" s="4" t="s">
        <v>835</v>
      </c>
      <c r="J377" s="4" t="s">
        <v>11</v>
      </c>
      <c r="K377" s="4" t="s">
        <v>11</v>
      </c>
      <c r="L377" s="4" t="s">
        <v>12</v>
      </c>
      <c r="M377" s="4">
        <v>5338242</v>
      </c>
      <c r="N377" s="4">
        <v>6006424</v>
      </c>
      <c r="O377" s="4">
        <v>2057884</v>
      </c>
      <c r="P377" s="4">
        <v>2474046</v>
      </c>
      <c r="Q377" s="4">
        <v>3532378</v>
      </c>
      <c r="R377" s="4">
        <v>420206</v>
      </c>
      <c r="S377" s="4">
        <v>91768</v>
      </c>
      <c r="T377" s="18">
        <f t="shared" si="40"/>
        <v>2.5940441735297033</v>
      </c>
      <c r="U377" s="18">
        <f t="shared" si="41"/>
        <v>0.41189999240812836</v>
      </c>
      <c r="V377" s="18">
        <f t="shared" si="42"/>
        <v>4.5790035742306685</v>
      </c>
      <c r="W377" s="18">
        <f t="shared" si="43"/>
        <v>0.11895839007037186</v>
      </c>
      <c r="X377" s="20">
        <f t="shared" si="44"/>
        <v>6.9959430103502515E-2</v>
      </c>
    </row>
    <row r="378" spans="1:24" s="3" customFormat="1" ht="11.25" customHeight="1" x14ac:dyDescent="0.2">
      <c r="A378" s="2">
        <v>24805</v>
      </c>
      <c r="B378" s="4" t="s">
        <v>19</v>
      </c>
      <c r="C378" s="4" t="s">
        <v>9</v>
      </c>
      <c r="D378" s="4">
        <v>900185676</v>
      </c>
      <c r="E378" s="4" t="s">
        <v>49</v>
      </c>
      <c r="F378" s="4" t="s">
        <v>836</v>
      </c>
      <c r="G378" s="4" t="s">
        <v>74</v>
      </c>
      <c r="H378" s="4" t="s">
        <v>10</v>
      </c>
      <c r="I378" s="4" t="s">
        <v>837</v>
      </c>
      <c r="J378" s="4" t="s">
        <v>17</v>
      </c>
      <c r="K378" s="4" t="s">
        <v>18</v>
      </c>
      <c r="L378" s="4" t="s">
        <v>12</v>
      </c>
      <c r="M378" s="4">
        <v>2875770</v>
      </c>
      <c r="N378" s="4">
        <v>4027025</v>
      </c>
      <c r="O378" s="4">
        <v>97578</v>
      </c>
      <c r="P378" s="4">
        <v>316220</v>
      </c>
      <c r="Q378" s="4">
        <v>3710805</v>
      </c>
      <c r="R378" s="4">
        <v>221445</v>
      </c>
      <c r="S378" s="4">
        <v>8268</v>
      </c>
      <c r="T378" s="18">
        <f t="shared" si="40"/>
        <v>29.471499723298283</v>
      </c>
      <c r="U378" s="18">
        <f t="shared" si="41"/>
        <v>7.8524469055940793E-2</v>
      </c>
      <c r="V378" s="18">
        <f t="shared" si="42"/>
        <v>26.783381712626994</v>
      </c>
      <c r="W378" s="18">
        <f t="shared" si="43"/>
        <v>5.967573073767013E-2</v>
      </c>
      <c r="X378" s="20">
        <f t="shared" si="44"/>
        <v>5.4989725665969297E-2</v>
      </c>
    </row>
    <row r="379" spans="1:24" s="3" customFormat="1" ht="11.25" customHeight="1" x14ac:dyDescent="0.2">
      <c r="A379" s="2">
        <v>25001</v>
      </c>
      <c r="B379" s="4" t="s">
        <v>19</v>
      </c>
      <c r="C379" s="4" t="s">
        <v>9</v>
      </c>
      <c r="D379" s="4">
        <v>900193129</v>
      </c>
      <c r="E379" s="4" t="s">
        <v>49</v>
      </c>
      <c r="F379" s="4" t="s">
        <v>838</v>
      </c>
      <c r="G379" s="4" t="s">
        <v>74</v>
      </c>
      <c r="H379" s="4" t="s">
        <v>10</v>
      </c>
      <c r="I379" s="4" t="s">
        <v>839</v>
      </c>
      <c r="J379" s="4" t="s">
        <v>11</v>
      </c>
      <c r="K379" s="4" t="s">
        <v>11</v>
      </c>
      <c r="L379" s="4" t="s">
        <v>12</v>
      </c>
      <c r="M379" s="4">
        <v>25085361</v>
      </c>
      <c r="N379" s="4">
        <v>26672410</v>
      </c>
      <c r="O379" s="4">
        <v>731046</v>
      </c>
      <c r="P379" s="4">
        <v>11079297</v>
      </c>
      <c r="Q379" s="4">
        <v>15593113</v>
      </c>
      <c r="R379" s="4">
        <v>5777909</v>
      </c>
      <c r="S379" s="4">
        <v>124238</v>
      </c>
      <c r="T379" s="18">
        <f t="shared" si="40"/>
        <v>34.314340000492443</v>
      </c>
      <c r="U379" s="18">
        <f t="shared" si="41"/>
        <v>0.41538417413349599</v>
      </c>
      <c r="V379" s="18">
        <f t="shared" si="42"/>
        <v>46.50677731450925</v>
      </c>
      <c r="W379" s="18">
        <f t="shared" si="43"/>
        <v>0.37054236700522852</v>
      </c>
      <c r="X379" s="20">
        <f t="shared" si="44"/>
        <v>0.21662493190529089</v>
      </c>
    </row>
    <row r="380" spans="1:24" s="3" customFormat="1" ht="11.25" customHeight="1" x14ac:dyDescent="0.2">
      <c r="A380" s="2">
        <v>25053</v>
      </c>
      <c r="B380" s="4" t="s">
        <v>19</v>
      </c>
      <c r="C380" s="4" t="s">
        <v>9</v>
      </c>
      <c r="D380" s="4">
        <v>900194508</v>
      </c>
      <c r="E380" s="4" t="s">
        <v>49</v>
      </c>
      <c r="F380" s="4" t="s">
        <v>840</v>
      </c>
      <c r="G380" s="4" t="s">
        <v>78</v>
      </c>
      <c r="H380" s="4" t="s">
        <v>10</v>
      </c>
      <c r="I380" s="4" t="s">
        <v>841</v>
      </c>
      <c r="J380" s="4" t="s">
        <v>23</v>
      </c>
      <c r="K380" s="4" t="s">
        <v>136</v>
      </c>
      <c r="L380" s="4" t="s">
        <v>12</v>
      </c>
      <c r="M380" s="4">
        <v>1749128</v>
      </c>
      <c r="N380" s="4">
        <v>3638091</v>
      </c>
      <c r="O380" s="4">
        <v>1198575</v>
      </c>
      <c r="P380" s="4">
        <v>1805879</v>
      </c>
      <c r="Q380" s="4">
        <v>1832212</v>
      </c>
      <c r="R380" s="4">
        <v>349979</v>
      </c>
      <c r="S380" s="4">
        <v>187300</v>
      </c>
      <c r="T380" s="18">
        <f t="shared" si="40"/>
        <v>1.459339632480237</v>
      </c>
      <c r="U380" s="18">
        <f t="shared" si="41"/>
        <v>0.49638093164794395</v>
      </c>
      <c r="V380" s="18">
        <f t="shared" si="42"/>
        <v>1.8685477843032567</v>
      </c>
      <c r="W380" s="18">
        <f t="shared" si="43"/>
        <v>0.19101446775809786</v>
      </c>
      <c r="X380" s="20">
        <f t="shared" si="44"/>
        <v>9.6198528294097099E-2</v>
      </c>
    </row>
    <row r="381" spans="1:24" s="3" customFormat="1" ht="11.25" customHeight="1" x14ac:dyDescent="0.2">
      <c r="A381" s="2">
        <v>25171</v>
      </c>
      <c r="B381" s="4" t="s">
        <v>19</v>
      </c>
      <c r="C381" s="4" t="s">
        <v>9</v>
      </c>
      <c r="D381" s="4">
        <v>900199289</v>
      </c>
      <c r="E381" s="4" t="s">
        <v>49</v>
      </c>
      <c r="F381" s="4" t="s">
        <v>842</v>
      </c>
      <c r="G381" s="4" t="s">
        <v>74</v>
      </c>
      <c r="H381" s="4" t="s">
        <v>10</v>
      </c>
      <c r="I381" s="4" t="s">
        <v>843</v>
      </c>
      <c r="J381" s="4" t="s">
        <v>178</v>
      </c>
      <c r="K381" s="4" t="s">
        <v>182</v>
      </c>
      <c r="L381" s="4" t="s">
        <v>12</v>
      </c>
      <c r="M381" s="4">
        <v>13867818</v>
      </c>
      <c r="N381" s="4">
        <v>14383881</v>
      </c>
      <c r="O381" s="4">
        <v>1730981</v>
      </c>
      <c r="P381" s="4">
        <v>6744677</v>
      </c>
      <c r="Q381" s="4">
        <v>7639204</v>
      </c>
      <c r="R381" s="4">
        <v>1751682</v>
      </c>
      <c r="S381" s="4">
        <v>1384452</v>
      </c>
      <c r="T381" s="18">
        <f t="shared" si="40"/>
        <v>8.0115368106293481</v>
      </c>
      <c r="U381" s="18">
        <f t="shared" si="41"/>
        <v>0.46890522801182793</v>
      </c>
      <c r="V381" s="18">
        <f t="shared" si="42"/>
        <v>1.2652529665167156</v>
      </c>
      <c r="W381" s="18">
        <f t="shared" si="43"/>
        <v>0.22930163928074182</v>
      </c>
      <c r="X381" s="20">
        <f t="shared" si="44"/>
        <v>0.12178090183031964</v>
      </c>
    </row>
    <row r="382" spans="1:24" s="3" customFormat="1" ht="11.25" customHeight="1" x14ac:dyDescent="0.2">
      <c r="A382" s="2">
        <v>25199</v>
      </c>
      <c r="B382" s="4" t="s">
        <v>19</v>
      </c>
      <c r="C382" s="4" t="s">
        <v>9</v>
      </c>
      <c r="D382" s="4">
        <v>900200526</v>
      </c>
      <c r="E382" s="4" t="s">
        <v>49</v>
      </c>
      <c r="F382" s="4" t="s">
        <v>844</v>
      </c>
      <c r="G382" s="4" t="s">
        <v>78</v>
      </c>
      <c r="H382" s="4" t="s">
        <v>10</v>
      </c>
      <c r="I382" s="4" t="s">
        <v>845</v>
      </c>
      <c r="J382" s="4" t="s">
        <v>11</v>
      </c>
      <c r="K382" s="4" t="s">
        <v>11</v>
      </c>
      <c r="L382" s="4" t="s">
        <v>12</v>
      </c>
      <c r="M382" s="4">
        <v>9285521</v>
      </c>
      <c r="N382" s="4">
        <v>12106187</v>
      </c>
      <c r="O382" s="4">
        <v>3170245</v>
      </c>
      <c r="P382" s="4">
        <v>8860656</v>
      </c>
      <c r="Q382" s="4">
        <v>3245531</v>
      </c>
      <c r="R382" s="4">
        <v>1178211</v>
      </c>
      <c r="S382" s="4">
        <v>920474</v>
      </c>
      <c r="T382" s="18">
        <f t="shared" si="40"/>
        <v>2.9289600646006853</v>
      </c>
      <c r="U382" s="18">
        <f t="shared" si="41"/>
        <v>0.7319113772156336</v>
      </c>
      <c r="V382" s="18">
        <f t="shared" si="42"/>
        <v>1.2800046497782664</v>
      </c>
      <c r="W382" s="18">
        <f t="shared" si="43"/>
        <v>0.36302564973189289</v>
      </c>
      <c r="X382" s="20">
        <f t="shared" si="44"/>
        <v>9.7323046472022945E-2</v>
      </c>
    </row>
    <row r="383" spans="1:24" s="3" customFormat="1" ht="11.25" customHeight="1" x14ac:dyDescent="0.2">
      <c r="A383" s="2">
        <v>25241</v>
      </c>
      <c r="B383" s="4" t="s">
        <v>19</v>
      </c>
      <c r="C383" s="4" t="s">
        <v>9</v>
      </c>
      <c r="D383" s="4">
        <v>900202168</v>
      </c>
      <c r="E383" s="4" t="s">
        <v>49</v>
      </c>
      <c r="F383" s="4" t="s">
        <v>846</v>
      </c>
      <c r="G383" s="4" t="s">
        <v>74</v>
      </c>
      <c r="H383" s="4" t="s">
        <v>14</v>
      </c>
      <c r="I383" s="4" t="s">
        <v>847</v>
      </c>
      <c r="J383" s="4" t="s">
        <v>11</v>
      </c>
      <c r="K383" s="4" t="s">
        <v>11</v>
      </c>
      <c r="L383" s="4" t="s">
        <v>12</v>
      </c>
      <c r="M383" s="4">
        <v>35063072</v>
      </c>
      <c r="N383" s="4">
        <v>36525494</v>
      </c>
      <c r="O383" s="4">
        <v>699098</v>
      </c>
      <c r="P383" s="4">
        <v>26781343</v>
      </c>
      <c r="Q383" s="4">
        <v>9744151</v>
      </c>
      <c r="R383" s="4">
        <v>-526411</v>
      </c>
      <c r="S383" s="4"/>
      <c r="T383" s="18">
        <f t="shared" si="40"/>
        <v>50.154730810272667</v>
      </c>
      <c r="U383" s="18">
        <f t="shared" si="41"/>
        <v>0.73322329329755265</v>
      </c>
      <c r="V383" s="18"/>
      <c r="W383" s="18">
        <f t="shared" si="43"/>
        <v>-5.4023280222155835E-2</v>
      </c>
      <c r="X383" s="20">
        <f t="shared" si="44"/>
        <v>-1.441215278293019E-2</v>
      </c>
    </row>
    <row r="384" spans="1:24" s="3" customFormat="1" ht="11.25" customHeight="1" x14ac:dyDescent="0.2">
      <c r="A384" s="2">
        <v>25309</v>
      </c>
      <c r="B384" s="4" t="s">
        <v>19</v>
      </c>
      <c r="C384" s="4" t="s">
        <v>9</v>
      </c>
      <c r="D384" s="4">
        <v>900204640</v>
      </c>
      <c r="E384" s="4" t="s">
        <v>49</v>
      </c>
      <c r="F384" s="4" t="s">
        <v>848</v>
      </c>
      <c r="G384" s="4" t="s">
        <v>74</v>
      </c>
      <c r="H384" s="4" t="s">
        <v>10</v>
      </c>
      <c r="I384" s="4" t="s">
        <v>849</v>
      </c>
      <c r="J384" s="4" t="s">
        <v>15</v>
      </c>
      <c r="K384" s="4" t="s">
        <v>16</v>
      </c>
      <c r="L384" s="4" t="s">
        <v>12</v>
      </c>
      <c r="M384" s="4">
        <v>3185292</v>
      </c>
      <c r="N384" s="4">
        <v>3202956</v>
      </c>
      <c r="O384" s="4">
        <v>1484025</v>
      </c>
      <c r="P384" s="4">
        <v>2634128</v>
      </c>
      <c r="Q384" s="4">
        <v>568828</v>
      </c>
      <c r="R384" s="4">
        <v>-105611</v>
      </c>
      <c r="S384" s="4"/>
      <c r="T384" s="18">
        <f t="shared" si="40"/>
        <v>2.1463870217819783</v>
      </c>
      <c r="U384" s="18">
        <f t="shared" si="41"/>
        <v>0.82240530310126025</v>
      </c>
      <c r="V384" s="18"/>
      <c r="W384" s="18">
        <f t="shared" si="43"/>
        <v>-0.18566420780974213</v>
      </c>
      <c r="X384" s="20">
        <f t="shared" si="44"/>
        <v>-3.2972978710915792E-2</v>
      </c>
    </row>
    <row r="385" spans="1:24" s="3" customFormat="1" ht="11.25" customHeight="1" x14ac:dyDescent="0.2">
      <c r="A385" s="2">
        <v>25551</v>
      </c>
      <c r="B385" s="4" t="s">
        <v>19</v>
      </c>
      <c r="C385" s="4" t="s">
        <v>9</v>
      </c>
      <c r="D385" s="4">
        <v>900214324</v>
      </c>
      <c r="E385" s="4" t="s">
        <v>49</v>
      </c>
      <c r="F385" s="4" t="s">
        <v>850</v>
      </c>
      <c r="G385" s="4" t="s">
        <v>74</v>
      </c>
      <c r="H385" s="4" t="s">
        <v>10</v>
      </c>
      <c r="I385" s="4" t="s">
        <v>851</v>
      </c>
      <c r="J385" s="4" t="s">
        <v>13</v>
      </c>
      <c r="K385" s="4" t="s">
        <v>103</v>
      </c>
      <c r="L385" s="4" t="s">
        <v>12</v>
      </c>
      <c r="M385" s="4">
        <v>5570727</v>
      </c>
      <c r="N385" s="4">
        <v>7152017</v>
      </c>
      <c r="O385" s="4">
        <v>4336768</v>
      </c>
      <c r="P385" s="4">
        <v>1729898</v>
      </c>
      <c r="Q385" s="4">
        <v>5422119</v>
      </c>
      <c r="R385" s="4">
        <v>668659</v>
      </c>
      <c r="S385" s="4">
        <v>76356</v>
      </c>
      <c r="T385" s="18">
        <f t="shared" si="40"/>
        <v>1.2845342430123077</v>
      </c>
      <c r="U385" s="18">
        <f t="shared" si="41"/>
        <v>0.2418755436403465</v>
      </c>
      <c r="V385" s="18">
        <f t="shared" si="42"/>
        <v>8.7571245219760065</v>
      </c>
      <c r="W385" s="18">
        <f t="shared" si="43"/>
        <v>0.12332060583694308</v>
      </c>
      <c r="X385" s="20">
        <f t="shared" si="44"/>
        <v>9.3492367258075595E-2</v>
      </c>
    </row>
    <row r="386" spans="1:24" s="3" customFormat="1" ht="11.25" customHeight="1" x14ac:dyDescent="0.2">
      <c r="A386" s="2">
        <v>25773</v>
      </c>
      <c r="B386" s="4" t="s">
        <v>19</v>
      </c>
      <c r="C386" s="4" t="s">
        <v>9</v>
      </c>
      <c r="D386" s="4">
        <v>900225517</v>
      </c>
      <c r="E386" s="4" t="s">
        <v>49</v>
      </c>
      <c r="F386" s="4" t="s">
        <v>852</v>
      </c>
      <c r="G386" s="4" t="s">
        <v>78</v>
      </c>
      <c r="H386" s="4" t="s">
        <v>10</v>
      </c>
      <c r="I386" s="4" t="s">
        <v>853</v>
      </c>
      <c r="J386" s="4" t="s">
        <v>178</v>
      </c>
      <c r="K386" s="4" t="s">
        <v>179</v>
      </c>
      <c r="L386" s="4" t="s">
        <v>12</v>
      </c>
      <c r="M386" s="4">
        <v>2986124</v>
      </c>
      <c r="N386" s="4">
        <v>3397278</v>
      </c>
      <c r="O386" s="4">
        <v>774590</v>
      </c>
      <c r="P386" s="4">
        <v>2018345</v>
      </c>
      <c r="Q386" s="4">
        <v>1378933</v>
      </c>
      <c r="R386" s="4">
        <v>5355</v>
      </c>
      <c r="S386" s="4">
        <v>308886</v>
      </c>
      <c r="T386" s="18">
        <f t="shared" si="40"/>
        <v>3.855102699492635</v>
      </c>
      <c r="U386" s="18">
        <f t="shared" si="41"/>
        <v>0.59410651704099571</v>
      </c>
      <c r="V386" s="18">
        <f t="shared" si="42"/>
        <v>1.7336493075115093E-2</v>
      </c>
      <c r="W386" s="18">
        <f t="shared" si="43"/>
        <v>3.8834374113898211E-3</v>
      </c>
      <c r="X386" s="20">
        <f t="shared" si="44"/>
        <v>1.5762619367623138E-3</v>
      </c>
    </row>
    <row r="387" spans="1:24" s="3" customFormat="1" ht="11.25" customHeight="1" x14ac:dyDescent="0.2">
      <c r="A387" s="2">
        <v>26085</v>
      </c>
      <c r="B387" s="4" t="s">
        <v>19</v>
      </c>
      <c r="C387" s="4" t="s">
        <v>9</v>
      </c>
      <c r="D387" s="4">
        <v>900237382</v>
      </c>
      <c r="E387" s="4" t="s">
        <v>49</v>
      </c>
      <c r="F387" s="4" t="s">
        <v>854</v>
      </c>
      <c r="G387" s="4" t="s">
        <v>74</v>
      </c>
      <c r="H387" s="4" t="s">
        <v>10</v>
      </c>
      <c r="I387" s="4" t="s">
        <v>855</v>
      </c>
      <c r="J387" s="4" t="s">
        <v>11</v>
      </c>
      <c r="K387" s="4" t="s">
        <v>11</v>
      </c>
      <c r="L387" s="4" t="s">
        <v>12</v>
      </c>
      <c r="M387" s="4">
        <v>2770795</v>
      </c>
      <c r="N387" s="4">
        <v>3092099</v>
      </c>
      <c r="O387" s="4">
        <v>733836</v>
      </c>
      <c r="P387" s="4">
        <v>2100359</v>
      </c>
      <c r="Q387" s="4">
        <v>991740</v>
      </c>
      <c r="R387" s="4">
        <v>-89796</v>
      </c>
      <c r="S387" s="4">
        <v>336916</v>
      </c>
      <c r="T387" s="18">
        <f t="shared" si="40"/>
        <v>3.7757687003635692</v>
      </c>
      <c r="U387" s="18">
        <f t="shared" si="41"/>
        <v>0.67926641417367295</v>
      </c>
      <c r="V387" s="18">
        <f t="shared" si="42"/>
        <v>-0.26652340642771494</v>
      </c>
      <c r="W387" s="18">
        <f t="shared" si="43"/>
        <v>-9.0543892552483518E-2</v>
      </c>
      <c r="X387" s="20">
        <f t="shared" si="44"/>
        <v>-2.9040467333031703E-2</v>
      </c>
    </row>
    <row r="388" spans="1:24" s="3" customFormat="1" ht="11.25" customHeight="1" x14ac:dyDescent="0.2">
      <c r="A388" s="2">
        <v>26111</v>
      </c>
      <c r="B388" s="4" t="s">
        <v>19</v>
      </c>
      <c r="C388" s="4" t="s">
        <v>9</v>
      </c>
      <c r="D388" s="4">
        <v>900238756</v>
      </c>
      <c r="E388" s="4" t="s">
        <v>49</v>
      </c>
      <c r="F388" s="4" t="s">
        <v>856</v>
      </c>
      <c r="G388" s="4" t="s">
        <v>74</v>
      </c>
      <c r="H388" s="4" t="s">
        <v>105</v>
      </c>
      <c r="I388" s="4" t="s">
        <v>857</v>
      </c>
      <c r="J388" s="4" t="s">
        <v>23</v>
      </c>
      <c r="K388" s="4" t="s">
        <v>194</v>
      </c>
      <c r="L388" s="4" t="s">
        <v>12</v>
      </c>
      <c r="M388" s="4">
        <v>10658368</v>
      </c>
      <c r="N388" s="4">
        <v>11100156</v>
      </c>
      <c r="O388" s="4">
        <v>80161</v>
      </c>
      <c r="P388" s="4">
        <v>9902631</v>
      </c>
      <c r="Q388" s="4">
        <v>1197525</v>
      </c>
      <c r="R388" s="4">
        <v>-1872011</v>
      </c>
      <c r="S388" s="4"/>
      <c r="T388" s="18">
        <f t="shared" si="40"/>
        <v>132.96201394693179</v>
      </c>
      <c r="U388" s="18">
        <f t="shared" si="41"/>
        <v>0.89211638106707691</v>
      </c>
      <c r="V388" s="18"/>
      <c r="W388" s="18">
        <f t="shared" si="43"/>
        <v>-1.5632333354209724</v>
      </c>
      <c r="X388" s="20">
        <f t="shared" si="44"/>
        <v>-0.16864726946179856</v>
      </c>
    </row>
    <row r="389" spans="1:24" s="3" customFormat="1" ht="11.25" customHeight="1" x14ac:dyDescent="0.2">
      <c r="A389" s="2">
        <v>26275</v>
      </c>
      <c r="B389" s="4" t="s">
        <v>19</v>
      </c>
      <c r="C389" s="4" t="s">
        <v>9</v>
      </c>
      <c r="D389" s="4">
        <v>900246871</v>
      </c>
      <c r="E389" s="4" t="s">
        <v>49</v>
      </c>
      <c r="F389" s="4" t="s">
        <v>858</v>
      </c>
      <c r="G389" s="4" t="s">
        <v>74</v>
      </c>
      <c r="H389" s="4" t="s">
        <v>10</v>
      </c>
      <c r="I389" s="4" t="s">
        <v>859</v>
      </c>
      <c r="J389" s="4" t="s">
        <v>23</v>
      </c>
      <c r="K389" s="4" t="s">
        <v>136</v>
      </c>
      <c r="L389" s="4" t="s">
        <v>12</v>
      </c>
      <c r="M389" s="4">
        <v>3078199</v>
      </c>
      <c r="N389" s="4">
        <v>9870220</v>
      </c>
      <c r="O389" s="4">
        <v>20892440</v>
      </c>
      <c r="P389" s="4">
        <v>5605056</v>
      </c>
      <c r="Q389" s="4">
        <v>4265164</v>
      </c>
      <c r="R389" s="4">
        <v>1028117</v>
      </c>
      <c r="S389" s="4"/>
      <c r="T389" s="18">
        <f t="shared" si="40"/>
        <v>0.14733554338315677</v>
      </c>
      <c r="U389" s="18">
        <f t="shared" si="41"/>
        <v>0.56787548808435884</v>
      </c>
      <c r="V389" s="18"/>
      <c r="W389" s="18">
        <f t="shared" si="43"/>
        <v>0.24104981660728639</v>
      </c>
      <c r="X389" s="20">
        <f t="shared" si="44"/>
        <v>0.10416353434877845</v>
      </c>
    </row>
    <row r="390" spans="1:24" s="3" customFormat="1" ht="11.25" customHeight="1" x14ac:dyDescent="0.2">
      <c r="A390" s="2">
        <v>26461</v>
      </c>
      <c r="B390" s="4" t="s">
        <v>19</v>
      </c>
      <c r="C390" s="4" t="s">
        <v>9</v>
      </c>
      <c r="D390" s="4">
        <v>900254658</v>
      </c>
      <c r="E390" s="4" t="s">
        <v>49</v>
      </c>
      <c r="F390" s="4" t="s">
        <v>860</v>
      </c>
      <c r="G390" s="4" t="s">
        <v>74</v>
      </c>
      <c r="H390" s="4" t="s">
        <v>10</v>
      </c>
      <c r="I390" s="4" t="s">
        <v>861</v>
      </c>
      <c r="J390" s="4" t="s">
        <v>11</v>
      </c>
      <c r="K390" s="4" t="s">
        <v>11</v>
      </c>
      <c r="L390" s="4" t="s">
        <v>12</v>
      </c>
      <c r="M390" s="4">
        <v>18243885</v>
      </c>
      <c r="N390" s="4">
        <v>20000593</v>
      </c>
      <c r="O390" s="4">
        <v>3466556</v>
      </c>
      <c r="P390" s="4">
        <v>14099966</v>
      </c>
      <c r="Q390" s="4">
        <v>5900627</v>
      </c>
      <c r="R390" s="4">
        <v>37067</v>
      </c>
      <c r="S390" s="4">
        <v>572668</v>
      </c>
      <c r="T390" s="18">
        <f t="shared" si="40"/>
        <v>5.2628271402510158</v>
      </c>
      <c r="U390" s="18">
        <f t="shared" si="41"/>
        <v>0.70497739742016652</v>
      </c>
      <c r="V390" s="18">
        <f t="shared" si="42"/>
        <v>6.4726857446199187E-2</v>
      </c>
      <c r="W390" s="18">
        <f t="shared" si="43"/>
        <v>6.2818747905942877E-3</v>
      </c>
      <c r="X390" s="20">
        <f t="shared" si="44"/>
        <v>1.8532950498017734E-3</v>
      </c>
    </row>
    <row r="391" spans="1:24" s="3" customFormat="1" ht="11.25" customHeight="1" x14ac:dyDescent="0.2">
      <c r="A391" s="2">
        <v>26485</v>
      </c>
      <c r="B391" s="4" t="s">
        <v>19</v>
      </c>
      <c r="C391" s="4" t="s">
        <v>9</v>
      </c>
      <c r="D391" s="4">
        <v>900255798</v>
      </c>
      <c r="E391" s="4" t="s">
        <v>49</v>
      </c>
      <c r="F391" s="4" t="s">
        <v>862</v>
      </c>
      <c r="G391" s="4" t="s">
        <v>78</v>
      </c>
      <c r="H391" s="4" t="s">
        <v>105</v>
      </c>
      <c r="I391" s="4" t="s">
        <v>863</v>
      </c>
      <c r="J391" s="4" t="s">
        <v>11</v>
      </c>
      <c r="K391" s="4" t="s">
        <v>11</v>
      </c>
      <c r="L391" s="4" t="s">
        <v>12</v>
      </c>
      <c r="M391" s="4">
        <v>3705815</v>
      </c>
      <c r="N391" s="4">
        <v>5352729</v>
      </c>
      <c r="O391" s="4">
        <v>516186</v>
      </c>
      <c r="P391" s="4">
        <v>3647682</v>
      </c>
      <c r="Q391" s="4">
        <v>1705047</v>
      </c>
      <c r="R391" s="4">
        <v>-412071</v>
      </c>
      <c r="S391" s="4">
        <v>184093</v>
      </c>
      <c r="T391" s="18">
        <f t="shared" si="40"/>
        <v>7.1792241556338219</v>
      </c>
      <c r="U391" s="18">
        <f t="shared" si="41"/>
        <v>0.68146211026188697</v>
      </c>
      <c r="V391" s="18">
        <f t="shared" si="42"/>
        <v>-2.2383849467388766</v>
      </c>
      <c r="W391" s="18">
        <f t="shared" si="43"/>
        <v>-0.24167720889805383</v>
      </c>
      <c r="X391" s="20">
        <f t="shared" si="44"/>
        <v>-7.6983348120183176E-2</v>
      </c>
    </row>
    <row r="392" spans="1:24" s="3" customFormat="1" ht="11.25" customHeight="1" x14ac:dyDescent="0.2">
      <c r="A392" s="2">
        <v>26617</v>
      </c>
      <c r="B392" s="4" t="s">
        <v>19</v>
      </c>
      <c r="C392" s="4" t="s">
        <v>9</v>
      </c>
      <c r="D392" s="4">
        <v>900259499</v>
      </c>
      <c r="E392" s="4" t="s">
        <v>49</v>
      </c>
      <c r="F392" s="4" t="s">
        <v>864</v>
      </c>
      <c r="G392" s="4" t="s">
        <v>78</v>
      </c>
      <c r="H392" s="4" t="s">
        <v>10</v>
      </c>
      <c r="I392" s="4" t="s">
        <v>865</v>
      </c>
      <c r="J392" s="4" t="s">
        <v>17</v>
      </c>
      <c r="K392" s="4" t="s">
        <v>18</v>
      </c>
      <c r="L392" s="4" t="s">
        <v>12</v>
      </c>
      <c r="M392" s="4">
        <v>9788066</v>
      </c>
      <c r="N392" s="4">
        <v>10346975</v>
      </c>
      <c r="O392" s="4">
        <v>2057884</v>
      </c>
      <c r="P392" s="4">
        <v>9801358</v>
      </c>
      <c r="Q392" s="4">
        <v>545617</v>
      </c>
      <c r="R392" s="4">
        <v>1315236</v>
      </c>
      <c r="S392" s="4"/>
      <c r="T392" s="18">
        <f t="shared" si="40"/>
        <v>4.7563740230255931</v>
      </c>
      <c r="U392" s="18">
        <f t="shared" si="41"/>
        <v>0.94726796962397219</v>
      </c>
      <c r="V392" s="18"/>
      <c r="W392" s="18">
        <f t="shared" si="43"/>
        <v>2.4105480584365955</v>
      </c>
      <c r="X392" s="20">
        <f t="shared" si="44"/>
        <v>0.12711309344035335</v>
      </c>
    </row>
    <row r="393" spans="1:24" s="3" customFormat="1" ht="11.25" customHeight="1" x14ac:dyDescent="0.2">
      <c r="A393" s="2">
        <v>26649</v>
      </c>
      <c r="B393" s="4" t="s">
        <v>19</v>
      </c>
      <c r="C393" s="4" t="s">
        <v>9</v>
      </c>
      <c r="D393" s="4">
        <v>900260638</v>
      </c>
      <c r="E393" s="4" t="s">
        <v>49</v>
      </c>
      <c r="F393" s="4" t="s">
        <v>866</v>
      </c>
      <c r="G393" s="4" t="s">
        <v>74</v>
      </c>
      <c r="H393" s="4" t="s">
        <v>10</v>
      </c>
      <c r="I393" s="4" t="s">
        <v>867</v>
      </c>
      <c r="J393" s="4" t="s">
        <v>11</v>
      </c>
      <c r="K393" s="4" t="s">
        <v>11</v>
      </c>
      <c r="L393" s="4" t="s">
        <v>12</v>
      </c>
      <c r="M393" s="4">
        <v>9236771</v>
      </c>
      <c r="N393" s="4">
        <v>9480075</v>
      </c>
      <c r="O393" s="4">
        <v>97578</v>
      </c>
      <c r="P393" s="4">
        <v>8611007</v>
      </c>
      <c r="Q393" s="4">
        <v>869068</v>
      </c>
      <c r="R393" s="4">
        <v>-349905</v>
      </c>
      <c r="S393" s="4">
        <v>296089</v>
      </c>
      <c r="T393" s="18">
        <f t="shared" si="40"/>
        <v>94.660384512902496</v>
      </c>
      <c r="U393" s="18">
        <f t="shared" si="41"/>
        <v>0.90832688559953378</v>
      </c>
      <c r="V393" s="18">
        <f t="shared" si="42"/>
        <v>-1.1817561611542475</v>
      </c>
      <c r="W393" s="18">
        <f t="shared" si="43"/>
        <v>-0.40262096866988545</v>
      </c>
      <c r="X393" s="20">
        <f t="shared" si="44"/>
        <v>-3.6909518120900944E-2</v>
      </c>
    </row>
    <row r="394" spans="1:24" s="3" customFormat="1" ht="11.25" customHeight="1" x14ac:dyDescent="0.2">
      <c r="A394" s="2">
        <v>26845</v>
      </c>
      <c r="B394" s="4" t="s">
        <v>19</v>
      </c>
      <c r="C394" s="4" t="s">
        <v>9</v>
      </c>
      <c r="D394" s="4">
        <v>900269840</v>
      </c>
      <c r="E394" s="4" t="s">
        <v>49</v>
      </c>
      <c r="F394" s="4" t="s">
        <v>868</v>
      </c>
      <c r="G394" s="4" t="s">
        <v>74</v>
      </c>
      <c r="H394" s="4" t="s">
        <v>10</v>
      </c>
      <c r="I394" s="4" t="s">
        <v>869</v>
      </c>
      <c r="J394" s="4" t="s">
        <v>11</v>
      </c>
      <c r="K394" s="4" t="s">
        <v>11</v>
      </c>
      <c r="L394" s="4" t="s">
        <v>12</v>
      </c>
      <c r="M394" s="4">
        <v>14402943</v>
      </c>
      <c r="N394" s="4">
        <v>27289928</v>
      </c>
      <c r="O394" s="4">
        <v>731046</v>
      </c>
      <c r="P394" s="4">
        <v>15540864</v>
      </c>
      <c r="Q394" s="4">
        <v>11749064</v>
      </c>
      <c r="R394" s="4">
        <v>1680347</v>
      </c>
      <c r="S394" s="4">
        <v>509321</v>
      </c>
      <c r="T394" s="18">
        <f t="shared" si="40"/>
        <v>19.701828612700158</v>
      </c>
      <c r="U394" s="18">
        <f t="shared" si="41"/>
        <v>0.56947251747970895</v>
      </c>
      <c r="V394" s="18">
        <f t="shared" si="42"/>
        <v>3.2991904908692162</v>
      </c>
      <c r="W394" s="18">
        <f t="shared" si="43"/>
        <v>0.14301964820346541</v>
      </c>
      <c r="X394" s="20">
        <f t="shared" si="44"/>
        <v>6.1573889091975621E-2</v>
      </c>
    </row>
    <row r="395" spans="1:24" s="3" customFormat="1" ht="11.25" customHeight="1" x14ac:dyDescent="0.2">
      <c r="A395" s="2">
        <v>26865</v>
      </c>
      <c r="B395" s="4" t="s">
        <v>19</v>
      </c>
      <c r="C395" s="4" t="s">
        <v>9</v>
      </c>
      <c r="D395" s="4">
        <v>900271266</v>
      </c>
      <c r="E395" s="4" t="s">
        <v>49</v>
      </c>
      <c r="F395" s="4" t="s">
        <v>870</v>
      </c>
      <c r="G395" s="4" t="s">
        <v>126</v>
      </c>
      <c r="H395" s="4" t="s">
        <v>712</v>
      </c>
      <c r="I395" s="4" t="s">
        <v>871</v>
      </c>
      <c r="J395" s="4" t="s">
        <v>11</v>
      </c>
      <c r="K395" s="4" t="s">
        <v>11</v>
      </c>
      <c r="L395" s="4" t="s">
        <v>12</v>
      </c>
      <c r="M395" s="4">
        <v>4990750</v>
      </c>
      <c r="N395" s="4">
        <v>5250799</v>
      </c>
      <c r="O395" s="4">
        <v>1198575</v>
      </c>
      <c r="P395" s="4">
        <v>5280591</v>
      </c>
      <c r="Q395" s="4">
        <v>-29792</v>
      </c>
      <c r="R395" s="4">
        <v>-779880</v>
      </c>
      <c r="S395" s="4">
        <v>122734</v>
      </c>
      <c r="T395" s="18">
        <f t="shared" si="40"/>
        <v>4.1639029681079611</v>
      </c>
      <c r="U395" s="18">
        <f t="shared" si="41"/>
        <v>1.0056738031678607</v>
      </c>
      <c r="V395" s="18">
        <f t="shared" si="42"/>
        <v>-6.3542294718659864</v>
      </c>
      <c r="W395" s="18">
        <f t="shared" si="43"/>
        <v>26.17749731471536</v>
      </c>
      <c r="X395" s="20">
        <f t="shared" si="44"/>
        <v>-0.148525967190898</v>
      </c>
    </row>
    <row r="396" spans="1:24" s="3" customFormat="1" ht="11.25" customHeight="1" x14ac:dyDescent="0.2">
      <c r="A396" s="2">
        <v>26955</v>
      </c>
      <c r="B396" s="4" t="s">
        <v>19</v>
      </c>
      <c r="C396" s="4" t="s">
        <v>9</v>
      </c>
      <c r="D396" s="4">
        <v>900274752</v>
      </c>
      <c r="E396" s="4" t="s">
        <v>49</v>
      </c>
      <c r="F396" s="4" t="s">
        <v>872</v>
      </c>
      <c r="G396" s="4" t="s">
        <v>74</v>
      </c>
      <c r="H396" s="4" t="s">
        <v>10</v>
      </c>
      <c r="I396" s="4" t="s">
        <v>873</v>
      </c>
      <c r="J396" s="4" t="s">
        <v>11</v>
      </c>
      <c r="K396" s="4" t="s">
        <v>11</v>
      </c>
      <c r="L396" s="4" t="s">
        <v>12</v>
      </c>
      <c r="M396" s="4">
        <v>4023036</v>
      </c>
      <c r="N396" s="4">
        <v>5740741</v>
      </c>
      <c r="O396" s="4">
        <v>1730981</v>
      </c>
      <c r="P396" s="4">
        <v>4360190</v>
      </c>
      <c r="Q396" s="4">
        <v>1380551</v>
      </c>
      <c r="R396" s="4">
        <v>270274</v>
      </c>
      <c r="S396" s="4">
        <v>9638</v>
      </c>
      <c r="T396" s="18">
        <f t="shared" si="40"/>
        <v>2.3241364289960433</v>
      </c>
      <c r="U396" s="18">
        <f t="shared" si="41"/>
        <v>0.75951693344117077</v>
      </c>
      <c r="V396" s="18">
        <f t="shared" si="42"/>
        <v>28.042539946046897</v>
      </c>
      <c r="W396" s="18">
        <f t="shared" si="43"/>
        <v>0.19577255747886171</v>
      </c>
      <c r="X396" s="20">
        <f t="shared" si="44"/>
        <v>4.7079984970581322E-2</v>
      </c>
    </row>
    <row r="397" spans="1:24" s="3" customFormat="1" ht="11.25" customHeight="1" x14ac:dyDescent="0.2">
      <c r="A397" s="2">
        <v>27107</v>
      </c>
      <c r="B397" s="4" t="s">
        <v>19</v>
      </c>
      <c r="C397" s="4" t="s">
        <v>9</v>
      </c>
      <c r="D397" s="4">
        <v>900281103</v>
      </c>
      <c r="E397" s="4" t="s">
        <v>49</v>
      </c>
      <c r="F397" s="4" t="s">
        <v>874</v>
      </c>
      <c r="G397" s="4" t="s">
        <v>74</v>
      </c>
      <c r="H397" s="4" t="s">
        <v>10</v>
      </c>
      <c r="I397" s="4" t="s">
        <v>875</v>
      </c>
      <c r="J397" s="4" t="s">
        <v>11</v>
      </c>
      <c r="K397" s="4" t="s">
        <v>11</v>
      </c>
      <c r="L397" s="4" t="s">
        <v>12</v>
      </c>
      <c r="M397" s="4">
        <v>9283850</v>
      </c>
      <c r="N397" s="4">
        <v>9637336</v>
      </c>
      <c r="O397" s="4">
        <v>3170245</v>
      </c>
      <c r="P397" s="4">
        <v>4588671</v>
      </c>
      <c r="Q397" s="4">
        <v>5048665</v>
      </c>
      <c r="R397" s="4">
        <v>-1801131</v>
      </c>
      <c r="S397" s="4">
        <v>14927</v>
      </c>
      <c r="T397" s="18">
        <f t="shared" si="40"/>
        <v>2.9284329760002774</v>
      </c>
      <c r="U397" s="18">
        <f t="shared" si="41"/>
        <v>0.47613479492673078</v>
      </c>
      <c r="V397" s="18">
        <f t="shared" si="42"/>
        <v>-120.66262477389965</v>
      </c>
      <c r="W397" s="18">
        <f t="shared" si="43"/>
        <v>-0.35675391415354357</v>
      </c>
      <c r="X397" s="20">
        <f t="shared" si="44"/>
        <v>-0.18689096239873756</v>
      </c>
    </row>
    <row r="398" spans="1:24" s="3" customFormat="1" ht="11.25" customHeight="1" x14ac:dyDescent="0.2">
      <c r="A398" s="2">
        <v>27367</v>
      </c>
      <c r="B398" s="4" t="s">
        <v>19</v>
      </c>
      <c r="C398" s="4" t="s">
        <v>9</v>
      </c>
      <c r="D398" s="4">
        <v>900296267</v>
      </c>
      <c r="E398" s="4" t="s">
        <v>49</v>
      </c>
      <c r="F398" s="4" t="s">
        <v>876</v>
      </c>
      <c r="G398" s="4" t="s">
        <v>74</v>
      </c>
      <c r="H398" s="4" t="s">
        <v>10</v>
      </c>
      <c r="I398" s="4" t="s">
        <v>877</v>
      </c>
      <c r="J398" s="4" t="s">
        <v>23</v>
      </c>
      <c r="K398" s="4" t="s">
        <v>805</v>
      </c>
      <c r="L398" s="4" t="s">
        <v>12</v>
      </c>
      <c r="M398" s="4">
        <v>1984021</v>
      </c>
      <c r="N398" s="4">
        <v>3439418</v>
      </c>
      <c r="O398" s="4">
        <v>699098</v>
      </c>
      <c r="P398" s="4">
        <v>768939</v>
      </c>
      <c r="Q398" s="4">
        <v>2670479</v>
      </c>
      <c r="R398" s="4">
        <v>185628</v>
      </c>
      <c r="S398" s="4">
        <v>126204</v>
      </c>
      <c r="T398" s="18">
        <f t="shared" si="40"/>
        <v>2.8379726447508076</v>
      </c>
      <c r="U398" s="18">
        <f t="shared" si="41"/>
        <v>0.22356660341953202</v>
      </c>
      <c r="V398" s="18">
        <f t="shared" si="42"/>
        <v>1.4708567081867452</v>
      </c>
      <c r="W398" s="18">
        <f t="shared" si="43"/>
        <v>6.9511125157696432E-2</v>
      </c>
      <c r="X398" s="20">
        <f t="shared" si="44"/>
        <v>5.3970759006320257E-2</v>
      </c>
    </row>
    <row r="399" spans="1:24" s="3" customFormat="1" ht="11.25" customHeight="1" x14ac:dyDescent="0.2">
      <c r="A399" s="2">
        <v>27387</v>
      </c>
      <c r="B399" s="4" t="s">
        <v>19</v>
      </c>
      <c r="C399" s="4" t="s">
        <v>9</v>
      </c>
      <c r="D399" s="4">
        <v>900297138</v>
      </c>
      <c r="E399" s="4" t="s">
        <v>49</v>
      </c>
      <c r="F399" s="4" t="s">
        <v>878</v>
      </c>
      <c r="G399" s="4" t="s">
        <v>74</v>
      </c>
      <c r="H399" s="4" t="s">
        <v>10</v>
      </c>
      <c r="I399" s="4" t="s">
        <v>879</v>
      </c>
      <c r="J399" s="4" t="s">
        <v>11</v>
      </c>
      <c r="K399" s="4" t="s">
        <v>11</v>
      </c>
      <c r="L399" s="4" t="s">
        <v>12</v>
      </c>
      <c r="M399" s="4">
        <v>2603573</v>
      </c>
      <c r="N399" s="4">
        <v>3471692</v>
      </c>
      <c r="O399" s="4">
        <v>3466556</v>
      </c>
      <c r="P399" s="4">
        <v>3254138</v>
      </c>
      <c r="Q399" s="4">
        <v>217554</v>
      </c>
      <c r="R399" s="4">
        <v>54251</v>
      </c>
      <c r="S399" s="4">
        <v>26346</v>
      </c>
      <c r="T399" s="18">
        <f t="shared" si="40"/>
        <v>0.75105464905225816</v>
      </c>
      <c r="U399" s="18">
        <f t="shared" si="41"/>
        <v>0.93733487878533006</v>
      </c>
      <c r="V399" s="18">
        <f t="shared" si="42"/>
        <v>2.059174068169741</v>
      </c>
      <c r="W399" s="18">
        <f t="shared" si="43"/>
        <v>0.24936797300900007</v>
      </c>
      <c r="X399" s="20">
        <f t="shared" si="44"/>
        <v>1.5626674255665537E-2</v>
      </c>
    </row>
    <row r="400" spans="1:24" s="3" customFormat="1" ht="11.25" customHeight="1" x14ac:dyDescent="0.2">
      <c r="A400" s="2">
        <v>27427</v>
      </c>
      <c r="B400" s="4" t="s">
        <v>19</v>
      </c>
      <c r="C400" s="4" t="s">
        <v>9</v>
      </c>
      <c r="D400" s="4">
        <v>900298074</v>
      </c>
      <c r="E400" s="4" t="s">
        <v>49</v>
      </c>
      <c r="F400" s="4" t="s">
        <v>880</v>
      </c>
      <c r="G400" s="4" t="s">
        <v>74</v>
      </c>
      <c r="H400" s="4" t="s">
        <v>10</v>
      </c>
      <c r="I400" s="4" t="s">
        <v>881</v>
      </c>
      <c r="J400" s="4" t="s">
        <v>178</v>
      </c>
      <c r="K400" s="4" t="s">
        <v>179</v>
      </c>
      <c r="L400" s="4" t="s">
        <v>12</v>
      </c>
      <c r="M400" s="4">
        <v>77753137</v>
      </c>
      <c r="N400" s="4">
        <v>100717315</v>
      </c>
      <c r="O400" s="4">
        <v>516186</v>
      </c>
      <c r="P400" s="4">
        <v>71040988</v>
      </c>
      <c r="Q400" s="4">
        <v>29676327</v>
      </c>
      <c r="R400" s="4">
        <v>10009199</v>
      </c>
      <c r="S400" s="4">
        <v>14365778</v>
      </c>
      <c r="T400" s="18">
        <f t="shared" si="40"/>
        <v>150.63007714273536</v>
      </c>
      <c r="U400" s="18">
        <f t="shared" si="41"/>
        <v>0.70535029652051384</v>
      </c>
      <c r="V400" s="18">
        <f t="shared" si="42"/>
        <v>0.69673908367510617</v>
      </c>
      <c r="W400" s="18">
        <f t="shared" si="43"/>
        <v>0.3372789024733418</v>
      </c>
      <c r="X400" s="20">
        <f t="shared" si="44"/>
        <v>9.9379128603656677E-2</v>
      </c>
    </row>
    <row r="401" spans="1:24" s="3" customFormat="1" ht="11.25" customHeight="1" x14ac:dyDescent="0.2">
      <c r="A401" s="2">
        <v>27657</v>
      </c>
      <c r="B401" s="4" t="s">
        <v>19</v>
      </c>
      <c r="C401" s="4" t="s">
        <v>9</v>
      </c>
      <c r="D401" s="4">
        <v>900309256</v>
      </c>
      <c r="E401" s="4" t="s">
        <v>49</v>
      </c>
      <c r="F401" s="4" t="s">
        <v>882</v>
      </c>
      <c r="G401" s="4" t="s">
        <v>74</v>
      </c>
      <c r="H401" s="4" t="s">
        <v>10</v>
      </c>
      <c r="I401" s="4" t="s">
        <v>883</v>
      </c>
      <c r="J401" s="4" t="s">
        <v>11</v>
      </c>
      <c r="K401" s="4" t="s">
        <v>11</v>
      </c>
      <c r="L401" s="4" t="s">
        <v>12</v>
      </c>
      <c r="M401" s="4">
        <v>4626590</v>
      </c>
      <c r="N401" s="4">
        <v>4972764</v>
      </c>
      <c r="O401" s="4">
        <v>2057884</v>
      </c>
      <c r="P401" s="4">
        <v>3685727</v>
      </c>
      <c r="Q401" s="4">
        <v>1287037</v>
      </c>
      <c r="R401" s="4">
        <v>-314912</v>
      </c>
      <c r="S401" s="4"/>
      <c r="T401" s="18">
        <f t="shared" si="40"/>
        <v>2.2482268193931243</v>
      </c>
      <c r="U401" s="18">
        <f t="shared" si="41"/>
        <v>0.74118277078904204</v>
      </c>
      <c r="V401" s="18"/>
      <c r="W401" s="18">
        <f t="shared" si="43"/>
        <v>-0.24467983437927582</v>
      </c>
      <c r="X401" s="20">
        <f t="shared" si="44"/>
        <v>-6.3327356777840252E-2</v>
      </c>
    </row>
    <row r="402" spans="1:24" s="3" customFormat="1" ht="11.25" customHeight="1" x14ac:dyDescent="0.2">
      <c r="A402" s="2">
        <v>27693</v>
      </c>
      <c r="B402" s="4" t="s">
        <v>19</v>
      </c>
      <c r="C402" s="4" t="s">
        <v>9</v>
      </c>
      <c r="D402" s="4">
        <v>900310458</v>
      </c>
      <c r="E402" s="4" t="s">
        <v>49</v>
      </c>
      <c r="F402" s="4" t="s">
        <v>884</v>
      </c>
      <c r="G402" s="4" t="s">
        <v>74</v>
      </c>
      <c r="H402" s="4" t="s">
        <v>10</v>
      </c>
      <c r="I402" s="4" t="s">
        <v>885</v>
      </c>
      <c r="J402" s="4" t="s">
        <v>11</v>
      </c>
      <c r="K402" s="4" t="s">
        <v>11</v>
      </c>
      <c r="L402" s="4" t="s">
        <v>12</v>
      </c>
      <c r="M402" s="4">
        <v>5908427</v>
      </c>
      <c r="N402" s="4">
        <v>6675808</v>
      </c>
      <c r="O402" s="4">
        <v>97578</v>
      </c>
      <c r="P402" s="4">
        <v>4338774</v>
      </c>
      <c r="Q402" s="4">
        <v>2337034</v>
      </c>
      <c r="R402" s="4">
        <v>342004</v>
      </c>
      <c r="S402" s="4"/>
      <c r="T402" s="18">
        <f t="shared" si="40"/>
        <v>60.550810633544444</v>
      </c>
      <c r="U402" s="18">
        <f t="shared" si="41"/>
        <v>0.64992492294565696</v>
      </c>
      <c r="V402" s="18"/>
      <c r="W402" s="18">
        <f t="shared" si="43"/>
        <v>0.14634104595825306</v>
      </c>
      <c r="X402" s="20">
        <f t="shared" si="44"/>
        <v>5.1230352940048608E-2</v>
      </c>
    </row>
    <row r="403" spans="1:24" s="3" customFormat="1" ht="11.25" customHeight="1" x14ac:dyDescent="0.2">
      <c r="A403" s="2">
        <v>27705</v>
      </c>
      <c r="B403" s="4" t="s">
        <v>19</v>
      </c>
      <c r="C403" s="4" t="s">
        <v>9</v>
      </c>
      <c r="D403" s="4">
        <v>900311030</v>
      </c>
      <c r="E403" s="4" t="s">
        <v>49</v>
      </c>
      <c r="F403" s="4" t="s">
        <v>886</v>
      </c>
      <c r="G403" s="4" t="s">
        <v>74</v>
      </c>
      <c r="H403" s="4" t="s">
        <v>887</v>
      </c>
      <c r="I403" s="4" t="s">
        <v>888</v>
      </c>
      <c r="J403" s="4" t="s">
        <v>23</v>
      </c>
      <c r="K403" s="4" t="s">
        <v>136</v>
      </c>
      <c r="L403" s="4" t="s">
        <v>12</v>
      </c>
      <c r="M403" s="4">
        <v>15601818</v>
      </c>
      <c r="N403" s="4">
        <v>18807116</v>
      </c>
      <c r="O403" s="4">
        <v>731046</v>
      </c>
      <c r="P403" s="4">
        <v>8763283</v>
      </c>
      <c r="Q403" s="4">
        <v>10043833</v>
      </c>
      <c r="R403" s="4">
        <v>1708138</v>
      </c>
      <c r="S403" s="4">
        <v>752326</v>
      </c>
      <c r="T403" s="18">
        <f t="shared" si="40"/>
        <v>21.341773294703753</v>
      </c>
      <c r="U403" s="18">
        <f t="shared" si="41"/>
        <v>0.4659557052766623</v>
      </c>
      <c r="V403" s="18">
        <f t="shared" si="42"/>
        <v>2.2704758309562609</v>
      </c>
      <c r="W403" s="18">
        <f t="shared" si="43"/>
        <v>0.17006833944769889</v>
      </c>
      <c r="X403" s="20">
        <f t="shared" si="44"/>
        <v>9.0824026395115554E-2</v>
      </c>
    </row>
    <row r="404" spans="1:24" s="3" customFormat="1" ht="11.25" customHeight="1" x14ac:dyDescent="0.2">
      <c r="A404" s="2">
        <v>27711</v>
      </c>
      <c r="B404" s="4" t="s">
        <v>19</v>
      </c>
      <c r="C404" s="4" t="s">
        <v>9</v>
      </c>
      <c r="D404" s="4">
        <v>900311609</v>
      </c>
      <c r="E404" s="4" t="s">
        <v>49</v>
      </c>
      <c r="F404" s="4" t="s">
        <v>889</v>
      </c>
      <c r="G404" s="4" t="s">
        <v>74</v>
      </c>
      <c r="H404" s="4" t="s">
        <v>10</v>
      </c>
      <c r="I404" s="4" t="s">
        <v>890</v>
      </c>
      <c r="J404" s="4" t="s">
        <v>11</v>
      </c>
      <c r="K404" s="4" t="s">
        <v>11</v>
      </c>
      <c r="L404" s="4" t="s">
        <v>12</v>
      </c>
      <c r="M404" s="4">
        <v>12089417</v>
      </c>
      <c r="N404" s="4">
        <v>14323144</v>
      </c>
      <c r="O404" s="4">
        <v>1198575</v>
      </c>
      <c r="P404" s="4">
        <v>5834365</v>
      </c>
      <c r="Q404" s="4">
        <v>8488779</v>
      </c>
      <c r="R404" s="4">
        <v>1155002</v>
      </c>
      <c r="S404" s="4">
        <v>790752</v>
      </c>
      <c r="T404" s="18">
        <f t="shared" si="40"/>
        <v>10.086491875769143</v>
      </c>
      <c r="U404" s="18">
        <f t="shared" si="41"/>
        <v>0.40733829109028019</v>
      </c>
      <c r="V404" s="18">
        <f t="shared" si="42"/>
        <v>1.4606374691432966</v>
      </c>
      <c r="W404" s="18">
        <f t="shared" si="43"/>
        <v>0.1360622063550011</v>
      </c>
      <c r="X404" s="20">
        <f t="shared" si="44"/>
        <v>8.0638859736381907E-2</v>
      </c>
    </row>
    <row r="405" spans="1:24" s="3" customFormat="1" ht="11.25" customHeight="1" x14ac:dyDescent="0.2">
      <c r="A405" s="2">
        <v>27785</v>
      </c>
      <c r="B405" s="4" t="s">
        <v>19</v>
      </c>
      <c r="C405" s="4" t="s">
        <v>9</v>
      </c>
      <c r="D405" s="4">
        <v>900314721</v>
      </c>
      <c r="E405" s="4" t="s">
        <v>49</v>
      </c>
      <c r="F405" s="4" t="s">
        <v>891</v>
      </c>
      <c r="G405" s="4" t="s">
        <v>78</v>
      </c>
      <c r="H405" s="4" t="s">
        <v>10</v>
      </c>
      <c r="I405" s="4" t="s">
        <v>892</v>
      </c>
      <c r="J405" s="4" t="s">
        <v>23</v>
      </c>
      <c r="K405" s="4" t="s">
        <v>117</v>
      </c>
      <c r="L405" s="4" t="s">
        <v>12</v>
      </c>
      <c r="M405" s="4">
        <v>821610</v>
      </c>
      <c r="N405" s="4">
        <v>864270</v>
      </c>
      <c r="O405" s="4">
        <v>1730981</v>
      </c>
      <c r="P405" s="4">
        <v>23630</v>
      </c>
      <c r="Q405" s="4">
        <v>840640</v>
      </c>
      <c r="R405" s="4">
        <v>18808</v>
      </c>
      <c r="S405" s="4"/>
      <c r="T405" s="18">
        <f t="shared" si="40"/>
        <v>0.47464992394486133</v>
      </c>
      <c r="U405" s="18">
        <f t="shared" si="41"/>
        <v>2.7340992976731808E-2</v>
      </c>
      <c r="V405" s="18"/>
      <c r="W405" s="18">
        <f t="shared" si="43"/>
        <v>2.2373429767795966E-2</v>
      </c>
      <c r="X405" s="20">
        <f t="shared" si="44"/>
        <v>2.1761717981649255E-2</v>
      </c>
    </row>
    <row r="406" spans="1:24" s="3" customFormat="1" ht="11.25" customHeight="1" x14ac:dyDescent="0.2">
      <c r="A406" s="2">
        <v>27909</v>
      </c>
      <c r="B406" s="4" t="s">
        <v>19</v>
      </c>
      <c r="C406" s="4" t="s">
        <v>9</v>
      </c>
      <c r="D406" s="4">
        <v>900318694</v>
      </c>
      <c r="E406" s="4" t="s">
        <v>49</v>
      </c>
      <c r="F406" s="4" t="s">
        <v>893</v>
      </c>
      <c r="G406" s="4" t="s">
        <v>74</v>
      </c>
      <c r="H406" s="4" t="s">
        <v>10</v>
      </c>
      <c r="I406" s="4" t="s">
        <v>894</v>
      </c>
      <c r="J406" s="4" t="s">
        <v>15</v>
      </c>
      <c r="K406" s="4" t="s">
        <v>16</v>
      </c>
      <c r="L406" s="4" t="s">
        <v>12</v>
      </c>
      <c r="M406" s="4">
        <v>14561214</v>
      </c>
      <c r="N406" s="4">
        <v>15160972</v>
      </c>
      <c r="O406" s="4">
        <v>3170245</v>
      </c>
      <c r="P406" s="4">
        <v>5971183</v>
      </c>
      <c r="Q406" s="4">
        <v>9189789</v>
      </c>
      <c r="R406" s="4">
        <v>2135748</v>
      </c>
      <c r="S406" s="4">
        <v>345592</v>
      </c>
      <c r="T406" s="18">
        <f t="shared" si="40"/>
        <v>4.5930879159181703</v>
      </c>
      <c r="U406" s="18">
        <f t="shared" si="41"/>
        <v>0.39385225432775683</v>
      </c>
      <c r="V406" s="18">
        <f t="shared" si="42"/>
        <v>6.1799694437371233</v>
      </c>
      <c r="W406" s="18">
        <f t="shared" si="43"/>
        <v>0.23240446543440768</v>
      </c>
      <c r="X406" s="20">
        <f t="shared" si="44"/>
        <v>0.14087144280722899</v>
      </c>
    </row>
    <row r="407" spans="1:24" s="3" customFormat="1" ht="11.25" customHeight="1" x14ac:dyDescent="0.2">
      <c r="A407" s="2">
        <v>28005</v>
      </c>
      <c r="B407" s="4" t="s">
        <v>19</v>
      </c>
      <c r="C407" s="4" t="s">
        <v>9</v>
      </c>
      <c r="D407" s="4">
        <v>900321578</v>
      </c>
      <c r="E407" s="4" t="s">
        <v>49</v>
      </c>
      <c r="F407" s="4" t="s">
        <v>895</v>
      </c>
      <c r="G407" s="4" t="s">
        <v>74</v>
      </c>
      <c r="H407" s="4" t="s">
        <v>14</v>
      </c>
      <c r="I407" s="4" t="s">
        <v>896</v>
      </c>
      <c r="J407" s="4" t="s">
        <v>23</v>
      </c>
      <c r="K407" s="4" t="s">
        <v>136</v>
      </c>
      <c r="L407" s="4" t="s">
        <v>12</v>
      </c>
      <c r="M407" s="4">
        <v>19481459</v>
      </c>
      <c r="N407" s="4">
        <v>22918928</v>
      </c>
      <c r="O407" s="4">
        <v>699098</v>
      </c>
      <c r="P407" s="4">
        <v>22339422</v>
      </c>
      <c r="Q407" s="4">
        <v>579506</v>
      </c>
      <c r="R407" s="4">
        <v>1993715</v>
      </c>
      <c r="S407" s="4">
        <v>0</v>
      </c>
      <c r="T407" s="18">
        <f t="shared" ref="T407:T470" si="45">M407/O407</f>
        <v>27.866563772175002</v>
      </c>
      <c r="U407" s="18">
        <f t="shared" ref="U407:U470" si="46">P407/N407</f>
        <v>0.97471496049029871</v>
      </c>
      <c r="V407" s="18"/>
      <c r="W407" s="18">
        <f t="shared" ref="W407:W470" si="47">R407/Q407</f>
        <v>3.4403699012607292</v>
      </c>
      <c r="X407" s="20">
        <f t="shared" ref="X407:X470" si="48">R407/N407</f>
        <v>8.6989888881364788E-2</v>
      </c>
    </row>
    <row r="408" spans="1:24" s="3" customFormat="1" ht="11.25" customHeight="1" x14ac:dyDescent="0.2">
      <c r="A408" s="2">
        <v>28165</v>
      </c>
      <c r="B408" s="4" t="s">
        <v>19</v>
      </c>
      <c r="C408" s="4" t="s">
        <v>9</v>
      </c>
      <c r="D408" s="4">
        <v>900327306</v>
      </c>
      <c r="E408" s="4" t="s">
        <v>49</v>
      </c>
      <c r="F408" s="4" t="s">
        <v>897</v>
      </c>
      <c r="G408" s="4" t="s">
        <v>74</v>
      </c>
      <c r="H408" s="4" t="s">
        <v>10</v>
      </c>
      <c r="I408" s="4" t="s">
        <v>898</v>
      </c>
      <c r="J408" s="4" t="s">
        <v>11</v>
      </c>
      <c r="K408" s="4" t="s">
        <v>11</v>
      </c>
      <c r="L408" s="4" t="s">
        <v>12</v>
      </c>
      <c r="M408" s="4">
        <v>3882668</v>
      </c>
      <c r="N408" s="4">
        <v>4908200</v>
      </c>
      <c r="O408" s="4">
        <v>1484025</v>
      </c>
      <c r="P408" s="4">
        <v>2223701</v>
      </c>
      <c r="Q408" s="4">
        <v>2684499</v>
      </c>
      <c r="R408" s="4">
        <v>412685</v>
      </c>
      <c r="S408" s="4"/>
      <c r="T408" s="18">
        <f t="shared" si="45"/>
        <v>2.6163090244436584</v>
      </c>
      <c r="U408" s="18">
        <f t="shared" si="46"/>
        <v>0.45305835133042666</v>
      </c>
      <c r="V408" s="18"/>
      <c r="W408" s="18">
        <f t="shared" si="47"/>
        <v>0.15372887082468648</v>
      </c>
      <c r="X408" s="20">
        <f t="shared" si="48"/>
        <v>8.4080722056965887E-2</v>
      </c>
    </row>
    <row r="409" spans="1:24" s="3" customFormat="1" ht="11.25" customHeight="1" x14ac:dyDescent="0.2">
      <c r="A409" s="2">
        <v>28193</v>
      </c>
      <c r="B409" s="4" t="s">
        <v>19</v>
      </c>
      <c r="C409" s="4" t="s">
        <v>9</v>
      </c>
      <c r="D409" s="4">
        <v>900328866</v>
      </c>
      <c r="E409" s="4" t="s">
        <v>49</v>
      </c>
      <c r="F409" s="4" t="s">
        <v>899</v>
      </c>
      <c r="G409" s="4" t="s">
        <v>126</v>
      </c>
      <c r="H409" s="4" t="s">
        <v>10</v>
      </c>
      <c r="I409" s="4" t="s">
        <v>900</v>
      </c>
      <c r="J409" s="4" t="s">
        <v>11</v>
      </c>
      <c r="K409" s="4" t="s">
        <v>11</v>
      </c>
      <c r="L409" s="4" t="s">
        <v>12</v>
      </c>
      <c r="M409" s="4">
        <v>3348231</v>
      </c>
      <c r="N409" s="4">
        <v>4293600</v>
      </c>
      <c r="O409" s="4">
        <v>4336768</v>
      </c>
      <c r="P409" s="4">
        <v>2625305</v>
      </c>
      <c r="Q409" s="4">
        <v>1668295</v>
      </c>
      <c r="R409" s="4">
        <v>363805</v>
      </c>
      <c r="S409" s="4">
        <v>375545</v>
      </c>
      <c r="T409" s="18">
        <f t="shared" si="45"/>
        <v>0.77205674825123227</v>
      </c>
      <c r="U409" s="18">
        <f t="shared" si="46"/>
        <v>0.61144610583193593</v>
      </c>
      <c r="V409" s="18">
        <f t="shared" ref="V409:V469" si="49">R409/S409</f>
        <v>0.96873876632627254</v>
      </c>
      <c r="W409" s="18">
        <f t="shared" si="47"/>
        <v>0.21806994566308716</v>
      </c>
      <c r="X409" s="20">
        <f t="shared" si="48"/>
        <v>8.4731926588410653E-2</v>
      </c>
    </row>
    <row r="410" spans="1:24" s="3" customFormat="1" ht="11.25" customHeight="1" x14ac:dyDescent="0.2">
      <c r="A410" s="2">
        <v>28347</v>
      </c>
      <c r="B410" s="4" t="s">
        <v>19</v>
      </c>
      <c r="C410" s="4" t="s">
        <v>9</v>
      </c>
      <c r="D410" s="4">
        <v>900332988</v>
      </c>
      <c r="E410" s="4" t="s">
        <v>49</v>
      </c>
      <c r="F410" s="4" t="s">
        <v>901</v>
      </c>
      <c r="G410" s="4" t="s">
        <v>74</v>
      </c>
      <c r="H410" s="4" t="s">
        <v>10</v>
      </c>
      <c r="I410" s="4" t="s">
        <v>902</v>
      </c>
      <c r="J410" s="4" t="s">
        <v>11</v>
      </c>
      <c r="K410" s="4" t="s">
        <v>11</v>
      </c>
      <c r="L410" s="4" t="s">
        <v>12</v>
      </c>
      <c r="M410" s="4">
        <v>2639979</v>
      </c>
      <c r="N410" s="4">
        <v>2982048</v>
      </c>
      <c r="O410" s="4">
        <v>774590</v>
      </c>
      <c r="P410" s="4">
        <v>1639644</v>
      </c>
      <c r="Q410" s="4">
        <v>1342404</v>
      </c>
      <c r="R410" s="4">
        <v>391942</v>
      </c>
      <c r="S410" s="4">
        <v>142705</v>
      </c>
      <c r="T410" s="18">
        <f t="shared" si="45"/>
        <v>3.4082275784608633</v>
      </c>
      <c r="U410" s="18">
        <f t="shared" si="46"/>
        <v>0.54983823198016935</v>
      </c>
      <c r="V410" s="18">
        <f t="shared" si="49"/>
        <v>2.7465190427805615</v>
      </c>
      <c r="W410" s="18">
        <f t="shared" si="47"/>
        <v>0.29197022654878857</v>
      </c>
      <c r="X410" s="20">
        <f t="shared" si="48"/>
        <v>0.13143383339235318</v>
      </c>
    </row>
    <row r="411" spans="1:24" s="3" customFormat="1" ht="11.25" customHeight="1" x14ac:dyDescent="0.2">
      <c r="A411" s="2">
        <v>28491</v>
      </c>
      <c r="B411" s="4" t="s">
        <v>19</v>
      </c>
      <c r="C411" s="4" t="s">
        <v>9</v>
      </c>
      <c r="D411" s="4">
        <v>900337062</v>
      </c>
      <c r="E411" s="4" t="s">
        <v>49</v>
      </c>
      <c r="F411" s="4" t="s">
        <v>903</v>
      </c>
      <c r="G411" s="4" t="s">
        <v>74</v>
      </c>
      <c r="H411" s="4" t="s">
        <v>10</v>
      </c>
      <c r="I411" s="4" t="s">
        <v>904</v>
      </c>
      <c r="J411" s="4" t="s">
        <v>13</v>
      </c>
      <c r="K411" s="4" t="s">
        <v>22</v>
      </c>
      <c r="L411" s="4" t="s">
        <v>12</v>
      </c>
      <c r="M411" s="4">
        <v>1099443</v>
      </c>
      <c r="N411" s="4">
        <v>1307072</v>
      </c>
      <c r="O411" s="4">
        <v>733836</v>
      </c>
      <c r="P411" s="4">
        <v>1089412</v>
      </c>
      <c r="Q411" s="4">
        <v>217660</v>
      </c>
      <c r="R411" s="4">
        <v>-41578</v>
      </c>
      <c r="S411" s="4">
        <v>35898</v>
      </c>
      <c r="T411" s="18">
        <f t="shared" si="45"/>
        <v>1.4982134972936731</v>
      </c>
      <c r="U411" s="18">
        <f t="shared" si="46"/>
        <v>0.8334751260833374</v>
      </c>
      <c r="V411" s="18">
        <f t="shared" si="49"/>
        <v>-1.1582260850186641</v>
      </c>
      <c r="W411" s="18">
        <f t="shared" si="47"/>
        <v>-0.19102269594780852</v>
      </c>
      <c r="X411" s="20">
        <f t="shared" si="48"/>
        <v>-3.1810030357929786E-2</v>
      </c>
    </row>
    <row r="412" spans="1:24" s="3" customFormat="1" ht="11.25" customHeight="1" x14ac:dyDescent="0.2">
      <c r="A412" s="2">
        <v>28515</v>
      </c>
      <c r="B412" s="4" t="s">
        <v>19</v>
      </c>
      <c r="C412" s="4" t="s">
        <v>9</v>
      </c>
      <c r="D412" s="4">
        <v>900337874</v>
      </c>
      <c r="E412" s="4" t="s">
        <v>49</v>
      </c>
      <c r="F412" s="4" t="s">
        <v>905</v>
      </c>
      <c r="G412" s="4" t="s">
        <v>78</v>
      </c>
      <c r="H412" s="4" t="s">
        <v>10</v>
      </c>
      <c r="I412" s="4" t="s">
        <v>906</v>
      </c>
      <c r="J412" s="4" t="s">
        <v>11</v>
      </c>
      <c r="K412" s="4" t="s">
        <v>11</v>
      </c>
      <c r="L412" s="4" t="s">
        <v>12</v>
      </c>
      <c r="M412" s="4">
        <v>20543406</v>
      </c>
      <c r="N412" s="4">
        <v>24760184</v>
      </c>
      <c r="O412" s="4">
        <v>80161</v>
      </c>
      <c r="P412" s="4">
        <v>489207</v>
      </c>
      <c r="Q412" s="4">
        <v>24270977</v>
      </c>
      <c r="R412" s="4">
        <v>-1510932</v>
      </c>
      <c r="S412" s="4">
        <v>9501</v>
      </c>
      <c r="T412" s="18">
        <f t="shared" si="45"/>
        <v>256.27681790396827</v>
      </c>
      <c r="U412" s="18">
        <f t="shared" si="46"/>
        <v>1.9757809554242407E-2</v>
      </c>
      <c r="V412" s="18">
        <f t="shared" si="49"/>
        <v>-159.02873381749291</v>
      </c>
      <c r="W412" s="18">
        <f t="shared" si="47"/>
        <v>-6.2252623781893904E-2</v>
      </c>
      <c r="X412" s="20">
        <f t="shared" si="48"/>
        <v>-6.1022648296959345E-2</v>
      </c>
    </row>
    <row r="413" spans="1:24" s="3" customFormat="1" ht="11.25" customHeight="1" x14ac:dyDescent="0.2">
      <c r="A413" s="2">
        <v>28599</v>
      </c>
      <c r="B413" s="4" t="s">
        <v>19</v>
      </c>
      <c r="C413" s="4" t="s">
        <v>9</v>
      </c>
      <c r="D413" s="4">
        <v>900340930</v>
      </c>
      <c r="E413" s="4" t="s">
        <v>49</v>
      </c>
      <c r="F413" s="4" t="s">
        <v>907</v>
      </c>
      <c r="G413" s="4" t="s">
        <v>78</v>
      </c>
      <c r="H413" s="4" t="s">
        <v>10</v>
      </c>
      <c r="I413" s="4" t="s">
        <v>908</v>
      </c>
      <c r="J413" s="4" t="s">
        <v>11</v>
      </c>
      <c r="K413" s="4" t="s">
        <v>11</v>
      </c>
      <c r="L413" s="4" t="s">
        <v>12</v>
      </c>
      <c r="M413" s="4">
        <v>7597278</v>
      </c>
      <c r="N413" s="4">
        <v>8302107</v>
      </c>
      <c r="O413" s="4">
        <v>20892440</v>
      </c>
      <c r="P413" s="4">
        <v>4844981</v>
      </c>
      <c r="Q413" s="4">
        <v>3457126</v>
      </c>
      <c r="R413" s="4">
        <v>584400</v>
      </c>
      <c r="S413" s="4">
        <v>411908</v>
      </c>
      <c r="T413" s="18">
        <f t="shared" si="45"/>
        <v>0.36363766032114964</v>
      </c>
      <c r="U413" s="18">
        <f t="shared" si="46"/>
        <v>0.58358450451192689</v>
      </c>
      <c r="V413" s="18">
        <f t="shared" si="49"/>
        <v>1.418763413189353</v>
      </c>
      <c r="W413" s="18">
        <f t="shared" si="47"/>
        <v>0.16904214656914443</v>
      </c>
      <c r="X413" s="20">
        <f t="shared" si="48"/>
        <v>7.0391769221957751E-2</v>
      </c>
    </row>
    <row r="414" spans="1:24" s="3" customFormat="1" ht="11.25" customHeight="1" x14ac:dyDescent="0.2">
      <c r="A414" s="2">
        <v>28605</v>
      </c>
      <c r="B414" s="4" t="s">
        <v>19</v>
      </c>
      <c r="C414" s="4" t="s">
        <v>9</v>
      </c>
      <c r="D414" s="4">
        <v>900341056</v>
      </c>
      <c r="E414" s="4" t="s">
        <v>49</v>
      </c>
      <c r="F414" s="4" t="s">
        <v>909</v>
      </c>
      <c r="G414" s="4" t="s">
        <v>74</v>
      </c>
      <c r="H414" s="4" t="s">
        <v>10</v>
      </c>
      <c r="I414" s="4" t="s">
        <v>910</v>
      </c>
      <c r="J414" s="4" t="s">
        <v>23</v>
      </c>
      <c r="K414" s="4" t="s">
        <v>136</v>
      </c>
      <c r="L414" s="4" t="s">
        <v>12</v>
      </c>
      <c r="M414" s="4">
        <v>1895819</v>
      </c>
      <c r="N414" s="4">
        <v>3402155</v>
      </c>
      <c r="O414" s="4">
        <v>3466556</v>
      </c>
      <c r="P414" s="4">
        <v>1784969</v>
      </c>
      <c r="Q414" s="4">
        <v>1617186</v>
      </c>
      <c r="R414" s="4">
        <v>1030973</v>
      </c>
      <c r="S414" s="4">
        <v>435809</v>
      </c>
      <c r="T414" s="18">
        <f t="shared" si="45"/>
        <v>0.54688832374264251</v>
      </c>
      <c r="U414" s="18">
        <f t="shared" si="46"/>
        <v>0.52465834155116386</v>
      </c>
      <c r="V414" s="18">
        <f t="shared" si="49"/>
        <v>2.3656533022493798</v>
      </c>
      <c r="W414" s="18">
        <f t="shared" si="47"/>
        <v>0.63751046571019043</v>
      </c>
      <c r="X414" s="20">
        <f t="shared" si="48"/>
        <v>0.30303528204917179</v>
      </c>
    </row>
    <row r="415" spans="1:24" s="3" customFormat="1" ht="11.25" customHeight="1" x14ac:dyDescent="0.2">
      <c r="A415" s="2">
        <v>28629</v>
      </c>
      <c r="B415" s="4" t="s">
        <v>19</v>
      </c>
      <c r="C415" s="4" t="s">
        <v>9</v>
      </c>
      <c r="D415" s="4">
        <v>900341778</v>
      </c>
      <c r="E415" s="4" t="s">
        <v>49</v>
      </c>
      <c r="F415" s="4" t="s">
        <v>911</v>
      </c>
      <c r="G415" s="4" t="s">
        <v>78</v>
      </c>
      <c r="H415" s="4" t="s">
        <v>10</v>
      </c>
      <c r="I415" s="4" t="s">
        <v>912</v>
      </c>
      <c r="J415" s="4" t="s">
        <v>13</v>
      </c>
      <c r="K415" s="4" t="s">
        <v>325</v>
      </c>
      <c r="L415" s="4" t="s">
        <v>12</v>
      </c>
      <c r="M415" s="4">
        <v>3204836</v>
      </c>
      <c r="N415" s="4">
        <v>7019383</v>
      </c>
      <c r="O415" s="4">
        <v>516186</v>
      </c>
      <c r="P415" s="4">
        <v>5265896</v>
      </c>
      <c r="Q415" s="4">
        <v>1753487</v>
      </c>
      <c r="R415" s="4">
        <v>361428</v>
      </c>
      <c r="S415" s="4">
        <v>847460</v>
      </c>
      <c r="T415" s="18">
        <f t="shared" si="45"/>
        <v>6.2086844664520155</v>
      </c>
      <c r="U415" s="18">
        <f t="shared" si="46"/>
        <v>0.75019357114435836</v>
      </c>
      <c r="V415" s="18">
        <f t="shared" si="49"/>
        <v>0.42648384584523163</v>
      </c>
      <c r="W415" s="18">
        <f t="shared" si="47"/>
        <v>0.20611957773282608</v>
      </c>
      <c r="X415" s="20">
        <f t="shared" si="48"/>
        <v>5.1489995630670103E-2</v>
      </c>
    </row>
    <row r="416" spans="1:24" s="3" customFormat="1" ht="11.25" customHeight="1" x14ac:dyDescent="0.2">
      <c r="A416" s="2">
        <v>28761</v>
      </c>
      <c r="B416" s="4" t="s">
        <v>19</v>
      </c>
      <c r="C416" s="4" t="s">
        <v>9</v>
      </c>
      <c r="D416" s="4">
        <v>900346138</v>
      </c>
      <c r="E416" s="4" t="s">
        <v>49</v>
      </c>
      <c r="F416" s="4" t="s">
        <v>913</v>
      </c>
      <c r="G416" s="4" t="s">
        <v>74</v>
      </c>
      <c r="H416" s="4" t="s">
        <v>10</v>
      </c>
      <c r="I416" s="4" t="s">
        <v>914</v>
      </c>
      <c r="J416" s="4" t="s">
        <v>11</v>
      </c>
      <c r="K416" s="4" t="s">
        <v>11</v>
      </c>
      <c r="L416" s="4" t="s">
        <v>12</v>
      </c>
      <c r="M416" s="4">
        <v>17292576</v>
      </c>
      <c r="N416" s="4">
        <v>22830038</v>
      </c>
      <c r="O416" s="4">
        <v>2057884</v>
      </c>
      <c r="P416" s="4">
        <v>897157</v>
      </c>
      <c r="Q416" s="4">
        <v>21932881</v>
      </c>
      <c r="R416" s="4">
        <v>770516</v>
      </c>
      <c r="S416" s="4">
        <v>44814</v>
      </c>
      <c r="T416" s="18">
        <f t="shared" si="45"/>
        <v>8.4030858882230479</v>
      </c>
      <c r="U416" s="18">
        <f t="shared" si="46"/>
        <v>3.9297218865776744E-2</v>
      </c>
      <c r="V416" s="18">
        <f t="shared" si="49"/>
        <v>17.19364484312938</v>
      </c>
      <c r="W416" s="18">
        <f t="shared" si="47"/>
        <v>3.513063331716431E-2</v>
      </c>
      <c r="X416" s="20">
        <f t="shared" si="48"/>
        <v>3.3750097130806352E-2</v>
      </c>
    </row>
    <row r="417" spans="1:24" s="3" customFormat="1" ht="11.25" customHeight="1" x14ac:dyDescent="0.2">
      <c r="A417" s="2">
        <v>28813</v>
      </c>
      <c r="B417" s="4" t="s">
        <v>19</v>
      </c>
      <c r="C417" s="4" t="s">
        <v>9</v>
      </c>
      <c r="D417" s="4">
        <v>900347900</v>
      </c>
      <c r="E417" s="4" t="s">
        <v>49</v>
      </c>
      <c r="F417" s="4" t="s">
        <v>915</v>
      </c>
      <c r="G417" s="4" t="s">
        <v>74</v>
      </c>
      <c r="H417" s="4" t="s">
        <v>10</v>
      </c>
      <c r="I417" s="4" t="s">
        <v>916</v>
      </c>
      <c r="J417" s="4" t="s">
        <v>17</v>
      </c>
      <c r="K417" s="4" t="s">
        <v>18</v>
      </c>
      <c r="L417" s="4" t="s">
        <v>12</v>
      </c>
      <c r="M417" s="4">
        <v>4276351</v>
      </c>
      <c r="N417" s="4">
        <v>4289185</v>
      </c>
      <c r="O417" s="4">
        <v>97578</v>
      </c>
      <c r="P417" s="4">
        <v>2817092</v>
      </c>
      <c r="Q417" s="4">
        <v>1472093</v>
      </c>
      <c r="R417" s="4">
        <v>279015</v>
      </c>
      <c r="S417" s="4">
        <v>113380</v>
      </c>
      <c r="T417" s="18">
        <f t="shared" si="45"/>
        <v>43.82495029617332</v>
      </c>
      <c r="U417" s="18">
        <f t="shared" si="46"/>
        <v>0.65678957657457071</v>
      </c>
      <c r="V417" s="18">
        <f t="shared" si="49"/>
        <v>2.4608837537484565</v>
      </c>
      <c r="W417" s="18">
        <f t="shared" si="47"/>
        <v>0.18953625891842432</v>
      </c>
      <c r="X417" s="20">
        <f t="shared" si="48"/>
        <v>6.5050819677864205E-2</v>
      </c>
    </row>
    <row r="418" spans="1:24" s="3" customFormat="1" ht="11.25" customHeight="1" x14ac:dyDescent="0.2">
      <c r="A418" s="2">
        <v>28835</v>
      </c>
      <c r="B418" s="4" t="s">
        <v>19</v>
      </c>
      <c r="C418" s="4" t="s">
        <v>9</v>
      </c>
      <c r="D418" s="4">
        <v>900348900</v>
      </c>
      <c r="E418" s="4" t="s">
        <v>49</v>
      </c>
      <c r="F418" s="4" t="s">
        <v>917</v>
      </c>
      <c r="G418" s="4" t="s">
        <v>423</v>
      </c>
      <c r="H418" s="4" t="s">
        <v>10</v>
      </c>
      <c r="I418" s="4" t="s">
        <v>918</v>
      </c>
      <c r="J418" s="4" t="s">
        <v>15</v>
      </c>
      <c r="K418" s="4" t="s">
        <v>16</v>
      </c>
      <c r="L418" s="4" t="s">
        <v>12</v>
      </c>
      <c r="M418" s="4">
        <v>1995221</v>
      </c>
      <c r="N418" s="4">
        <v>4506243</v>
      </c>
      <c r="O418" s="4">
        <v>731046</v>
      </c>
      <c r="P418" s="4">
        <v>672195</v>
      </c>
      <c r="Q418" s="4">
        <v>3834048</v>
      </c>
      <c r="R418" s="4">
        <v>286899</v>
      </c>
      <c r="S418" s="4"/>
      <c r="T418" s="18">
        <f t="shared" si="45"/>
        <v>2.7292687464263534</v>
      </c>
      <c r="U418" s="18">
        <f t="shared" si="46"/>
        <v>0.1491697185438069</v>
      </c>
      <c r="V418" s="18"/>
      <c r="W418" s="18">
        <f t="shared" si="47"/>
        <v>7.4829266613250539E-2</v>
      </c>
      <c r="X418" s="20">
        <f t="shared" si="48"/>
        <v>6.3667005973712471E-2</v>
      </c>
    </row>
    <row r="419" spans="1:24" s="3" customFormat="1" ht="11.25" customHeight="1" x14ac:dyDescent="0.2">
      <c r="A419" s="2">
        <v>28885</v>
      </c>
      <c r="B419" s="4" t="s">
        <v>19</v>
      </c>
      <c r="C419" s="4" t="s">
        <v>9</v>
      </c>
      <c r="D419" s="4">
        <v>900350852</v>
      </c>
      <c r="E419" s="4" t="s">
        <v>49</v>
      </c>
      <c r="F419" s="4" t="s">
        <v>919</v>
      </c>
      <c r="G419" s="4" t="s">
        <v>74</v>
      </c>
      <c r="H419" s="4" t="s">
        <v>10</v>
      </c>
      <c r="I419" s="4" t="s">
        <v>920</v>
      </c>
      <c r="J419" s="4" t="s">
        <v>11</v>
      </c>
      <c r="K419" s="4" t="s">
        <v>11</v>
      </c>
      <c r="L419" s="4" t="s">
        <v>12</v>
      </c>
      <c r="M419" s="4">
        <v>3196823</v>
      </c>
      <c r="N419" s="4">
        <v>3516639</v>
      </c>
      <c r="O419" s="4">
        <v>1198575</v>
      </c>
      <c r="P419" s="4">
        <v>4091600</v>
      </c>
      <c r="Q419" s="4">
        <v>-574961</v>
      </c>
      <c r="R419" s="4">
        <v>164278</v>
      </c>
      <c r="S419" s="4">
        <v>584915</v>
      </c>
      <c r="T419" s="18">
        <f t="shared" si="45"/>
        <v>2.6671864505767267</v>
      </c>
      <c r="U419" s="18">
        <f t="shared" si="46"/>
        <v>1.163497305239463</v>
      </c>
      <c r="V419" s="18">
        <f t="shared" si="49"/>
        <v>0.28085790243026765</v>
      </c>
      <c r="W419" s="18">
        <f t="shared" si="47"/>
        <v>-0.28572024885166125</v>
      </c>
      <c r="X419" s="20">
        <f t="shared" si="48"/>
        <v>4.6714490739595389E-2</v>
      </c>
    </row>
    <row r="420" spans="1:24" s="3" customFormat="1" ht="11.25" customHeight="1" x14ac:dyDescent="0.2">
      <c r="A420" s="2">
        <v>28905</v>
      </c>
      <c r="B420" s="4" t="s">
        <v>19</v>
      </c>
      <c r="C420" s="4" t="s">
        <v>9</v>
      </c>
      <c r="D420" s="4">
        <v>900352229</v>
      </c>
      <c r="E420" s="4" t="s">
        <v>49</v>
      </c>
      <c r="F420" s="4" t="s">
        <v>921</v>
      </c>
      <c r="G420" s="4" t="s">
        <v>74</v>
      </c>
      <c r="H420" s="4" t="s">
        <v>10</v>
      </c>
      <c r="I420" s="4" t="s">
        <v>922</v>
      </c>
      <c r="J420" s="4" t="s">
        <v>15</v>
      </c>
      <c r="K420" s="4" t="s">
        <v>16</v>
      </c>
      <c r="L420" s="4" t="s">
        <v>12</v>
      </c>
      <c r="M420" s="4">
        <v>2788274</v>
      </c>
      <c r="N420" s="4">
        <v>2924507</v>
      </c>
      <c r="O420" s="4">
        <v>1730981</v>
      </c>
      <c r="P420" s="4">
        <v>325664</v>
      </c>
      <c r="Q420" s="4">
        <v>2598843</v>
      </c>
      <c r="R420" s="4">
        <v>574450</v>
      </c>
      <c r="S420" s="4">
        <v>14962</v>
      </c>
      <c r="T420" s="18">
        <f t="shared" si="45"/>
        <v>1.6108056645335795</v>
      </c>
      <c r="U420" s="18">
        <f t="shared" si="46"/>
        <v>0.11135688852856225</v>
      </c>
      <c r="V420" s="18">
        <f t="shared" si="49"/>
        <v>38.393931292607938</v>
      </c>
      <c r="W420" s="18">
        <f t="shared" si="47"/>
        <v>0.22104067079080961</v>
      </c>
      <c r="X420" s="20">
        <f t="shared" si="48"/>
        <v>0.19642626945327879</v>
      </c>
    </row>
    <row r="421" spans="1:24" s="3" customFormat="1" ht="11.25" customHeight="1" x14ac:dyDescent="0.2">
      <c r="A421" s="2">
        <v>28923</v>
      </c>
      <c r="B421" s="4" t="s">
        <v>19</v>
      </c>
      <c r="C421" s="4" t="s">
        <v>9</v>
      </c>
      <c r="D421" s="4">
        <v>900352772</v>
      </c>
      <c r="E421" s="4" t="s">
        <v>49</v>
      </c>
      <c r="F421" s="4" t="s">
        <v>923</v>
      </c>
      <c r="G421" s="4" t="s">
        <v>74</v>
      </c>
      <c r="H421" s="4" t="s">
        <v>10</v>
      </c>
      <c r="I421" s="4" t="s">
        <v>924</v>
      </c>
      <c r="J421" s="4" t="s">
        <v>11</v>
      </c>
      <c r="K421" s="4" t="s">
        <v>11</v>
      </c>
      <c r="L421" s="4" t="s">
        <v>12</v>
      </c>
      <c r="M421" s="4">
        <v>12674034</v>
      </c>
      <c r="N421" s="4">
        <v>15093981</v>
      </c>
      <c r="O421" s="4">
        <v>3170245</v>
      </c>
      <c r="P421" s="4">
        <v>4051579</v>
      </c>
      <c r="Q421" s="4">
        <v>11042402</v>
      </c>
      <c r="R421" s="4">
        <v>3196887</v>
      </c>
      <c r="S421" s="4">
        <v>828914</v>
      </c>
      <c r="T421" s="18">
        <f t="shared" si="45"/>
        <v>3.9978090021433674</v>
      </c>
      <c r="U421" s="18">
        <f t="shared" si="46"/>
        <v>0.26842348615650174</v>
      </c>
      <c r="V421" s="18">
        <f t="shared" si="49"/>
        <v>3.8567173434156015</v>
      </c>
      <c r="W421" s="18">
        <f t="shared" si="47"/>
        <v>0.28951010839851693</v>
      </c>
      <c r="X421" s="20">
        <f t="shared" si="48"/>
        <v>0.21179879582464031</v>
      </c>
    </row>
    <row r="422" spans="1:24" s="3" customFormat="1" ht="11.25" customHeight="1" x14ac:dyDescent="0.2">
      <c r="A422" s="2">
        <v>28935</v>
      </c>
      <c r="B422" s="4" t="s">
        <v>19</v>
      </c>
      <c r="C422" s="4" t="s">
        <v>9</v>
      </c>
      <c r="D422" s="4">
        <v>900353389</v>
      </c>
      <c r="E422" s="4" t="s">
        <v>49</v>
      </c>
      <c r="F422" s="4" t="s">
        <v>925</v>
      </c>
      <c r="G422" s="4" t="s">
        <v>74</v>
      </c>
      <c r="H422" s="4" t="s">
        <v>105</v>
      </c>
      <c r="I422" s="4" t="s">
        <v>926</v>
      </c>
      <c r="J422" s="4" t="s">
        <v>11</v>
      </c>
      <c r="K422" s="4" t="s">
        <v>11</v>
      </c>
      <c r="L422" s="4" t="s">
        <v>12</v>
      </c>
      <c r="M422" s="4">
        <v>16796340</v>
      </c>
      <c r="N422" s="4">
        <v>17769807</v>
      </c>
      <c r="O422" s="4">
        <v>699098</v>
      </c>
      <c r="P422" s="4">
        <v>12948673</v>
      </c>
      <c r="Q422" s="4">
        <v>4821134</v>
      </c>
      <c r="R422" s="4">
        <v>7266472</v>
      </c>
      <c r="S422" s="4">
        <v>59277</v>
      </c>
      <c r="T422" s="18">
        <f t="shared" si="45"/>
        <v>24.025730298184232</v>
      </c>
      <c r="U422" s="18">
        <f t="shared" si="46"/>
        <v>0.72868956877246893</v>
      </c>
      <c r="V422" s="18">
        <f t="shared" si="49"/>
        <v>122.58501611080183</v>
      </c>
      <c r="W422" s="18">
        <f t="shared" si="47"/>
        <v>1.5072122036018911</v>
      </c>
      <c r="X422" s="20">
        <f t="shared" si="48"/>
        <v>0.40892239291062643</v>
      </c>
    </row>
    <row r="423" spans="1:24" s="3" customFormat="1" ht="11.25" customHeight="1" x14ac:dyDescent="0.2">
      <c r="A423" s="2">
        <v>29081</v>
      </c>
      <c r="B423" s="4" t="s">
        <v>19</v>
      </c>
      <c r="C423" s="4" t="s">
        <v>9</v>
      </c>
      <c r="D423" s="4">
        <v>900358250</v>
      </c>
      <c r="E423" s="4" t="s">
        <v>49</v>
      </c>
      <c r="F423" s="4" t="s">
        <v>927</v>
      </c>
      <c r="G423" s="4" t="s">
        <v>78</v>
      </c>
      <c r="H423" s="4" t="s">
        <v>10</v>
      </c>
      <c r="I423" s="4" t="s">
        <v>928</v>
      </c>
      <c r="J423" s="4" t="s">
        <v>13</v>
      </c>
      <c r="K423" s="4" t="s">
        <v>103</v>
      </c>
      <c r="L423" s="4" t="s">
        <v>12</v>
      </c>
      <c r="M423" s="4">
        <v>1980246</v>
      </c>
      <c r="N423" s="4">
        <v>2110668</v>
      </c>
      <c r="O423" s="4">
        <v>1484025</v>
      </c>
      <c r="P423" s="4">
        <v>944103</v>
      </c>
      <c r="Q423" s="4">
        <v>1166565</v>
      </c>
      <c r="R423" s="4">
        <v>-73024</v>
      </c>
      <c r="S423" s="4">
        <v>0</v>
      </c>
      <c r="T423" s="18">
        <f t="shared" si="45"/>
        <v>1.3343750947591853</v>
      </c>
      <c r="U423" s="18">
        <f t="shared" si="46"/>
        <v>0.44730057024600745</v>
      </c>
      <c r="V423" s="18"/>
      <c r="W423" s="18">
        <f t="shared" si="47"/>
        <v>-6.2597454921071688E-2</v>
      </c>
      <c r="X423" s="20">
        <f t="shared" si="48"/>
        <v>-3.4597577638927582E-2</v>
      </c>
    </row>
    <row r="424" spans="1:24" s="3" customFormat="1" ht="11.25" customHeight="1" x14ac:dyDescent="0.2">
      <c r="A424" s="2">
        <v>29209</v>
      </c>
      <c r="B424" s="4" t="s">
        <v>19</v>
      </c>
      <c r="C424" s="4" t="s">
        <v>9</v>
      </c>
      <c r="D424" s="4">
        <v>900362587</v>
      </c>
      <c r="E424" s="4" t="s">
        <v>49</v>
      </c>
      <c r="F424" s="4" t="s">
        <v>929</v>
      </c>
      <c r="G424" s="4" t="s">
        <v>74</v>
      </c>
      <c r="H424" s="4" t="s">
        <v>10</v>
      </c>
      <c r="I424" s="4" t="s">
        <v>930</v>
      </c>
      <c r="J424" s="4" t="s">
        <v>13</v>
      </c>
      <c r="K424" s="4" t="s">
        <v>325</v>
      </c>
      <c r="L424" s="4" t="s">
        <v>12</v>
      </c>
      <c r="M424" s="4">
        <v>2178611</v>
      </c>
      <c r="N424" s="4">
        <v>2391829</v>
      </c>
      <c r="O424" s="4">
        <v>4336768</v>
      </c>
      <c r="P424" s="4">
        <v>1281264</v>
      </c>
      <c r="Q424" s="4">
        <v>1110565</v>
      </c>
      <c r="R424" s="4">
        <v>107556</v>
      </c>
      <c r="S424" s="4"/>
      <c r="T424" s="18">
        <f t="shared" si="45"/>
        <v>0.50235820777131723</v>
      </c>
      <c r="U424" s="18">
        <f t="shared" si="46"/>
        <v>0.53568378006956185</v>
      </c>
      <c r="V424" s="18"/>
      <c r="W424" s="18">
        <f t="shared" si="47"/>
        <v>9.6848000792389463E-2</v>
      </c>
      <c r="X424" s="20">
        <f t="shared" si="48"/>
        <v>4.4968097635742353E-2</v>
      </c>
    </row>
    <row r="425" spans="1:24" s="3" customFormat="1" ht="11.25" customHeight="1" x14ac:dyDescent="0.2">
      <c r="A425" s="2">
        <v>29255</v>
      </c>
      <c r="B425" s="4" t="s">
        <v>19</v>
      </c>
      <c r="C425" s="4" t="s">
        <v>9</v>
      </c>
      <c r="D425" s="4">
        <v>900364247</v>
      </c>
      <c r="E425" s="4" t="s">
        <v>49</v>
      </c>
      <c r="F425" s="4" t="s">
        <v>931</v>
      </c>
      <c r="G425" s="4" t="s">
        <v>74</v>
      </c>
      <c r="H425" s="4" t="s">
        <v>10</v>
      </c>
      <c r="I425" s="4" t="s">
        <v>932</v>
      </c>
      <c r="J425" s="4" t="s">
        <v>15</v>
      </c>
      <c r="K425" s="4" t="s">
        <v>431</v>
      </c>
      <c r="L425" s="4" t="s">
        <v>12</v>
      </c>
      <c r="M425" s="4">
        <v>1196758</v>
      </c>
      <c r="N425" s="4">
        <v>1341610</v>
      </c>
      <c r="O425" s="4">
        <v>774590</v>
      </c>
      <c r="P425" s="4">
        <v>1417486</v>
      </c>
      <c r="Q425" s="4">
        <v>-75876</v>
      </c>
      <c r="R425" s="4">
        <v>-568396</v>
      </c>
      <c r="S425" s="4"/>
      <c r="T425" s="18">
        <f t="shared" si="45"/>
        <v>1.5450212370415317</v>
      </c>
      <c r="U425" s="18">
        <f t="shared" si="46"/>
        <v>1.0565559290702962</v>
      </c>
      <c r="V425" s="18"/>
      <c r="W425" s="18">
        <f t="shared" si="47"/>
        <v>7.4911170857715224</v>
      </c>
      <c r="X425" s="20">
        <f t="shared" si="48"/>
        <v>-0.42366708656017771</v>
      </c>
    </row>
    <row r="426" spans="1:24" s="3" customFormat="1" ht="11.25" customHeight="1" x14ac:dyDescent="0.2">
      <c r="A426" s="2">
        <v>29307</v>
      </c>
      <c r="B426" s="4" t="s">
        <v>19</v>
      </c>
      <c r="C426" s="4" t="s">
        <v>9</v>
      </c>
      <c r="D426" s="4">
        <v>900366080</v>
      </c>
      <c r="E426" s="4" t="s">
        <v>49</v>
      </c>
      <c r="F426" s="4" t="s">
        <v>933</v>
      </c>
      <c r="G426" s="4" t="s">
        <v>74</v>
      </c>
      <c r="H426" s="4" t="s">
        <v>10</v>
      </c>
      <c r="I426" s="4" t="s">
        <v>934</v>
      </c>
      <c r="J426" s="4" t="s">
        <v>11</v>
      </c>
      <c r="K426" s="4" t="s">
        <v>11</v>
      </c>
      <c r="L426" s="4" t="s">
        <v>12</v>
      </c>
      <c r="M426" s="4">
        <v>4311839</v>
      </c>
      <c r="N426" s="4">
        <v>5977745</v>
      </c>
      <c r="O426" s="4">
        <v>733836</v>
      </c>
      <c r="P426" s="4">
        <v>3627463</v>
      </c>
      <c r="Q426" s="4">
        <v>2350282</v>
      </c>
      <c r="R426" s="4">
        <v>756739</v>
      </c>
      <c r="S426" s="4">
        <v>527157</v>
      </c>
      <c r="T426" s="18">
        <f t="shared" si="45"/>
        <v>5.8757528930169682</v>
      </c>
      <c r="U426" s="18">
        <f t="shared" si="46"/>
        <v>0.60682799283007216</v>
      </c>
      <c r="V426" s="18">
        <f t="shared" si="49"/>
        <v>1.4355097248068411</v>
      </c>
      <c r="W426" s="18">
        <f t="shared" si="47"/>
        <v>0.32197795838967408</v>
      </c>
      <c r="X426" s="20">
        <f t="shared" si="48"/>
        <v>0.12659272016454365</v>
      </c>
    </row>
    <row r="427" spans="1:24" s="3" customFormat="1" ht="11.25" customHeight="1" x14ac:dyDescent="0.2">
      <c r="A427" s="2">
        <v>29347</v>
      </c>
      <c r="B427" s="4" t="s">
        <v>19</v>
      </c>
      <c r="C427" s="4" t="s">
        <v>9</v>
      </c>
      <c r="D427" s="4">
        <v>900367678</v>
      </c>
      <c r="E427" s="4" t="s">
        <v>49</v>
      </c>
      <c r="F427" s="4" t="s">
        <v>935</v>
      </c>
      <c r="G427" s="4" t="s">
        <v>74</v>
      </c>
      <c r="H427" s="4" t="s">
        <v>10</v>
      </c>
      <c r="I427" s="4" t="s">
        <v>936</v>
      </c>
      <c r="J427" s="4" t="s">
        <v>11</v>
      </c>
      <c r="K427" s="4" t="s">
        <v>11</v>
      </c>
      <c r="L427" s="4" t="s">
        <v>12</v>
      </c>
      <c r="M427" s="4">
        <v>32529473</v>
      </c>
      <c r="N427" s="4">
        <v>33330826</v>
      </c>
      <c r="O427" s="4">
        <v>80161</v>
      </c>
      <c r="P427" s="4">
        <v>13557488</v>
      </c>
      <c r="Q427" s="4">
        <v>19773338</v>
      </c>
      <c r="R427" s="4">
        <v>5068489</v>
      </c>
      <c r="S427" s="4">
        <v>1895377</v>
      </c>
      <c r="T427" s="18">
        <f t="shared" si="45"/>
        <v>405.80173650528315</v>
      </c>
      <c r="U427" s="18">
        <f t="shared" si="46"/>
        <v>0.40675523612886161</v>
      </c>
      <c r="V427" s="18">
        <f t="shared" si="49"/>
        <v>2.6741323757753737</v>
      </c>
      <c r="W427" s="18">
        <f t="shared" si="47"/>
        <v>0.25632945737335799</v>
      </c>
      <c r="X427" s="20">
        <f t="shared" si="48"/>
        <v>0.15206610841267479</v>
      </c>
    </row>
    <row r="428" spans="1:24" s="3" customFormat="1" ht="11.25" customHeight="1" x14ac:dyDescent="0.2">
      <c r="A428" s="2">
        <v>29375</v>
      </c>
      <c r="B428" s="4" t="s">
        <v>19</v>
      </c>
      <c r="C428" s="4" t="s">
        <v>9</v>
      </c>
      <c r="D428" s="4">
        <v>900368459</v>
      </c>
      <c r="E428" s="4" t="s">
        <v>49</v>
      </c>
      <c r="F428" s="4" t="s">
        <v>937</v>
      </c>
      <c r="G428" s="4" t="s">
        <v>78</v>
      </c>
      <c r="H428" s="4" t="s">
        <v>10</v>
      </c>
      <c r="I428" s="4" t="s">
        <v>938</v>
      </c>
      <c r="J428" s="4" t="s">
        <v>15</v>
      </c>
      <c r="K428" s="4" t="s">
        <v>58</v>
      </c>
      <c r="L428" s="4" t="s">
        <v>12</v>
      </c>
      <c r="M428" s="4">
        <v>1794545</v>
      </c>
      <c r="N428" s="4">
        <v>2637572</v>
      </c>
      <c r="O428" s="4">
        <v>20892440</v>
      </c>
      <c r="P428" s="4">
        <v>4902240</v>
      </c>
      <c r="Q428" s="4">
        <v>-2264668</v>
      </c>
      <c r="R428" s="4">
        <v>-206574</v>
      </c>
      <c r="S428" s="4">
        <v>616766</v>
      </c>
      <c r="T428" s="18">
        <f t="shared" si="45"/>
        <v>8.5894467089530954E-2</v>
      </c>
      <c r="U428" s="18">
        <f t="shared" si="46"/>
        <v>1.8586184566715145</v>
      </c>
      <c r="V428" s="18">
        <f t="shared" si="49"/>
        <v>-0.33493091383117746</v>
      </c>
      <c r="W428" s="18">
        <f t="shared" si="47"/>
        <v>9.1216019301725459E-2</v>
      </c>
      <c r="X428" s="20">
        <f t="shared" si="48"/>
        <v>-7.8319757716566601E-2</v>
      </c>
    </row>
    <row r="429" spans="1:24" s="3" customFormat="1" ht="11.25" customHeight="1" x14ac:dyDescent="0.2">
      <c r="A429" s="2">
        <v>29465</v>
      </c>
      <c r="B429" s="4" t="s">
        <v>19</v>
      </c>
      <c r="C429" s="4" t="s">
        <v>9</v>
      </c>
      <c r="D429" s="4">
        <v>900371896</v>
      </c>
      <c r="E429" s="4" t="s">
        <v>49</v>
      </c>
      <c r="F429" s="4" t="s">
        <v>939</v>
      </c>
      <c r="G429" s="4" t="s">
        <v>74</v>
      </c>
      <c r="H429" s="4" t="s">
        <v>10</v>
      </c>
      <c r="I429" s="4" t="s">
        <v>940</v>
      </c>
      <c r="J429" s="4" t="s">
        <v>11</v>
      </c>
      <c r="K429" s="4" t="s">
        <v>11</v>
      </c>
      <c r="L429" s="4" t="s">
        <v>12</v>
      </c>
      <c r="M429" s="4">
        <v>2609340</v>
      </c>
      <c r="N429" s="4">
        <v>2612562</v>
      </c>
      <c r="O429" s="4">
        <v>3466556</v>
      </c>
      <c r="P429" s="4">
        <v>1651969</v>
      </c>
      <c r="Q429" s="4">
        <v>960593</v>
      </c>
      <c r="R429" s="4">
        <v>759669</v>
      </c>
      <c r="S429" s="4">
        <v>184473</v>
      </c>
      <c r="T429" s="18">
        <f t="shared" si="45"/>
        <v>0.75271825985214147</v>
      </c>
      <c r="U429" s="18">
        <f t="shared" si="46"/>
        <v>0.63231762538075653</v>
      </c>
      <c r="V429" s="18">
        <f t="shared" si="49"/>
        <v>4.1180497959050921</v>
      </c>
      <c r="W429" s="18">
        <f t="shared" si="47"/>
        <v>0.79083337063667969</v>
      </c>
      <c r="X429" s="20">
        <f t="shared" si="48"/>
        <v>0.29077549164383465</v>
      </c>
    </row>
    <row r="430" spans="1:24" s="3" customFormat="1" ht="11.25" customHeight="1" x14ac:dyDescent="0.2">
      <c r="A430" s="2">
        <v>29803</v>
      </c>
      <c r="B430" s="4" t="s">
        <v>19</v>
      </c>
      <c r="C430" s="4" t="s">
        <v>9</v>
      </c>
      <c r="D430" s="4">
        <v>900384485</v>
      </c>
      <c r="E430" s="4" t="s">
        <v>49</v>
      </c>
      <c r="F430" s="4" t="s">
        <v>941</v>
      </c>
      <c r="G430" s="4" t="s">
        <v>78</v>
      </c>
      <c r="H430" s="4" t="s">
        <v>10</v>
      </c>
      <c r="I430" s="4" t="s">
        <v>942</v>
      </c>
      <c r="J430" s="4" t="s">
        <v>368</v>
      </c>
      <c r="K430" s="4" t="s">
        <v>369</v>
      </c>
      <c r="L430" s="4" t="s">
        <v>12</v>
      </c>
      <c r="M430" s="4">
        <v>1697384</v>
      </c>
      <c r="N430" s="4">
        <v>7001609</v>
      </c>
      <c r="O430" s="4">
        <v>516186</v>
      </c>
      <c r="P430" s="4">
        <v>2756030</v>
      </c>
      <c r="Q430" s="4">
        <v>4245579</v>
      </c>
      <c r="R430" s="4">
        <v>659310</v>
      </c>
      <c r="S430" s="4"/>
      <c r="T430" s="18">
        <f t="shared" si="45"/>
        <v>3.2883185518398408</v>
      </c>
      <c r="U430" s="18">
        <f t="shared" si="46"/>
        <v>0.39362809319972025</v>
      </c>
      <c r="V430" s="18"/>
      <c r="W430" s="18">
        <f t="shared" si="47"/>
        <v>0.15529330628401922</v>
      </c>
      <c r="X430" s="20">
        <f t="shared" si="48"/>
        <v>9.4165498244760601E-2</v>
      </c>
    </row>
    <row r="431" spans="1:24" s="3" customFormat="1" ht="11.25" customHeight="1" x14ac:dyDescent="0.2">
      <c r="A431" s="2">
        <v>29891</v>
      </c>
      <c r="B431" s="4" t="s">
        <v>19</v>
      </c>
      <c r="C431" s="4" t="s">
        <v>9</v>
      </c>
      <c r="D431" s="4">
        <v>900387617</v>
      </c>
      <c r="E431" s="4" t="s">
        <v>49</v>
      </c>
      <c r="F431" s="4" t="s">
        <v>943</v>
      </c>
      <c r="G431" s="4" t="s">
        <v>74</v>
      </c>
      <c r="H431" s="4" t="s">
        <v>10</v>
      </c>
      <c r="I431" s="4" t="s">
        <v>944</v>
      </c>
      <c r="J431" s="4" t="s">
        <v>465</v>
      </c>
      <c r="K431" s="4" t="s">
        <v>622</v>
      </c>
      <c r="L431" s="4" t="s">
        <v>12</v>
      </c>
      <c r="M431" s="4">
        <v>3760870</v>
      </c>
      <c r="N431" s="4">
        <v>4396287</v>
      </c>
      <c r="O431" s="4">
        <v>2057884</v>
      </c>
      <c r="P431" s="4">
        <v>1756543</v>
      </c>
      <c r="Q431" s="4">
        <v>2639744</v>
      </c>
      <c r="R431" s="4">
        <v>10788</v>
      </c>
      <c r="S431" s="4"/>
      <c r="T431" s="18">
        <f t="shared" si="45"/>
        <v>1.8275422715760461</v>
      </c>
      <c r="U431" s="18">
        <f t="shared" si="46"/>
        <v>0.3995514851509922</v>
      </c>
      <c r="V431" s="18"/>
      <c r="W431" s="18">
        <f t="shared" si="47"/>
        <v>4.0867599282354656E-3</v>
      </c>
      <c r="X431" s="20">
        <f t="shared" si="48"/>
        <v>2.4538889294534231E-3</v>
      </c>
    </row>
    <row r="432" spans="1:24" s="3" customFormat="1" ht="11.25" customHeight="1" x14ac:dyDescent="0.2">
      <c r="A432" s="2">
        <v>29995</v>
      </c>
      <c r="B432" s="4" t="s">
        <v>19</v>
      </c>
      <c r="C432" s="4" t="s">
        <v>9</v>
      </c>
      <c r="D432" s="4">
        <v>900390835</v>
      </c>
      <c r="E432" s="4" t="s">
        <v>49</v>
      </c>
      <c r="F432" s="4" t="s">
        <v>945</v>
      </c>
      <c r="G432" s="4" t="s">
        <v>74</v>
      </c>
      <c r="H432" s="4" t="s">
        <v>683</v>
      </c>
      <c r="I432" s="4" t="s">
        <v>946</v>
      </c>
      <c r="J432" s="4" t="s">
        <v>13</v>
      </c>
      <c r="K432" s="4" t="s">
        <v>103</v>
      </c>
      <c r="L432" s="4" t="s">
        <v>12</v>
      </c>
      <c r="M432" s="4">
        <v>17351477</v>
      </c>
      <c r="N432" s="4">
        <v>18377135</v>
      </c>
      <c r="O432" s="4">
        <v>97578</v>
      </c>
      <c r="P432" s="4">
        <v>4220594</v>
      </c>
      <c r="Q432" s="4">
        <v>14156541</v>
      </c>
      <c r="R432" s="4">
        <v>1131384</v>
      </c>
      <c r="S432" s="4">
        <v>394369</v>
      </c>
      <c r="T432" s="18">
        <f t="shared" si="45"/>
        <v>177.82160937916333</v>
      </c>
      <c r="U432" s="18">
        <f t="shared" si="46"/>
        <v>0.22966550553173823</v>
      </c>
      <c r="V432" s="18">
        <f t="shared" si="49"/>
        <v>2.86884618212892</v>
      </c>
      <c r="W432" s="18">
        <f t="shared" si="47"/>
        <v>7.9919522713917196E-2</v>
      </c>
      <c r="X432" s="20">
        <f t="shared" si="48"/>
        <v>6.1564765127970163E-2</v>
      </c>
    </row>
    <row r="433" spans="1:24" s="3" customFormat="1" ht="11.25" customHeight="1" x14ac:dyDescent="0.2">
      <c r="A433" s="2">
        <v>30525</v>
      </c>
      <c r="B433" s="4" t="s">
        <v>19</v>
      </c>
      <c r="C433" s="4" t="s">
        <v>9</v>
      </c>
      <c r="D433" s="4">
        <v>900403546</v>
      </c>
      <c r="E433" s="4" t="s">
        <v>49</v>
      </c>
      <c r="F433" s="4" t="s">
        <v>947</v>
      </c>
      <c r="G433" s="4" t="s">
        <v>74</v>
      </c>
      <c r="H433" s="4" t="s">
        <v>10</v>
      </c>
      <c r="I433" s="4" t="s">
        <v>948</v>
      </c>
      <c r="J433" s="4" t="s">
        <v>23</v>
      </c>
      <c r="K433" s="4" t="s">
        <v>136</v>
      </c>
      <c r="L433" s="4" t="s">
        <v>12</v>
      </c>
      <c r="M433" s="4">
        <v>4871394</v>
      </c>
      <c r="N433" s="4">
        <v>5290275</v>
      </c>
      <c r="O433" s="4">
        <v>731046</v>
      </c>
      <c r="P433" s="4">
        <v>3133069</v>
      </c>
      <c r="Q433" s="4">
        <v>2157206</v>
      </c>
      <c r="R433" s="4">
        <v>-380598</v>
      </c>
      <c r="S433" s="4"/>
      <c r="T433" s="18">
        <f t="shared" si="45"/>
        <v>6.6635943565794769</v>
      </c>
      <c r="U433" s="18">
        <f t="shared" si="46"/>
        <v>0.59223178379195784</v>
      </c>
      <c r="V433" s="18"/>
      <c r="W433" s="18">
        <f t="shared" si="47"/>
        <v>-0.17643099453645131</v>
      </c>
      <c r="X433" s="20">
        <f t="shared" si="48"/>
        <v>-7.194295192593958E-2</v>
      </c>
    </row>
    <row r="434" spans="1:24" s="3" customFormat="1" ht="11.25" customHeight="1" x14ac:dyDescent="0.2">
      <c r="A434" s="2">
        <v>30665</v>
      </c>
      <c r="B434" s="4" t="s">
        <v>19</v>
      </c>
      <c r="C434" s="4" t="s">
        <v>9</v>
      </c>
      <c r="D434" s="4">
        <v>900406145</v>
      </c>
      <c r="E434" s="4" t="s">
        <v>49</v>
      </c>
      <c r="F434" s="4" t="s">
        <v>949</v>
      </c>
      <c r="G434" s="4" t="s">
        <v>74</v>
      </c>
      <c r="H434" s="4" t="s">
        <v>10</v>
      </c>
      <c r="I434" s="4" t="s">
        <v>950</v>
      </c>
      <c r="J434" s="4" t="s">
        <v>11</v>
      </c>
      <c r="K434" s="4" t="s">
        <v>11</v>
      </c>
      <c r="L434" s="4" t="s">
        <v>12</v>
      </c>
      <c r="M434" s="4">
        <v>12395092</v>
      </c>
      <c r="N434" s="4">
        <v>12472322</v>
      </c>
      <c r="O434" s="4">
        <v>1198575</v>
      </c>
      <c r="P434" s="4">
        <v>7963067</v>
      </c>
      <c r="Q434" s="4">
        <v>4509255</v>
      </c>
      <c r="R434" s="4">
        <v>692969</v>
      </c>
      <c r="S434" s="4">
        <v>602772</v>
      </c>
      <c r="T434" s="18">
        <f t="shared" si="45"/>
        <v>10.34152389295622</v>
      </c>
      <c r="U434" s="18">
        <f t="shared" si="46"/>
        <v>0.63845906159254062</v>
      </c>
      <c r="V434" s="18">
        <f t="shared" si="49"/>
        <v>1.1496370103455369</v>
      </c>
      <c r="W434" s="18">
        <f t="shared" si="47"/>
        <v>0.15367704864772563</v>
      </c>
      <c r="X434" s="20">
        <f t="shared" si="48"/>
        <v>5.5560544379787503E-2</v>
      </c>
    </row>
    <row r="435" spans="1:24" s="3" customFormat="1" ht="11.25" customHeight="1" x14ac:dyDescent="0.2">
      <c r="A435" s="2">
        <v>30797</v>
      </c>
      <c r="B435" s="4" t="s">
        <v>19</v>
      </c>
      <c r="C435" s="4" t="s">
        <v>9</v>
      </c>
      <c r="D435" s="4">
        <v>900410229</v>
      </c>
      <c r="E435" s="4" t="s">
        <v>49</v>
      </c>
      <c r="F435" s="4" t="s">
        <v>951</v>
      </c>
      <c r="G435" s="4" t="s">
        <v>74</v>
      </c>
      <c r="H435" s="4" t="s">
        <v>10</v>
      </c>
      <c r="I435" s="4" t="s">
        <v>952</v>
      </c>
      <c r="J435" s="4" t="s">
        <v>11</v>
      </c>
      <c r="K435" s="4" t="s">
        <v>11</v>
      </c>
      <c r="L435" s="4" t="s">
        <v>12</v>
      </c>
      <c r="M435" s="4">
        <v>6514710</v>
      </c>
      <c r="N435" s="4">
        <v>6518292</v>
      </c>
      <c r="O435" s="4">
        <v>1730981</v>
      </c>
      <c r="P435" s="4">
        <v>839271</v>
      </c>
      <c r="Q435" s="4">
        <v>5679021</v>
      </c>
      <c r="R435" s="4">
        <v>359752</v>
      </c>
      <c r="S435" s="4"/>
      <c r="T435" s="18">
        <f t="shared" si="45"/>
        <v>3.7635941700111095</v>
      </c>
      <c r="U435" s="18">
        <f t="shared" si="46"/>
        <v>0.12875627541693438</v>
      </c>
      <c r="V435" s="18"/>
      <c r="W435" s="18">
        <f t="shared" si="47"/>
        <v>6.3347538246468896E-2</v>
      </c>
      <c r="X435" s="20">
        <f t="shared" si="48"/>
        <v>5.5191145165021757E-2</v>
      </c>
    </row>
    <row r="436" spans="1:24" s="3" customFormat="1" ht="11.25" customHeight="1" x14ac:dyDescent="0.2">
      <c r="A436" s="2">
        <v>30803</v>
      </c>
      <c r="B436" s="4" t="s">
        <v>19</v>
      </c>
      <c r="C436" s="4" t="s">
        <v>9</v>
      </c>
      <c r="D436" s="4">
        <v>900410401</v>
      </c>
      <c r="E436" s="4" t="s">
        <v>49</v>
      </c>
      <c r="F436" s="4" t="s">
        <v>953</v>
      </c>
      <c r="G436" s="4" t="s">
        <v>78</v>
      </c>
      <c r="H436" s="4" t="s">
        <v>10</v>
      </c>
      <c r="I436" s="4" t="s">
        <v>954</v>
      </c>
      <c r="J436" s="4" t="s">
        <v>368</v>
      </c>
      <c r="K436" s="4" t="s">
        <v>369</v>
      </c>
      <c r="L436" s="4" t="s">
        <v>12</v>
      </c>
      <c r="M436" s="4">
        <v>8993293</v>
      </c>
      <c r="N436" s="4">
        <v>10212706</v>
      </c>
      <c r="O436" s="4">
        <v>3170245</v>
      </c>
      <c r="P436" s="4">
        <v>1735832</v>
      </c>
      <c r="Q436" s="4">
        <v>8476874</v>
      </c>
      <c r="R436" s="4">
        <v>2754403</v>
      </c>
      <c r="S436" s="4"/>
      <c r="T436" s="18">
        <f t="shared" si="45"/>
        <v>2.8367816998370787</v>
      </c>
      <c r="U436" s="18">
        <f t="shared" si="46"/>
        <v>0.1699678811864358</v>
      </c>
      <c r="V436" s="18"/>
      <c r="W436" s="18">
        <f t="shared" si="47"/>
        <v>0.32493145468482837</v>
      </c>
      <c r="X436" s="20">
        <f t="shared" si="48"/>
        <v>0.26970354380122175</v>
      </c>
    </row>
    <row r="437" spans="1:24" s="3" customFormat="1" ht="11.25" customHeight="1" x14ac:dyDescent="0.2">
      <c r="A437" s="2">
        <v>30805</v>
      </c>
      <c r="B437" s="4" t="s">
        <v>19</v>
      </c>
      <c r="C437" s="4" t="s">
        <v>9</v>
      </c>
      <c r="D437" s="4">
        <v>900410611</v>
      </c>
      <c r="E437" s="4" t="s">
        <v>49</v>
      </c>
      <c r="F437" s="4" t="s">
        <v>955</v>
      </c>
      <c r="G437" s="4" t="s">
        <v>74</v>
      </c>
      <c r="H437" s="4" t="s">
        <v>10</v>
      </c>
      <c r="I437" s="4" t="s">
        <v>956</v>
      </c>
      <c r="J437" s="4" t="s">
        <v>11</v>
      </c>
      <c r="K437" s="4" t="s">
        <v>11</v>
      </c>
      <c r="L437" s="4" t="s">
        <v>12</v>
      </c>
      <c r="M437" s="4">
        <v>9248010</v>
      </c>
      <c r="N437" s="4">
        <v>12631593</v>
      </c>
      <c r="O437" s="4">
        <v>699098</v>
      </c>
      <c r="P437" s="4">
        <v>7794177</v>
      </c>
      <c r="Q437" s="4">
        <v>4837416</v>
      </c>
      <c r="R437" s="4">
        <v>1365398</v>
      </c>
      <c r="S437" s="4">
        <v>281868</v>
      </c>
      <c r="T437" s="18">
        <f t="shared" si="45"/>
        <v>13.228488709737405</v>
      </c>
      <c r="U437" s="18">
        <f t="shared" si="46"/>
        <v>0.61703832604486231</v>
      </c>
      <c r="V437" s="18">
        <f t="shared" si="49"/>
        <v>4.8441043325244442</v>
      </c>
      <c r="W437" s="18">
        <f t="shared" si="47"/>
        <v>0.28225771775675279</v>
      </c>
      <c r="X437" s="20">
        <f t="shared" si="48"/>
        <v>0.10809388807888284</v>
      </c>
    </row>
    <row r="438" spans="1:24" s="3" customFormat="1" ht="11.25" customHeight="1" x14ac:dyDescent="0.2">
      <c r="A438" s="2">
        <v>30877</v>
      </c>
      <c r="B438" s="4" t="s">
        <v>19</v>
      </c>
      <c r="C438" s="4" t="s">
        <v>9</v>
      </c>
      <c r="D438" s="4">
        <v>900412283</v>
      </c>
      <c r="E438" s="4" t="s">
        <v>49</v>
      </c>
      <c r="F438" s="4" t="s">
        <v>957</v>
      </c>
      <c r="G438" s="4" t="s">
        <v>74</v>
      </c>
      <c r="H438" s="4" t="s">
        <v>10</v>
      </c>
      <c r="I438" s="4" t="s">
        <v>958</v>
      </c>
      <c r="J438" s="4" t="s">
        <v>13</v>
      </c>
      <c r="K438" s="4" t="s">
        <v>103</v>
      </c>
      <c r="L438" s="4" t="s">
        <v>12</v>
      </c>
      <c r="M438" s="4">
        <v>2746280</v>
      </c>
      <c r="N438" s="4">
        <v>3958796</v>
      </c>
      <c r="O438" s="4">
        <v>1484025</v>
      </c>
      <c r="P438" s="4">
        <v>2119492</v>
      </c>
      <c r="Q438" s="4">
        <v>1839304</v>
      </c>
      <c r="R438" s="4">
        <v>130524</v>
      </c>
      <c r="S438" s="4">
        <v>82030</v>
      </c>
      <c r="T438" s="18">
        <f t="shared" si="45"/>
        <v>1.8505618166809858</v>
      </c>
      <c r="U438" s="18">
        <f t="shared" si="46"/>
        <v>0.53538803211885633</v>
      </c>
      <c r="V438" s="18">
        <f t="shared" si="49"/>
        <v>1.5911739607460684</v>
      </c>
      <c r="W438" s="18">
        <f t="shared" si="47"/>
        <v>7.0963799350188983E-2</v>
      </c>
      <c r="X438" s="20">
        <f t="shared" si="48"/>
        <v>3.2970630464413925E-2</v>
      </c>
    </row>
    <row r="439" spans="1:24" s="3" customFormat="1" ht="11.25" customHeight="1" x14ac:dyDescent="0.2">
      <c r="A439" s="2">
        <v>30923</v>
      </c>
      <c r="B439" s="4" t="s">
        <v>19</v>
      </c>
      <c r="C439" s="4" t="s">
        <v>9</v>
      </c>
      <c r="D439" s="4">
        <v>900414376</v>
      </c>
      <c r="E439" s="4" t="s">
        <v>49</v>
      </c>
      <c r="F439" s="4" t="s">
        <v>959</v>
      </c>
      <c r="G439" s="4" t="s">
        <v>74</v>
      </c>
      <c r="H439" s="4" t="s">
        <v>10</v>
      </c>
      <c r="I439" s="4" t="s">
        <v>960</v>
      </c>
      <c r="J439" s="4" t="s">
        <v>11</v>
      </c>
      <c r="K439" s="4" t="s">
        <v>11</v>
      </c>
      <c r="L439" s="4" t="s">
        <v>12</v>
      </c>
      <c r="M439" s="4">
        <v>13944100</v>
      </c>
      <c r="N439" s="4">
        <v>16487405</v>
      </c>
      <c r="O439" s="4">
        <v>4336768</v>
      </c>
      <c r="P439" s="4">
        <v>10622186</v>
      </c>
      <c r="Q439" s="4">
        <v>5865219</v>
      </c>
      <c r="R439" s="4">
        <v>670764</v>
      </c>
      <c r="S439" s="4">
        <v>467177</v>
      </c>
      <c r="T439" s="18">
        <f t="shared" si="45"/>
        <v>3.2153207181015908</v>
      </c>
      <c r="U439" s="18">
        <f t="shared" si="46"/>
        <v>0.64426063410221313</v>
      </c>
      <c r="V439" s="18">
        <f t="shared" si="49"/>
        <v>1.4357812991649845</v>
      </c>
      <c r="W439" s="18">
        <f t="shared" si="47"/>
        <v>0.11436299309539848</v>
      </c>
      <c r="X439" s="20">
        <f t="shared" si="48"/>
        <v>4.0683418645930031E-2</v>
      </c>
    </row>
    <row r="440" spans="1:24" s="3" customFormat="1" ht="11.25" customHeight="1" x14ac:dyDescent="0.2">
      <c r="A440" s="2">
        <v>30993</v>
      </c>
      <c r="B440" s="4" t="s">
        <v>19</v>
      </c>
      <c r="C440" s="4" t="s">
        <v>9</v>
      </c>
      <c r="D440" s="4">
        <v>900417394</v>
      </c>
      <c r="E440" s="4" t="s">
        <v>49</v>
      </c>
      <c r="F440" s="4" t="s">
        <v>961</v>
      </c>
      <c r="G440" s="4" t="s">
        <v>78</v>
      </c>
      <c r="H440" s="4" t="s">
        <v>10</v>
      </c>
      <c r="I440" s="4" t="s">
        <v>962</v>
      </c>
      <c r="J440" s="4" t="s">
        <v>15</v>
      </c>
      <c r="K440" s="4" t="s">
        <v>16</v>
      </c>
      <c r="L440" s="4" t="s">
        <v>12</v>
      </c>
      <c r="M440" s="4">
        <v>2919833</v>
      </c>
      <c r="N440" s="4">
        <v>2990272</v>
      </c>
      <c r="O440" s="4">
        <v>774590</v>
      </c>
      <c r="P440" s="4">
        <v>1409877</v>
      </c>
      <c r="Q440" s="4">
        <v>1580395</v>
      </c>
      <c r="R440" s="4">
        <v>376817</v>
      </c>
      <c r="S440" s="4">
        <v>103475</v>
      </c>
      <c r="T440" s="18">
        <f t="shared" si="45"/>
        <v>3.7695206496339999</v>
      </c>
      <c r="U440" s="18">
        <f t="shared" si="46"/>
        <v>0.47148787802581171</v>
      </c>
      <c r="V440" s="18">
        <f t="shared" si="49"/>
        <v>3.6416235805750183</v>
      </c>
      <c r="W440" s="18">
        <f t="shared" si="47"/>
        <v>0.23843216411087101</v>
      </c>
      <c r="X440" s="20">
        <f t="shared" si="48"/>
        <v>0.12601428900113434</v>
      </c>
    </row>
    <row r="441" spans="1:24" s="3" customFormat="1" ht="11.25" customHeight="1" x14ac:dyDescent="0.2">
      <c r="A441" s="2">
        <v>31019</v>
      </c>
      <c r="B441" s="4" t="s">
        <v>19</v>
      </c>
      <c r="C441" s="4" t="s">
        <v>9</v>
      </c>
      <c r="D441" s="4">
        <v>900418415</v>
      </c>
      <c r="E441" s="4" t="s">
        <v>49</v>
      </c>
      <c r="F441" s="4" t="s">
        <v>963</v>
      </c>
      <c r="G441" s="4" t="s">
        <v>74</v>
      </c>
      <c r="H441" s="4" t="s">
        <v>10</v>
      </c>
      <c r="I441" s="4" t="s">
        <v>964</v>
      </c>
      <c r="J441" s="4" t="s">
        <v>13</v>
      </c>
      <c r="K441" s="4" t="s">
        <v>103</v>
      </c>
      <c r="L441" s="4" t="s">
        <v>12</v>
      </c>
      <c r="M441" s="4">
        <v>21765447</v>
      </c>
      <c r="N441" s="4">
        <v>23098366</v>
      </c>
      <c r="O441" s="4">
        <v>733836</v>
      </c>
      <c r="P441" s="4">
        <v>8607689</v>
      </c>
      <c r="Q441" s="4">
        <v>14490677</v>
      </c>
      <c r="R441" s="4">
        <v>3999922</v>
      </c>
      <c r="S441" s="4">
        <v>876500</v>
      </c>
      <c r="T441" s="18">
        <f t="shared" si="45"/>
        <v>29.659824538452732</v>
      </c>
      <c r="U441" s="18">
        <f t="shared" si="46"/>
        <v>0.37265358943572024</v>
      </c>
      <c r="V441" s="18">
        <f t="shared" si="49"/>
        <v>4.5635162578436965</v>
      </c>
      <c r="W441" s="18">
        <f t="shared" si="47"/>
        <v>0.2760341701081323</v>
      </c>
      <c r="X441" s="20">
        <f t="shared" si="48"/>
        <v>0.17316904581042658</v>
      </c>
    </row>
    <row r="442" spans="1:24" s="3" customFormat="1" ht="11.25" customHeight="1" x14ac:dyDescent="0.2">
      <c r="A442" s="2">
        <v>31115</v>
      </c>
      <c r="B442" s="4" t="s">
        <v>19</v>
      </c>
      <c r="C442" s="4" t="s">
        <v>9</v>
      </c>
      <c r="D442" s="4">
        <v>900422058</v>
      </c>
      <c r="E442" s="4" t="s">
        <v>49</v>
      </c>
      <c r="F442" s="4" t="s">
        <v>965</v>
      </c>
      <c r="G442" s="4" t="s">
        <v>74</v>
      </c>
      <c r="H442" s="4" t="s">
        <v>10</v>
      </c>
      <c r="I442" s="4" t="s">
        <v>966</v>
      </c>
      <c r="J442" s="4" t="s">
        <v>17</v>
      </c>
      <c r="K442" s="4" t="s">
        <v>18</v>
      </c>
      <c r="L442" s="4" t="s">
        <v>12</v>
      </c>
      <c r="M442" s="4">
        <v>669113</v>
      </c>
      <c r="N442" s="4">
        <v>3483806</v>
      </c>
      <c r="O442" s="4">
        <v>80161</v>
      </c>
      <c r="P442" s="4">
        <v>223933</v>
      </c>
      <c r="Q442" s="4">
        <v>3259873</v>
      </c>
      <c r="R442" s="4">
        <v>67261</v>
      </c>
      <c r="S442" s="4">
        <v>7747</v>
      </c>
      <c r="T442" s="18">
        <f t="shared" si="45"/>
        <v>8.3471139332094157</v>
      </c>
      <c r="U442" s="18">
        <f t="shared" si="46"/>
        <v>6.427826348539499E-2</v>
      </c>
      <c r="V442" s="18">
        <f t="shared" si="49"/>
        <v>8.6821995611204343</v>
      </c>
      <c r="W442" s="18">
        <f t="shared" si="47"/>
        <v>2.0633012390359994E-2</v>
      </c>
      <c r="X442" s="20">
        <f t="shared" si="48"/>
        <v>1.9306758183435014E-2</v>
      </c>
    </row>
    <row r="443" spans="1:24" s="3" customFormat="1" ht="11.25" customHeight="1" x14ac:dyDescent="0.2">
      <c r="A443" s="2">
        <v>31205</v>
      </c>
      <c r="B443" s="4" t="s">
        <v>19</v>
      </c>
      <c r="C443" s="4" t="s">
        <v>9</v>
      </c>
      <c r="D443" s="4">
        <v>900424218</v>
      </c>
      <c r="E443" s="4" t="s">
        <v>49</v>
      </c>
      <c r="F443" s="4" t="s">
        <v>967</v>
      </c>
      <c r="G443" s="4" t="s">
        <v>78</v>
      </c>
      <c r="H443" s="4" t="s">
        <v>10</v>
      </c>
      <c r="I443" s="4" t="s">
        <v>968</v>
      </c>
      <c r="J443" s="4" t="s">
        <v>11</v>
      </c>
      <c r="K443" s="4" t="s">
        <v>11</v>
      </c>
      <c r="L443" s="4" t="s">
        <v>12</v>
      </c>
      <c r="M443" s="4">
        <v>18332431</v>
      </c>
      <c r="N443" s="4">
        <v>18568359</v>
      </c>
      <c r="O443" s="4">
        <v>20892440</v>
      </c>
      <c r="P443" s="4">
        <v>7766321</v>
      </c>
      <c r="Q443" s="4">
        <v>10802038</v>
      </c>
      <c r="R443" s="4">
        <v>6102063</v>
      </c>
      <c r="S443" s="4"/>
      <c r="T443" s="18">
        <f t="shared" si="45"/>
        <v>0.87746720823417468</v>
      </c>
      <c r="U443" s="18">
        <f t="shared" si="46"/>
        <v>0.4182556466082975</v>
      </c>
      <c r="V443" s="18"/>
      <c r="W443" s="18">
        <f t="shared" si="47"/>
        <v>0.56489923475551562</v>
      </c>
      <c r="X443" s="20">
        <f t="shared" si="48"/>
        <v>0.32862694005431498</v>
      </c>
    </row>
    <row r="444" spans="1:24" s="3" customFormat="1" ht="11.25" customHeight="1" x14ac:dyDescent="0.2">
      <c r="A444" s="2">
        <v>31227</v>
      </c>
      <c r="B444" s="4" t="s">
        <v>19</v>
      </c>
      <c r="C444" s="4" t="s">
        <v>9</v>
      </c>
      <c r="D444" s="4">
        <v>900424919</v>
      </c>
      <c r="E444" s="4" t="s">
        <v>49</v>
      </c>
      <c r="F444" s="4" t="s">
        <v>969</v>
      </c>
      <c r="G444" s="4" t="s">
        <v>74</v>
      </c>
      <c r="H444" s="4" t="s">
        <v>10</v>
      </c>
      <c r="I444" s="4" t="s">
        <v>970</v>
      </c>
      <c r="J444" s="4" t="s">
        <v>13</v>
      </c>
      <c r="K444" s="4" t="s">
        <v>103</v>
      </c>
      <c r="L444" s="4" t="s">
        <v>12</v>
      </c>
      <c r="M444" s="4">
        <v>17680869</v>
      </c>
      <c r="N444" s="4">
        <v>18799905</v>
      </c>
      <c r="O444" s="4">
        <v>3466556</v>
      </c>
      <c r="P444" s="4">
        <v>12546228</v>
      </c>
      <c r="Q444" s="4">
        <v>6253677</v>
      </c>
      <c r="R444" s="4">
        <v>-194894</v>
      </c>
      <c r="S444" s="4">
        <v>2114487</v>
      </c>
      <c r="T444" s="18">
        <f t="shared" si="45"/>
        <v>5.1004134939692305</v>
      </c>
      <c r="U444" s="18">
        <f t="shared" si="46"/>
        <v>0.66735592546877232</v>
      </c>
      <c r="V444" s="18">
        <f t="shared" si="49"/>
        <v>-9.2170819683450408E-2</v>
      </c>
      <c r="W444" s="18">
        <f t="shared" si="47"/>
        <v>-3.1164705180648122E-2</v>
      </c>
      <c r="X444" s="20">
        <f t="shared" si="48"/>
        <v>-1.0366754512855252E-2</v>
      </c>
    </row>
    <row r="445" spans="1:24" s="3" customFormat="1" ht="11.25" customHeight="1" x14ac:dyDescent="0.2">
      <c r="A445" s="2">
        <v>31357</v>
      </c>
      <c r="B445" s="4" t="s">
        <v>19</v>
      </c>
      <c r="C445" s="4" t="s">
        <v>9</v>
      </c>
      <c r="D445" s="4">
        <v>900429554</v>
      </c>
      <c r="E445" s="4" t="s">
        <v>49</v>
      </c>
      <c r="F445" s="4" t="s">
        <v>971</v>
      </c>
      <c r="G445" s="4" t="s">
        <v>78</v>
      </c>
      <c r="H445" s="4" t="s">
        <v>10</v>
      </c>
      <c r="I445" s="4" t="s">
        <v>972</v>
      </c>
      <c r="J445" s="4" t="s">
        <v>13</v>
      </c>
      <c r="K445" s="4" t="s">
        <v>973</v>
      </c>
      <c r="L445" s="4" t="s">
        <v>12</v>
      </c>
      <c r="M445" s="4">
        <v>1615457</v>
      </c>
      <c r="N445" s="4">
        <v>4933607</v>
      </c>
      <c r="O445" s="4">
        <v>516186</v>
      </c>
      <c r="P445" s="4">
        <v>2552641</v>
      </c>
      <c r="Q445" s="4">
        <v>2380966</v>
      </c>
      <c r="R445" s="4">
        <v>-57055</v>
      </c>
      <c r="S445" s="4"/>
      <c r="T445" s="18">
        <f t="shared" si="45"/>
        <v>3.129602507623221</v>
      </c>
      <c r="U445" s="18">
        <f t="shared" si="46"/>
        <v>0.5173985280951644</v>
      </c>
      <c r="V445" s="18"/>
      <c r="W445" s="18">
        <f t="shared" si="47"/>
        <v>-2.396296293185203E-2</v>
      </c>
      <c r="X445" s="20">
        <f t="shared" si="48"/>
        <v>-1.1564561182112803E-2</v>
      </c>
    </row>
    <row r="446" spans="1:24" s="3" customFormat="1" ht="11.25" customHeight="1" x14ac:dyDescent="0.2">
      <c r="A446" s="2">
        <v>31459</v>
      </c>
      <c r="B446" s="4" t="s">
        <v>19</v>
      </c>
      <c r="C446" s="4" t="s">
        <v>9</v>
      </c>
      <c r="D446" s="4">
        <v>900433389</v>
      </c>
      <c r="E446" s="4" t="s">
        <v>49</v>
      </c>
      <c r="F446" s="4" t="s">
        <v>974</v>
      </c>
      <c r="G446" s="4" t="s">
        <v>78</v>
      </c>
      <c r="H446" s="4" t="s">
        <v>10</v>
      </c>
      <c r="I446" s="4" t="s">
        <v>975</v>
      </c>
      <c r="J446" s="4" t="s">
        <v>11</v>
      </c>
      <c r="K446" s="4" t="s">
        <v>11</v>
      </c>
      <c r="L446" s="4" t="s">
        <v>12</v>
      </c>
      <c r="M446" s="4">
        <v>1664547</v>
      </c>
      <c r="N446" s="4">
        <v>1786605</v>
      </c>
      <c r="O446" s="4">
        <v>2057884</v>
      </c>
      <c r="P446" s="4">
        <v>695428</v>
      </c>
      <c r="Q446" s="4">
        <v>1091177</v>
      </c>
      <c r="R446" s="4">
        <v>463599</v>
      </c>
      <c r="S446" s="4">
        <v>21270</v>
      </c>
      <c r="T446" s="18">
        <f t="shared" si="45"/>
        <v>0.80886337616697535</v>
      </c>
      <c r="U446" s="18">
        <f t="shared" si="46"/>
        <v>0.38924552433246296</v>
      </c>
      <c r="V446" s="18">
        <f t="shared" si="49"/>
        <v>21.795909732016923</v>
      </c>
      <c r="W446" s="18">
        <f t="shared" si="47"/>
        <v>0.42486141111845283</v>
      </c>
      <c r="X446" s="20">
        <f t="shared" si="48"/>
        <v>0.25948600837902053</v>
      </c>
    </row>
    <row r="447" spans="1:24" s="3" customFormat="1" ht="11.25" customHeight="1" x14ac:dyDescent="0.2">
      <c r="A447" s="2">
        <v>31605</v>
      </c>
      <c r="B447" s="4" t="s">
        <v>19</v>
      </c>
      <c r="C447" s="4" t="s">
        <v>9</v>
      </c>
      <c r="D447" s="4">
        <v>900438590</v>
      </c>
      <c r="E447" s="4" t="s">
        <v>49</v>
      </c>
      <c r="F447" s="4" t="s">
        <v>976</v>
      </c>
      <c r="G447" s="4" t="s">
        <v>74</v>
      </c>
      <c r="H447" s="4" t="s">
        <v>10</v>
      </c>
      <c r="I447" s="4" t="s">
        <v>977</v>
      </c>
      <c r="J447" s="4" t="s">
        <v>11</v>
      </c>
      <c r="K447" s="4" t="s">
        <v>11</v>
      </c>
      <c r="L447" s="4" t="s">
        <v>12</v>
      </c>
      <c r="M447" s="4">
        <v>45844941</v>
      </c>
      <c r="N447" s="4">
        <v>47283399</v>
      </c>
      <c r="O447" s="4">
        <v>97578</v>
      </c>
      <c r="P447" s="4">
        <v>25344268</v>
      </c>
      <c r="Q447" s="4">
        <v>21939131</v>
      </c>
      <c r="R447" s="4">
        <v>11523872</v>
      </c>
      <c r="S447" s="4">
        <v>774037</v>
      </c>
      <c r="T447" s="18">
        <f t="shared" si="45"/>
        <v>469.82866014880403</v>
      </c>
      <c r="U447" s="18">
        <f t="shared" si="46"/>
        <v>0.53600774343654944</v>
      </c>
      <c r="V447" s="18">
        <f t="shared" si="49"/>
        <v>14.888011813388765</v>
      </c>
      <c r="W447" s="18">
        <f t="shared" si="47"/>
        <v>0.52526565432331851</v>
      </c>
      <c r="X447" s="20">
        <f t="shared" si="48"/>
        <v>0.24371919624475388</v>
      </c>
    </row>
    <row r="448" spans="1:24" s="3" customFormat="1" ht="11.25" customHeight="1" x14ac:dyDescent="0.2">
      <c r="A448" s="2">
        <v>31615</v>
      </c>
      <c r="B448" s="4" t="s">
        <v>19</v>
      </c>
      <c r="C448" s="4" t="s">
        <v>9</v>
      </c>
      <c r="D448" s="4">
        <v>900438736</v>
      </c>
      <c r="E448" s="4" t="s">
        <v>49</v>
      </c>
      <c r="F448" s="4" t="s">
        <v>978</v>
      </c>
      <c r="G448" s="4" t="s">
        <v>74</v>
      </c>
      <c r="H448" s="4" t="s">
        <v>10</v>
      </c>
      <c r="I448" s="4" t="s">
        <v>979</v>
      </c>
      <c r="J448" s="4" t="s">
        <v>11</v>
      </c>
      <c r="K448" s="4" t="s">
        <v>11</v>
      </c>
      <c r="L448" s="4" t="s">
        <v>12</v>
      </c>
      <c r="M448" s="4">
        <v>577144</v>
      </c>
      <c r="N448" s="4">
        <v>782797</v>
      </c>
      <c r="O448" s="4">
        <v>731046</v>
      </c>
      <c r="P448" s="4">
        <v>631632</v>
      </c>
      <c r="Q448" s="4">
        <v>151165</v>
      </c>
      <c r="R448" s="4">
        <v>129949</v>
      </c>
      <c r="S448" s="4">
        <v>13330</v>
      </c>
      <c r="T448" s="18">
        <f t="shared" si="45"/>
        <v>0.78947699597562948</v>
      </c>
      <c r="U448" s="18">
        <f t="shared" si="46"/>
        <v>0.80689118634844026</v>
      </c>
      <c r="V448" s="18">
        <f t="shared" si="49"/>
        <v>9.748612153038259</v>
      </c>
      <c r="W448" s="18">
        <f t="shared" si="47"/>
        <v>0.85965005126848149</v>
      </c>
      <c r="X448" s="20">
        <f t="shared" si="48"/>
        <v>0.16600600155595896</v>
      </c>
    </row>
    <row r="449" spans="1:24" s="3" customFormat="1" ht="11.25" customHeight="1" x14ac:dyDescent="0.2">
      <c r="A449" s="2">
        <v>31711</v>
      </c>
      <c r="B449" s="4" t="s">
        <v>19</v>
      </c>
      <c r="C449" s="4" t="s">
        <v>9</v>
      </c>
      <c r="D449" s="4">
        <v>900442089</v>
      </c>
      <c r="E449" s="4" t="s">
        <v>49</v>
      </c>
      <c r="F449" s="4" t="s">
        <v>980</v>
      </c>
      <c r="G449" s="4" t="s">
        <v>78</v>
      </c>
      <c r="H449" s="4" t="s">
        <v>10</v>
      </c>
      <c r="I449" s="4" t="s">
        <v>981</v>
      </c>
      <c r="J449" s="4" t="s">
        <v>11</v>
      </c>
      <c r="K449" s="4" t="s">
        <v>11</v>
      </c>
      <c r="L449" s="4" t="s">
        <v>12</v>
      </c>
      <c r="M449" s="4">
        <v>2053223</v>
      </c>
      <c r="N449" s="4">
        <v>2976444</v>
      </c>
      <c r="O449" s="4">
        <v>1198575</v>
      </c>
      <c r="P449" s="4">
        <v>1029059</v>
      </c>
      <c r="Q449" s="4">
        <v>1947385</v>
      </c>
      <c r="R449" s="4">
        <v>701474</v>
      </c>
      <c r="S449" s="4">
        <v>201767</v>
      </c>
      <c r="T449" s="18">
        <f t="shared" si="45"/>
        <v>1.7130534176000667</v>
      </c>
      <c r="U449" s="18">
        <f t="shared" si="46"/>
        <v>0.3457343729631735</v>
      </c>
      <c r="V449" s="18">
        <f t="shared" si="49"/>
        <v>3.4766537639951034</v>
      </c>
      <c r="W449" s="18">
        <f t="shared" si="47"/>
        <v>0.3602133116974815</v>
      </c>
      <c r="X449" s="20">
        <f t="shared" si="48"/>
        <v>0.23567518824476455</v>
      </c>
    </row>
    <row r="450" spans="1:24" s="3" customFormat="1" ht="11.25" customHeight="1" x14ac:dyDescent="0.2">
      <c r="A450" s="2">
        <v>31747</v>
      </c>
      <c r="B450" s="4" t="s">
        <v>19</v>
      </c>
      <c r="C450" s="4" t="s">
        <v>9</v>
      </c>
      <c r="D450" s="4">
        <v>900442893</v>
      </c>
      <c r="E450" s="4" t="s">
        <v>49</v>
      </c>
      <c r="F450" s="4" t="s">
        <v>982</v>
      </c>
      <c r="G450" s="4" t="s">
        <v>74</v>
      </c>
      <c r="H450" s="4" t="s">
        <v>10</v>
      </c>
      <c r="I450" s="4" t="s">
        <v>983</v>
      </c>
      <c r="J450" s="4" t="s">
        <v>23</v>
      </c>
      <c r="K450" s="4" t="s">
        <v>136</v>
      </c>
      <c r="L450" s="4" t="s">
        <v>12</v>
      </c>
      <c r="M450" s="4">
        <v>16359487</v>
      </c>
      <c r="N450" s="4">
        <v>20637041</v>
      </c>
      <c r="O450" s="4">
        <v>1730981</v>
      </c>
      <c r="P450" s="4">
        <v>11290405</v>
      </c>
      <c r="Q450" s="4">
        <v>9346636</v>
      </c>
      <c r="R450" s="4">
        <v>3441277</v>
      </c>
      <c r="S450" s="4">
        <v>1401767</v>
      </c>
      <c r="T450" s="18">
        <f t="shared" si="45"/>
        <v>9.4509916631089546</v>
      </c>
      <c r="U450" s="18">
        <f t="shared" si="46"/>
        <v>0.54709417886023481</v>
      </c>
      <c r="V450" s="18">
        <f t="shared" si="49"/>
        <v>2.4549564941962538</v>
      </c>
      <c r="W450" s="18">
        <f t="shared" si="47"/>
        <v>0.36818348334095818</v>
      </c>
      <c r="X450" s="20">
        <f t="shared" si="48"/>
        <v>0.16675244285263571</v>
      </c>
    </row>
    <row r="451" spans="1:24" s="3" customFormat="1" ht="11.25" customHeight="1" x14ac:dyDescent="0.2">
      <c r="A451" s="2">
        <v>31867</v>
      </c>
      <c r="B451" s="4" t="s">
        <v>19</v>
      </c>
      <c r="C451" s="4" t="s">
        <v>9</v>
      </c>
      <c r="D451" s="4">
        <v>900446887</v>
      </c>
      <c r="E451" s="4" t="s">
        <v>49</v>
      </c>
      <c r="F451" s="4" t="s">
        <v>984</v>
      </c>
      <c r="G451" s="4" t="s">
        <v>74</v>
      </c>
      <c r="H451" s="4" t="s">
        <v>10</v>
      </c>
      <c r="I451" s="4" t="s">
        <v>985</v>
      </c>
      <c r="J451" s="4" t="s">
        <v>26</v>
      </c>
      <c r="K451" s="4" t="s">
        <v>27</v>
      </c>
      <c r="L451" s="4" t="s">
        <v>12</v>
      </c>
      <c r="M451" s="4">
        <v>10698360</v>
      </c>
      <c r="N451" s="4">
        <v>10981402</v>
      </c>
      <c r="O451" s="4">
        <v>3170245</v>
      </c>
      <c r="P451" s="4">
        <v>4795289</v>
      </c>
      <c r="Q451" s="4">
        <v>6186113</v>
      </c>
      <c r="R451" s="4">
        <v>537955</v>
      </c>
      <c r="S451" s="4"/>
      <c r="T451" s="18">
        <f t="shared" si="45"/>
        <v>3.3746161574263187</v>
      </c>
      <c r="U451" s="18">
        <f t="shared" si="46"/>
        <v>0.43667365970210359</v>
      </c>
      <c r="V451" s="18"/>
      <c r="W451" s="18">
        <f t="shared" si="47"/>
        <v>8.6961715700957939E-2</v>
      </c>
      <c r="X451" s="20">
        <f t="shared" si="48"/>
        <v>4.8987825051846748E-2</v>
      </c>
    </row>
    <row r="452" spans="1:24" s="3" customFormat="1" ht="11.25" customHeight="1" x14ac:dyDescent="0.2">
      <c r="A452" s="2">
        <v>31873</v>
      </c>
      <c r="B452" s="4" t="s">
        <v>19</v>
      </c>
      <c r="C452" s="4" t="s">
        <v>9</v>
      </c>
      <c r="D452" s="4">
        <v>900446951</v>
      </c>
      <c r="E452" s="4" t="s">
        <v>49</v>
      </c>
      <c r="F452" s="4" t="s">
        <v>986</v>
      </c>
      <c r="G452" s="4" t="s">
        <v>78</v>
      </c>
      <c r="H452" s="4" t="s">
        <v>10</v>
      </c>
      <c r="I452" s="4" t="s">
        <v>987</v>
      </c>
      <c r="J452" s="4" t="s">
        <v>11</v>
      </c>
      <c r="K452" s="4" t="s">
        <v>11</v>
      </c>
      <c r="L452" s="4" t="s">
        <v>12</v>
      </c>
      <c r="M452" s="4">
        <v>2542447</v>
      </c>
      <c r="N452" s="4">
        <v>3892097</v>
      </c>
      <c r="O452" s="4">
        <v>699098</v>
      </c>
      <c r="P452" s="4">
        <v>4017137</v>
      </c>
      <c r="Q452" s="4">
        <v>-125040</v>
      </c>
      <c r="R452" s="4">
        <v>136119</v>
      </c>
      <c r="S452" s="4">
        <v>166170</v>
      </c>
      <c r="T452" s="18">
        <f t="shared" si="45"/>
        <v>3.6367533593287349</v>
      </c>
      <c r="U452" s="18">
        <f t="shared" si="46"/>
        <v>1.0321266402147737</v>
      </c>
      <c r="V452" s="18">
        <f t="shared" si="49"/>
        <v>0.81915508214479149</v>
      </c>
      <c r="W452" s="18">
        <f t="shared" si="47"/>
        <v>-1.0886036468330134</v>
      </c>
      <c r="X452" s="20">
        <f t="shared" si="48"/>
        <v>3.4973177698294777E-2</v>
      </c>
    </row>
    <row r="453" spans="1:24" s="3" customFormat="1" ht="11.25" customHeight="1" x14ac:dyDescent="0.2">
      <c r="A453" s="2">
        <v>31903</v>
      </c>
      <c r="B453" s="4" t="s">
        <v>19</v>
      </c>
      <c r="C453" s="4" t="s">
        <v>9</v>
      </c>
      <c r="D453" s="4">
        <v>900448208</v>
      </c>
      <c r="E453" s="4" t="s">
        <v>49</v>
      </c>
      <c r="F453" s="4" t="s">
        <v>988</v>
      </c>
      <c r="G453" s="4" t="s">
        <v>74</v>
      </c>
      <c r="H453" s="4" t="s">
        <v>10</v>
      </c>
      <c r="I453" s="4" t="s">
        <v>989</v>
      </c>
      <c r="J453" s="4" t="s">
        <v>11</v>
      </c>
      <c r="K453" s="4" t="s">
        <v>11</v>
      </c>
      <c r="L453" s="4" t="s">
        <v>12</v>
      </c>
      <c r="M453" s="4">
        <v>48525282</v>
      </c>
      <c r="N453" s="4">
        <v>51455788</v>
      </c>
      <c r="O453" s="4">
        <v>1484025</v>
      </c>
      <c r="P453" s="4">
        <v>34456352</v>
      </c>
      <c r="Q453" s="4">
        <v>16999436</v>
      </c>
      <c r="R453" s="4">
        <v>6990555</v>
      </c>
      <c r="S453" s="4">
        <v>2644595</v>
      </c>
      <c r="T453" s="18">
        <f t="shared" si="45"/>
        <v>32.698426239450143</v>
      </c>
      <c r="U453" s="18">
        <f t="shared" si="46"/>
        <v>0.66963024645546187</v>
      </c>
      <c r="V453" s="18">
        <f t="shared" si="49"/>
        <v>2.6433366923857906</v>
      </c>
      <c r="W453" s="18">
        <f t="shared" si="47"/>
        <v>0.41122276056688001</v>
      </c>
      <c r="X453" s="20">
        <f t="shared" si="48"/>
        <v>0.13585556206038474</v>
      </c>
    </row>
    <row r="454" spans="1:24" s="3" customFormat="1" ht="11.25" customHeight="1" x14ac:dyDescent="0.2">
      <c r="A454" s="2">
        <v>32449</v>
      </c>
      <c r="B454" s="4" t="s">
        <v>19</v>
      </c>
      <c r="C454" s="4" t="s">
        <v>9</v>
      </c>
      <c r="D454" s="4">
        <v>900467933</v>
      </c>
      <c r="E454" s="4" t="s">
        <v>49</v>
      </c>
      <c r="F454" s="4" t="s">
        <v>990</v>
      </c>
      <c r="G454" s="4" t="s">
        <v>74</v>
      </c>
      <c r="H454" s="4" t="s">
        <v>10</v>
      </c>
      <c r="I454" s="4" t="s">
        <v>991</v>
      </c>
      <c r="J454" s="4" t="s">
        <v>26</v>
      </c>
      <c r="K454" s="4" t="s">
        <v>27</v>
      </c>
      <c r="L454" s="4" t="s">
        <v>12</v>
      </c>
      <c r="M454" s="4">
        <v>17726140</v>
      </c>
      <c r="N454" s="4">
        <v>21133480</v>
      </c>
      <c r="O454" s="4">
        <v>4336768</v>
      </c>
      <c r="P454" s="4">
        <v>10308807</v>
      </c>
      <c r="Q454" s="4">
        <v>10824673</v>
      </c>
      <c r="R454" s="4">
        <v>2218688</v>
      </c>
      <c r="S454" s="4"/>
      <c r="T454" s="18">
        <f t="shared" si="45"/>
        <v>4.0874079498834153</v>
      </c>
      <c r="U454" s="18">
        <f t="shared" si="46"/>
        <v>0.48779505315735977</v>
      </c>
      <c r="V454" s="18"/>
      <c r="W454" s="18">
        <f t="shared" si="47"/>
        <v>0.20496582206224612</v>
      </c>
      <c r="X454" s="20">
        <f t="shared" si="48"/>
        <v>0.10498450799395083</v>
      </c>
    </row>
    <row r="455" spans="1:24" s="3" customFormat="1" ht="11.25" customHeight="1" x14ac:dyDescent="0.2">
      <c r="A455" s="2">
        <v>32551</v>
      </c>
      <c r="B455" s="4" t="s">
        <v>19</v>
      </c>
      <c r="C455" s="4" t="s">
        <v>9</v>
      </c>
      <c r="D455" s="4">
        <v>900471382</v>
      </c>
      <c r="E455" s="4" t="s">
        <v>49</v>
      </c>
      <c r="F455" s="4" t="s">
        <v>992</v>
      </c>
      <c r="G455" s="4" t="s">
        <v>74</v>
      </c>
      <c r="H455" s="4" t="s">
        <v>10</v>
      </c>
      <c r="I455" s="4" t="s">
        <v>993</v>
      </c>
      <c r="J455" s="4" t="s">
        <v>178</v>
      </c>
      <c r="K455" s="4" t="s">
        <v>179</v>
      </c>
      <c r="L455" s="4" t="s">
        <v>12</v>
      </c>
      <c r="M455" s="4">
        <v>6320330</v>
      </c>
      <c r="N455" s="4">
        <v>6911329</v>
      </c>
      <c r="O455" s="4">
        <v>774590</v>
      </c>
      <c r="P455" s="4">
        <v>1302228</v>
      </c>
      <c r="Q455" s="4">
        <v>5609101</v>
      </c>
      <c r="R455" s="4">
        <v>2983701</v>
      </c>
      <c r="S455" s="4">
        <v>202027</v>
      </c>
      <c r="T455" s="18">
        <f t="shared" si="45"/>
        <v>8.1595811977949619</v>
      </c>
      <c r="U455" s="18">
        <f t="shared" si="46"/>
        <v>0.18841933295318455</v>
      </c>
      <c r="V455" s="18">
        <f t="shared" si="49"/>
        <v>14.768822979106753</v>
      </c>
      <c r="W455" s="18">
        <f t="shared" si="47"/>
        <v>0.53193925372354678</v>
      </c>
      <c r="X455" s="20">
        <f t="shared" si="48"/>
        <v>0.43171161436534133</v>
      </c>
    </row>
    <row r="456" spans="1:24" s="3" customFormat="1" ht="11.25" customHeight="1" x14ac:dyDescent="0.2">
      <c r="A456" s="2">
        <v>32677</v>
      </c>
      <c r="B456" s="4" t="s">
        <v>19</v>
      </c>
      <c r="C456" s="4" t="s">
        <v>9</v>
      </c>
      <c r="D456" s="4">
        <v>900475440</v>
      </c>
      <c r="E456" s="4" t="s">
        <v>49</v>
      </c>
      <c r="F456" s="4" t="s">
        <v>994</v>
      </c>
      <c r="G456" s="4" t="s">
        <v>78</v>
      </c>
      <c r="H456" s="4" t="s">
        <v>10</v>
      </c>
      <c r="I456" s="4" t="s">
        <v>995</v>
      </c>
      <c r="J456" s="4" t="s">
        <v>23</v>
      </c>
      <c r="K456" s="4" t="s">
        <v>136</v>
      </c>
      <c r="L456" s="4" t="s">
        <v>12</v>
      </c>
      <c r="M456" s="4">
        <v>19685045</v>
      </c>
      <c r="N456" s="4">
        <v>24298940</v>
      </c>
      <c r="O456" s="4">
        <v>733836</v>
      </c>
      <c r="P456" s="4">
        <v>14952613</v>
      </c>
      <c r="Q456" s="4">
        <v>9346327</v>
      </c>
      <c r="R456" s="4">
        <v>-1745250</v>
      </c>
      <c r="S456" s="4">
        <v>658446</v>
      </c>
      <c r="T456" s="18">
        <f t="shared" si="45"/>
        <v>26.824855962367614</v>
      </c>
      <c r="U456" s="18">
        <f t="shared" si="46"/>
        <v>0.61536071120797864</v>
      </c>
      <c r="V456" s="18">
        <f t="shared" si="49"/>
        <v>-2.650559043566215</v>
      </c>
      <c r="W456" s="18">
        <f t="shared" si="47"/>
        <v>-0.18673110838086449</v>
      </c>
      <c r="X456" s="20">
        <f t="shared" si="48"/>
        <v>-7.1824120722961585E-2</v>
      </c>
    </row>
    <row r="457" spans="1:24" s="3" customFormat="1" ht="11.25" customHeight="1" x14ac:dyDescent="0.2">
      <c r="A457" s="2">
        <v>32893</v>
      </c>
      <c r="B457" s="4" t="s">
        <v>19</v>
      </c>
      <c r="C457" s="4" t="s">
        <v>9</v>
      </c>
      <c r="D457" s="4">
        <v>900482537</v>
      </c>
      <c r="E457" s="4" t="s">
        <v>49</v>
      </c>
      <c r="F457" s="4" t="s">
        <v>996</v>
      </c>
      <c r="G457" s="4" t="s">
        <v>74</v>
      </c>
      <c r="H457" s="4" t="s">
        <v>10</v>
      </c>
      <c r="I457" s="4" t="s">
        <v>997</v>
      </c>
      <c r="J457" s="4" t="s">
        <v>11</v>
      </c>
      <c r="K457" s="4" t="s">
        <v>11</v>
      </c>
      <c r="L457" s="4" t="s">
        <v>12</v>
      </c>
      <c r="M457" s="4">
        <v>19326073</v>
      </c>
      <c r="N457" s="4">
        <v>21103800</v>
      </c>
      <c r="O457" s="4">
        <v>3466556</v>
      </c>
      <c r="P457" s="4">
        <v>9239481</v>
      </c>
      <c r="Q457" s="4">
        <v>11864319</v>
      </c>
      <c r="R457" s="4">
        <v>1273858</v>
      </c>
      <c r="S457" s="4">
        <v>1248911</v>
      </c>
      <c r="T457" s="18">
        <f t="shared" si="45"/>
        <v>5.5750067213684131</v>
      </c>
      <c r="U457" s="18">
        <f t="shared" si="46"/>
        <v>0.43781124726352599</v>
      </c>
      <c r="V457" s="18">
        <f t="shared" si="49"/>
        <v>1.0199750022219358</v>
      </c>
      <c r="W457" s="18">
        <f t="shared" si="47"/>
        <v>0.10736882580449834</v>
      </c>
      <c r="X457" s="20">
        <f t="shared" si="48"/>
        <v>6.0361546261810672E-2</v>
      </c>
    </row>
    <row r="458" spans="1:24" s="3" customFormat="1" ht="11.25" customHeight="1" x14ac:dyDescent="0.2">
      <c r="A458" s="2">
        <v>33047</v>
      </c>
      <c r="B458" s="4" t="s">
        <v>19</v>
      </c>
      <c r="C458" s="4" t="s">
        <v>9</v>
      </c>
      <c r="D458" s="4">
        <v>900488465</v>
      </c>
      <c r="E458" s="4" t="s">
        <v>49</v>
      </c>
      <c r="F458" s="4" t="s">
        <v>998</v>
      </c>
      <c r="G458" s="4" t="s">
        <v>74</v>
      </c>
      <c r="H458" s="4" t="s">
        <v>10</v>
      </c>
      <c r="I458" s="4" t="s">
        <v>999</v>
      </c>
      <c r="J458" s="4" t="s">
        <v>178</v>
      </c>
      <c r="K458" s="4" t="s">
        <v>182</v>
      </c>
      <c r="L458" s="4" t="s">
        <v>12</v>
      </c>
      <c r="M458" s="4">
        <v>2446243</v>
      </c>
      <c r="N458" s="4">
        <v>4233225</v>
      </c>
      <c r="O458" s="4">
        <v>516186</v>
      </c>
      <c r="P458" s="4">
        <v>2306434</v>
      </c>
      <c r="Q458" s="4">
        <v>1926791</v>
      </c>
      <c r="R458" s="4">
        <v>448007</v>
      </c>
      <c r="S458" s="4"/>
      <c r="T458" s="18">
        <f t="shared" si="45"/>
        <v>4.739072737346615</v>
      </c>
      <c r="U458" s="18">
        <f t="shared" si="46"/>
        <v>0.54484087191207653</v>
      </c>
      <c r="V458" s="18"/>
      <c r="W458" s="18">
        <f t="shared" si="47"/>
        <v>0.23251457994146746</v>
      </c>
      <c r="X458" s="20">
        <f t="shared" si="48"/>
        <v>0.10583113347388812</v>
      </c>
    </row>
    <row r="459" spans="1:24" s="3" customFormat="1" ht="11.25" customHeight="1" x14ac:dyDescent="0.2">
      <c r="A459" s="2">
        <v>33169</v>
      </c>
      <c r="B459" s="4" t="s">
        <v>19</v>
      </c>
      <c r="C459" s="4" t="s">
        <v>9</v>
      </c>
      <c r="D459" s="4">
        <v>900492874</v>
      </c>
      <c r="E459" s="4" t="s">
        <v>49</v>
      </c>
      <c r="F459" s="4" t="s">
        <v>1000</v>
      </c>
      <c r="G459" s="4" t="s">
        <v>74</v>
      </c>
      <c r="H459" s="4" t="s">
        <v>10</v>
      </c>
      <c r="I459" s="4" t="s">
        <v>1001</v>
      </c>
      <c r="J459" s="4" t="s">
        <v>17</v>
      </c>
      <c r="K459" s="4" t="s">
        <v>18</v>
      </c>
      <c r="L459" s="4" t="s">
        <v>12</v>
      </c>
      <c r="M459" s="4">
        <v>6400123</v>
      </c>
      <c r="N459" s="4">
        <v>8442771</v>
      </c>
      <c r="O459" s="4">
        <v>2057884</v>
      </c>
      <c r="P459" s="4">
        <v>2543153</v>
      </c>
      <c r="Q459" s="4">
        <v>5899618</v>
      </c>
      <c r="R459" s="4">
        <v>1768908</v>
      </c>
      <c r="S459" s="4"/>
      <c r="T459" s="18">
        <f t="shared" si="45"/>
        <v>3.1100504207234225</v>
      </c>
      <c r="U459" s="18">
        <f t="shared" si="46"/>
        <v>0.30122254885274041</v>
      </c>
      <c r="V459" s="18"/>
      <c r="W459" s="18">
        <f t="shared" si="47"/>
        <v>0.29983432825650747</v>
      </c>
      <c r="X459" s="20">
        <f t="shared" si="48"/>
        <v>0.20951746766553303</v>
      </c>
    </row>
    <row r="460" spans="1:24" s="3" customFormat="1" ht="11.25" customHeight="1" x14ac:dyDescent="0.2">
      <c r="A460" s="2">
        <v>33183</v>
      </c>
      <c r="B460" s="4" t="s">
        <v>19</v>
      </c>
      <c r="C460" s="4" t="s">
        <v>9</v>
      </c>
      <c r="D460" s="4">
        <v>900493367</v>
      </c>
      <c r="E460" s="4" t="s">
        <v>49</v>
      </c>
      <c r="F460" s="4" t="s">
        <v>1002</v>
      </c>
      <c r="G460" s="4" t="s">
        <v>78</v>
      </c>
      <c r="H460" s="4" t="s">
        <v>10</v>
      </c>
      <c r="I460" s="4" t="s">
        <v>1003</v>
      </c>
      <c r="J460" s="4" t="s">
        <v>59</v>
      </c>
      <c r="K460" s="4" t="s">
        <v>60</v>
      </c>
      <c r="L460" s="4" t="s">
        <v>12</v>
      </c>
      <c r="M460" s="4">
        <v>4265342</v>
      </c>
      <c r="N460" s="4">
        <v>7425655</v>
      </c>
      <c r="O460" s="4">
        <v>97578</v>
      </c>
      <c r="P460" s="4">
        <v>3695162</v>
      </c>
      <c r="Q460" s="4">
        <v>3730493</v>
      </c>
      <c r="R460" s="4">
        <v>937298</v>
      </c>
      <c r="S460" s="4">
        <v>451752</v>
      </c>
      <c r="T460" s="18">
        <f t="shared" si="45"/>
        <v>43.712127733710467</v>
      </c>
      <c r="U460" s="18">
        <f t="shared" si="46"/>
        <v>0.49762101794387159</v>
      </c>
      <c r="V460" s="18">
        <f t="shared" si="49"/>
        <v>2.0748065310170181</v>
      </c>
      <c r="W460" s="18">
        <f t="shared" si="47"/>
        <v>0.25125311855564397</v>
      </c>
      <c r="X460" s="20">
        <f t="shared" si="48"/>
        <v>0.12622428593841217</v>
      </c>
    </row>
    <row r="461" spans="1:24" s="3" customFormat="1" ht="11.25" customHeight="1" x14ac:dyDescent="0.2">
      <c r="A461" s="2">
        <v>33241</v>
      </c>
      <c r="B461" s="4" t="s">
        <v>19</v>
      </c>
      <c r="C461" s="4" t="s">
        <v>9</v>
      </c>
      <c r="D461" s="4">
        <v>900495589</v>
      </c>
      <c r="E461" s="4" t="s">
        <v>49</v>
      </c>
      <c r="F461" s="4" t="s">
        <v>1004</v>
      </c>
      <c r="G461" s="4" t="s">
        <v>74</v>
      </c>
      <c r="H461" s="4" t="s">
        <v>10</v>
      </c>
      <c r="I461" s="4" t="s">
        <v>1005</v>
      </c>
      <c r="J461" s="4" t="s">
        <v>11</v>
      </c>
      <c r="K461" s="4" t="s">
        <v>11</v>
      </c>
      <c r="L461" s="4" t="s">
        <v>12</v>
      </c>
      <c r="M461" s="4">
        <v>7234515</v>
      </c>
      <c r="N461" s="4">
        <v>7544560</v>
      </c>
      <c r="O461" s="4">
        <v>731046</v>
      </c>
      <c r="P461" s="4">
        <v>6699562</v>
      </c>
      <c r="Q461" s="4">
        <v>844998</v>
      </c>
      <c r="R461" s="4">
        <v>67868</v>
      </c>
      <c r="S461" s="4">
        <v>816266</v>
      </c>
      <c r="T461" s="18">
        <f t="shared" si="45"/>
        <v>9.8961146083830567</v>
      </c>
      <c r="U461" s="18">
        <f t="shared" si="46"/>
        <v>0.88799903506632594</v>
      </c>
      <c r="V461" s="18">
        <f t="shared" si="49"/>
        <v>8.3144465162091771E-2</v>
      </c>
      <c r="W461" s="18">
        <f t="shared" si="47"/>
        <v>8.0317349863549978E-2</v>
      </c>
      <c r="X461" s="20">
        <f t="shared" si="48"/>
        <v>8.9956206856330913E-3</v>
      </c>
    </row>
    <row r="462" spans="1:24" s="3" customFormat="1" ht="11.25" customHeight="1" x14ac:dyDescent="0.2">
      <c r="A462" s="2">
        <v>33275</v>
      </c>
      <c r="B462" s="4" t="s">
        <v>19</v>
      </c>
      <c r="C462" s="4" t="s">
        <v>9</v>
      </c>
      <c r="D462" s="4">
        <v>900497017</v>
      </c>
      <c r="E462" s="4" t="s">
        <v>49</v>
      </c>
      <c r="F462" s="4" t="s">
        <v>1006</v>
      </c>
      <c r="G462" s="4" t="s">
        <v>74</v>
      </c>
      <c r="H462" s="4" t="s">
        <v>10</v>
      </c>
      <c r="I462" s="4" t="s">
        <v>1007</v>
      </c>
      <c r="J462" s="4" t="s">
        <v>13</v>
      </c>
      <c r="K462" s="4" t="s">
        <v>103</v>
      </c>
      <c r="L462" s="4" t="s">
        <v>12</v>
      </c>
      <c r="M462" s="4">
        <v>10398104</v>
      </c>
      <c r="N462" s="4">
        <v>10398104</v>
      </c>
      <c r="O462" s="4">
        <v>1198575</v>
      </c>
      <c r="P462" s="4">
        <v>6006272</v>
      </c>
      <c r="Q462" s="4">
        <v>4391832</v>
      </c>
      <c r="R462" s="4">
        <v>895388</v>
      </c>
      <c r="S462" s="4">
        <v>17841</v>
      </c>
      <c r="T462" s="18">
        <f t="shared" si="45"/>
        <v>8.6753886907369164</v>
      </c>
      <c r="U462" s="18">
        <f t="shared" si="46"/>
        <v>0.5776314605047228</v>
      </c>
      <c r="V462" s="18">
        <f t="shared" si="49"/>
        <v>50.187097135810774</v>
      </c>
      <c r="W462" s="18">
        <f t="shared" si="47"/>
        <v>0.20387574023778687</v>
      </c>
      <c r="X462" s="20">
        <f t="shared" si="48"/>
        <v>8.6110698642752559E-2</v>
      </c>
    </row>
    <row r="463" spans="1:24" s="3" customFormat="1" ht="11.25" customHeight="1" x14ac:dyDescent="0.2">
      <c r="A463" s="2">
        <v>33321</v>
      </c>
      <c r="B463" s="4" t="s">
        <v>19</v>
      </c>
      <c r="C463" s="4" t="s">
        <v>9</v>
      </c>
      <c r="D463" s="4">
        <v>900499033</v>
      </c>
      <c r="E463" s="4" t="s">
        <v>49</v>
      </c>
      <c r="F463" s="4" t="s">
        <v>1008</v>
      </c>
      <c r="G463" s="4" t="s">
        <v>74</v>
      </c>
      <c r="H463" s="4" t="s">
        <v>10</v>
      </c>
      <c r="I463" s="4" t="s">
        <v>1009</v>
      </c>
      <c r="J463" s="4" t="s">
        <v>11</v>
      </c>
      <c r="K463" s="4" t="s">
        <v>11</v>
      </c>
      <c r="L463" s="4" t="s">
        <v>12</v>
      </c>
      <c r="M463" s="4">
        <v>7030795</v>
      </c>
      <c r="N463" s="4">
        <v>7498826</v>
      </c>
      <c r="O463" s="4">
        <v>1730981</v>
      </c>
      <c r="P463" s="4">
        <v>1299387</v>
      </c>
      <c r="Q463" s="4">
        <v>6199439</v>
      </c>
      <c r="R463" s="4">
        <v>1972691</v>
      </c>
      <c r="S463" s="4">
        <v>158654</v>
      </c>
      <c r="T463" s="18">
        <f t="shared" si="45"/>
        <v>4.0617401346404147</v>
      </c>
      <c r="U463" s="18">
        <f t="shared" si="46"/>
        <v>0.17327872389624724</v>
      </c>
      <c r="V463" s="18">
        <f t="shared" si="49"/>
        <v>12.433919094381483</v>
      </c>
      <c r="W463" s="18">
        <f t="shared" si="47"/>
        <v>0.31820476014039334</v>
      </c>
      <c r="X463" s="20">
        <f t="shared" si="48"/>
        <v>0.26306664536555457</v>
      </c>
    </row>
    <row r="464" spans="1:24" s="3" customFormat="1" ht="11.25" customHeight="1" x14ac:dyDescent="0.2">
      <c r="A464" s="2">
        <v>33395</v>
      </c>
      <c r="B464" s="4" t="s">
        <v>19</v>
      </c>
      <c r="C464" s="4" t="s">
        <v>9</v>
      </c>
      <c r="D464" s="4">
        <v>900502032</v>
      </c>
      <c r="E464" s="4" t="s">
        <v>49</v>
      </c>
      <c r="F464" s="4" t="s">
        <v>1010</v>
      </c>
      <c r="G464" s="4" t="s">
        <v>74</v>
      </c>
      <c r="H464" s="4" t="s">
        <v>10</v>
      </c>
      <c r="I464" s="4" t="s">
        <v>1011</v>
      </c>
      <c r="J464" s="4" t="s">
        <v>23</v>
      </c>
      <c r="K464" s="4" t="s">
        <v>136</v>
      </c>
      <c r="L464" s="4" t="s">
        <v>12</v>
      </c>
      <c r="M464" s="4">
        <v>5594844</v>
      </c>
      <c r="N464" s="4">
        <v>6240835</v>
      </c>
      <c r="O464" s="4">
        <v>3170245</v>
      </c>
      <c r="P464" s="4">
        <v>4380680</v>
      </c>
      <c r="Q464" s="4">
        <v>1860155</v>
      </c>
      <c r="R464" s="4">
        <v>202403</v>
      </c>
      <c r="S464" s="4">
        <v>2571</v>
      </c>
      <c r="T464" s="18">
        <f t="shared" si="45"/>
        <v>1.7647986196650416</v>
      </c>
      <c r="U464" s="18">
        <f t="shared" si="46"/>
        <v>0.70193812206219197</v>
      </c>
      <c r="V464" s="18">
        <f t="shared" si="49"/>
        <v>78.725398677557365</v>
      </c>
      <c r="W464" s="18">
        <f t="shared" si="47"/>
        <v>0.10880974972515731</v>
      </c>
      <c r="X464" s="20">
        <f t="shared" si="48"/>
        <v>3.2432038341023275E-2</v>
      </c>
    </row>
    <row r="465" spans="1:24" s="3" customFormat="1" ht="11.25" customHeight="1" x14ac:dyDescent="0.2">
      <c r="A465" s="2">
        <v>33399</v>
      </c>
      <c r="B465" s="4" t="s">
        <v>19</v>
      </c>
      <c r="C465" s="4" t="s">
        <v>9</v>
      </c>
      <c r="D465" s="4">
        <v>900502162</v>
      </c>
      <c r="E465" s="4" t="s">
        <v>49</v>
      </c>
      <c r="F465" s="4" t="s">
        <v>1012</v>
      </c>
      <c r="G465" s="4" t="s">
        <v>423</v>
      </c>
      <c r="H465" s="4" t="s">
        <v>10</v>
      </c>
      <c r="I465" s="4" t="s">
        <v>1013</v>
      </c>
      <c r="J465" s="4" t="s">
        <v>1014</v>
      </c>
      <c r="K465" s="4" t="s">
        <v>1015</v>
      </c>
      <c r="L465" s="4" t="s">
        <v>12</v>
      </c>
      <c r="M465" s="4">
        <v>2456974</v>
      </c>
      <c r="N465" s="4">
        <v>3074020</v>
      </c>
      <c r="O465" s="4">
        <v>699098</v>
      </c>
      <c r="P465" s="4">
        <v>1061665</v>
      </c>
      <c r="Q465" s="4">
        <v>2012355</v>
      </c>
      <c r="R465" s="4">
        <v>615173</v>
      </c>
      <c r="S465" s="4">
        <v>168463</v>
      </c>
      <c r="T465" s="18">
        <f t="shared" si="45"/>
        <v>3.514491530515035</v>
      </c>
      <c r="U465" s="18">
        <f t="shared" si="46"/>
        <v>0.34536697874444539</v>
      </c>
      <c r="V465" s="18">
        <f t="shared" si="49"/>
        <v>3.6516801909024532</v>
      </c>
      <c r="W465" s="18">
        <f t="shared" si="47"/>
        <v>0.30569805029430691</v>
      </c>
      <c r="X465" s="20">
        <f t="shared" si="48"/>
        <v>0.20012003825609462</v>
      </c>
    </row>
    <row r="466" spans="1:24" s="3" customFormat="1" ht="11.25" customHeight="1" x14ac:dyDescent="0.2">
      <c r="A466" s="2">
        <v>33747</v>
      </c>
      <c r="B466" s="4" t="s">
        <v>19</v>
      </c>
      <c r="C466" s="4" t="s">
        <v>9</v>
      </c>
      <c r="D466" s="4">
        <v>900519726</v>
      </c>
      <c r="E466" s="4" t="s">
        <v>49</v>
      </c>
      <c r="F466" s="4" t="s">
        <v>1016</v>
      </c>
      <c r="G466" s="4" t="s">
        <v>78</v>
      </c>
      <c r="H466" s="4" t="s">
        <v>105</v>
      </c>
      <c r="I466" s="4" t="s">
        <v>1017</v>
      </c>
      <c r="J466" s="4" t="s">
        <v>11</v>
      </c>
      <c r="K466" s="4" t="s">
        <v>11</v>
      </c>
      <c r="L466" s="4" t="s">
        <v>12</v>
      </c>
      <c r="M466" s="4">
        <v>7168367</v>
      </c>
      <c r="N466" s="4">
        <v>7333502</v>
      </c>
      <c r="O466" s="4">
        <v>1484025</v>
      </c>
      <c r="P466" s="4">
        <v>2552496</v>
      </c>
      <c r="Q466" s="4">
        <v>4781006</v>
      </c>
      <c r="R466" s="4">
        <v>2077494</v>
      </c>
      <c r="S466" s="4"/>
      <c r="T466" s="18">
        <f t="shared" si="45"/>
        <v>4.8303546099290777</v>
      </c>
      <c r="U466" s="18">
        <f t="shared" si="46"/>
        <v>0.34805963099212356</v>
      </c>
      <c r="V466" s="18"/>
      <c r="W466" s="18">
        <f t="shared" si="47"/>
        <v>0.43453072428689693</v>
      </c>
      <c r="X466" s="20">
        <f t="shared" si="48"/>
        <v>0.28328812073685944</v>
      </c>
    </row>
    <row r="467" spans="1:24" s="3" customFormat="1" ht="11.25" customHeight="1" x14ac:dyDescent="0.2">
      <c r="A467" s="2">
        <v>33891</v>
      </c>
      <c r="B467" s="4" t="s">
        <v>19</v>
      </c>
      <c r="C467" s="4" t="s">
        <v>9</v>
      </c>
      <c r="D467" s="4">
        <v>900526085</v>
      </c>
      <c r="E467" s="4" t="s">
        <v>49</v>
      </c>
      <c r="F467" s="4" t="s">
        <v>1018</v>
      </c>
      <c r="G467" s="4" t="s">
        <v>74</v>
      </c>
      <c r="H467" s="4" t="s">
        <v>10</v>
      </c>
      <c r="I467" s="4" t="s">
        <v>1019</v>
      </c>
      <c r="J467" s="4" t="s">
        <v>17</v>
      </c>
      <c r="K467" s="4" t="s">
        <v>1020</v>
      </c>
      <c r="L467" s="4" t="s">
        <v>12</v>
      </c>
      <c r="M467" s="4">
        <v>23751917</v>
      </c>
      <c r="N467" s="4">
        <v>30264155</v>
      </c>
      <c r="O467" s="4">
        <v>4336768</v>
      </c>
      <c r="P467" s="4">
        <v>28546520</v>
      </c>
      <c r="Q467" s="4">
        <v>1717635</v>
      </c>
      <c r="R467" s="4">
        <v>1803655</v>
      </c>
      <c r="S467" s="4">
        <v>5578168</v>
      </c>
      <c r="T467" s="18">
        <f t="shared" si="45"/>
        <v>5.4768705635164254</v>
      </c>
      <c r="U467" s="18">
        <f t="shared" si="46"/>
        <v>0.94324523516351277</v>
      </c>
      <c r="V467" s="18">
        <f t="shared" si="49"/>
        <v>0.32334182118573696</v>
      </c>
      <c r="W467" s="18">
        <f t="shared" si="47"/>
        <v>1.0500804885787725</v>
      </c>
      <c r="X467" s="20">
        <f t="shared" si="48"/>
        <v>5.9597071188671878E-2</v>
      </c>
    </row>
    <row r="468" spans="1:24" s="3" customFormat="1" ht="11.25" customHeight="1" x14ac:dyDescent="0.2">
      <c r="A468" s="2">
        <v>34035</v>
      </c>
      <c r="B468" s="4" t="s">
        <v>19</v>
      </c>
      <c r="C468" s="4" t="s">
        <v>9</v>
      </c>
      <c r="D468" s="4">
        <v>900533084</v>
      </c>
      <c r="E468" s="4" t="s">
        <v>49</v>
      </c>
      <c r="F468" s="4" t="s">
        <v>1021</v>
      </c>
      <c r="G468" s="4" t="s">
        <v>74</v>
      </c>
      <c r="H468" s="4" t="s">
        <v>10</v>
      </c>
      <c r="I468" s="4" t="s">
        <v>1022</v>
      </c>
      <c r="J468" s="4" t="s">
        <v>13</v>
      </c>
      <c r="K468" s="4" t="s">
        <v>22</v>
      </c>
      <c r="L468" s="4" t="s">
        <v>12</v>
      </c>
      <c r="M468" s="4">
        <v>25746896</v>
      </c>
      <c r="N468" s="4">
        <v>27195979</v>
      </c>
      <c r="O468" s="4">
        <v>774590</v>
      </c>
      <c r="P468" s="4">
        <v>16371960</v>
      </c>
      <c r="Q468" s="4">
        <v>10824019</v>
      </c>
      <c r="R468" s="4">
        <v>2645199</v>
      </c>
      <c r="S468" s="4">
        <v>1038095</v>
      </c>
      <c r="T468" s="18">
        <f t="shared" si="45"/>
        <v>33.239385997753651</v>
      </c>
      <c r="U468" s="18">
        <f t="shared" si="46"/>
        <v>0.60199928820359805</v>
      </c>
      <c r="V468" s="18">
        <f t="shared" si="49"/>
        <v>2.5481280614972617</v>
      </c>
      <c r="W468" s="18">
        <f t="shared" si="47"/>
        <v>0.24438233155355696</v>
      </c>
      <c r="X468" s="20">
        <f t="shared" si="48"/>
        <v>9.7264341908779972E-2</v>
      </c>
    </row>
    <row r="469" spans="1:24" s="3" customFormat="1" ht="11.25" customHeight="1" x14ac:dyDescent="0.2">
      <c r="A469" s="2">
        <v>34099</v>
      </c>
      <c r="B469" s="4" t="s">
        <v>19</v>
      </c>
      <c r="C469" s="4" t="s">
        <v>9</v>
      </c>
      <c r="D469" s="4">
        <v>900535843</v>
      </c>
      <c r="E469" s="4" t="s">
        <v>49</v>
      </c>
      <c r="F469" s="4" t="s">
        <v>1023</v>
      </c>
      <c r="G469" s="4" t="s">
        <v>74</v>
      </c>
      <c r="H469" s="4" t="s">
        <v>10</v>
      </c>
      <c r="I469" s="4" t="s">
        <v>1024</v>
      </c>
      <c r="J469" s="4" t="s">
        <v>13</v>
      </c>
      <c r="K469" s="4" t="s">
        <v>325</v>
      </c>
      <c r="L469" s="4" t="s">
        <v>12</v>
      </c>
      <c r="M469" s="4">
        <v>9052172</v>
      </c>
      <c r="N469" s="4">
        <v>12563999</v>
      </c>
      <c r="O469" s="4">
        <v>733836</v>
      </c>
      <c r="P469" s="4">
        <v>7462795</v>
      </c>
      <c r="Q469" s="4">
        <v>5101204</v>
      </c>
      <c r="R469" s="4">
        <v>905603</v>
      </c>
      <c r="S469" s="4">
        <v>57556</v>
      </c>
      <c r="T469" s="18">
        <f t="shared" si="45"/>
        <v>12.335415542437275</v>
      </c>
      <c r="U469" s="18">
        <f t="shared" si="46"/>
        <v>0.59398245733703103</v>
      </c>
      <c r="V469" s="18">
        <f t="shared" si="49"/>
        <v>15.734293557578706</v>
      </c>
      <c r="W469" s="18">
        <f t="shared" si="47"/>
        <v>0.17752730531850913</v>
      </c>
      <c r="X469" s="20">
        <f t="shared" si="48"/>
        <v>7.2079200260999704E-2</v>
      </c>
    </row>
    <row r="470" spans="1:24" s="3" customFormat="1" ht="11.25" customHeight="1" x14ac:dyDescent="0.2">
      <c r="A470" s="2">
        <v>34105</v>
      </c>
      <c r="B470" s="4" t="s">
        <v>19</v>
      </c>
      <c r="C470" s="4" t="s">
        <v>9</v>
      </c>
      <c r="D470" s="4">
        <v>900535940</v>
      </c>
      <c r="E470" s="4" t="s">
        <v>49</v>
      </c>
      <c r="F470" s="4" t="s">
        <v>1025</v>
      </c>
      <c r="G470" s="4" t="s">
        <v>78</v>
      </c>
      <c r="H470" s="4" t="s">
        <v>10</v>
      </c>
      <c r="I470" s="4" t="s">
        <v>1026</v>
      </c>
      <c r="J470" s="4" t="s">
        <v>62</v>
      </c>
      <c r="K470" s="4" t="s">
        <v>63</v>
      </c>
      <c r="L470" s="4" t="s">
        <v>12</v>
      </c>
      <c r="M470" s="4">
        <v>1329925</v>
      </c>
      <c r="N470" s="4">
        <v>1660045</v>
      </c>
      <c r="O470" s="4">
        <v>80161</v>
      </c>
      <c r="P470" s="4">
        <v>642088</v>
      </c>
      <c r="Q470" s="4">
        <v>1017957</v>
      </c>
      <c r="R470" s="4">
        <v>61600</v>
      </c>
      <c r="S470" s="4"/>
      <c r="T470" s="18">
        <f t="shared" si="45"/>
        <v>16.590673769039807</v>
      </c>
      <c r="U470" s="18">
        <f t="shared" si="46"/>
        <v>0.38678951474207024</v>
      </c>
      <c r="V470" s="18"/>
      <c r="W470" s="18">
        <f t="shared" si="47"/>
        <v>6.0513361566353001E-2</v>
      </c>
      <c r="X470" s="20">
        <f t="shared" si="48"/>
        <v>3.710742781069188E-2</v>
      </c>
    </row>
    <row r="471" spans="1:24" s="3" customFormat="1" ht="11.25" customHeight="1" x14ac:dyDescent="0.2">
      <c r="A471" s="2">
        <v>34149</v>
      </c>
      <c r="B471" s="4" t="s">
        <v>19</v>
      </c>
      <c r="C471" s="4" t="s">
        <v>9</v>
      </c>
      <c r="D471" s="4">
        <v>900537099</v>
      </c>
      <c r="E471" s="4" t="s">
        <v>49</v>
      </c>
      <c r="F471" s="4" t="s">
        <v>1027</v>
      </c>
      <c r="G471" s="4" t="s">
        <v>74</v>
      </c>
      <c r="H471" s="4" t="s">
        <v>10</v>
      </c>
      <c r="I471" s="4" t="s">
        <v>1028</v>
      </c>
      <c r="J471" s="4" t="s">
        <v>11</v>
      </c>
      <c r="K471" s="4" t="s">
        <v>11</v>
      </c>
      <c r="L471" s="4" t="s">
        <v>12</v>
      </c>
      <c r="M471" s="4">
        <v>26220857</v>
      </c>
      <c r="N471" s="4">
        <v>37209616</v>
      </c>
      <c r="O471" s="4">
        <v>20892440</v>
      </c>
      <c r="P471" s="4">
        <v>27111831</v>
      </c>
      <c r="Q471" s="4">
        <v>10097785</v>
      </c>
      <c r="R471" s="4">
        <v>932474</v>
      </c>
      <c r="S471" s="4"/>
      <c r="T471" s="18">
        <f t="shared" ref="T471:T519" si="50">M471/O471</f>
        <v>1.255040435679126</v>
      </c>
      <c r="U471" s="18">
        <f t="shared" ref="U471:U519" si="51">P471/N471</f>
        <v>0.72862431582201759</v>
      </c>
      <c r="V471" s="18"/>
      <c r="W471" s="18">
        <f t="shared" ref="W471:W519" si="52">R471/Q471</f>
        <v>9.2344410185005915E-2</v>
      </c>
      <c r="X471" s="20">
        <f t="shared" ref="X471:X519" si="53">R471/N471</f>
        <v>2.5060027493968226E-2</v>
      </c>
    </row>
    <row r="472" spans="1:24" s="3" customFormat="1" ht="11.25" customHeight="1" x14ac:dyDescent="0.2">
      <c r="A472" s="2">
        <v>34325</v>
      </c>
      <c r="B472" s="4" t="s">
        <v>19</v>
      </c>
      <c r="C472" s="4" t="s">
        <v>9</v>
      </c>
      <c r="D472" s="4">
        <v>900544521</v>
      </c>
      <c r="E472" s="4" t="s">
        <v>49</v>
      </c>
      <c r="F472" s="4" t="s">
        <v>1029</v>
      </c>
      <c r="G472" s="4" t="s">
        <v>78</v>
      </c>
      <c r="H472" s="4" t="s">
        <v>10</v>
      </c>
      <c r="I472" s="4" t="s">
        <v>1030</v>
      </c>
      <c r="J472" s="4" t="s">
        <v>17</v>
      </c>
      <c r="K472" s="4" t="s">
        <v>1031</v>
      </c>
      <c r="L472" s="4" t="s">
        <v>12</v>
      </c>
      <c r="M472" s="4">
        <v>6739086</v>
      </c>
      <c r="N472" s="4">
        <v>8832407</v>
      </c>
      <c r="O472" s="4">
        <v>3466556</v>
      </c>
      <c r="P472" s="4">
        <v>4652577</v>
      </c>
      <c r="Q472" s="4">
        <v>4179830</v>
      </c>
      <c r="R472" s="4">
        <v>1321589</v>
      </c>
      <c r="S472" s="4">
        <v>464787</v>
      </c>
      <c r="T472" s="18">
        <f t="shared" si="50"/>
        <v>1.9440291747775025</v>
      </c>
      <c r="U472" s="18">
        <f t="shared" si="51"/>
        <v>0.5267620706337468</v>
      </c>
      <c r="V472" s="18">
        <f t="shared" ref="V472:V519" si="54">R472/S472</f>
        <v>2.8434293558124475</v>
      </c>
      <c r="W472" s="18">
        <f t="shared" si="52"/>
        <v>0.31618247632080732</v>
      </c>
      <c r="X472" s="20">
        <f t="shared" si="53"/>
        <v>0.14962954039595322</v>
      </c>
    </row>
    <row r="473" spans="1:24" s="3" customFormat="1" ht="11.25" customHeight="1" x14ac:dyDescent="0.2">
      <c r="A473" s="2">
        <v>34483</v>
      </c>
      <c r="B473" s="4" t="s">
        <v>19</v>
      </c>
      <c r="C473" s="4" t="s">
        <v>9</v>
      </c>
      <c r="D473" s="4">
        <v>900552236</v>
      </c>
      <c r="E473" s="4" t="s">
        <v>49</v>
      </c>
      <c r="F473" s="4" t="s">
        <v>1032</v>
      </c>
      <c r="G473" s="4" t="s">
        <v>74</v>
      </c>
      <c r="H473" s="4" t="s">
        <v>10</v>
      </c>
      <c r="I473" s="4" t="s">
        <v>1033</v>
      </c>
      <c r="J473" s="4" t="s">
        <v>23</v>
      </c>
      <c r="K473" s="4" t="s">
        <v>194</v>
      </c>
      <c r="L473" s="4" t="s">
        <v>12</v>
      </c>
      <c r="M473" s="4">
        <v>8455042</v>
      </c>
      <c r="N473" s="4">
        <v>9658874</v>
      </c>
      <c r="O473" s="4">
        <v>516186</v>
      </c>
      <c r="P473" s="4">
        <v>3092588</v>
      </c>
      <c r="Q473" s="4">
        <v>6566286</v>
      </c>
      <c r="R473" s="4">
        <v>1330864</v>
      </c>
      <c r="S473" s="4">
        <v>648149</v>
      </c>
      <c r="T473" s="18">
        <f t="shared" si="50"/>
        <v>16.379835950606953</v>
      </c>
      <c r="U473" s="18">
        <f t="shared" si="51"/>
        <v>0.32018100660594601</v>
      </c>
      <c r="V473" s="18">
        <f t="shared" si="54"/>
        <v>2.0533303299087091</v>
      </c>
      <c r="W473" s="18">
        <f t="shared" si="52"/>
        <v>0.20268139401786642</v>
      </c>
      <c r="X473" s="20">
        <f t="shared" si="53"/>
        <v>0.13778666126092959</v>
      </c>
    </row>
    <row r="474" spans="1:24" s="3" customFormat="1" ht="11.25" customHeight="1" x14ac:dyDescent="0.2">
      <c r="A474" s="2">
        <v>34507</v>
      </c>
      <c r="B474" s="4" t="s">
        <v>19</v>
      </c>
      <c r="C474" s="4" t="s">
        <v>9</v>
      </c>
      <c r="D474" s="4">
        <v>900553715</v>
      </c>
      <c r="E474" s="4" t="s">
        <v>49</v>
      </c>
      <c r="F474" s="4" t="s">
        <v>1034</v>
      </c>
      <c r="G474" s="4" t="s">
        <v>74</v>
      </c>
      <c r="H474" s="4" t="s">
        <v>10</v>
      </c>
      <c r="I474" s="4" t="s">
        <v>1035</v>
      </c>
      <c r="J474" s="4" t="s">
        <v>11</v>
      </c>
      <c r="K474" s="4" t="s">
        <v>11</v>
      </c>
      <c r="L474" s="4" t="s">
        <v>12</v>
      </c>
      <c r="M474" s="4">
        <v>19776574</v>
      </c>
      <c r="N474" s="4">
        <v>23428985</v>
      </c>
      <c r="O474" s="4">
        <v>2057884</v>
      </c>
      <c r="P474" s="4">
        <v>15847841</v>
      </c>
      <c r="Q474" s="4">
        <v>7581144</v>
      </c>
      <c r="R474" s="4">
        <v>2405219</v>
      </c>
      <c r="S474" s="4">
        <v>1140323</v>
      </c>
      <c r="T474" s="18">
        <f t="shared" si="50"/>
        <v>9.610150037611449</v>
      </c>
      <c r="U474" s="18">
        <f t="shared" si="51"/>
        <v>0.67642029733682441</v>
      </c>
      <c r="V474" s="18">
        <f t="shared" si="54"/>
        <v>2.1092436090476121</v>
      </c>
      <c r="W474" s="18">
        <f t="shared" si="52"/>
        <v>0.3172633312333864</v>
      </c>
      <c r="X474" s="20">
        <f t="shared" si="53"/>
        <v>0.10265997438642775</v>
      </c>
    </row>
    <row r="475" spans="1:24" s="3" customFormat="1" ht="11.25" customHeight="1" x14ac:dyDescent="0.2">
      <c r="A475" s="2">
        <v>34717</v>
      </c>
      <c r="B475" s="4" t="s">
        <v>19</v>
      </c>
      <c r="C475" s="4" t="s">
        <v>9</v>
      </c>
      <c r="D475" s="4">
        <v>900562348</v>
      </c>
      <c r="E475" s="4" t="s">
        <v>49</v>
      </c>
      <c r="F475" s="4" t="s">
        <v>1036</v>
      </c>
      <c r="G475" s="4" t="s">
        <v>74</v>
      </c>
      <c r="H475" s="4" t="s">
        <v>10</v>
      </c>
      <c r="I475" s="4" t="s">
        <v>1037</v>
      </c>
      <c r="J475" s="4" t="s">
        <v>178</v>
      </c>
      <c r="K475" s="4" t="s">
        <v>179</v>
      </c>
      <c r="L475" s="4" t="s">
        <v>12</v>
      </c>
      <c r="M475" s="4">
        <v>3866512</v>
      </c>
      <c r="N475" s="4">
        <v>4347976</v>
      </c>
      <c r="O475" s="4">
        <v>97578</v>
      </c>
      <c r="P475" s="4">
        <v>2142175</v>
      </c>
      <c r="Q475" s="4">
        <v>2205801</v>
      </c>
      <c r="R475" s="4">
        <v>3722</v>
      </c>
      <c r="S475" s="4">
        <v>13971</v>
      </c>
      <c r="T475" s="18">
        <f t="shared" si="50"/>
        <v>39.624833466560084</v>
      </c>
      <c r="U475" s="18">
        <f t="shared" si="51"/>
        <v>0.49268326228111653</v>
      </c>
      <c r="V475" s="18">
        <f t="shared" si="54"/>
        <v>0.26640899005081953</v>
      </c>
      <c r="W475" s="18">
        <f t="shared" si="52"/>
        <v>1.6873688968315817E-3</v>
      </c>
      <c r="X475" s="20">
        <f t="shared" si="53"/>
        <v>8.5603048406890933E-4</v>
      </c>
    </row>
    <row r="476" spans="1:24" s="3" customFormat="1" ht="11.25" customHeight="1" x14ac:dyDescent="0.2">
      <c r="A476" s="2">
        <v>34791</v>
      </c>
      <c r="B476" s="4" t="s">
        <v>19</v>
      </c>
      <c r="C476" s="4" t="s">
        <v>9</v>
      </c>
      <c r="D476" s="4">
        <v>900565091</v>
      </c>
      <c r="E476" s="4" t="s">
        <v>49</v>
      </c>
      <c r="F476" s="4" t="s">
        <v>1038</v>
      </c>
      <c r="G476" s="4" t="s">
        <v>74</v>
      </c>
      <c r="H476" s="4" t="s">
        <v>10</v>
      </c>
      <c r="I476" s="4" t="s">
        <v>1039</v>
      </c>
      <c r="J476" s="4" t="s">
        <v>11</v>
      </c>
      <c r="K476" s="4" t="s">
        <v>11</v>
      </c>
      <c r="L476" s="4" t="s">
        <v>12</v>
      </c>
      <c r="M476" s="4">
        <v>32182394</v>
      </c>
      <c r="N476" s="4">
        <v>43234704</v>
      </c>
      <c r="O476" s="4">
        <v>731046</v>
      </c>
      <c r="P476" s="4">
        <v>18463141</v>
      </c>
      <c r="Q476" s="4">
        <v>24771563</v>
      </c>
      <c r="R476" s="4">
        <v>2489167</v>
      </c>
      <c r="S476" s="4"/>
      <c r="T476" s="18">
        <f t="shared" si="50"/>
        <v>44.022392571739672</v>
      </c>
      <c r="U476" s="18">
        <f t="shared" si="51"/>
        <v>0.42704446409532493</v>
      </c>
      <c r="V476" s="18"/>
      <c r="W476" s="18">
        <f t="shared" si="52"/>
        <v>0.10048485838378467</v>
      </c>
      <c r="X476" s="20">
        <f t="shared" si="53"/>
        <v>5.7573355885586729E-2</v>
      </c>
    </row>
    <row r="477" spans="1:24" s="3" customFormat="1" ht="11.25" customHeight="1" x14ac:dyDescent="0.2">
      <c r="A477" s="2">
        <v>35001</v>
      </c>
      <c r="B477" s="4" t="s">
        <v>19</v>
      </c>
      <c r="C477" s="4" t="s">
        <v>9</v>
      </c>
      <c r="D477" s="4">
        <v>900573774</v>
      </c>
      <c r="E477" s="4" t="s">
        <v>49</v>
      </c>
      <c r="F477" s="4" t="s">
        <v>1040</v>
      </c>
      <c r="G477" s="4" t="s">
        <v>74</v>
      </c>
      <c r="H477" s="4" t="s">
        <v>10</v>
      </c>
      <c r="I477" s="4" t="s">
        <v>1041</v>
      </c>
      <c r="J477" s="4" t="s">
        <v>23</v>
      </c>
      <c r="K477" s="4" t="s">
        <v>136</v>
      </c>
      <c r="L477" s="4" t="s">
        <v>12</v>
      </c>
      <c r="M477" s="4">
        <v>10730839</v>
      </c>
      <c r="N477" s="4">
        <v>15860862</v>
      </c>
      <c r="O477" s="4">
        <v>1198575</v>
      </c>
      <c r="P477" s="4">
        <v>24437877</v>
      </c>
      <c r="Q477" s="4">
        <v>-8577015</v>
      </c>
      <c r="R477" s="4">
        <v>-3368157</v>
      </c>
      <c r="S477" s="4"/>
      <c r="T477" s="18">
        <f t="shared" si="50"/>
        <v>8.952997517885823</v>
      </c>
      <c r="U477" s="18">
        <f t="shared" si="51"/>
        <v>1.5407660062864175</v>
      </c>
      <c r="V477" s="18"/>
      <c r="W477" s="18">
        <f t="shared" si="52"/>
        <v>0.39269571057063557</v>
      </c>
      <c r="X477" s="20">
        <f t="shared" si="53"/>
        <v>-0.21235649109108951</v>
      </c>
    </row>
    <row r="478" spans="1:24" s="3" customFormat="1" ht="11.25" customHeight="1" x14ac:dyDescent="0.2">
      <c r="A478" s="2">
        <v>35093</v>
      </c>
      <c r="B478" s="4" t="s">
        <v>19</v>
      </c>
      <c r="C478" s="4" t="s">
        <v>9</v>
      </c>
      <c r="D478" s="4">
        <v>900577032</v>
      </c>
      <c r="E478" s="4" t="s">
        <v>49</v>
      </c>
      <c r="F478" s="4" t="s">
        <v>1042</v>
      </c>
      <c r="G478" s="4" t="s">
        <v>74</v>
      </c>
      <c r="H478" s="4" t="s">
        <v>10</v>
      </c>
      <c r="I478" s="4" t="s">
        <v>1043</v>
      </c>
      <c r="J478" s="4" t="s">
        <v>23</v>
      </c>
      <c r="K478" s="4" t="s">
        <v>136</v>
      </c>
      <c r="L478" s="4" t="s">
        <v>12</v>
      </c>
      <c r="M478" s="4">
        <v>13026759</v>
      </c>
      <c r="N478" s="4">
        <v>13576925</v>
      </c>
      <c r="O478" s="4">
        <v>1730981</v>
      </c>
      <c r="P478" s="4">
        <v>7262091</v>
      </c>
      <c r="Q478" s="4">
        <v>6314834</v>
      </c>
      <c r="R478" s="4">
        <v>680162</v>
      </c>
      <c r="S478" s="4">
        <v>1820833</v>
      </c>
      <c r="T478" s="18">
        <f t="shared" si="50"/>
        <v>7.5256510614501257</v>
      </c>
      <c r="U478" s="18">
        <f t="shared" si="51"/>
        <v>0.53488481375569208</v>
      </c>
      <c r="V478" s="18">
        <f t="shared" si="54"/>
        <v>0.37354441620950413</v>
      </c>
      <c r="W478" s="18">
        <f t="shared" si="52"/>
        <v>0.10770861118439534</v>
      </c>
      <c r="X478" s="20">
        <f t="shared" si="53"/>
        <v>5.0096910751145786E-2</v>
      </c>
    </row>
    <row r="479" spans="1:24" s="3" customFormat="1" ht="11.25" customHeight="1" x14ac:dyDescent="0.2">
      <c r="A479" s="2">
        <v>35439</v>
      </c>
      <c r="B479" s="4" t="s">
        <v>19</v>
      </c>
      <c r="C479" s="4" t="s">
        <v>9</v>
      </c>
      <c r="D479" s="4">
        <v>900590438</v>
      </c>
      <c r="E479" s="4" t="s">
        <v>49</v>
      </c>
      <c r="F479" s="4" t="s">
        <v>1044</v>
      </c>
      <c r="G479" s="4" t="s">
        <v>74</v>
      </c>
      <c r="H479" s="4" t="s">
        <v>10</v>
      </c>
      <c r="I479" s="4" t="s">
        <v>1045</v>
      </c>
      <c r="J479" s="4" t="s">
        <v>11</v>
      </c>
      <c r="K479" s="4" t="s">
        <v>11</v>
      </c>
      <c r="L479" s="4" t="s">
        <v>12</v>
      </c>
      <c r="M479" s="4">
        <v>8588737</v>
      </c>
      <c r="N479" s="4">
        <v>8760653</v>
      </c>
      <c r="O479" s="4">
        <v>3170245</v>
      </c>
      <c r="P479" s="4">
        <v>6647749</v>
      </c>
      <c r="Q479" s="4">
        <v>2112904</v>
      </c>
      <c r="R479" s="4">
        <v>1187226</v>
      </c>
      <c r="S479" s="4">
        <v>392208</v>
      </c>
      <c r="T479" s="18">
        <f t="shared" si="50"/>
        <v>2.7091713731903999</v>
      </c>
      <c r="U479" s="18">
        <f t="shared" si="51"/>
        <v>0.75881889169677197</v>
      </c>
      <c r="V479" s="18">
        <f t="shared" si="54"/>
        <v>3.0270315750826091</v>
      </c>
      <c r="W479" s="18">
        <f t="shared" si="52"/>
        <v>0.56189301548958215</v>
      </c>
      <c r="X479" s="20">
        <f t="shared" si="53"/>
        <v>0.13551798022362033</v>
      </c>
    </row>
    <row r="480" spans="1:24" s="3" customFormat="1" ht="11.25" customHeight="1" x14ac:dyDescent="0.2">
      <c r="A480" s="2">
        <v>35711</v>
      </c>
      <c r="B480" s="4" t="s">
        <v>19</v>
      </c>
      <c r="C480" s="4" t="s">
        <v>9</v>
      </c>
      <c r="D480" s="4">
        <v>900606989</v>
      </c>
      <c r="E480" s="4" t="s">
        <v>49</v>
      </c>
      <c r="F480" s="4" t="s">
        <v>1046</v>
      </c>
      <c r="G480" s="4" t="s">
        <v>74</v>
      </c>
      <c r="H480" s="4" t="s">
        <v>10</v>
      </c>
      <c r="I480" s="4" t="s">
        <v>1047</v>
      </c>
      <c r="J480" s="4" t="s">
        <v>178</v>
      </c>
      <c r="K480" s="4" t="s">
        <v>179</v>
      </c>
      <c r="L480" s="4" t="s">
        <v>12</v>
      </c>
      <c r="M480" s="4">
        <v>10334943</v>
      </c>
      <c r="N480" s="4">
        <v>11870000</v>
      </c>
      <c r="O480" s="4">
        <v>699098</v>
      </c>
      <c r="P480" s="4">
        <v>6114709</v>
      </c>
      <c r="Q480" s="4">
        <v>5755291</v>
      </c>
      <c r="R480" s="4">
        <v>932038</v>
      </c>
      <c r="S480" s="4"/>
      <c r="T480" s="18">
        <f t="shared" si="50"/>
        <v>14.783253563878025</v>
      </c>
      <c r="U480" s="18">
        <f t="shared" si="51"/>
        <v>0.51513976411120477</v>
      </c>
      <c r="V480" s="18"/>
      <c r="W480" s="18">
        <f t="shared" si="52"/>
        <v>0.16194454806889869</v>
      </c>
      <c r="X480" s="20">
        <f t="shared" si="53"/>
        <v>7.852047177759057E-2</v>
      </c>
    </row>
    <row r="481" spans="1:24" s="3" customFormat="1" ht="11.25" customHeight="1" x14ac:dyDescent="0.2">
      <c r="A481" s="2">
        <v>35889</v>
      </c>
      <c r="B481" s="4" t="s">
        <v>19</v>
      </c>
      <c r="C481" s="4" t="s">
        <v>9</v>
      </c>
      <c r="D481" s="4">
        <v>900618831</v>
      </c>
      <c r="E481" s="4" t="s">
        <v>49</v>
      </c>
      <c r="F481" s="4" t="s">
        <v>1048</v>
      </c>
      <c r="G481" s="4" t="s">
        <v>74</v>
      </c>
      <c r="H481" s="4" t="s">
        <v>10</v>
      </c>
      <c r="I481" s="4" t="s">
        <v>1049</v>
      </c>
      <c r="J481" s="4" t="s">
        <v>11</v>
      </c>
      <c r="K481" s="4" t="s">
        <v>11</v>
      </c>
      <c r="L481" s="4" t="s">
        <v>12</v>
      </c>
      <c r="M481" s="4">
        <v>54636116</v>
      </c>
      <c r="N481" s="4">
        <v>55944465</v>
      </c>
      <c r="O481" s="4">
        <v>1484025</v>
      </c>
      <c r="P481" s="4">
        <v>33392673</v>
      </c>
      <c r="Q481" s="4">
        <v>22551792</v>
      </c>
      <c r="R481" s="4">
        <v>7028000</v>
      </c>
      <c r="S481" s="4">
        <v>134557</v>
      </c>
      <c r="T481" s="18">
        <f t="shared" si="50"/>
        <v>36.816169538922864</v>
      </c>
      <c r="U481" s="18">
        <f t="shared" si="51"/>
        <v>0.5968896654923771</v>
      </c>
      <c r="V481" s="18">
        <f t="shared" si="54"/>
        <v>52.230653180436541</v>
      </c>
      <c r="W481" s="18">
        <f t="shared" si="52"/>
        <v>0.31163820595720287</v>
      </c>
      <c r="X481" s="20">
        <f t="shared" si="53"/>
        <v>0.12562458144876351</v>
      </c>
    </row>
    <row r="482" spans="1:24" s="3" customFormat="1" ht="11.25" customHeight="1" x14ac:dyDescent="0.2">
      <c r="A482" s="2">
        <v>35985</v>
      </c>
      <c r="B482" s="4" t="s">
        <v>19</v>
      </c>
      <c r="C482" s="4" t="s">
        <v>9</v>
      </c>
      <c r="D482" s="4">
        <v>900624066</v>
      </c>
      <c r="E482" s="4" t="s">
        <v>49</v>
      </c>
      <c r="F482" s="4" t="s">
        <v>1050</v>
      </c>
      <c r="G482" s="4" t="s">
        <v>74</v>
      </c>
      <c r="H482" s="4" t="s">
        <v>10</v>
      </c>
      <c r="I482" s="4" t="s">
        <v>1051</v>
      </c>
      <c r="J482" s="4" t="s">
        <v>11</v>
      </c>
      <c r="K482" s="4" t="s">
        <v>11</v>
      </c>
      <c r="L482" s="4" t="s">
        <v>12</v>
      </c>
      <c r="M482" s="4">
        <v>10803191</v>
      </c>
      <c r="N482" s="4">
        <v>11288957</v>
      </c>
      <c r="O482" s="4">
        <v>4336768</v>
      </c>
      <c r="P482" s="4">
        <v>5954977</v>
      </c>
      <c r="Q482" s="4">
        <v>5333980</v>
      </c>
      <c r="R482" s="4">
        <v>1073993</v>
      </c>
      <c r="S482" s="4"/>
      <c r="T482" s="18">
        <f t="shared" si="50"/>
        <v>2.4910696168206368</v>
      </c>
      <c r="U482" s="18">
        <f t="shared" si="51"/>
        <v>0.52750462243766183</v>
      </c>
      <c r="V482" s="18"/>
      <c r="W482" s="18">
        <f t="shared" si="52"/>
        <v>0.20134927390053955</v>
      </c>
      <c r="X482" s="20">
        <f t="shared" si="53"/>
        <v>9.5136601193538076E-2</v>
      </c>
    </row>
    <row r="483" spans="1:24" s="3" customFormat="1" ht="11.25" customHeight="1" x14ac:dyDescent="0.2">
      <c r="A483" s="2">
        <v>36409</v>
      </c>
      <c r="B483" s="4" t="s">
        <v>19</v>
      </c>
      <c r="C483" s="4" t="s">
        <v>9</v>
      </c>
      <c r="D483" s="4">
        <v>900648510</v>
      </c>
      <c r="E483" s="4" t="s">
        <v>49</v>
      </c>
      <c r="F483" s="4" t="s">
        <v>1052</v>
      </c>
      <c r="G483" s="4" t="s">
        <v>74</v>
      </c>
      <c r="H483" s="4" t="s">
        <v>10</v>
      </c>
      <c r="I483" s="4" t="s">
        <v>1053</v>
      </c>
      <c r="J483" s="4" t="s">
        <v>13</v>
      </c>
      <c r="K483" s="4" t="s">
        <v>103</v>
      </c>
      <c r="L483" s="4" t="s">
        <v>12</v>
      </c>
      <c r="M483" s="4">
        <v>2865509</v>
      </c>
      <c r="N483" s="4">
        <v>4439805</v>
      </c>
      <c r="O483" s="4">
        <v>774590</v>
      </c>
      <c r="P483" s="4">
        <v>2942414</v>
      </c>
      <c r="Q483" s="4">
        <v>1497391</v>
      </c>
      <c r="R483" s="4">
        <v>565323</v>
      </c>
      <c r="S483" s="4">
        <v>255051</v>
      </c>
      <c r="T483" s="18">
        <f t="shared" si="50"/>
        <v>3.6993880633625529</v>
      </c>
      <c r="U483" s="18">
        <f t="shared" si="51"/>
        <v>0.66273496245893682</v>
      </c>
      <c r="V483" s="18">
        <f t="shared" si="54"/>
        <v>2.216509639248621</v>
      </c>
      <c r="W483" s="18">
        <f t="shared" si="52"/>
        <v>0.37753866558567534</v>
      </c>
      <c r="X483" s="20">
        <f t="shared" si="53"/>
        <v>0.1273305922219557</v>
      </c>
    </row>
    <row r="484" spans="1:24" s="3" customFormat="1" ht="11.25" customHeight="1" x14ac:dyDescent="0.2">
      <c r="A484" s="2">
        <v>36415</v>
      </c>
      <c r="B484" s="4" t="s">
        <v>19</v>
      </c>
      <c r="C484" s="4" t="s">
        <v>9</v>
      </c>
      <c r="D484" s="4">
        <v>900648909</v>
      </c>
      <c r="E484" s="4" t="s">
        <v>49</v>
      </c>
      <c r="F484" s="4" t="s">
        <v>1054</v>
      </c>
      <c r="G484" s="4" t="s">
        <v>74</v>
      </c>
      <c r="H484" s="4" t="s">
        <v>10</v>
      </c>
      <c r="I484" s="4" t="s">
        <v>1055</v>
      </c>
      <c r="J484" s="4" t="s">
        <v>26</v>
      </c>
      <c r="K484" s="4" t="s">
        <v>27</v>
      </c>
      <c r="L484" s="4" t="s">
        <v>12</v>
      </c>
      <c r="M484" s="4">
        <v>32335608</v>
      </c>
      <c r="N484" s="4">
        <v>33245427</v>
      </c>
      <c r="O484" s="4">
        <v>733836</v>
      </c>
      <c r="P484" s="4">
        <v>34027996</v>
      </c>
      <c r="Q484" s="4">
        <v>-782569</v>
      </c>
      <c r="R484" s="4">
        <v>-2521252</v>
      </c>
      <c r="S484" s="4">
        <v>950083</v>
      </c>
      <c r="T484" s="18">
        <f t="shared" si="50"/>
        <v>44.063807172174712</v>
      </c>
      <c r="U484" s="18">
        <f t="shared" si="51"/>
        <v>1.0235391472036139</v>
      </c>
      <c r="V484" s="18">
        <f t="shared" si="54"/>
        <v>-2.6537176225656074</v>
      </c>
      <c r="W484" s="18">
        <f t="shared" si="52"/>
        <v>3.2217631927663888</v>
      </c>
      <c r="X484" s="20">
        <f t="shared" si="53"/>
        <v>-7.5837558049713122E-2</v>
      </c>
    </row>
    <row r="485" spans="1:24" s="3" customFormat="1" ht="11.25" customHeight="1" x14ac:dyDescent="0.2">
      <c r="A485" s="2">
        <v>36523</v>
      </c>
      <c r="B485" s="4" t="s">
        <v>19</v>
      </c>
      <c r="C485" s="4" t="s">
        <v>9</v>
      </c>
      <c r="D485" s="4">
        <v>900656724</v>
      </c>
      <c r="E485" s="4" t="s">
        <v>49</v>
      </c>
      <c r="F485" s="4" t="s">
        <v>1056</v>
      </c>
      <c r="G485" s="4" t="s">
        <v>74</v>
      </c>
      <c r="H485" s="4" t="s">
        <v>10</v>
      </c>
      <c r="I485" s="4" t="s">
        <v>1057</v>
      </c>
      <c r="J485" s="4" t="s">
        <v>15</v>
      </c>
      <c r="K485" s="4" t="s">
        <v>16</v>
      </c>
      <c r="L485" s="4" t="s">
        <v>12</v>
      </c>
      <c r="M485" s="4">
        <v>6728228</v>
      </c>
      <c r="N485" s="4">
        <v>7510165</v>
      </c>
      <c r="O485" s="4">
        <v>80161</v>
      </c>
      <c r="P485" s="4">
        <v>1742971</v>
      </c>
      <c r="Q485" s="4">
        <v>5767194</v>
      </c>
      <c r="R485" s="4">
        <v>1319028</v>
      </c>
      <c r="S485" s="4">
        <v>184312</v>
      </c>
      <c r="T485" s="18">
        <f t="shared" si="50"/>
        <v>83.933932959918167</v>
      </c>
      <c r="U485" s="18">
        <f t="shared" si="51"/>
        <v>0.23208158542455459</v>
      </c>
      <c r="V485" s="18">
        <f t="shared" si="54"/>
        <v>7.1564955076175183</v>
      </c>
      <c r="W485" s="18">
        <f t="shared" si="52"/>
        <v>0.22871226457788657</v>
      </c>
      <c r="X485" s="20">
        <f t="shared" si="53"/>
        <v>0.17563235960861046</v>
      </c>
    </row>
    <row r="486" spans="1:24" s="3" customFormat="1" ht="11.25" customHeight="1" x14ac:dyDescent="0.2">
      <c r="A486" s="2">
        <v>36959</v>
      </c>
      <c r="B486" s="4" t="s">
        <v>19</v>
      </c>
      <c r="C486" s="4" t="s">
        <v>9</v>
      </c>
      <c r="D486" s="4">
        <v>900688449</v>
      </c>
      <c r="E486" s="4" t="s">
        <v>49</v>
      </c>
      <c r="F486" s="4" t="s">
        <v>1058</v>
      </c>
      <c r="G486" s="4" t="s">
        <v>78</v>
      </c>
      <c r="H486" s="4" t="s">
        <v>10</v>
      </c>
      <c r="I486" s="4" t="s">
        <v>1059</v>
      </c>
      <c r="J486" s="4" t="s">
        <v>15</v>
      </c>
      <c r="K486" s="4" t="s">
        <v>16</v>
      </c>
      <c r="L486" s="4" t="s">
        <v>12</v>
      </c>
      <c r="M486" s="4">
        <v>2310259</v>
      </c>
      <c r="N486" s="4">
        <v>3535175</v>
      </c>
      <c r="O486" s="4">
        <v>20892440</v>
      </c>
      <c r="P486" s="4">
        <v>827207</v>
      </c>
      <c r="Q486" s="4">
        <v>2707968</v>
      </c>
      <c r="R486" s="4">
        <v>713255</v>
      </c>
      <c r="S486" s="4">
        <v>61496</v>
      </c>
      <c r="T486" s="18">
        <f t="shared" si="50"/>
        <v>0.11057870693896932</v>
      </c>
      <c r="U486" s="18">
        <f t="shared" si="51"/>
        <v>0.23399322522930266</v>
      </c>
      <c r="V486" s="18">
        <f t="shared" si="54"/>
        <v>11.598396643684142</v>
      </c>
      <c r="W486" s="18">
        <f t="shared" si="52"/>
        <v>0.26339122175742108</v>
      </c>
      <c r="X486" s="20">
        <f t="shared" si="53"/>
        <v>0.20175946028131564</v>
      </c>
    </row>
    <row r="487" spans="1:24" s="3" customFormat="1" ht="11.25" customHeight="1" x14ac:dyDescent="0.2">
      <c r="A487" s="2">
        <v>37143</v>
      </c>
      <c r="B487" s="4" t="s">
        <v>19</v>
      </c>
      <c r="C487" s="4" t="s">
        <v>9</v>
      </c>
      <c r="D487" s="4">
        <v>900704499</v>
      </c>
      <c r="E487" s="4" t="s">
        <v>49</v>
      </c>
      <c r="F487" s="4" t="s">
        <v>1060</v>
      </c>
      <c r="G487" s="4" t="s">
        <v>74</v>
      </c>
      <c r="H487" s="4" t="s">
        <v>683</v>
      </c>
      <c r="I487" s="4" t="s">
        <v>1061</v>
      </c>
      <c r="J487" s="4" t="s">
        <v>11</v>
      </c>
      <c r="K487" s="4" t="s">
        <v>11</v>
      </c>
      <c r="L487" s="4" t="s">
        <v>12</v>
      </c>
      <c r="M487" s="4">
        <v>3965731</v>
      </c>
      <c r="N487" s="4">
        <v>4045543</v>
      </c>
      <c r="O487" s="4">
        <v>3466556</v>
      </c>
      <c r="P487" s="4">
        <v>2312603</v>
      </c>
      <c r="Q487" s="4">
        <v>1732940</v>
      </c>
      <c r="R487" s="4">
        <v>161377</v>
      </c>
      <c r="S487" s="4"/>
      <c r="T487" s="18">
        <f t="shared" si="50"/>
        <v>1.1439973853011463</v>
      </c>
      <c r="U487" s="18">
        <f t="shared" si="51"/>
        <v>0.57164217510480053</v>
      </c>
      <c r="V487" s="18"/>
      <c r="W487" s="18">
        <f t="shared" si="52"/>
        <v>9.3123247198402717E-2</v>
      </c>
      <c r="X487" s="20">
        <f t="shared" si="53"/>
        <v>3.9890071617085764E-2</v>
      </c>
    </row>
    <row r="488" spans="1:24" s="3" customFormat="1" ht="11.25" customHeight="1" x14ac:dyDescent="0.2">
      <c r="A488" s="2">
        <v>37161</v>
      </c>
      <c r="B488" s="4" t="s">
        <v>19</v>
      </c>
      <c r="C488" s="4" t="s">
        <v>9</v>
      </c>
      <c r="D488" s="4">
        <v>900706244</v>
      </c>
      <c r="E488" s="4" t="s">
        <v>49</v>
      </c>
      <c r="F488" s="4" t="s">
        <v>1062</v>
      </c>
      <c r="G488" s="4" t="s">
        <v>74</v>
      </c>
      <c r="H488" s="4" t="s">
        <v>10</v>
      </c>
      <c r="I488" s="4" t="s">
        <v>1063</v>
      </c>
      <c r="J488" s="4" t="s">
        <v>23</v>
      </c>
      <c r="K488" s="4" t="s">
        <v>136</v>
      </c>
      <c r="L488" s="4" t="s">
        <v>12</v>
      </c>
      <c r="M488" s="4">
        <v>21708712</v>
      </c>
      <c r="N488" s="4">
        <v>21897577</v>
      </c>
      <c r="O488" s="4">
        <v>516186</v>
      </c>
      <c r="P488" s="4">
        <v>9423975</v>
      </c>
      <c r="Q488" s="4">
        <v>12473602</v>
      </c>
      <c r="R488" s="4">
        <v>3295398</v>
      </c>
      <c r="S488" s="4"/>
      <c r="T488" s="18">
        <f t="shared" si="50"/>
        <v>42.055987570371919</v>
      </c>
      <c r="U488" s="18">
        <f t="shared" si="51"/>
        <v>0.43036610854251134</v>
      </c>
      <c r="V488" s="18"/>
      <c r="W488" s="18">
        <f t="shared" si="52"/>
        <v>0.26418976651652026</v>
      </c>
      <c r="X488" s="20">
        <f t="shared" si="53"/>
        <v>0.15049144478405077</v>
      </c>
    </row>
    <row r="489" spans="1:24" s="3" customFormat="1" ht="11.25" customHeight="1" x14ac:dyDescent="0.2">
      <c r="A489" s="2">
        <v>37263</v>
      </c>
      <c r="B489" s="4" t="s">
        <v>19</v>
      </c>
      <c r="C489" s="4" t="s">
        <v>9</v>
      </c>
      <c r="D489" s="4">
        <v>900714574</v>
      </c>
      <c r="E489" s="4" t="s">
        <v>49</v>
      </c>
      <c r="F489" s="4" t="s">
        <v>1064</v>
      </c>
      <c r="G489" s="4" t="s">
        <v>78</v>
      </c>
      <c r="H489" s="4" t="s">
        <v>10</v>
      </c>
      <c r="I489" s="4" t="s">
        <v>1065</v>
      </c>
      <c r="J489" s="4" t="s">
        <v>11</v>
      </c>
      <c r="K489" s="4" t="s">
        <v>11</v>
      </c>
      <c r="L489" s="4" t="s">
        <v>12</v>
      </c>
      <c r="M489" s="4">
        <v>3290426</v>
      </c>
      <c r="N489" s="4">
        <v>3290426</v>
      </c>
      <c r="O489" s="4">
        <v>2057884</v>
      </c>
      <c r="P489" s="4">
        <v>1049729</v>
      </c>
      <c r="Q489" s="4">
        <v>2240697</v>
      </c>
      <c r="R489" s="4">
        <v>1166642</v>
      </c>
      <c r="S489" s="4">
        <v>66314</v>
      </c>
      <c r="T489" s="18">
        <f t="shared" si="50"/>
        <v>1.5989365775719138</v>
      </c>
      <c r="U489" s="18">
        <f t="shared" si="51"/>
        <v>0.31902525691202294</v>
      </c>
      <c r="V489" s="18">
        <f t="shared" si="54"/>
        <v>17.592695358446182</v>
      </c>
      <c r="W489" s="18">
        <f t="shared" si="52"/>
        <v>0.52066031239386668</v>
      </c>
      <c r="X489" s="20">
        <f t="shared" si="53"/>
        <v>0.35455652246851926</v>
      </c>
    </row>
    <row r="490" spans="1:24" s="3" customFormat="1" ht="11.25" customHeight="1" x14ac:dyDescent="0.2">
      <c r="A490" s="2">
        <v>37283</v>
      </c>
      <c r="B490" s="4" t="s">
        <v>19</v>
      </c>
      <c r="C490" s="4" t="s">
        <v>9</v>
      </c>
      <c r="D490" s="4">
        <v>900718523</v>
      </c>
      <c r="E490" s="4" t="s">
        <v>49</v>
      </c>
      <c r="F490" s="4" t="s">
        <v>1066</v>
      </c>
      <c r="G490" s="4" t="s">
        <v>74</v>
      </c>
      <c r="H490" s="4" t="s">
        <v>10</v>
      </c>
      <c r="I490" s="4" t="s">
        <v>1067</v>
      </c>
      <c r="J490" s="4" t="s">
        <v>11</v>
      </c>
      <c r="K490" s="4" t="s">
        <v>11</v>
      </c>
      <c r="L490" s="4" t="s">
        <v>12</v>
      </c>
      <c r="M490" s="4">
        <v>1931913</v>
      </c>
      <c r="N490" s="4">
        <v>2207206</v>
      </c>
      <c r="O490" s="4">
        <v>97578</v>
      </c>
      <c r="P490" s="4">
        <v>1429642</v>
      </c>
      <c r="Q490" s="4">
        <v>777564</v>
      </c>
      <c r="R490" s="4">
        <v>404747</v>
      </c>
      <c r="S490" s="4">
        <v>115363</v>
      </c>
      <c r="T490" s="18">
        <f t="shared" si="50"/>
        <v>19.79865338498432</v>
      </c>
      <c r="U490" s="18">
        <f t="shared" si="51"/>
        <v>0.64771570936287781</v>
      </c>
      <c r="V490" s="18">
        <f t="shared" si="54"/>
        <v>3.5084645856990542</v>
      </c>
      <c r="W490" s="18">
        <f t="shared" si="52"/>
        <v>0.52053207195806395</v>
      </c>
      <c r="X490" s="20">
        <f t="shared" si="53"/>
        <v>0.18337527172361801</v>
      </c>
    </row>
    <row r="491" spans="1:24" s="3" customFormat="1" ht="11.25" customHeight="1" x14ac:dyDescent="0.2">
      <c r="A491" s="2">
        <v>37505</v>
      </c>
      <c r="B491" s="4" t="s">
        <v>19</v>
      </c>
      <c r="C491" s="4" t="s">
        <v>9</v>
      </c>
      <c r="D491" s="4">
        <v>900739798</v>
      </c>
      <c r="E491" s="4" t="s">
        <v>49</v>
      </c>
      <c r="F491" s="4" t="s">
        <v>1068</v>
      </c>
      <c r="G491" s="4" t="s">
        <v>74</v>
      </c>
      <c r="H491" s="4" t="s">
        <v>10</v>
      </c>
      <c r="I491" s="4" t="s">
        <v>1069</v>
      </c>
      <c r="J491" s="4" t="s">
        <v>178</v>
      </c>
      <c r="K491" s="4" t="s">
        <v>179</v>
      </c>
      <c r="L491" s="4" t="s">
        <v>12</v>
      </c>
      <c r="M491" s="4">
        <v>2038998</v>
      </c>
      <c r="N491" s="4">
        <v>2314123</v>
      </c>
      <c r="O491" s="4">
        <v>731046</v>
      </c>
      <c r="P491" s="4">
        <v>1711583</v>
      </c>
      <c r="Q491" s="4">
        <v>602540</v>
      </c>
      <c r="R491" s="4">
        <v>228740</v>
      </c>
      <c r="S491" s="4">
        <v>151618</v>
      </c>
      <c r="T491" s="18">
        <f t="shared" si="50"/>
        <v>2.7891514350670135</v>
      </c>
      <c r="U491" s="18">
        <f t="shared" si="51"/>
        <v>0.73962490325708707</v>
      </c>
      <c r="V491" s="18">
        <f t="shared" si="54"/>
        <v>1.5086599216451873</v>
      </c>
      <c r="W491" s="18">
        <f t="shared" si="52"/>
        <v>0.37962624887974245</v>
      </c>
      <c r="X491" s="20">
        <f t="shared" si="53"/>
        <v>9.8845221278212089E-2</v>
      </c>
    </row>
    <row r="492" spans="1:24" s="3" customFormat="1" ht="11.25" customHeight="1" x14ac:dyDescent="0.2">
      <c r="A492" s="2">
        <v>38223</v>
      </c>
      <c r="B492" s="4" t="s">
        <v>19</v>
      </c>
      <c r="C492" s="4" t="s">
        <v>9</v>
      </c>
      <c r="D492" s="4">
        <v>900802218</v>
      </c>
      <c r="E492" s="4" t="s">
        <v>49</v>
      </c>
      <c r="F492" s="4" t="s">
        <v>1070</v>
      </c>
      <c r="G492" s="4" t="s">
        <v>74</v>
      </c>
      <c r="H492" s="4" t="s">
        <v>10</v>
      </c>
      <c r="I492" s="4" t="s">
        <v>1071</v>
      </c>
      <c r="J492" s="4" t="s">
        <v>11</v>
      </c>
      <c r="K492" s="4" t="s">
        <v>11</v>
      </c>
      <c r="L492" s="4" t="s">
        <v>12</v>
      </c>
      <c r="M492" s="4">
        <v>22644285</v>
      </c>
      <c r="N492" s="4">
        <v>23360591</v>
      </c>
      <c r="O492" s="4">
        <v>1198575</v>
      </c>
      <c r="P492" s="4">
        <v>12585757</v>
      </c>
      <c r="Q492" s="4">
        <v>10774834</v>
      </c>
      <c r="R492" s="4">
        <v>1629098</v>
      </c>
      <c r="S492" s="4"/>
      <c r="T492" s="18">
        <f t="shared" si="50"/>
        <v>18.892672548651525</v>
      </c>
      <c r="U492" s="18">
        <f t="shared" si="51"/>
        <v>0.53876021372918181</v>
      </c>
      <c r="V492" s="18"/>
      <c r="W492" s="18">
        <f t="shared" si="52"/>
        <v>0.15119471910193696</v>
      </c>
      <c r="X492" s="20">
        <f t="shared" si="53"/>
        <v>6.973701992385381E-2</v>
      </c>
    </row>
    <row r="493" spans="1:24" s="3" customFormat="1" ht="11.25" customHeight="1" x14ac:dyDescent="0.2">
      <c r="A493" s="2">
        <v>38233</v>
      </c>
      <c r="B493" s="4" t="s">
        <v>19</v>
      </c>
      <c r="C493" s="4" t="s">
        <v>9</v>
      </c>
      <c r="D493" s="4">
        <v>900803088</v>
      </c>
      <c r="E493" s="4" t="s">
        <v>49</v>
      </c>
      <c r="F493" s="4" t="s">
        <v>1072</v>
      </c>
      <c r="G493" s="4" t="s">
        <v>74</v>
      </c>
      <c r="H493" s="4" t="s">
        <v>10</v>
      </c>
      <c r="I493" s="4" t="s">
        <v>1073</v>
      </c>
      <c r="J493" s="4" t="s">
        <v>178</v>
      </c>
      <c r="K493" s="4" t="s">
        <v>1074</v>
      </c>
      <c r="L493" s="4" t="s">
        <v>12</v>
      </c>
      <c r="M493" s="4">
        <v>22185706</v>
      </c>
      <c r="N493" s="4">
        <v>26407888</v>
      </c>
      <c r="O493" s="4">
        <v>1730981</v>
      </c>
      <c r="P493" s="4">
        <v>14322042</v>
      </c>
      <c r="Q493" s="4">
        <v>12085846</v>
      </c>
      <c r="R493" s="4">
        <v>2335122</v>
      </c>
      <c r="S493" s="4"/>
      <c r="T493" s="18">
        <f t="shared" si="50"/>
        <v>12.816839699569204</v>
      </c>
      <c r="U493" s="18">
        <f t="shared" si="51"/>
        <v>0.54233954642643134</v>
      </c>
      <c r="V493" s="18"/>
      <c r="W493" s="18">
        <f t="shared" si="52"/>
        <v>0.19321129857189973</v>
      </c>
      <c r="X493" s="20">
        <f t="shared" si="53"/>
        <v>8.8425170539953815E-2</v>
      </c>
    </row>
    <row r="494" spans="1:24" s="3" customFormat="1" ht="11.25" customHeight="1" x14ac:dyDescent="0.2">
      <c r="A494" s="2">
        <v>38305</v>
      </c>
      <c r="B494" s="4" t="s">
        <v>19</v>
      </c>
      <c r="C494" s="4" t="s">
        <v>9</v>
      </c>
      <c r="D494" s="4">
        <v>900809570</v>
      </c>
      <c r="E494" s="4" t="s">
        <v>49</v>
      </c>
      <c r="F494" s="4" t="s">
        <v>1075</v>
      </c>
      <c r="G494" s="4" t="s">
        <v>74</v>
      </c>
      <c r="H494" s="4" t="s">
        <v>10</v>
      </c>
      <c r="I494" s="4" t="s">
        <v>1076</v>
      </c>
      <c r="J494" s="4" t="s">
        <v>26</v>
      </c>
      <c r="K494" s="4" t="s">
        <v>27</v>
      </c>
      <c r="L494" s="4" t="s">
        <v>12</v>
      </c>
      <c r="M494" s="4">
        <v>208342</v>
      </c>
      <c r="N494" s="4">
        <v>26756550</v>
      </c>
      <c r="O494" s="4">
        <v>3170245</v>
      </c>
      <c r="P494" s="4">
        <v>1795727</v>
      </c>
      <c r="Q494" s="4">
        <v>24960823</v>
      </c>
      <c r="R494" s="4">
        <v>-28272</v>
      </c>
      <c r="S494" s="4"/>
      <c r="T494" s="18">
        <f t="shared" si="50"/>
        <v>6.5717949243670443E-2</v>
      </c>
      <c r="U494" s="18">
        <f t="shared" si="51"/>
        <v>6.7113547897617587E-2</v>
      </c>
      <c r="V494" s="18"/>
      <c r="W494" s="18">
        <f t="shared" si="52"/>
        <v>-1.1326549609361838E-3</v>
      </c>
      <c r="X494" s="20">
        <f t="shared" si="53"/>
        <v>-1.0566384679639191E-3</v>
      </c>
    </row>
    <row r="495" spans="1:24" s="3" customFormat="1" ht="11.25" customHeight="1" x14ac:dyDescent="0.2">
      <c r="A495" s="2">
        <v>38339</v>
      </c>
      <c r="B495" s="4" t="s">
        <v>19</v>
      </c>
      <c r="C495" s="4" t="s">
        <v>9</v>
      </c>
      <c r="D495" s="4">
        <v>900812558</v>
      </c>
      <c r="E495" s="4" t="s">
        <v>49</v>
      </c>
      <c r="F495" s="4" t="s">
        <v>1077</v>
      </c>
      <c r="G495" s="4" t="s">
        <v>74</v>
      </c>
      <c r="H495" s="4" t="s">
        <v>10</v>
      </c>
      <c r="I495" s="4" t="s">
        <v>1078</v>
      </c>
      <c r="J495" s="4" t="s">
        <v>26</v>
      </c>
      <c r="K495" s="4" t="s">
        <v>27</v>
      </c>
      <c r="L495" s="4" t="s">
        <v>12</v>
      </c>
      <c r="M495" s="4">
        <v>21502429</v>
      </c>
      <c r="N495" s="4">
        <v>38427999</v>
      </c>
      <c r="O495" s="4">
        <v>699098</v>
      </c>
      <c r="P495" s="4">
        <v>8112660</v>
      </c>
      <c r="Q495" s="4">
        <v>30315339</v>
      </c>
      <c r="R495" s="4">
        <v>12329668</v>
      </c>
      <c r="S495" s="4"/>
      <c r="T495" s="18">
        <f t="shared" si="50"/>
        <v>30.757388806719515</v>
      </c>
      <c r="U495" s="18">
        <f t="shared" si="51"/>
        <v>0.21111325624839325</v>
      </c>
      <c r="V495" s="18"/>
      <c r="W495" s="18">
        <f t="shared" si="52"/>
        <v>0.40671384212460893</v>
      </c>
      <c r="X495" s="20">
        <f t="shared" si="53"/>
        <v>0.32085115855238783</v>
      </c>
    </row>
    <row r="496" spans="1:24" s="3" customFormat="1" ht="11.25" customHeight="1" x14ac:dyDescent="0.2">
      <c r="A496" s="2">
        <v>38713</v>
      </c>
      <c r="B496" s="4" t="s">
        <v>19</v>
      </c>
      <c r="C496" s="4" t="s">
        <v>9</v>
      </c>
      <c r="D496" s="4">
        <v>900860584</v>
      </c>
      <c r="E496" s="4" t="s">
        <v>49</v>
      </c>
      <c r="F496" s="4" t="s">
        <v>1079</v>
      </c>
      <c r="G496" s="4" t="s">
        <v>74</v>
      </c>
      <c r="H496" s="4" t="s">
        <v>10</v>
      </c>
      <c r="I496" s="4" t="s">
        <v>1080</v>
      </c>
      <c r="J496" s="4" t="s">
        <v>13</v>
      </c>
      <c r="K496" s="4" t="s">
        <v>103</v>
      </c>
      <c r="L496" s="4" t="s">
        <v>12</v>
      </c>
      <c r="M496" s="4">
        <v>9543832</v>
      </c>
      <c r="N496" s="4">
        <v>36670404</v>
      </c>
      <c r="O496" s="4">
        <v>1484025</v>
      </c>
      <c r="P496" s="4">
        <v>19749302</v>
      </c>
      <c r="Q496" s="4">
        <v>16921102</v>
      </c>
      <c r="R496" s="4">
        <v>-655863</v>
      </c>
      <c r="S496" s="4">
        <v>755109</v>
      </c>
      <c r="T496" s="18">
        <f t="shared" si="50"/>
        <v>6.4310452991021041</v>
      </c>
      <c r="U496" s="18">
        <f t="shared" si="51"/>
        <v>0.53856243307273077</v>
      </c>
      <c r="V496" s="18">
        <f t="shared" si="54"/>
        <v>-0.86856731942011023</v>
      </c>
      <c r="W496" s="18">
        <f t="shared" si="52"/>
        <v>-3.876006420858405E-2</v>
      </c>
      <c r="X496" s="20">
        <f t="shared" si="53"/>
        <v>-1.7885349722353755E-2</v>
      </c>
    </row>
    <row r="497" spans="1:24" s="3" customFormat="1" ht="11.25" customHeight="1" x14ac:dyDescent="0.2">
      <c r="A497" s="2">
        <v>38891</v>
      </c>
      <c r="B497" s="4" t="s">
        <v>19</v>
      </c>
      <c r="C497" s="4" t="s">
        <v>9</v>
      </c>
      <c r="D497" s="4">
        <v>900879594</v>
      </c>
      <c r="E497" s="4" t="s">
        <v>49</v>
      </c>
      <c r="F497" s="4" t="s">
        <v>1081</v>
      </c>
      <c r="G497" s="4" t="s">
        <v>78</v>
      </c>
      <c r="H497" s="4" t="s">
        <v>10</v>
      </c>
      <c r="I497" s="4" t="s">
        <v>1082</v>
      </c>
      <c r="J497" s="4" t="s">
        <v>13</v>
      </c>
      <c r="K497" s="4" t="s">
        <v>103</v>
      </c>
      <c r="L497" s="4" t="s">
        <v>12</v>
      </c>
      <c r="M497" s="4">
        <v>6454724</v>
      </c>
      <c r="N497" s="4">
        <v>6660897</v>
      </c>
      <c r="O497" s="4">
        <v>4336768</v>
      </c>
      <c r="P497" s="4">
        <v>5701592</v>
      </c>
      <c r="Q497" s="4">
        <v>959305</v>
      </c>
      <c r="R497" s="4">
        <v>1119591</v>
      </c>
      <c r="S497" s="4">
        <v>287214</v>
      </c>
      <c r="T497" s="18">
        <f t="shared" si="50"/>
        <v>1.4883719857737374</v>
      </c>
      <c r="U497" s="18">
        <f t="shared" si="51"/>
        <v>0.85597960755135527</v>
      </c>
      <c r="V497" s="18">
        <f t="shared" si="54"/>
        <v>3.8981073346006809</v>
      </c>
      <c r="W497" s="18">
        <f t="shared" si="52"/>
        <v>1.1670855463069618</v>
      </c>
      <c r="X497" s="20">
        <f t="shared" si="53"/>
        <v>0.16808411840026952</v>
      </c>
    </row>
    <row r="498" spans="1:24" s="3" customFormat="1" ht="11.25" customHeight="1" x14ac:dyDescent="0.2">
      <c r="A498" s="2">
        <v>39021</v>
      </c>
      <c r="B498" s="4" t="s">
        <v>19</v>
      </c>
      <c r="C498" s="4" t="s">
        <v>9</v>
      </c>
      <c r="D498" s="4">
        <v>900895205</v>
      </c>
      <c r="E498" s="4" t="s">
        <v>49</v>
      </c>
      <c r="F498" s="4" t="s">
        <v>1083</v>
      </c>
      <c r="G498" s="4" t="s">
        <v>74</v>
      </c>
      <c r="H498" s="4" t="s">
        <v>10</v>
      </c>
      <c r="I498" s="4" t="s">
        <v>1084</v>
      </c>
      <c r="J498" s="4" t="s">
        <v>17</v>
      </c>
      <c r="K498" s="4" t="s">
        <v>18</v>
      </c>
      <c r="L498" s="4" t="s">
        <v>12</v>
      </c>
      <c r="M498" s="4">
        <v>98573997</v>
      </c>
      <c r="N498" s="4">
        <v>133987429</v>
      </c>
      <c r="O498" s="4">
        <v>774590</v>
      </c>
      <c r="P498" s="4">
        <v>105259607</v>
      </c>
      <c r="Q498" s="4">
        <v>28727822</v>
      </c>
      <c r="R498" s="4">
        <v>6507750</v>
      </c>
      <c r="S498" s="4">
        <v>7633969</v>
      </c>
      <c r="T498" s="18">
        <f t="shared" si="50"/>
        <v>127.25957861578384</v>
      </c>
      <c r="U498" s="18">
        <f t="shared" si="51"/>
        <v>0.7855931544145085</v>
      </c>
      <c r="V498" s="18">
        <f t="shared" si="54"/>
        <v>0.85247267836691498</v>
      </c>
      <c r="W498" s="18">
        <f t="shared" si="52"/>
        <v>0.22653126993059203</v>
      </c>
      <c r="X498" s="20">
        <f t="shared" si="53"/>
        <v>4.8569855012293731E-2</v>
      </c>
    </row>
    <row r="499" spans="1:24" s="3" customFormat="1" ht="11.25" customHeight="1" x14ac:dyDescent="0.2">
      <c r="A499" s="2">
        <v>39143</v>
      </c>
      <c r="B499" s="4" t="s">
        <v>19</v>
      </c>
      <c r="C499" s="4" t="s">
        <v>9</v>
      </c>
      <c r="D499" s="4">
        <v>900909411</v>
      </c>
      <c r="E499" s="4" t="s">
        <v>49</v>
      </c>
      <c r="F499" s="4" t="s">
        <v>1085</v>
      </c>
      <c r="G499" s="4" t="s">
        <v>78</v>
      </c>
      <c r="H499" s="4" t="s">
        <v>10</v>
      </c>
      <c r="I499" s="4" t="s">
        <v>1086</v>
      </c>
      <c r="J499" s="4" t="s">
        <v>11</v>
      </c>
      <c r="K499" s="4" t="s">
        <v>11</v>
      </c>
      <c r="L499" s="4" t="s">
        <v>12</v>
      </c>
      <c r="M499" s="4">
        <v>1468485</v>
      </c>
      <c r="N499" s="4">
        <v>6195501</v>
      </c>
      <c r="O499" s="4">
        <v>733836</v>
      </c>
      <c r="P499" s="4">
        <v>8270041</v>
      </c>
      <c r="Q499" s="4">
        <v>-2074540</v>
      </c>
      <c r="R499" s="4">
        <v>-150344</v>
      </c>
      <c r="S499" s="4">
        <v>363990</v>
      </c>
      <c r="T499" s="18">
        <f t="shared" si="50"/>
        <v>2.0011078769643356</v>
      </c>
      <c r="U499" s="18">
        <f t="shared" si="51"/>
        <v>1.3348462053351295</v>
      </c>
      <c r="V499" s="18">
        <f t="shared" si="54"/>
        <v>-0.41304431440424189</v>
      </c>
      <c r="W499" s="18">
        <f t="shared" si="52"/>
        <v>7.247100562052311E-2</v>
      </c>
      <c r="X499" s="20">
        <f t="shared" si="53"/>
        <v>-2.4266641228853001E-2</v>
      </c>
    </row>
    <row r="500" spans="1:24" s="3" customFormat="1" ht="11.25" customHeight="1" x14ac:dyDescent="0.2">
      <c r="A500" s="2">
        <v>39275</v>
      </c>
      <c r="B500" s="4" t="s">
        <v>19</v>
      </c>
      <c r="C500" s="4" t="s">
        <v>9</v>
      </c>
      <c r="D500" s="4">
        <v>900924778</v>
      </c>
      <c r="E500" s="4" t="s">
        <v>49</v>
      </c>
      <c r="F500" s="4" t="s">
        <v>1087</v>
      </c>
      <c r="G500" s="4" t="s">
        <v>78</v>
      </c>
      <c r="H500" s="4" t="s">
        <v>10</v>
      </c>
      <c r="I500" s="4" t="s">
        <v>1088</v>
      </c>
      <c r="J500" s="4" t="s">
        <v>1089</v>
      </c>
      <c r="K500" s="4" t="s">
        <v>1090</v>
      </c>
      <c r="L500" s="4" t="s">
        <v>12</v>
      </c>
      <c r="M500" s="4">
        <v>46885</v>
      </c>
      <c r="N500" s="4">
        <v>254939</v>
      </c>
      <c r="O500" s="4">
        <v>80161</v>
      </c>
      <c r="P500" s="4">
        <v>2118013</v>
      </c>
      <c r="Q500" s="4">
        <v>-1863074</v>
      </c>
      <c r="R500" s="4">
        <v>-16297</v>
      </c>
      <c r="S500" s="4"/>
      <c r="T500" s="18">
        <f t="shared" si="50"/>
        <v>0.58488541809608163</v>
      </c>
      <c r="U500" s="18">
        <f t="shared" si="51"/>
        <v>8.3079207182894734</v>
      </c>
      <c r="V500" s="18"/>
      <c r="W500" s="18">
        <f t="shared" si="52"/>
        <v>8.7473712799384252E-3</v>
      </c>
      <c r="X500" s="20">
        <f t="shared" si="53"/>
        <v>-6.3925095807232324E-2</v>
      </c>
    </row>
    <row r="501" spans="1:24" s="3" customFormat="1" ht="11.25" customHeight="1" x14ac:dyDescent="0.2">
      <c r="A501" s="2">
        <v>39403</v>
      </c>
      <c r="B501" s="4" t="s">
        <v>19</v>
      </c>
      <c r="C501" s="4" t="s">
        <v>9</v>
      </c>
      <c r="D501" s="4">
        <v>900935511</v>
      </c>
      <c r="E501" s="4" t="s">
        <v>49</v>
      </c>
      <c r="F501" s="4" t="s">
        <v>1091</v>
      </c>
      <c r="G501" s="4" t="s">
        <v>74</v>
      </c>
      <c r="H501" s="4" t="s">
        <v>10</v>
      </c>
      <c r="I501" s="4" t="s">
        <v>1092</v>
      </c>
      <c r="J501" s="4" t="s">
        <v>11</v>
      </c>
      <c r="K501" s="4" t="s">
        <v>11</v>
      </c>
      <c r="L501" s="4" t="s">
        <v>12</v>
      </c>
      <c r="M501" s="4">
        <v>4807313</v>
      </c>
      <c r="N501" s="4">
        <v>4947452</v>
      </c>
      <c r="O501" s="4">
        <v>20892440</v>
      </c>
      <c r="P501" s="4">
        <v>3035911</v>
      </c>
      <c r="Q501" s="4">
        <v>1911541</v>
      </c>
      <c r="R501" s="4">
        <v>833013</v>
      </c>
      <c r="S501" s="4">
        <v>333479</v>
      </c>
      <c r="T501" s="18">
        <f t="shared" si="50"/>
        <v>0.23009820777276374</v>
      </c>
      <c r="U501" s="18">
        <f t="shared" si="51"/>
        <v>0.61363121865558268</v>
      </c>
      <c r="V501" s="18">
        <f t="shared" si="54"/>
        <v>2.4979473969875166</v>
      </c>
      <c r="W501" s="18">
        <f t="shared" si="52"/>
        <v>0.43578086998918675</v>
      </c>
      <c r="X501" s="20">
        <f t="shared" si="53"/>
        <v>0.16837212367093202</v>
      </c>
    </row>
    <row r="502" spans="1:24" s="3" customFormat="1" ht="11.25" customHeight="1" x14ac:dyDescent="0.2">
      <c r="A502" s="2">
        <v>39557</v>
      </c>
      <c r="B502" s="4" t="s">
        <v>19</v>
      </c>
      <c r="C502" s="4" t="s">
        <v>9</v>
      </c>
      <c r="D502" s="4">
        <v>900953591</v>
      </c>
      <c r="E502" s="4" t="s">
        <v>49</v>
      </c>
      <c r="F502" s="4" t="s">
        <v>1093</v>
      </c>
      <c r="G502" s="4" t="s">
        <v>74</v>
      </c>
      <c r="H502" s="4" t="s">
        <v>10</v>
      </c>
      <c r="I502" s="4" t="s">
        <v>1094</v>
      </c>
      <c r="J502" s="4" t="s">
        <v>178</v>
      </c>
      <c r="K502" s="4" t="s">
        <v>179</v>
      </c>
      <c r="L502" s="4" t="s">
        <v>12</v>
      </c>
      <c r="M502" s="4">
        <v>4124835</v>
      </c>
      <c r="N502" s="4">
        <v>5556828</v>
      </c>
      <c r="O502" s="4">
        <v>3466556</v>
      </c>
      <c r="P502" s="4">
        <v>1666009</v>
      </c>
      <c r="Q502" s="4">
        <v>3890819</v>
      </c>
      <c r="R502" s="4">
        <v>1245199</v>
      </c>
      <c r="S502" s="4">
        <v>70097</v>
      </c>
      <c r="T502" s="18">
        <f t="shared" si="50"/>
        <v>1.1898942350851969</v>
      </c>
      <c r="U502" s="18">
        <f t="shared" si="51"/>
        <v>0.2998129508417392</v>
      </c>
      <c r="V502" s="18">
        <f t="shared" si="54"/>
        <v>17.763941395494815</v>
      </c>
      <c r="W502" s="18">
        <f t="shared" si="52"/>
        <v>0.32003519053443502</v>
      </c>
      <c r="X502" s="20">
        <f t="shared" si="53"/>
        <v>0.22408449568710784</v>
      </c>
    </row>
    <row r="503" spans="1:24" s="3" customFormat="1" ht="11.25" customHeight="1" x14ac:dyDescent="0.2">
      <c r="A503" s="2">
        <v>39807</v>
      </c>
      <c r="B503" s="4" t="s">
        <v>19</v>
      </c>
      <c r="C503" s="4" t="s">
        <v>9</v>
      </c>
      <c r="D503" s="4">
        <v>900983380</v>
      </c>
      <c r="E503" s="4" t="s">
        <v>49</v>
      </c>
      <c r="F503" s="4" t="s">
        <v>1095</v>
      </c>
      <c r="G503" s="4" t="s">
        <v>74</v>
      </c>
      <c r="H503" s="4" t="s">
        <v>10</v>
      </c>
      <c r="I503" s="4" t="s">
        <v>1096</v>
      </c>
      <c r="J503" s="4" t="s">
        <v>17</v>
      </c>
      <c r="K503" s="4" t="s">
        <v>629</v>
      </c>
      <c r="L503" s="4" t="s">
        <v>12</v>
      </c>
      <c r="M503" s="4">
        <v>9125449</v>
      </c>
      <c r="N503" s="4">
        <v>10790106</v>
      </c>
      <c r="O503" s="4">
        <v>516186</v>
      </c>
      <c r="P503" s="4">
        <v>8345172</v>
      </c>
      <c r="Q503" s="4">
        <v>2444934</v>
      </c>
      <c r="R503" s="4">
        <v>820425</v>
      </c>
      <c r="S503" s="4"/>
      <c r="T503" s="18">
        <f t="shared" si="50"/>
        <v>17.678606161344941</v>
      </c>
      <c r="U503" s="18">
        <f t="shared" si="51"/>
        <v>0.77340964027600845</v>
      </c>
      <c r="V503" s="18"/>
      <c r="W503" s="18">
        <f t="shared" si="52"/>
        <v>0.33556120533315009</v>
      </c>
      <c r="X503" s="20">
        <f t="shared" si="53"/>
        <v>7.6034934225854681E-2</v>
      </c>
    </row>
    <row r="504" spans="1:24" s="3" customFormat="1" ht="11.25" customHeight="1" x14ac:dyDescent="0.2">
      <c r="A504" s="2">
        <v>42227</v>
      </c>
      <c r="B504" s="4" t="s">
        <v>19</v>
      </c>
      <c r="C504" s="4" t="s">
        <v>9</v>
      </c>
      <c r="D504" s="4">
        <v>901250883</v>
      </c>
      <c r="E504" s="4" t="s">
        <v>49</v>
      </c>
      <c r="F504" s="4" t="s">
        <v>1097</v>
      </c>
      <c r="G504" s="4" t="s">
        <v>74</v>
      </c>
      <c r="H504" s="4" t="s">
        <v>10</v>
      </c>
      <c r="I504" s="4" t="s">
        <v>1098</v>
      </c>
      <c r="J504" s="4" t="s">
        <v>11</v>
      </c>
      <c r="K504" s="4" t="s">
        <v>11</v>
      </c>
      <c r="L504" s="4" t="s">
        <v>12</v>
      </c>
      <c r="M504" s="4">
        <v>76321437</v>
      </c>
      <c r="N504" s="4">
        <v>76336953</v>
      </c>
      <c r="O504" s="4">
        <v>2057884</v>
      </c>
      <c r="P504" s="4">
        <v>62417614</v>
      </c>
      <c r="Q504" s="4">
        <v>13919339</v>
      </c>
      <c r="R504" s="4">
        <v>3076852</v>
      </c>
      <c r="S504" s="4"/>
      <c r="T504" s="18">
        <f t="shared" si="50"/>
        <v>37.087336798381251</v>
      </c>
      <c r="U504" s="18">
        <f t="shared" si="51"/>
        <v>0.81765922724214579</v>
      </c>
      <c r="V504" s="18"/>
      <c r="W504" s="18">
        <f t="shared" si="52"/>
        <v>0.22104871502878118</v>
      </c>
      <c r="X504" s="20">
        <f t="shared" si="53"/>
        <v>4.0306193515478671E-2</v>
      </c>
    </row>
    <row r="505" spans="1:24" s="3" customFormat="1" ht="11.25" customHeight="1" x14ac:dyDescent="0.2">
      <c r="A505" s="2">
        <v>42595</v>
      </c>
      <c r="B505" s="4" t="s">
        <v>19</v>
      </c>
      <c r="C505" s="4" t="s">
        <v>9</v>
      </c>
      <c r="D505" s="4">
        <v>901298972</v>
      </c>
      <c r="E505" s="4" t="s">
        <v>49</v>
      </c>
      <c r="F505" s="4" t="s">
        <v>1099</v>
      </c>
      <c r="G505" s="4" t="s">
        <v>74</v>
      </c>
      <c r="H505" s="4" t="s">
        <v>10</v>
      </c>
      <c r="I505" s="4" t="s">
        <v>1100</v>
      </c>
      <c r="J505" s="4" t="s">
        <v>11</v>
      </c>
      <c r="K505" s="4" t="s">
        <v>11</v>
      </c>
      <c r="L505" s="4" t="s">
        <v>12</v>
      </c>
      <c r="M505" s="4">
        <v>25820716</v>
      </c>
      <c r="N505" s="4">
        <v>123859421</v>
      </c>
      <c r="O505" s="4">
        <v>97578</v>
      </c>
      <c r="P505" s="4">
        <v>100911673</v>
      </c>
      <c r="Q505" s="4">
        <v>22947748</v>
      </c>
      <c r="R505" s="4">
        <v>11655127</v>
      </c>
      <c r="S505" s="4">
        <v>11638148</v>
      </c>
      <c r="T505" s="18">
        <f t="shared" si="50"/>
        <v>264.61616347947285</v>
      </c>
      <c r="U505" s="18">
        <f t="shared" si="51"/>
        <v>0.81472747236562648</v>
      </c>
      <c r="V505" s="18">
        <f t="shared" si="54"/>
        <v>1.001458909097908</v>
      </c>
      <c r="W505" s="18">
        <f t="shared" si="52"/>
        <v>0.50789850925676894</v>
      </c>
      <c r="X505" s="20">
        <f t="shared" si="53"/>
        <v>9.4099640591731815E-2</v>
      </c>
    </row>
    <row r="506" spans="1:24" s="3" customFormat="1" ht="11.25" customHeight="1" x14ac:dyDescent="0.2">
      <c r="A506" s="2">
        <v>42599</v>
      </c>
      <c r="B506" s="4" t="s">
        <v>19</v>
      </c>
      <c r="C506" s="4" t="s">
        <v>9</v>
      </c>
      <c r="D506" s="4">
        <v>901299408</v>
      </c>
      <c r="E506" s="4" t="s">
        <v>49</v>
      </c>
      <c r="F506" s="4" t="s">
        <v>1101</v>
      </c>
      <c r="G506" s="4" t="s">
        <v>74</v>
      </c>
      <c r="H506" s="4" t="s">
        <v>10</v>
      </c>
      <c r="I506" s="4" t="s">
        <v>1100</v>
      </c>
      <c r="J506" s="4" t="s">
        <v>11</v>
      </c>
      <c r="K506" s="4" t="s">
        <v>11</v>
      </c>
      <c r="L506" s="4" t="s">
        <v>12</v>
      </c>
      <c r="M506" s="4">
        <v>31497703</v>
      </c>
      <c r="N506" s="4">
        <v>49786159</v>
      </c>
      <c r="O506" s="4">
        <v>731046</v>
      </c>
      <c r="P506" s="4">
        <v>34837005</v>
      </c>
      <c r="Q506" s="4">
        <v>14949154</v>
      </c>
      <c r="R506" s="4">
        <v>11217</v>
      </c>
      <c r="S506" s="4">
        <v>215189</v>
      </c>
      <c r="T506" s="18">
        <f t="shared" si="50"/>
        <v>43.085801714256014</v>
      </c>
      <c r="U506" s="18">
        <f t="shared" si="51"/>
        <v>0.69973273093833166</v>
      </c>
      <c r="V506" s="18">
        <f t="shared" si="54"/>
        <v>5.2126270394862194E-2</v>
      </c>
      <c r="W506" s="18">
        <f t="shared" si="52"/>
        <v>7.5034346425222455E-4</v>
      </c>
      <c r="X506" s="20">
        <f t="shared" si="53"/>
        <v>2.2530358286928704E-4</v>
      </c>
    </row>
    <row r="507" spans="1:24" s="3" customFormat="1" ht="11.25" customHeight="1" x14ac:dyDescent="0.2">
      <c r="A507" s="2">
        <v>43605</v>
      </c>
      <c r="B507" s="4" t="s">
        <v>19</v>
      </c>
      <c r="C507" s="4" t="s">
        <v>9</v>
      </c>
      <c r="D507" s="4">
        <v>901484824</v>
      </c>
      <c r="E507" s="4" t="s">
        <v>49</v>
      </c>
      <c r="F507" s="4" t="s">
        <v>1102</v>
      </c>
      <c r="G507" s="4" t="s">
        <v>74</v>
      </c>
      <c r="H507" s="4" t="s">
        <v>10</v>
      </c>
      <c r="I507" s="4" t="s">
        <v>1103</v>
      </c>
      <c r="J507" s="4" t="s">
        <v>17</v>
      </c>
      <c r="K507" s="4" t="s">
        <v>18</v>
      </c>
      <c r="L507" s="4" t="s">
        <v>12</v>
      </c>
      <c r="M507" s="4">
        <v>53549382</v>
      </c>
      <c r="N507" s="4">
        <v>55166974</v>
      </c>
      <c r="O507" s="4">
        <v>1198575</v>
      </c>
      <c r="P507" s="4">
        <v>49957664</v>
      </c>
      <c r="Q507" s="4">
        <v>5209310</v>
      </c>
      <c r="R507" s="4">
        <v>-454118</v>
      </c>
      <c r="S507" s="4">
        <v>6046230</v>
      </c>
      <c r="T507" s="18">
        <f t="shared" si="50"/>
        <v>44.677539578249174</v>
      </c>
      <c r="U507" s="18">
        <f t="shared" si="51"/>
        <v>0.90557194599798063</v>
      </c>
      <c r="V507" s="18">
        <f t="shared" si="54"/>
        <v>-7.5107629051491584E-2</v>
      </c>
      <c r="W507" s="18">
        <f t="shared" si="52"/>
        <v>-8.7174309073562523E-2</v>
      </c>
      <c r="X507" s="20">
        <f t="shared" si="53"/>
        <v>-8.2317003647870909E-3</v>
      </c>
    </row>
    <row r="508" spans="1:24" s="3" customFormat="1" ht="11.25" customHeight="1" x14ac:dyDescent="0.2">
      <c r="A508" s="2">
        <v>43725</v>
      </c>
      <c r="B508" s="4" t="s">
        <v>19</v>
      </c>
      <c r="C508" s="4" t="s">
        <v>9</v>
      </c>
      <c r="D508" s="4">
        <v>901528053</v>
      </c>
      <c r="E508" s="4" t="s">
        <v>49</v>
      </c>
      <c r="F508" s="4" t="s">
        <v>1104</v>
      </c>
      <c r="G508" s="4" t="s">
        <v>74</v>
      </c>
      <c r="H508" s="4" t="s">
        <v>10</v>
      </c>
      <c r="I508" s="4" t="s">
        <v>1105</v>
      </c>
      <c r="J508" s="4" t="s">
        <v>11</v>
      </c>
      <c r="K508" s="4" t="s">
        <v>11</v>
      </c>
      <c r="L508" s="4" t="s">
        <v>12</v>
      </c>
      <c r="M508" s="4">
        <v>11379656</v>
      </c>
      <c r="N508" s="4">
        <v>16081563</v>
      </c>
      <c r="O508" s="4">
        <v>1730981</v>
      </c>
      <c r="P508" s="4">
        <v>18459254</v>
      </c>
      <c r="Q508" s="4">
        <v>-2377691</v>
      </c>
      <c r="R508" s="4">
        <v>-1983094</v>
      </c>
      <c r="S508" s="4">
        <v>2657979</v>
      </c>
      <c r="T508" s="18">
        <f t="shared" si="50"/>
        <v>6.5741079769217574</v>
      </c>
      <c r="U508" s="18">
        <f t="shared" si="51"/>
        <v>1.1478519842878456</v>
      </c>
      <c r="V508" s="18">
        <f t="shared" si="54"/>
        <v>-0.74609092095911966</v>
      </c>
      <c r="W508" s="18">
        <f t="shared" si="52"/>
        <v>0.83404193396030013</v>
      </c>
      <c r="X508" s="20">
        <f t="shared" si="53"/>
        <v>-0.12331475491530269</v>
      </c>
    </row>
    <row r="509" spans="1:24" s="3" customFormat="1" ht="11.25" customHeight="1" x14ac:dyDescent="0.2">
      <c r="A509" s="2">
        <v>157</v>
      </c>
      <c r="B509" s="4" t="s">
        <v>28</v>
      </c>
      <c r="C509" s="4" t="s">
        <v>9</v>
      </c>
      <c r="D509" s="4">
        <v>800052699</v>
      </c>
      <c r="E509" s="4" t="s">
        <v>49</v>
      </c>
      <c r="F509" s="4" t="s">
        <v>1106</v>
      </c>
      <c r="G509" s="4" t="s">
        <v>74</v>
      </c>
      <c r="H509" s="4" t="s">
        <v>75</v>
      </c>
      <c r="I509" s="4" t="s">
        <v>1107</v>
      </c>
      <c r="J509" s="4" t="s">
        <v>17</v>
      </c>
      <c r="K509" s="4" t="s">
        <v>18</v>
      </c>
      <c r="L509" s="4" t="s">
        <v>12</v>
      </c>
      <c r="M509" s="4">
        <v>1957460</v>
      </c>
      <c r="N509" s="4">
        <v>52193607</v>
      </c>
      <c r="O509" s="4">
        <v>3062384</v>
      </c>
      <c r="P509" s="4">
        <v>26432637</v>
      </c>
      <c r="Q509" s="4">
        <v>25760970</v>
      </c>
      <c r="R509" s="4">
        <v>-239042</v>
      </c>
      <c r="S509" s="4">
        <v>857640</v>
      </c>
      <c r="T509" s="18">
        <f t="shared" si="50"/>
        <v>0.63919482337943245</v>
      </c>
      <c r="U509" s="18">
        <f t="shared" si="51"/>
        <v>0.50643437998067464</v>
      </c>
      <c r="V509" s="18">
        <f t="shared" si="54"/>
        <v>-0.27872067534163519</v>
      </c>
      <c r="W509" s="18">
        <f t="shared" si="52"/>
        <v>-9.2792313332921861E-3</v>
      </c>
      <c r="X509" s="20">
        <f t="shared" si="53"/>
        <v>-4.5799095663191089E-3</v>
      </c>
    </row>
    <row r="510" spans="1:24" s="3" customFormat="1" ht="11.25" customHeight="1" x14ac:dyDescent="0.2">
      <c r="A510" s="2">
        <v>249</v>
      </c>
      <c r="B510" s="4" t="s">
        <v>28</v>
      </c>
      <c r="C510" s="4" t="s">
        <v>9</v>
      </c>
      <c r="D510" s="4">
        <v>800119427</v>
      </c>
      <c r="E510" s="4" t="s">
        <v>49</v>
      </c>
      <c r="F510" s="4" t="s">
        <v>1108</v>
      </c>
      <c r="G510" s="4" t="s">
        <v>78</v>
      </c>
      <c r="H510" s="4" t="s">
        <v>10</v>
      </c>
      <c r="I510" s="4" t="s">
        <v>1109</v>
      </c>
      <c r="J510" s="4" t="s">
        <v>13</v>
      </c>
      <c r="K510" s="4" t="s">
        <v>325</v>
      </c>
      <c r="L510" s="4" t="s">
        <v>12</v>
      </c>
      <c r="M510" s="4">
        <v>6174766</v>
      </c>
      <c r="N510" s="4">
        <v>46229612</v>
      </c>
      <c r="O510" s="4">
        <v>4887147</v>
      </c>
      <c r="P510" s="4">
        <v>16689146</v>
      </c>
      <c r="Q510" s="4">
        <v>29540466</v>
      </c>
      <c r="R510" s="4">
        <v>710836</v>
      </c>
      <c r="S510" s="4">
        <v>1925034</v>
      </c>
      <c r="T510" s="18">
        <f t="shared" si="50"/>
        <v>1.2634704869732791</v>
      </c>
      <c r="U510" s="18">
        <f t="shared" si="51"/>
        <v>0.36100553904713717</v>
      </c>
      <c r="V510" s="18">
        <f t="shared" si="54"/>
        <v>0.36925893256950265</v>
      </c>
      <c r="W510" s="18">
        <f t="shared" si="52"/>
        <v>2.4063127507873438E-2</v>
      </c>
      <c r="X510" s="20">
        <f t="shared" si="53"/>
        <v>1.5376205190733593E-2</v>
      </c>
    </row>
    <row r="511" spans="1:24" s="3" customFormat="1" ht="11.25" customHeight="1" x14ac:dyDescent="0.2">
      <c r="A511" s="2">
        <v>253</v>
      </c>
      <c r="B511" s="4" t="s">
        <v>28</v>
      </c>
      <c r="C511" s="4" t="s">
        <v>9</v>
      </c>
      <c r="D511" s="4">
        <v>800121151</v>
      </c>
      <c r="E511" s="4" t="s">
        <v>49</v>
      </c>
      <c r="F511" s="4" t="s">
        <v>1110</v>
      </c>
      <c r="G511" s="4" t="s">
        <v>74</v>
      </c>
      <c r="H511" s="4" t="s">
        <v>75</v>
      </c>
      <c r="I511" s="4" t="s">
        <v>1111</v>
      </c>
      <c r="J511" s="4" t="s">
        <v>23</v>
      </c>
      <c r="K511" s="4" t="s">
        <v>136</v>
      </c>
      <c r="L511" s="4" t="s">
        <v>12</v>
      </c>
      <c r="M511" s="4">
        <v>40292039</v>
      </c>
      <c r="N511" s="4">
        <v>45135010</v>
      </c>
      <c r="O511" s="4">
        <v>18662257</v>
      </c>
      <c r="P511" s="4">
        <v>19632064</v>
      </c>
      <c r="Q511" s="4">
        <v>25502946</v>
      </c>
      <c r="R511" s="4">
        <v>17602827</v>
      </c>
      <c r="S511" s="4">
        <v>4787739</v>
      </c>
      <c r="T511" s="18">
        <f t="shared" si="50"/>
        <v>2.1590121173446493</v>
      </c>
      <c r="U511" s="18">
        <f t="shared" si="51"/>
        <v>0.43496310292165663</v>
      </c>
      <c r="V511" s="18">
        <f t="shared" si="54"/>
        <v>3.6766471605908344</v>
      </c>
      <c r="W511" s="18">
        <f t="shared" si="52"/>
        <v>0.69022719963411283</v>
      </c>
      <c r="X511" s="20">
        <f t="shared" si="53"/>
        <v>0.39000383516033343</v>
      </c>
    </row>
    <row r="512" spans="1:24" s="3" customFormat="1" ht="11.25" customHeight="1" x14ac:dyDescent="0.2">
      <c r="A512" s="2">
        <v>959</v>
      </c>
      <c r="B512" s="4" t="s">
        <v>28</v>
      </c>
      <c r="C512" s="4" t="s">
        <v>9</v>
      </c>
      <c r="D512" s="4">
        <v>824003252</v>
      </c>
      <c r="E512" s="4" t="s">
        <v>49</v>
      </c>
      <c r="F512" s="4" t="s">
        <v>1112</v>
      </c>
      <c r="G512" s="4" t="s">
        <v>74</v>
      </c>
      <c r="H512" s="4" t="s">
        <v>10</v>
      </c>
      <c r="I512" s="4" t="s">
        <v>1113</v>
      </c>
      <c r="J512" s="4" t="s">
        <v>1114</v>
      </c>
      <c r="K512" s="4" t="s">
        <v>1115</v>
      </c>
      <c r="L512" s="4" t="s">
        <v>12</v>
      </c>
      <c r="M512" s="4">
        <v>1304390</v>
      </c>
      <c r="N512" s="4">
        <v>3124266</v>
      </c>
      <c r="O512" s="4">
        <v>256036</v>
      </c>
      <c r="P512" s="4">
        <v>2421078</v>
      </c>
      <c r="Q512" s="4">
        <v>703188</v>
      </c>
      <c r="R512" s="4">
        <v>-190591</v>
      </c>
      <c r="S512" s="4">
        <v>18630</v>
      </c>
      <c r="T512" s="18">
        <f t="shared" si="50"/>
        <v>5.0945570154197064</v>
      </c>
      <c r="U512" s="18">
        <f t="shared" si="51"/>
        <v>0.77492697484785222</v>
      </c>
      <c r="V512" s="18">
        <f t="shared" si="54"/>
        <v>-10.230327428878153</v>
      </c>
      <c r="W512" s="18">
        <f t="shared" si="52"/>
        <v>-0.27103847050859797</v>
      </c>
      <c r="X512" s="20">
        <f t="shared" si="53"/>
        <v>-6.1003448489981328E-2</v>
      </c>
    </row>
    <row r="513" spans="1:24" s="3" customFormat="1" ht="11.25" customHeight="1" x14ac:dyDescent="0.2">
      <c r="A513" s="2">
        <v>1035</v>
      </c>
      <c r="B513" s="4" t="s">
        <v>28</v>
      </c>
      <c r="C513" s="4" t="s">
        <v>9</v>
      </c>
      <c r="D513" s="4">
        <v>830021108</v>
      </c>
      <c r="E513" s="4" t="s">
        <v>49</v>
      </c>
      <c r="F513" s="4" t="s">
        <v>1116</v>
      </c>
      <c r="G513" s="4" t="s">
        <v>74</v>
      </c>
      <c r="H513" s="4" t="s">
        <v>75</v>
      </c>
      <c r="I513" s="4" t="s">
        <v>1117</v>
      </c>
      <c r="J513" s="4" t="s">
        <v>11</v>
      </c>
      <c r="K513" s="4" t="s">
        <v>11</v>
      </c>
      <c r="L513" s="4" t="s">
        <v>12</v>
      </c>
      <c r="M513" s="4">
        <v>8969264</v>
      </c>
      <c r="N513" s="4">
        <v>14295705</v>
      </c>
      <c r="O513" s="4">
        <v>2827249</v>
      </c>
      <c r="P513" s="4">
        <v>4722761</v>
      </c>
      <c r="Q513" s="4">
        <v>9572944</v>
      </c>
      <c r="R513" s="4">
        <v>1206019</v>
      </c>
      <c r="S513" s="4">
        <v>782519</v>
      </c>
      <c r="T513" s="18">
        <f t="shared" si="50"/>
        <v>3.1724351127191133</v>
      </c>
      <c r="U513" s="18">
        <f t="shared" si="51"/>
        <v>0.33036223117362873</v>
      </c>
      <c r="V513" s="18">
        <f t="shared" si="54"/>
        <v>1.5412009165272664</v>
      </c>
      <c r="W513" s="18">
        <f t="shared" si="52"/>
        <v>0.12598203854530018</v>
      </c>
      <c r="X513" s="20">
        <f t="shared" si="53"/>
        <v>8.4362331203672716E-2</v>
      </c>
    </row>
    <row r="514" spans="1:24" s="3" customFormat="1" ht="11.25" customHeight="1" x14ac:dyDescent="0.2">
      <c r="A514" s="2">
        <v>1203</v>
      </c>
      <c r="B514" s="4" t="s">
        <v>28</v>
      </c>
      <c r="C514" s="4" t="s">
        <v>9</v>
      </c>
      <c r="D514" s="4">
        <v>830089480</v>
      </c>
      <c r="E514" s="4" t="s">
        <v>49</v>
      </c>
      <c r="F514" s="4" t="s">
        <v>1118</v>
      </c>
      <c r="G514" s="4" t="s">
        <v>74</v>
      </c>
      <c r="H514" s="4" t="s">
        <v>10</v>
      </c>
      <c r="I514" s="4" t="s">
        <v>1119</v>
      </c>
      <c r="J514" s="4" t="s">
        <v>11</v>
      </c>
      <c r="K514" s="4" t="s">
        <v>11</v>
      </c>
      <c r="L514" s="4" t="s">
        <v>12</v>
      </c>
      <c r="M514" s="4">
        <v>5738332</v>
      </c>
      <c r="N514" s="4">
        <v>20573220</v>
      </c>
      <c r="O514" s="4">
        <v>2852676</v>
      </c>
      <c r="P514" s="4">
        <v>2880666</v>
      </c>
      <c r="Q514" s="4">
        <v>17692554</v>
      </c>
      <c r="R514" s="4">
        <v>1386684</v>
      </c>
      <c r="S514" s="4">
        <v>190216</v>
      </c>
      <c r="T514" s="18">
        <f t="shared" si="50"/>
        <v>2.0115610745840047</v>
      </c>
      <c r="U514" s="18">
        <f t="shared" si="51"/>
        <v>0.14002018157585444</v>
      </c>
      <c r="V514" s="18">
        <f t="shared" si="54"/>
        <v>7.2900492072170584</v>
      </c>
      <c r="W514" s="18">
        <f t="shared" si="52"/>
        <v>7.837670016437423E-2</v>
      </c>
      <c r="X514" s="20">
        <f t="shared" si="53"/>
        <v>6.7402380376042251E-2</v>
      </c>
    </row>
    <row r="515" spans="1:24" s="3" customFormat="1" ht="11.25" customHeight="1" x14ac:dyDescent="0.2">
      <c r="A515" s="2">
        <v>1405</v>
      </c>
      <c r="B515" s="4" t="s">
        <v>28</v>
      </c>
      <c r="C515" s="4" t="s">
        <v>9</v>
      </c>
      <c r="D515" s="4">
        <v>832003079</v>
      </c>
      <c r="E515" s="4" t="s">
        <v>49</v>
      </c>
      <c r="F515" s="4" t="s">
        <v>1120</v>
      </c>
      <c r="G515" s="4" t="s">
        <v>74</v>
      </c>
      <c r="H515" s="4" t="s">
        <v>10</v>
      </c>
      <c r="I515" s="4" t="s">
        <v>1121</v>
      </c>
      <c r="J515" s="4" t="s">
        <v>11</v>
      </c>
      <c r="K515" s="4" t="s">
        <v>11</v>
      </c>
      <c r="L515" s="4" t="s">
        <v>12</v>
      </c>
      <c r="M515" s="4">
        <v>18912185</v>
      </c>
      <c r="N515" s="4">
        <v>22747772</v>
      </c>
      <c r="O515" s="4">
        <v>11267134</v>
      </c>
      <c r="P515" s="4">
        <v>12163744</v>
      </c>
      <c r="Q515" s="4">
        <v>10584028</v>
      </c>
      <c r="R515" s="4">
        <v>4612150</v>
      </c>
      <c r="S515" s="4">
        <v>96926</v>
      </c>
      <c r="T515" s="18">
        <f t="shared" si="50"/>
        <v>1.6785266776804111</v>
      </c>
      <c r="U515" s="18">
        <f t="shared" si="51"/>
        <v>0.53472243347612236</v>
      </c>
      <c r="V515" s="18">
        <f t="shared" si="54"/>
        <v>47.584239522935022</v>
      </c>
      <c r="W515" s="18">
        <f t="shared" si="52"/>
        <v>0.43576509812710246</v>
      </c>
      <c r="X515" s="20">
        <f t="shared" si="53"/>
        <v>0.20275172443261696</v>
      </c>
    </row>
    <row r="516" spans="1:24" s="3" customFormat="1" ht="11.25" customHeight="1" x14ac:dyDescent="0.2">
      <c r="A516" s="2">
        <v>1753</v>
      </c>
      <c r="B516" s="4" t="s">
        <v>28</v>
      </c>
      <c r="C516" s="4" t="s">
        <v>9</v>
      </c>
      <c r="D516" s="4">
        <v>860511107</v>
      </c>
      <c r="E516" s="4" t="s">
        <v>49</v>
      </c>
      <c r="F516" s="4" t="s">
        <v>1122</v>
      </c>
      <c r="G516" s="4" t="s">
        <v>74</v>
      </c>
      <c r="H516" s="4" t="s">
        <v>10</v>
      </c>
      <c r="I516" s="4" t="s">
        <v>1123</v>
      </c>
      <c r="J516" s="4" t="s">
        <v>11</v>
      </c>
      <c r="K516" s="4" t="s">
        <v>11</v>
      </c>
      <c r="L516" s="4" t="s">
        <v>12</v>
      </c>
      <c r="M516" s="4">
        <v>8802805</v>
      </c>
      <c r="N516" s="4">
        <v>9175614</v>
      </c>
      <c r="O516" s="4">
        <v>3770958</v>
      </c>
      <c r="P516" s="4">
        <v>5017861</v>
      </c>
      <c r="Q516" s="4">
        <v>4157753</v>
      </c>
      <c r="R516" s="4">
        <v>1694646</v>
      </c>
      <c r="S516" s="4">
        <v>864531</v>
      </c>
      <c r="T516" s="18">
        <f t="shared" si="50"/>
        <v>2.3343683488386771</v>
      </c>
      <c r="U516" s="18">
        <f t="shared" si="51"/>
        <v>0.54686923403709009</v>
      </c>
      <c r="V516" s="18">
        <f t="shared" si="54"/>
        <v>1.9601911325331307</v>
      </c>
      <c r="W516" s="18">
        <f t="shared" si="52"/>
        <v>0.40758698268030835</v>
      </c>
      <c r="X516" s="20">
        <f t="shared" si="53"/>
        <v>0.18469020165843941</v>
      </c>
    </row>
    <row r="517" spans="1:24" s="3" customFormat="1" ht="11.25" customHeight="1" x14ac:dyDescent="0.2">
      <c r="A517" s="2">
        <v>2255</v>
      </c>
      <c r="B517" s="4" t="s">
        <v>28</v>
      </c>
      <c r="C517" s="4" t="s">
        <v>9</v>
      </c>
      <c r="D517" s="4">
        <v>900031030</v>
      </c>
      <c r="E517" s="4" t="s">
        <v>49</v>
      </c>
      <c r="F517" s="4" t="s">
        <v>1124</v>
      </c>
      <c r="G517" s="4" t="s">
        <v>74</v>
      </c>
      <c r="H517" s="4" t="s">
        <v>10</v>
      </c>
      <c r="I517" s="4" t="s">
        <v>1125</v>
      </c>
      <c r="J517" s="4" t="s">
        <v>17</v>
      </c>
      <c r="K517" s="4" t="s">
        <v>18</v>
      </c>
      <c r="L517" s="4" t="s">
        <v>12</v>
      </c>
      <c r="M517" s="4">
        <v>14991117</v>
      </c>
      <c r="N517" s="4">
        <v>24779608</v>
      </c>
      <c r="O517" s="4">
        <v>4139548</v>
      </c>
      <c r="P517" s="4">
        <v>17379681</v>
      </c>
      <c r="Q517" s="4">
        <v>7399927</v>
      </c>
      <c r="R517" s="4">
        <v>4611649</v>
      </c>
      <c r="S517" s="4">
        <v>3557163</v>
      </c>
      <c r="T517" s="18">
        <f t="shared" si="50"/>
        <v>3.621438137690395</v>
      </c>
      <c r="U517" s="18">
        <f t="shared" si="51"/>
        <v>0.70137029609185098</v>
      </c>
      <c r="V517" s="18">
        <f t="shared" si="54"/>
        <v>1.296440168752458</v>
      </c>
      <c r="W517" s="18">
        <f t="shared" si="52"/>
        <v>0.62320195861391603</v>
      </c>
      <c r="X517" s="20">
        <f t="shared" si="53"/>
        <v>0.18610661637585227</v>
      </c>
    </row>
    <row r="518" spans="1:24" s="3" customFormat="1" ht="11.25" customHeight="1" x14ac:dyDescent="0.2">
      <c r="A518" s="2">
        <v>3323</v>
      </c>
      <c r="B518" s="4" t="s">
        <v>28</v>
      </c>
      <c r="C518" s="4" t="s">
        <v>9</v>
      </c>
      <c r="D518" s="4">
        <v>900504374</v>
      </c>
      <c r="E518" s="4" t="s">
        <v>49</v>
      </c>
      <c r="F518" s="4" t="s">
        <v>1126</v>
      </c>
      <c r="G518" s="4" t="s">
        <v>74</v>
      </c>
      <c r="H518" s="4" t="s">
        <v>10</v>
      </c>
      <c r="I518" s="4" t="s">
        <v>1127</v>
      </c>
      <c r="J518" s="4" t="s">
        <v>11</v>
      </c>
      <c r="K518" s="4" t="s">
        <v>11</v>
      </c>
      <c r="L518" s="4" t="s">
        <v>12</v>
      </c>
      <c r="M518" s="4">
        <v>11716713</v>
      </c>
      <c r="N518" s="4">
        <v>14174729</v>
      </c>
      <c r="O518" s="4">
        <v>9043038</v>
      </c>
      <c r="P518" s="4">
        <v>9098908</v>
      </c>
      <c r="Q518" s="4">
        <v>5075821</v>
      </c>
      <c r="R518" s="4">
        <v>961259</v>
      </c>
      <c r="S518" s="4">
        <v>725892</v>
      </c>
      <c r="T518" s="18">
        <f t="shared" si="50"/>
        <v>1.2956611483884066</v>
      </c>
      <c r="U518" s="18">
        <f t="shared" si="51"/>
        <v>0.64191054375713286</v>
      </c>
      <c r="V518" s="18">
        <f t="shared" si="54"/>
        <v>1.3242452045207826</v>
      </c>
      <c r="W518" s="18">
        <f t="shared" si="52"/>
        <v>0.18938000374717706</v>
      </c>
      <c r="X518" s="20">
        <f t="shared" si="53"/>
        <v>6.7814982565098769E-2</v>
      </c>
    </row>
    <row r="519" spans="1:24" s="3" customFormat="1" ht="11.25" customHeight="1" x14ac:dyDescent="0.2">
      <c r="A519" s="2">
        <v>4187</v>
      </c>
      <c r="B519" s="4" t="s">
        <v>28</v>
      </c>
      <c r="C519" s="4" t="s">
        <v>9</v>
      </c>
      <c r="D519" s="4">
        <v>901299665</v>
      </c>
      <c r="E519" s="4" t="s">
        <v>49</v>
      </c>
      <c r="F519" s="4" t="s">
        <v>1128</v>
      </c>
      <c r="G519" s="4" t="s">
        <v>78</v>
      </c>
      <c r="H519" s="4" t="s">
        <v>105</v>
      </c>
      <c r="I519" s="4" t="s">
        <v>1129</v>
      </c>
      <c r="J519" s="4" t="s">
        <v>11</v>
      </c>
      <c r="K519" s="4" t="s">
        <v>11</v>
      </c>
      <c r="L519" s="4" t="s">
        <v>12</v>
      </c>
      <c r="M519" s="4">
        <v>57960295</v>
      </c>
      <c r="N519" s="4">
        <v>60829751</v>
      </c>
      <c r="O519" s="4">
        <v>39643579</v>
      </c>
      <c r="P519" s="4">
        <v>39722617</v>
      </c>
      <c r="Q519" s="4">
        <v>21107134</v>
      </c>
      <c r="R519" s="4">
        <v>13555152</v>
      </c>
      <c r="S519" s="4">
        <v>3055256</v>
      </c>
      <c r="T519" s="18">
        <f t="shared" si="50"/>
        <v>1.4620348732893163</v>
      </c>
      <c r="U519" s="18">
        <f t="shared" si="51"/>
        <v>0.65301298044110023</v>
      </c>
      <c r="V519" s="18">
        <f t="shared" si="54"/>
        <v>4.4366665182884839</v>
      </c>
      <c r="W519" s="18">
        <f t="shared" si="52"/>
        <v>0.64220713243209615</v>
      </c>
      <c r="X519" s="20">
        <f t="shared" si="53"/>
        <v>0.22283753882208066</v>
      </c>
    </row>
    <row r="521" spans="1:24" x14ac:dyDescent="0.2">
      <c r="F521" s="13"/>
      <c r="G521" s="26" t="s">
        <v>67</v>
      </c>
      <c r="H521" s="24" t="s">
        <v>68</v>
      </c>
      <c r="L521" s="37"/>
      <c r="M521" s="35"/>
      <c r="N521" s="35"/>
      <c r="O521" s="35"/>
      <c r="P521" s="35"/>
      <c r="Q521" s="35"/>
      <c r="R521" s="35"/>
      <c r="S521" s="35"/>
      <c r="T521" s="38"/>
      <c r="U521" s="35"/>
      <c r="W521" s="13" t="s">
        <v>48</v>
      </c>
      <c r="X521" s="17">
        <f>COUNT(A12:A519)+3</f>
        <v>507</v>
      </c>
    </row>
    <row r="522" spans="1:24" x14ac:dyDescent="0.2">
      <c r="F522" s="13" t="s">
        <v>64</v>
      </c>
      <c r="G522" s="21">
        <f>COUNTIF(B12:B519,"Pymes-Individuales")+COUNTIF(B12:B519,"Pymes-Separados")</f>
        <v>398</v>
      </c>
      <c r="H522" s="22">
        <f>G522/$G$524</f>
        <v>0.78968253968253965</v>
      </c>
      <c r="L522" s="35"/>
      <c r="M522" s="35"/>
      <c r="N522" s="35"/>
      <c r="O522" s="35"/>
      <c r="P522" s="35"/>
      <c r="Q522" s="35"/>
      <c r="R522" s="35"/>
      <c r="S522" s="35"/>
      <c r="T522" s="35"/>
      <c r="U522" s="35"/>
    </row>
    <row r="523" spans="1:24" x14ac:dyDescent="0.2">
      <c r="F523" s="13" t="s">
        <v>65</v>
      </c>
      <c r="G523" s="21">
        <f>COUNTIF(B12:B519,"Plenas-Individuales")+COUNTIF(B12:B519,"Plenas-Separados")</f>
        <v>106</v>
      </c>
      <c r="H523" s="22">
        <f>G523/$G$524</f>
        <v>0.21031746031746032</v>
      </c>
      <c r="L523" s="35"/>
      <c r="M523" s="35"/>
      <c r="N523" s="35"/>
      <c r="O523" s="35"/>
      <c r="P523" s="35"/>
      <c r="Q523" s="35"/>
      <c r="R523" s="35"/>
      <c r="S523" s="35"/>
      <c r="T523" s="36"/>
      <c r="U523" s="35"/>
    </row>
    <row r="524" spans="1:24" x14ac:dyDescent="0.2">
      <c r="F524" s="23" t="s">
        <v>66</v>
      </c>
      <c r="G524" s="24">
        <f>SUM(G522:G523)</f>
        <v>504</v>
      </c>
      <c r="H524" s="25">
        <f>SUM(H522:H523)</f>
        <v>1</v>
      </c>
      <c r="L524" s="35"/>
      <c r="M524" s="35"/>
      <c r="N524" s="35"/>
      <c r="O524" s="35"/>
      <c r="P524" s="35"/>
      <c r="Q524" s="35"/>
      <c r="R524" s="35"/>
      <c r="S524" s="35"/>
      <c r="T524" s="36"/>
      <c r="U524" s="35"/>
    </row>
    <row r="525" spans="1:24" x14ac:dyDescent="0.2">
      <c r="L525" s="35"/>
      <c r="M525" s="35"/>
      <c r="N525" s="35"/>
      <c r="O525" s="35"/>
      <c r="P525" s="35"/>
      <c r="Q525" s="35"/>
      <c r="R525" s="35"/>
      <c r="S525" s="35"/>
      <c r="T525" s="36"/>
      <c r="U525" s="35"/>
    </row>
    <row r="526" spans="1:24" x14ac:dyDescent="0.2">
      <c r="L526" s="35"/>
      <c r="M526" s="35"/>
      <c r="N526" s="35"/>
      <c r="O526" s="35"/>
      <c r="P526" s="35"/>
      <c r="Q526" s="35"/>
      <c r="R526" s="35"/>
      <c r="S526" s="35"/>
      <c r="T526" s="35"/>
      <c r="U526" s="35"/>
    </row>
    <row r="527" spans="1:24" x14ac:dyDescent="0.2">
      <c r="L527" s="35"/>
      <c r="M527" s="35"/>
      <c r="N527" s="35"/>
      <c r="O527" s="35"/>
      <c r="P527" s="35"/>
      <c r="Q527" s="35"/>
      <c r="R527" s="35"/>
      <c r="S527" s="35"/>
      <c r="T527" s="36"/>
      <c r="U527" s="35"/>
    </row>
    <row r="528" spans="1:24" x14ac:dyDescent="0.2">
      <c r="L528" s="35"/>
      <c r="M528" s="35"/>
      <c r="N528" s="35"/>
      <c r="O528" s="35"/>
      <c r="P528" s="35"/>
      <c r="Q528" s="35"/>
      <c r="R528" s="35"/>
      <c r="S528" s="35"/>
      <c r="T528" s="39"/>
      <c r="U528" s="35"/>
    </row>
    <row r="529" spans="12:21" x14ac:dyDescent="0.2">
      <c r="L529" s="35"/>
      <c r="M529" s="35"/>
      <c r="N529" s="35"/>
      <c r="O529" s="35"/>
      <c r="P529" s="35"/>
      <c r="Q529" s="35"/>
      <c r="R529" s="35"/>
      <c r="S529" s="35"/>
      <c r="T529" s="36"/>
      <c r="U529" s="35"/>
    </row>
  </sheetData>
  <autoFilter ref="A11:X519">
    <sortState ref="A2:AE161">
      <sortCondition ref="T1:T161"/>
    </sortState>
  </autoFilter>
  <mergeCells count="9">
    <mergeCell ref="L3:L4"/>
    <mergeCell ref="T3:V3"/>
    <mergeCell ref="W3:X3"/>
    <mergeCell ref="I5:I9"/>
    <mergeCell ref="J5:J9"/>
    <mergeCell ref="K5:K9"/>
    <mergeCell ref="I3:I4"/>
    <mergeCell ref="J3:J4"/>
    <mergeCell ref="K3:K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9"/>
  <sheetViews>
    <sheetView topLeftCell="C503" workbookViewId="0">
      <selection activeCell="T525" sqref="T525"/>
    </sheetView>
  </sheetViews>
  <sheetFormatPr baseColWidth="10" defaultRowHeight="11.25" x14ac:dyDescent="0.2"/>
  <cols>
    <col min="1" max="1" width="11.5703125" style="1" customWidth="1"/>
    <col min="2" max="3" width="11.42578125" style="1"/>
    <col min="4" max="4" width="11.5703125" style="1" customWidth="1"/>
    <col min="5" max="11" width="11.42578125" style="1"/>
    <col min="12" max="12" width="14.7109375" style="1" customWidth="1"/>
    <col min="13" max="13" width="22.5703125" style="1" hidden="1" customWidth="1"/>
    <col min="14" max="14" width="15.7109375" style="1" hidden="1" customWidth="1"/>
    <col min="15" max="15" width="22.42578125" style="1" hidden="1" customWidth="1"/>
    <col min="16" max="16" width="13.85546875" style="1" hidden="1" customWidth="1"/>
    <col min="17" max="17" width="16.42578125" style="1" hidden="1" customWidth="1"/>
    <col min="18" max="18" width="27.5703125" style="1" hidden="1" customWidth="1"/>
    <col min="19" max="19" width="17.42578125" style="1" hidden="1" customWidth="1"/>
    <col min="20" max="20" width="17.5703125" style="5" customWidth="1"/>
    <col min="21" max="21" width="16.140625" style="1" customWidth="1"/>
    <col min="22" max="22" width="11.5703125" style="1" customWidth="1"/>
    <col min="23" max="24" width="12" style="1" customWidth="1"/>
    <col min="25" max="16384" width="11.42578125" style="1"/>
  </cols>
  <sheetData>
    <row r="1" spans="1:24" hidden="1" x14ac:dyDescent="0.2">
      <c r="T1" s="1"/>
    </row>
    <row r="2" spans="1:24" hidden="1" x14ac:dyDescent="0.2">
      <c r="T2" s="1"/>
    </row>
    <row r="3" spans="1:24" hidden="1" x14ac:dyDescent="0.2">
      <c r="I3" s="49" t="s">
        <v>37</v>
      </c>
      <c r="J3" s="49" t="s">
        <v>38</v>
      </c>
      <c r="K3" s="49" t="s">
        <v>39</v>
      </c>
      <c r="L3" s="47" t="s">
        <v>40</v>
      </c>
      <c r="M3" s="31"/>
      <c r="N3" s="31"/>
      <c r="O3" s="31"/>
      <c r="P3" s="31"/>
      <c r="Q3" s="31"/>
      <c r="R3" s="31"/>
      <c r="S3" s="31"/>
      <c r="T3" s="47" t="s">
        <v>41</v>
      </c>
      <c r="U3" s="47"/>
      <c r="V3" s="47"/>
      <c r="W3" s="47" t="s">
        <v>42</v>
      </c>
      <c r="X3" s="47"/>
    </row>
    <row r="4" spans="1:24" ht="33.75" hidden="1" x14ac:dyDescent="0.2">
      <c r="I4" s="49"/>
      <c r="J4" s="49"/>
      <c r="K4" s="49"/>
      <c r="L4" s="47"/>
      <c r="M4" s="19"/>
      <c r="N4" s="19"/>
      <c r="O4" s="19"/>
      <c r="P4" s="19"/>
      <c r="Q4" s="19"/>
      <c r="R4" s="19"/>
      <c r="S4" s="19"/>
      <c r="T4" s="12" t="s">
        <v>32</v>
      </c>
      <c r="U4" s="12" t="s">
        <v>33</v>
      </c>
      <c r="V4" s="12" t="s">
        <v>34</v>
      </c>
      <c r="W4" s="12" t="s">
        <v>35</v>
      </c>
      <c r="X4" s="12" t="s">
        <v>36</v>
      </c>
    </row>
    <row r="5" spans="1:24" hidden="1" x14ac:dyDescent="0.2">
      <c r="I5" s="48" t="s">
        <v>43</v>
      </c>
      <c r="J5" s="48" t="s">
        <v>44</v>
      </c>
      <c r="K5" s="48" t="s">
        <v>1138</v>
      </c>
      <c r="L5" s="13" t="s">
        <v>45</v>
      </c>
      <c r="M5" s="13"/>
      <c r="N5" s="13"/>
      <c r="O5" s="13"/>
      <c r="P5" s="13"/>
      <c r="Q5" s="13"/>
      <c r="R5" s="13"/>
      <c r="S5" s="13"/>
      <c r="T5" s="14">
        <f>STDEVA(T12:T519)</f>
        <v>51.424878032294117</v>
      </c>
      <c r="U5" s="14">
        <f>STDEVA(U12:U519)</f>
        <v>0.44990255260813489</v>
      </c>
      <c r="V5" s="14">
        <f>STDEVA(V12:V519)</f>
        <v>477.05842961766939</v>
      </c>
      <c r="W5" s="14">
        <f>STDEVA(W12:W519)</f>
        <v>20.779759731509504</v>
      </c>
      <c r="X5" s="14">
        <f>STDEVA(X12:X519)</f>
        <v>0.1280642593636212</v>
      </c>
    </row>
    <row r="6" spans="1:24" hidden="1" x14ac:dyDescent="0.2">
      <c r="I6" s="48"/>
      <c r="J6" s="48"/>
      <c r="K6" s="48"/>
      <c r="L6" s="13" t="s">
        <v>20</v>
      </c>
      <c r="M6" s="13"/>
      <c r="N6" s="13"/>
      <c r="O6" s="13"/>
      <c r="P6" s="13"/>
      <c r="Q6" s="13"/>
      <c r="R6" s="13"/>
      <c r="S6" s="13"/>
      <c r="T6" s="15">
        <f>AVERAGE(T12:T519)</f>
        <v>16.764095885427547</v>
      </c>
      <c r="U6" s="15">
        <f>AVERAGE(U12:U519)</f>
        <v>0.53227755552116041</v>
      </c>
      <c r="V6" s="15">
        <f>AVERAGE(V12:V519)</f>
        <v>51.930243579249364</v>
      </c>
      <c r="W6" s="15">
        <f>AVERAGE(W12:W519)</f>
        <v>1.0817844813869779</v>
      </c>
      <c r="X6" s="15">
        <f>AVERAGE(X12:X519)</f>
        <v>9.5184486567051418E-2</v>
      </c>
    </row>
    <row r="7" spans="1:24" hidden="1" x14ac:dyDescent="0.2">
      <c r="I7" s="48"/>
      <c r="J7" s="48"/>
      <c r="K7" s="48"/>
      <c r="L7" s="4" t="s">
        <v>29</v>
      </c>
      <c r="M7" s="4"/>
      <c r="N7" s="4"/>
      <c r="O7" s="4"/>
      <c r="P7" s="4"/>
      <c r="Q7" s="4"/>
      <c r="R7" s="4"/>
      <c r="S7" s="4"/>
      <c r="T7" s="15">
        <f>MEDIAN(T12:T519)</f>
        <v>3.359354057960704</v>
      </c>
      <c r="U7" s="15">
        <f>MEDIAN(U12:U519)</f>
        <v>0.51327552115708719</v>
      </c>
      <c r="V7" s="15">
        <f>MEDIAN(V12:V519)</f>
        <v>2.7602120837384789</v>
      </c>
      <c r="W7" s="15">
        <f>MEDIAN(W12:W519)</f>
        <v>0.18554601266594112</v>
      </c>
      <c r="X7" s="15">
        <f>MEDIAN(X12:X519)</f>
        <v>8.6265277959185843E-2</v>
      </c>
    </row>
    <row r="8" spans="1:24" hidden="1" x14ac:dyDescent="0.2">
      <c r="I8" s="48"/>
      <c r="J8" s="48"/>
      <c r="K8" s="48"/>
      <c r="L8" s="13" t="s">
        <v>46</v>
      </c>
      <c r="M8" s="13"/>
      <c r="N8" s="13"/>
      <c r="O8" s="13"/>
      <c r="P8" s="13"/>
      <c r="Q8" s="13"/>
      <c r="R8" s="13"/>
      <c r="S8" s="13"/>
      <c r="T8" s="14">
        <f>MIN(T12:T519)</f>
        <v>4.337331395177238E-2</v>
      </c>
      <c r="U8" s="14">
        <f>MIN(U12:U519)</f>
        <v>1.3063695046788221E-3</v>
      </c>
      <c r="V8" s="14">
        <f>MIN(V12:V519)</f>
        <v>-310.41869158878507</v>
      </c>
      <c r="W8" s="14">
        <f>MIN(W12:W519)</f>
        <v>-55.700284437220645</v>
      </c>
      <c r="X8" s="14">
        <f>MIN(X12:X519)</f>
        <v>-0.48545942109669493</v>
      </c>
    </row>
    <row r="9" spans="1:24" hidden="1" x14ac:dyDescent="0.2">
      <c r="I9" s="48"/>
      <c r="J9" s="48"/>
      <c r="K9" s="48"/>
      <c r="L9" s="13" t="s">
        <v>47</v>
      </c>
      <c r="M9" s="13"/>
      <c r="N9" s="13"/>
      <c r="O9" s="13"/>
      <c r="P9" s="13"/>
      <c r="Q9" s="13"/>
      <c r="R9" s="13"/>
      <c r="S9" s="13"/>
      <c r="T9" s="14">
        <f>MAX(T12:T519)</f>
        <v>611.76962020127485</v>
      </c>
      <c r="U9" s="14">
        <f>MAX(U12:U519)</f>
        <v>8.3079207182894734</v>
      </c>
      <c r="V9" s="14">
        <f>MAX(V12:V519)</f>
        <v>6339.9448979591834</v>
      </c>
      <c r="W9" s="14">
        <f>MAX(W12:W519)</f>
        <v>464.2908953532301</v>
      </c>
      <c r="X9" s="14">
        <f>MAX(X12:X519)</f>
        <v>0.86537468854688426</v>
      </c>
    </row>
    <row r="10" spans="1:24" x14ac:dyDescent="0.2">
      <c r="T10" s="5">
        <v>2.02</v>
      </c>
      <c r="U10" s="5">
        <v>0.56000000000000005</v>
      </c>
      <c r="V10" s="5">
        <v>1.91</v>
      </c>
      <c r="W10" s="1">
        <v>0.12</v>
      </c>
      <c r="X10" s="1">
        <v>0.06</v>
      </c>
    </row>
    <row r="11" spans="1:24" ht="67.5" x14ac:dyDescent="0.2">
      <c r="A11" s="6"/>
      <c r="B11" s="6" t="s">
        <v>30</v>
      </c>
      <c r="C11" s="6" t="s">
        <v>31</v>
      </c>
      <c r="D11" s="6" t="s">
        <v>0</v>
      </c>
      <c r="E11" s="6" t="s">
        <v>2</v>
      </c>
      <c r="F11" s="6" t="s">
        <v>1</v>
      </c>
      <c r="G11" s="6" t="s">
        <v>3</v>
      </c>
      <c r="H11" s="6" t="s">
        <v>4</v>
      </c>
      <c r="I11" s="6" t="s">
        <v>5</v>
      </c>
      <c r="J11" s="6" t="s">
        <v>6</v>
      </c>
      <c r="K11" s="6" t="s">
        <v>7</v>
      </c>
      <c r="L11" s="6" t="s">
        <v>8</v>
      </c>
      <c r="M11" s="6" t="s">
        <v>50</v>
      </c>
      <c r="N11" s="6" t="s">
        <v>51</v>
      </c>
      <c r="O11" s="6" t="s">
        <v>52</v>
      </c>
      <c r="P11" s="6" t="s">
        <v>53</v>
      </c>
      <c r="Q11" s="6" t="s">
        <v>54</v>
      </c>
      <c r="R11" s="6" t="s">
        <v>55</v>
      </c>
      <c r="S11" s="6" t="s">
        <v>56</v>
      </c>
      <c r="T11" s="7" t="s">
        <v>32</v>
      </c>
      <c r="U11" s="8" t="s">
        <v>33</v>
      </c>
      <c r="V11" s="9" t="s">
        <v>34</v>
      </c>
      <c r="W11" s="10" t="s">
        <v>35</v>
      </c>
      <c r="X11" s="11" t="s">
        <v>36</v>
      </c>
    </row>
    <row r="12" spans="1:24" s="3" customFormat="1" ht="11.25" customHeight="1" x14ac:dyDescent="0.2">
      <c r="A12" s="2">
        <v>16233</v>
      </c>
      <c r="B12" s="4" t="s">
        <v>19</v>
      </c>
      <c r="C12" s="4" t="s">
        <v>9</v>
      </c>
      <c r="D12" s="4">
        <v>860351760</v>
      </c>
      <c r="E12" s="4" t="s">
        <v>49</v>
      </c>
      <c r="F12" s="4" t="s">
        <v>674</v>
      </c>
      <c r="G12" s="4" t="s">
        <v>74</v>
      </c>
      <c r="H12" s="4" t="s">
        <v>10</v>
      </c>
      <c r="I12" s="4" t="s">
        <v>675</v>
      </c>
      <c r="J12" s="4" t="s">
        <v>11</v>
      </c>
      <c r="K12" s="4" t="s">
        <v>11</v>
      </c>
      <c r="L12" s="4" t="s">
        <v>12</v>
      </c>
      <c r="M12" s="4">
        <v>188100</v>
      </c>
      <c r="N12" s="4">
        <v>188100</v>
      </c>
      <c r="O12" s="4">
        <v>4336768</v>
      </c>
      <c r="P12" s="4">
        <v>80283</v>
      </c>
      <c r="Q12" s="4">
        <v>107817</v>
      </c>
      <c r="R12" s="4">
        <v>146686</v>
      </c>
      <c r="S12" s="4"/>
      <c r="T12" s="28">
        <f t="shared" ref="T12:T75" si="0">M12/O12</f>
        <v>4.337331395177238E-2</v>
      </c>
      <c r="U12" s="18">
        <f t="shared" ref="U12:U75" si="1">P12/N12</f>
        <v>0.42681020733652314</v>
      </c>
      <c r="V12" s="18"/>
      <c r="W12" s="18">
        <f t="shared" ref="W12:W75" si="2">R12/Q12</f>
        <v>1.3605090106383966</v>
      </c>
      <c r="X12" s="20">
        <f t="shared" ref="X12:X75" si="3">R12/N12</f>
        <v>0.77982987772461454</v>
      </c>
    </row>
    <row r="13" spans="1:24" s="3" customFormat="1" ht="11.25" customHeight="1" x14ac:dyDescent="0.2">
      <c r="A13" s="2">
        <v>38305</v>
      </c>
      <c r="B13" s="4" t="s">
        <v>19</v>
      </c>
      <c r="C13" s="4" t="s">
        <v>9</v>
      </c>
      <c r="D13" s="4">
        <v>900809570</v>
      </c>
      <c r="E13" s="4" t="s">
        <v>49</v>
      </c>
      <c r="F13" s="4" t="s">
        <v>1075</v>
      </c>
      <c r="G13" s="4" t="s">
        <v>74</v>
      </c>
      <c r="H13" s="4" t="s">
        <v>10</v>
      </c>
      <c r="I13" s="4" t="s">
        <v>1076</v>
      </c>
      <c r="J13" s="4" t="s">
        <v>26</v>
      </c>
      <c r="K13" s="4" t="s">
        <v>27</v>
      </c>
      <c r="L13" s="4" t="s">
        <v>12</v>
      </c>
      <c r="M13" s="4">
        <v>208342</v>
      </c>
      <c r="N13" s="4">
        <v>26756550</v>
      </c>
      <c r="O13" s="4">
        <v>3170245</v>
      </c>
      <c r="P13" s="4">
        <v>1795727</v>
      </c>
      <c r="Q13" s="4">
        <v>24960823</v>
      </c>
      <c r="R13" s="4">
        <v>-28272</v>
      </c>
      <c r="S13" s="4"/>
      <c r="T13" s="28">
        <f t="shared" si="0"/>
        <v>6.5717949243670443E-2</v>
      </c>
      <c r="U13" s="18">
        <f t="shared" si="1"/>
        <v>6.7113547897617587E-2</v>
      </c>
      <c r="V13" s="18"/>
      <c r="W13" s="18">
        <f t="shared" si="2"/>
        <v>-1.1326549609361838E-3</v>
      </c>
      <c r="X13" s="20">
        <f t="shared" si="3"/>
        <v>-1.0566384679639191E-3</v>
      </c>
    </row>
    <row r="14" spans="1:24" s="3" customFormat="1" ht="11.25" customHeight="1" x14ac:dyDescent="0.2">
      <c r="A14" s="2">
        <v>9501</v>
      </c>
      <c r="B14" s="4" t="s">
        <v>19</v>
      </c>
      <c r="C14" s="4" t="s">
        <v>9</v>
      </c>
      <c r="D14" s="4">
        <v>829000170</v>
      </c>
      <c r="E14" s="4" t="s">
        <v>49</v>
      </c>
      <c r="F14" s="4" t="s">
        <v>494</v>
      </c>
      <c r="G14" s="4" t="s">
        <v>78</v>
      </c>
      <c r="H14" s="4" t="s">
        <v>10</v>
      </c>
      <c r="I14" s="4" t="s">
        <v>495</v>
      </c>
      <c r="J14" s="4" t="s">
        <v>15</v>
      </c>
      <c r="K14" s="4" t="s">
        <v>431</v>
      </c>
      <c r="L14" s="4" t="s">
        <v>12</v>
      </c>
      <c r="M14" s="4">
        <v>38757</v>
      </c>
      <c r="N14" s="4">
        <v>3777299</v>
      </c>
      <c r="O14" s="4">
        <v>516186</v>
      </c>
      <c r="P14" s="4">
        <v>838863</v>
      </c>
      <c r="Q14" s="4">
        <v>2938436</v>
      </c>
      <c r="R14" s="4">
        <v>216</v>
      </c>
      <c r="S14" s="4"/>
      <c r="T14" s="28">
        <f t="shared" si="0"/>
        <v>7.5083400169706271E-2</v>
      </c>
      <c r="U14" s="18">
        <f t="shared" si="1"/>
        <v>0.22208011597705132</v>
      </c>
      <c r="V14" s="18"/>
      <c r="W14" s="18">
        <f t="shared" si="2"/>
        <v>7.3508492272760073E-5</v>
      </c>
      <c r="X14" s="20">
        <f t="shared" si="3"/>
        <v>5.7183717783527329E-5</v>
      </c>
    </row>
    <row r="15" spans="1:24" s="3" customFormat="1" ht="11.25" customHeight="1" x14ac:dyDescent="0.2">
      <c r="A15" s="2">
        <v>29375</v>
      </c>
      <c r="B15" s="4" t="s">
        <v>19</v>
      </c>
      <c r="C15" s="4" t="s">
        <v>9</v>
      </c>
      <c r="D15" s="4">
        <v>900368459</v>
      </c>
      <c r="E15" s="4" t="s">
        <v>49</v>
      </c>
      <c r="F15" s="4" t="s">
        <v>937</v>
      </c>
      <c r="G15" s="4" t="s">
        <v>78</v>
      </c>
      <c r="H15" s="4" t="s">
        <v>10</v>
      </c>
      <c r="I15" s="4" t="s">
        <v>938</v>
      </c>
      <c r="J15" s="4" t="s">
        <v>15</v>
      </c>
      <c r="K15" s="4" t="s">
        <v>58</v>
      </c>
      <c r="L15" s="4" t="s">
        <v>12</v>
      </c>
      <c r="M15" s="4">
        <v>1794545</v>
      </c>
      <c r="N15" s="4">
        <v>2637572</v>
      </c>
      <c r="O15" s="4">
        <v>20892440</v>
      </c>
      <c r="P15" s="4">
        <v>4902240</v>
      </c>
      <c r="Q15" s="4">
        <v>-2264668</v>
      </c>
      <c r="R15" s="4">
        <v>-206574</v>
      </c>
      <c r="S15" s="4">
        <v>616766</v>
      </c>
      <c r="T15" s="28">
        <f t="shared" si="0"/>
        <v>8.5894467089530954E-2</v>
      </c>
      <c r="U15" s="18">
        <f t="shared" si="1"/>
        <v>1.8586184566715145</v>
      </c>
      <c r="V15" s="18">
        <f>R15/S15</f>
        <v>-0.33493091383117746</v>
      </c>
      <c r="W15" s="18">
        <f t="shared" si="2"/>
        <v>9.1216019301725459E-2</v>
      </c>
      <c r="X15" s="20">
        <f t="shared" si="3"/>
        <v>-7.8319757716566601E-2</v>
      </c>
    </row>
    <row r="16" spans="1:24" s="3" customFormat="1" ht="11.25" customHeight="1" x14ac:dyDescent="0.2">
      <c r="A16" s="2">
        <v>23099</v>
      </c>
      <c r="B16" s="4" t="s">
        <v>19</v>
      </c>
      <c r="C16" s="4" t="s">
        <v>9</v>
      </c>
      <c r="D16" s="4">
        <v>900117307</v>
      </c>
      <c r="E16" s="4" t="s">
        <v>49</v>
      </c>
      <c r="F16" s="4" t="s">
        <v>797</v>
      </c>
      <c r="G16" s="4" t="s">
        <v>74</v>
      </c>
      <c r="H16" s="4" t="s">
        <v>10</v>
      </c>
      <c r="I16" s="4" t="s">
        <v>798</v>
      </c>
      <c r="J16" s="4" t="s">
        <v>11</v>
      </c>
      <c r="K16" s="4" t="s">
        <v>11</v>
      </c>
      <c r="L16" s="4" t="s">
        <v>12</v>
      </c>
      <c r="M16" s="4">
        <v>2085820</v>
      </c>
      <c r="N16" s="4">
        <v>4407273</v>
      </c>
      <c r="O16" s="4">
        <v>20892440</v>
      </c>
      <c r="P16" s="4">
        <v>2365055</v>
      </c>
      <c r="Q16" s="4">
        <v>2042218</v>
      </c>
      <c r="R16" s="4">
        <v>305690</v>
      </c>
      <c r="S16" s="4">
        <v>11053</v>
      </c>
      <c r="T16" s="28">
        <f t="shared" si="0"/>
        <v>9.9836112967178564E-2</v>
      </c>
      <c r="U16" s="18">
        <f t="shared" si="1"/>
        <v>0.53662548246954522</v>
      </c>
      <c r="V16" s="18">
        <f>R16/S16</f>
        <v>27.656744775174161</v>
      </c>
      <c r="W16" s="18">
        <f t="shared" si="2"/>
        <v>0.1496852931469608</v>
      </c>
      <c r="X16" s="20">
        <f t="shared" si="3"/>
        <v>6.9360350493377645E-2</v>
      </c>
    </row>
    <row r="17" spans="1:24" s="3" customFormat="1" ht="11.25" customHeight="1" x14ac:dyDescent="0.2">
      <c r="A17" s="2">
        <v>16605</v>
      </c>
      <c r="B17" s="4" t="s">
        <v>19</v>
      </c>
      <c r="C17" s="4" t="s">
        <v>9</v>
      </c>
      <c r="D17" s="4">
        <v>860507111</v>
      </c>
      <c r="E17" s="4" t="s">
        <v>49</v>
      </c>
      <c r="F17" s="4" t="s">
        <v>682</v>
      </c>
      <c r="G17" s="4" t="s">
        <v>78</v>
      </c>
      <c r="H17" s="4" t="s">
        <v>683</v>
      </c>
      <c r="I17" s="4" t="s">
        <v>684</v>
      </c>
      <c r="J17" s="4" t="s">
        <v>23</v>
      </c>
      <c r="K17" s="4" t="s">
        <v>136</v>
      </c>
      <c r="L17" s="4" t="s">
        <v>12</v>
      </c>
      <c r="M17" s="4">
        <v>2201485</v>
      </c>
      <c r="N17" s="4">
        <v>5009495</v>
      </c>
      <c r="O17" s="4">
        <v>20892440</v>
      </c>
      <c r="P17" s="4">
        <v>2177963</v>
      </c>
      <c r="Q17" s="4">
        <v>2831532</v>
      </c>
      <c r="R17" s="4">
        <v>481657</v>
      </c>
      <c r="S17" s="4"/>
      <c r="T17" s="28">
        <f t="shared" si="0"/>
        <v>0.10537232606627087</v>
      </c>
      <c r="U17" s="18">
        <f t="shared" si="1"/>
        <v>0.43476697750970905</v>
      </c>
      <c r="V17" s="18"/>
      <c r="W17" s="18">
        <f t="shared" si="2"/>
        <v>0.17010473482199742</v>
      </c>
      <c r="X17" s="20">
        <f t="shared" si="3"/>
        <v>9.614881340334705E-2</v>
      </c>
    </row>
    <row r="18" spans="1:24" s="3" customFormat="1" ht="11.25" customHeight="1" x14ac:dyDescent="0.2">
      <c r="A18" s="2">
        <v>12897</v>
      </c>
      <c r="B18" s="4" t="s">
        <v>19</v>
      </c>
      <c r="C18" s="4" t="s">
        <v>9</v>
      </c>
      <c r="D18" s="4">
        <v>830119211</v>
      </c>
      <c r="E18" s="4" t="s">
        <v>49</v>
      </c>
      <c r="F18" s="4" t="s">
        <v>602</v>
      </c>
      <c r="G18" s="4" t="s">
        <v>74</v>
      </c>
      <c r="H18" s="4" t="s">
        <v>10</v>
      </c>
      <c r="I18" s="4" t="s">
        <v>603</v>
      </c>
      <c r="J18" s="4" t="s">
        <v>11</v>
      </c>
      <c r="K18" s="4" t="s">
        <v>11</v>
      </c>
      <c r="L18" s="4" t="s">
        <v>12</v>
      </c>
      <c r="M18" s="4">
        <v>2265547</v>
      </c>
      <c r="N18" s="4">
        <v>4158343</v>
      </c>
      <c r="O18" s="4">
        <v>20892440</v>
      </c>
      <c r="P18" s="4">
        <v>361790</v>
      </c>
      <c r="Q18" s="4">
        <v>3796553</v>
      </c>
      <c r="R18" s="4">
        <v>193204</v>
      </c>
      <c r="S18" s="4"/>
      <c r="T18" s="28">
        <f t="shared" si="0"/>
        <v>0.10843860267158838</v>
      </c>
      <c r="U18" s="18">
        <f t="shared" si="1"/>
        <v>8.7003404962024536E-2</v>
      </c>
      <c r="V18" s="18"/>
      <c r="W18" s="18">
        <f t="shared" si="2"/>
        <v>5.0889319864624569E-2</v>
      </c>
      <c r="X18" s="20">
        <f t="shared" si="3"/>
        <v>4.6461775760200635E-2</v>
      </c>
    </row>
    <row r="19" spans="1:24" s="3" customFormat="1" ht="11.25" customHeight="1" x14ac:dyDescent="0.2">
      <c r="A19" s="2">
        <v>2095</v>
      </c>
      <c r="B19" s="4" t="s">
        <v>24</v>
      </c>
      <c r="C19" s="4" t="s">
        <v>9</v>
      </c>
      <c r="D19" s="4">
        <v>900818280</v>
      </c>
      <c r="E19" s="4" t="s">
        <v>49</v>
      </c>
      <c r="F19" s="4" t="s">
        <v>300</v>
      </c>
      <c r="G19" s="4" t="s">
        <v>74</v>
      </c>
      <c r="H19" s="4" t="s">
        <v>10</v>
      </c>
      <c r="I19" s="4" t="s">
        <v>196</v>
      </c>
      <c r="J19" s="4" t="s">
        <v>11</v>
      </c>
      <c r="K19" s="4" t="s">
        <v>11</v>
      </c>
      <c r="L19" s="4" t="s">
        <v>12</v>
      </c>
      <c r="M19" s="4">
        <v>28330</v>
      </c>
      <c r="N19" s="4">
        <v>141303649</v>
      </c>
      <c r="O19" s="4">
        <v>258112</v>
      </c>
      <c r="P19" s="4">
        <v>666535</v>
      </c>
      <c r="Q19" s="4">
        <v>140637114</v>
      </c>
      <c r="R19" s="4">
        <v>4723793</v>
      </c>
      <c r="S19" s="4"/>
      <c r="T19" s="28">
        <f t="shared" si="0"/>
        <v>0.10975855442598562</v>
      </c>
      <c r="U19" s="18">
        <f t="shared" si="1"/>
        <v>4.7170402513809105E-3</v>
      </c>
      <c r="V19" s="18"/>
      <c r="W19" s="18">
        <f t="shared" si="2"/>
        <v>3.3588523439125752E-2</v>
      </c>
      <c r="X19" s="20">
        <f t="shared" si="3"/>
        <v>3.3430085022078941E-2</v>
      </c>
    </row>
    <row r="20" spans="1:24" s="3" customFormat="1" ht="11.25" customHeight="1" x14ac:dyDescent="0.2">
      <c r="A20" s="2">
        <v>36959</v>
      </c>
      <c r="B20" s="4" t="s">
        <v>19</v>
      </c>
      <c r="C20" s="4" t="s">
        <v>9</v>
      </c>
      <c r="D20" s="4">
        <v>900688449</v>
      </c>
      <c r="E20" s="4" t="s">
        <v>49</v>
      </c>
      <c r="F20" s="4" t="s">
        <v>1058</v>
      </c>
      <c r="G20" s="4" t="s">
        <v>78</v>
      </c>
      <c r="H20" s="4" t="s">
        <v>10</v>
      </c>
      <c r="I20" s="4" t="s">
        <v>1059</v>
      </c>
      <c r="J20" s="4" t="s">
        <v>15</v>
      </c>
      <c r="K20" s="4" t="s">
        <v>16</v>
      </c>
      <c r="L20" s="4" t="s">
        <v>12</v>
      </c>
      <c r="M20" s="4">
        <v>2310259</v>
      </c>
      <c r="N20" s="4">
        <v>3535175</v>
      </c>
      <c r="O20" s="4">
        <v>20892440</v>
      </c>
      <c r="P20" s="4">
        <v>827207</v>
      </c>
      <c r="Q20" s="4">
        <v>2707968</v>
      </c>
      <c r="R20" s="4">
        <v>713255</v>
      </c>
      <c r="S20" s="4">
        <v>61496</v>
      </c>
      <c r="T20" s="28">
        <f t="shared" si="0"/>
        <v>0.11057870693896932</v>
      </c>
      <c r="U20" s="18">
        <f t="shared" si="1"/>
        <v>0.23399322522930266</v>
      </c>
      <c r="V20" s="18">
        <f>R20/S20</f>
        <v>11.598396643684142</v>
      </c>
      <c r="W20" s="18">
        <f t="shared" si="2"/>
        <v>0.26339122175742108</v>
      </c>
      <c r="X20" s="20">
        <f t="shared" si="3"/>
        <v>0.20175946028131564</v>
      </c>
    </row>
    <row r="21" spans="1:24" s="3" customFormat="1" ht="11.25" customHeight="1" x14ac:dyDescent="0.2">
      <c r="A21" s="2">
        <v>9941</v>
      </c>
      <c r="B21" s="4" t="s">
        <v>19</v>
      </c>
      <c r="C21" s="4" t="s">
        <v>9</v>
      </c>
      <c r="D21" s="4">
        <v>830015673</v>
      </c>
      <c r="E21" s="4" t="s">
        <v>49</v>
      </c>
      <c r="F21" s="4" t="s">
        <v>520</v>
      </c>
      <c r="G21" s="4" t="s">
        <v>74</v>
      </c>
      <c r="H21" s="4" t="s">
        <v>14</v>
      </c>
      <c r="I21" s="4" t="s">
        <v>521</v>
      </c>
      <c r="J21" s="4" t="s">
        <v>11</v>
      </c>
      <c r="K21" s="4" t="s">
        <v>11</v>
      </c>
      <c r="L21" s="4" t="s">
        <v>12</v>
      </c>
      <c r="M21" s="4">
        <v>2714323</v>
      </c>
      <c r="N21" s="4">
        <v>2723641</v>
      </c>
      <c r="O21" s="4">
        <v>20892440</v>
      </c>
      <c r="P21" s="4">
        <v>669730</v>
      </c>
      <c r="Q21" s="4">
        <v>2053911</v>
      </c>
      <c r="R21" s="4">
        <v>218490</v>
      </c>
      <c r="S21" s="4"/>
      <c r="T21" s="28">
        <f t="shared" si="0"/>
        <v>0.12991890846641177</v>
      </c>
      <c r="U21" s="18">
        <f t="shared" si="1"/>
        <v>0.24589510879003509</v>
      </c>
      <c r="V21" s="18"/>
      <c r="W21" s="18">
        <f t="shared" si="2"/>
        <v>0.10637754021474154</v>
      </c>
      <c r="X21" s="20">
        <f t="shared" si="3"/>
        <v>8.0219823390821329E-2</v>
      </c>
    </row>
    <row r="22" spans="1:24" s="3" customFormat="1" ht="11.25" customHeight="1" x14ac:dyDescent="0.2">
      <c r="A22" s="2">
        <v>20571</v>
      </c>
      <c r="B22" s="4" t="s">
        <v>19</v>
      </c>
      <c r="C22" s="4" t="s">
        <v>9</v>
      </c>
      <c r="D22" s="4">
        <v>900007095</v>
      </c>
      <c r="E22" s="4" t="s">
        <v>49</v>
      </c>
      <c r="F22" s="4" t="s">
        <v>744</v>
      </c>
      <c r="G22" s="4" t="s">
        <v>74</v>
      </c>
      <c r="H22" s="4" t="s">
        <v>10</v>
      </c>
      <c r="I22" s="4" t="s">
        <v>745</v>
      </c>
      <c r="J22" s="4" t="s">
        <v>746</v>
      </c>
      <c r="K22" s="4" t="s">
        <v>747</v>
      </c>
      <c r="L22" s="4" t="s">
        <v>12</v>
      </c>
      <c r="M22" s="4">
        <v>2736354</v>
      </c>
      <c r="N22" s="4">
        <v>3614868</v>
      </c>
      <c r="O22" s="4">
        <v>20892440</v>
      </c>
      <c r="P22" s="4">
        <v>1906628</v>
      </c>
      <c r="Q22" s="4">
        <v>1708240</v>
      </c>
      <c r="R22" s="4">
        <v>358767</v>
      </c>
      <c r="S22" s="4">
        <v>133332</v>
      </c>
      <c r="T22" s="28">
        <f t="shared" si="0"/>
        <v>0.13097340473396119</v>
      </c>
      <c r="U22" s="18">
        <f t="shared" si="1"/>
        <v>0.52744055937865508</v>
      </c>
      <c r="V22" s="18">
        <f>R22/S22</f>
        <v>2.6907794077940781</v>
      </c>
      <c r="W22" s="18">
        <f t="shared" si="2"/>
        <v>0.21002142556081113</v>
      </c>
      <c r="X22" s="20">
        <f t="shared" si="3"/>
        <v>9.9247607381514349E-2</v>
      </c>
    </row>
    <row r="23" spans="1:24" s="3" customFormat="1" ht="11.25" customHeight="1" x14ac:dyDescent="0.2">
      <c r="A23" s="2">
        <v>26275</v>
      </c>
      <c r="B23" s="4" t="s">
        <v>19</v>
      </c>
      <c r="C23" s="4" t="s">
        <v>9</v>
      </c>
      <c r="D23" s="4">
        <v>900246871</v>
      </c>
      <c r="E23" s="4" t="s">
        <v>49</v>
      </c>
      <c r="F23" s="4" t="s">
        <v>858</v>
      </c>
      <c r="G23" s="4" t="s">
        <v>74</v>
      </c>
      <c r="H23" s="4" t="s">
        <v>10</v>
      </c>
      <c r="I23" s="4" t="s">
        <v>859</v>
      </c>
      <c r="J23" s="4" t="s">
        <v>23</v>
      </c>
      <c r="K23" s="4" t="s">
        <v>136</v>
      </c>
      <c r="L23" s="4" t="s">
        <v>12</v>
      </c>
      <c r="M23" s="4">
        <v>3078199</v>
      </c>
      <c r="N23" s="4">
        <v>9870220</v>
      </c>
      <c r="O23" s="4">
        <v>20892440</v>
      </c>
      <c r="P23" s="4">
        <v>5605056</v>
      </c>
      <c r="Q23" s="4">
        <v>4265164</v>
      </c>
      <c r="R23" s="4">
        <v>1028117</v>
      </c>
      <c r="S23" s="4"/>
      <c r="T23" s="28">
        <f t="shared" si="0"/>
        <v>0.14733554338315677</v>
      </c>
      <c r="U23" s="18">
        <f t="shared" si="1"/>
        <v>0.56787548808435884</v>
      </c>
      <c r="V23" s="18"/>
      <c r="W23" s="18">
        <f t="shared" si="2"/>
        <v>0.24104981660728639</v>
      </c>
      <c r="X23" s="20">
        <f t="shared" si="3"/>
        <v>0.10416353434877845</v>
      </c>
    </row>
    <row r="24" spans="1:24" s="3" customFormat="1" ht="11.25" customHeight="1" x14ac:dyDescent="0.2">
      <c r="A24" s="2">
        <v>13939</v>
      </c>
      <c r="B24" s="4" t="s">
        <v>19</v>
      </c>
      <c r="C24" s="4" t="s">
        <v>9</v>
      </c>
      <c r="D24" s="4">
        <v>830507646</v>
      </c>
      <c r="E24" s="4" t="s">
        <v>49</v>
      </c>
      <c r="F24" s="4" t="s">
        <v>625</v>
      </c>
      <c r="G24" s="4" t="s">
        <v>78</v>
      </c>
      <c r="H24" s="4" t="s">
        <v>10</v>
      </c>
      <c r="I24" s="4" t="s">
        <v>626</v>
      </c>
      <c r="J24" s="4" t="s">
        <v>178</v>
      </c>
      <c r="K24" s="4" t="s">
        <v>436</v>
      </c>
      <c r="L24" s="4" t="s">
        <v>12</v>
      </c>
      <c r="M24" s="4">
        <v>928736</v>
      </c>
      <c r="N24" s="4">
        <v>2823684</v>
      </c>
      <c r="O24" s="4">
        <v>4336768</v>
      </c>
      <c r="P24" s="4">
        <v>2799074</v>
      </c>
      <c r="Q24" s="4">
        <v>24610</v>
      </c>
      <c r="R24" s="4">
        <v>-1370784</v>
      </c>
      <c r="S24" s="4"/>
      <c r="T24" s="28">
        <f t="shared" si="0"/>
        <v>0.21415395059177711</v>
      </c>
      <c r="U24" s="18">
        <f t="shared" si="1"/>
        <v>0.99128443551048917</v>
      </c>
      <c r="V24" s="18"/>
      <c r="W24" s="18">
        <f t="shared" si="2"/>
        <v>-55.700284437220645</v>
      </c>
      <c r="X24" s="20">
        <f t="shared" si="3"/>
        <v>-0.48545942109669493</v>
      </c>
    </row>
    <row r="25" spans="1:24" s="3" customFormat="1" ht="11.25" customHeight="1" x14ac:dyDescent="0.2">
      <c r="A25" s="2">
        <v>39403</v>
      </c>
      <c r="B25" s="4" t="s">
        <v>19</v>
      </c>
      <c r="C25" s="4" t="s">
        <v>9</v>
      </c>
      <c r="D25" s="4">
        <v>900935511</v>
      </c>
      <c r="E25" s="4" t="s">
        <v>49</v>
      </c>
      <c r="F25" s="4" t="s">
        <v>1091</v>
      </c>
      <c r="G25" s="4" t="s">
        <v>74</v>
      </c>
      <c r="H25" s="4" t="s">
        <v>10</v>
      </c>
      <c r="I25" s="4" t="s">
        <v>1092</v>
      </c>
      <c r="J25" s="4" t="s">
        <v>11</v>
      </c>
      <c r="K25" s="4" t="s">
        <v>11</v>
      </c>
      <c r="L25" s="4" t="s">
        <v>12</v>
      </c>
      <c r="M25" s="4">
        <v>4807313</v>
      </c>
      <c r="N25" s="4">
        <v>4947452</v>
      </c>
      <c r="O25" s="4">
        <v>20892440</v>
      </c>
      <c r="P25" s="4">
        <v>3035911</v>
      </c>
      <c r="Q25" s="4">
        <v>1911541</v>
      </c>
      <c r="R25" s="4">
        <v>833013</v>
      </c>
      <c r="S25" s="4">
        <v>333479</v>
      </c>
      <c r="T25" s="28">
        <f t="shared" si="0"/>
        <v>0.23009820777276374</v>
      </c>
      <c r="U25" s="18">
        <f t="shared" si="1"/>
        <v>0.61363121865558268</v>
      </c>
      <c r="V25" s="18">
        <f>R25/S25</f>
        <v>2.4979473969875166</v>
      </c>
      <c r="W25" s="18">
        <f t="shared" si="2"/>
        <v>0.43578086998918675</v>
      </c>
      <c r="X25" s="20">
        <f t="shared" si="3"/>
        <v>0.16837212367093202</v>
      </c>
    </row>
    <row r="26" spans="1:24" s="3" customFormat="1" ht="11.25" customHeight="1" x14ac:dyDescent="0.2">
      <c r="A26" s="2">
        <v>4015</v>
      </c>
      <c r="B26" s="4" t="s">
        <v>19</v>
      </c>
      <c r="C26" s="4" t="s">
        <v>9</v>
      </c>
      <c r="D26" s="4">
        <v>800214805</v>
      </c>
      <c r="E26" s="4" t="s">
        <v>49</v>
      </c>
      <c r="F26" s="4" t="s">
        <v>396</v>
      </c>
      <c r="G26" s="4" t="s">
        <v>74</v>
      </c>
      <c r="H26" s="4" t="s">
        <v>10</v>
      </c>
      <c r="I26" s="4" t="s">
        <v>397</v>
      </c>
      <c r="J26" s="4" t="s">
        <v>11</v>
      </c>
      <c r="K26" s="4" t="s">
        <v>11</v>
      </c>
      <c r="L26" s="4" t="s">
        <v>12</v>
      </c>
      <c r="M26" s="4">
        <v>722952</v>
      </c>
      <c r="N26" s="4">
        <v>4475014</v>
      </c>
      <c r="O26" s="4">
        <v>2124862</v>
      </c>
      <c r="P26" s="4">
        <v>2175862</v>
      </c>
      <c r="Q26" s="4">
        <v>2299152</v>
      </c>
      <c r="R26" s="4">
        <v>341546</v>
      </c>
      <c r="S26" s="4">
        <v>69996</v>
      </c>
      <c r="T26" s="28">
        <f t="shared" si="0"/>
        <v>0.34023480113061461</v>
      </c>
      <c r="U26" s="18">
        <f t="shared" si="1"/>
        <v>0.48622462410173467</v>
      </c>
      <c r="V26" s="18">
        <f>R26/S26</f>
        <v>4.8795074004228809</v>
      </c>
      <c r="W26" s="18">
        <f t="shared" si="2"/>
        <v>0.14855303172648002</v>
      </c>
      <c r="X26" s="20">
        <f t="shared" si="3"/>
        <v>7.6322889716099213E-2</v>
      </c>
    </row>
    <row r="27" spans="1:24" s="3" customFormat="1" ht="11.25" customHeight="1" x14ac:dyDescent="0.2">
      <c r="A27" s="2">
        <v>28599</v>
      </c>
      <c r="B27" s="4" t="s">
        <v>19</v>
      </c>
      <c r="C27" s="4" t="s">
        <v>9</v>
      </c>
      <c r="D27" s="4">
        <v>900340930</v>
      </c>
      <c r="E27" s="4" t="s">
        <v>49</v>
      </c>
      <c r="F27" s="4" t="s">
        <v>907</v>
      </c>
      <c r="G27" s="4" t="s">
        <v>78</v>
      </c>
      <c r="H27" s="4" t="s">
        <v>10</v>
      </c>
      <c r="I27" s="4" t="s">
        <v>908</v>
      </c>
      <c r="J27" s="4" t="s">
        <v>11</v>
      </c>
      <c r="K27" s="4" t="s">
        <v>11</v>
      </c>
      <c r="L27" s="4" t="s">
        <v>12</v>
      </c>
      <c r="M27" s="4">
        <v>7597278</v>
      </c>
      <c r="N27" s="4">
        <v>8302107</v>
      </c>
      <c r="O27" s="4">
        <v>20892440</v>
      </c>
      <c r="P27" s="4">
        <v>4844981</v>
      </c>
      <c r="Q27" s="4">
        <v>3457126</v>
      </c>
      <c r="R27" s="4">
        <v>584400</v>
      </c>
      <c r="S27" s="4">
        <v>411908</v>
      </c>
      <c r="T27" s="28">
        <f t="shared" si="0"/>
        <v>0.36363766032114964</v>
      </c>
      <c r="U27" s="18">
        <f t="shared" si="1"/>
        <v>0.58358450451192689</v>
      </c>
      <c r="V27" s="18">
        <f>R27/S27</f>
        <v>1.418763413189353</v>
      </c>
      <c r="W27" s="18">
        <f t="shared" si="2"/>
        <v>0.16904214656914443</v>
      </c>
      <c r="X27" s="20">
        <f t="shared" si="3"/>
        <v>7.0391769221957751E-2</v>
      </c>
    </row>
    <row r="28" spans="1:24" s="3" customFormat="1" ht="11.25" customHeight="1" x14ac:dyDescent="0.2">
      <c r="A28" s="2">
        <v>393</v>
      </c>
      <c r="B28" s="4" t="s">
        <v>24</v>
      </c>
      <c r="C28" s="4" t="s">
        <v>9</v>
      </c>
      <c r="D28" s="4">
        <v>805031746</v>
      </c>
      <c r="E28" s="4" t="s">
        <v>49</v>
      </c>
      <c r="F28" s="4" t="s">
        <v>284</v>
      </c>
      <c r="G28" s="4" t="s">
        <v>74</v>
      </c>
      <c r="H28" s="4" t="s">
        <v>14</v>
      </c>
      <c r="I28" s="4" t="s">
        <v>285</v>
      </c>
      <c r="J28" s="4" t="s">
        <v>178</v>
      </c>
      <c r="K28" s="4" t="s">
        <v>179</v>
      </c>
      <c r="L28" s="4" t="s">
        <v>12</v>
      </c>
      <c r="M28" s="4">
        <v>5126</v>
      </c>
      <c r="N28" s="4">
        <v>20769009</v>
      </c>
      <c r="O28" s="4">
        <v>12754</v>
      </c>
      <c r="P28" s="4">
        <v>27132</v>
      </c>
      <c r="Q28" s="4">
        <v>20741877</v>
      </c>
      <c r="R28" s="4">
        <v>-11609</v>
      </c>
      <c r="S28" s="4"/>
      <c r="T28" s="28">
        <f t="shared" si="0"/>
        <v>0.4019131252940254</v>
      </c>
      <c r="U28" s="18">
        <f t="shared" si="1"/>
        <v>1.3063695046788221E-3</v>
      </c>
      <c r="V28" s="18"/>
      <c r="W28" s="18">
        <f t="shared" si="2"/>
        <v>-5.5968898089599119E-4</v>
      </c>
      <c r="X28" s="20">
        <f t="shared" si="3"/>
        <v>-5.5895782027924395E-4</v>
      </c>
    </row>
    <row r="29" spans="1:24" s="3" customFormat="1" ht="11.25" customHeight="1" x14ac:dyDescent="0.2">
      <c r="A29" s="2">
        <v>12579</v>
      </c>
      <c r="B29" s="4" t="s">
        <v>19</v>
      </c>
      <c r="C29" s="4" t="s">
        <v>9</v>
      </c>
      <c r="D29" s="4">
        <v>830108265</v>
      </c>
      <c r="E29" s="4" t="s">
        <v>49</v>
      </c>
      <c r="F29" s="4" t="s">
        <v>594</v>
      </c>
      <c r="G29" s="4" t="s">
        <v>74</v>
      </c>
      <c r="H29" s="4" t="s">
        <v>10</v>
      </c>
      <c r="I29" s="4" t="s">
        <v>595</v>
      </c>
      <c r="J29" s="4" t="s">
        <v>11</v>
      </c>
      <c r="K29" s="4" t="s">
        <v>11</v>
      </c>
      <c r="L29" s="4" t="s">
        <v>12</v>
      </c>
      <c r="M29" s="4">
        <v>1756635</v>
      </c>
      <c r="N29" s="4">
        <v>5035898</v>
      </c>
      <c r="O29" s="4">
        <v>4336768</v>
      </c>
      <c r="P29" s="4">
        <v>3322293</v>
      </c>
      <c r="Q29" s="4">
        <v>1713605</v>
      </c>
      <c r="R29" s="4">
        <v>-362210</v>
      </c>
      <c r="S29" s="4">
        <v>25317</v>
      </c>
      <c r="T29" s="28">
        <f t="shared" si="0"/>
        <v>0.40505625387385258</v>
      </c>
      <c r="U29" s="18">
        <f t="shared" si="1"/>
        <v>0.65972205950160234</v>
      </c>
      <c r="V29" s="18">
        <f>R29/S29</f>
        <v>-14.306987399770906</v>
      </c>
      <c r="W29" s="18">
        <f t="shared" si="2"/>
        <v>-0.21137309940155402</v>
      </c>
      <c r="X29" s="20">
        <f t="shared" si="3"/>
        <v>-7.1925602941123906E-2</v>
      </c>
    </row>
    <row r="30" spans="1:24" s="3" customFormat="1" ht="11.25" customHeight="1" x14ac:dyDescent="0.2">
      <c r="A30" s="2">
        <v>11779</v>
      </c>
      <c r="B30" s="4" t="s">
        <v>19</v>
      </c>
      <c r="C30" s="4" t="s">
        <v>9</v>
      </c>
      <c r="D30" s="4">
        <v>830080022</v>
      </c>
      <c r="E30" s="4" t="s">
        <v>49</v>
      </c>
      <c r="F30" s="4" t="s">
        <v>574</v>
      </c>
      <c r="G30" s="4" t="s">
        <v>74</v>
      </c>
      <c r="H30" s="4" t="s">
        <v>10</v>
      </c>
      <c r="I30" s="4" t="s">
        <v>575</v>
      </c>
      <c r="J30" s="4" t="s">
        <v>11</v>
      </c>
      <c r="K30" s="4" t="s">
        <v>11</v>
      </c>
      <c r="L30" s="4" t="s">
        <v>12</v>
      </c>
      <c r="M30" s="4">
        <v>1467900</v>
      </c>
      <c r="N30" s="4">
        <v>3522800</v>
      </c>
      <c r="O30" s="4">
        <v>3466556</v>
      </c>
      <c r="P30" s="4">
        <v>2332837</v>
      </c>
      <c r="Q30" s="4">
        <v>1189963</v>
      </c>
      <c r="R30" s="4">
        <v>37456</v>
      </c>
      <c r="S30" s="4"/>
      <c r="T30" s="28">
        <f t="shared" si="0"/>
        <v>0.42344621001362737</v>
      </c>
      <c r="U30" s="18">
        <f t="shared" si="1"/>
        <v>0.66221102532076759</v>
      </c>
      <c r="V30" s="18"/>
      <c r="W30" s="18">
        <f t="shared" si="2"/>
        <v>3.1476608936580379E-2</v>
      </c>
      <c r="X30" s="20">
        <f t="shared" si="3"/>
        <v>1.0632451459066652E-2</v>
      </c>
    </row>
    <row r="31" spans="1:24" s="3" customFormat="1" ht="11.25" customHeight="1" x14ac:dyDescent="0.2">
      <c r="A31" s="2">
        <v>12985</v>
      </c>
      <c r="B31" s="4" t="s">
        <v>19</v>
      </c>
      <c r="C31" s="4" t="s">
        <v>9</v>
      </c>
      <c r="D31" s="4">
        <v>830122576</v>
      </c>
      <c r="E31" s="4" t="s">
        <v>49</v>
      </c>
      <c r="F31" s="4" t="s">
        <v>604</v>
      </c>
      <c r="G31" s="4" t="s">
        <v>74</v>
      </c>
      <c r="H31" s="4" t="s">
        <v>14</v>
      </c>
      <c r="I31" s="4" t="s">
        <v>605</v>
      </c>
      <c r="J31" s="4" t="s">
        <v>11</v>
      </c>
      <c r="K31" s="4" t="s">
        <v>11</v>
      </c>
      <c r="L31" s="4" t="s">
        <v>12</v>
      </c>
      <c r="M31" s="4">
        <v>1615378</v>
      </c>
      <c r="N31" s="4">
        <v>2056677</v>
      </c>
      <c r="O31" s="4">
        <v>3466556</v>
      </c>
      <c r="P31" s="4">
        <v>544128</v>
      </c>
      <c r="Q31" s="4">
        <v>1512549</v>
      </c>
      <c r="R31" s="4">
        <v>-791245</v>
      </c>
      <c r="S31" s="4">
        <v>82070</v>
      </c>
      <c r="T31" s="28">
        <f t="shared" si="0"/>
        <v>0.46598929888915686</v>
      </c>
      <c r="U31" s="18">
        <f t="shared" si="1"/>
        <v>0.26456657997342314</v>
      </c>
      <c r="V31" s="18">
        <f>R31/S31</f>
        <v>-9.6410990617765329</v>
      </c>
      <c r="W31" s="18">
        <f t="shared" si="2"/>
        <v>-0.52312024271610369</v>
      </c>
      <c r="X31" s="20">
        <f t="shared" si="3"/>
        <v>-0.38472010918583716</v>
      </c>
    </row>
    <row r="32" spans="1:24" s="3" customFormat="1" ht="11.25" customHeight="1" x14ac:dyDescent="0.2">
      <c r="A32" s="2">
        <v>27785</v>
      </c>
      <c r="B32" s="4" t="s">
        <v>19</v>
      </c>
      <c r="C32" s="4" t="s">
        <v>9</v>
      </c>
      <c r="D32" s="4">
        <v>900314721</v>
      </c>
      <c r="E32" s="4" t="s">
        <v>49</v>
      </c>
      <c r="F32" s="4" t="s">
        <v>891</v>
      </c>
      <c r="G32" s="4" t="s">
        <v>78</v>
      </c>
      <c r="H32" s="4" t="s">
        <v>10</v>
      </c>
      <c r="I32" s="4" t="s">
        <v>892</v>
      </c>
      <c r="J32" s="4" t="s">
        <v>23</v>
      </c>
      <c r="K32" s="4" t="s">
        <v>117</v>
      </c>
      <c r="L32" s="4" t="s">
        <v>12</v>
      </c>
      <c r="M32" s="4">
        <v>821610</v>
      </c>
      <c r="N32" s="4">
        <v>864270</v>
      </c>
      <c r="O32" s="4">
        <v>1730981</v>
      </c>
      <c r="P32" s="4">
        <v>23630</v>
      </c>
      <c r="Q32" s="4">
        <v>840640</v>
      </c>
      <c r="R32" s="4">
        <v>18808</v>
      </c>
      <c r="S32" s="4"/>
      <c r="T32" s="28">
        <f t="shared" si="0"/>
        <v>0.47464992394486133</v>
      </c>
      <c r="U32" s="18">
        <f t="shared" si="1"/>
        <v>2.7340992976731808E-2</v>
      </c>
      <c r="V32" s="18"/>
      <c r="W32" s="18">
        <f t="shared" si="2"/>
        <v>2.2373429767795966E-2</v>
      </c>
      <c r="X32" s="20">
        <f t="shared" si="3"/>
        <v>2.1761717981649255E-2</v>
      </c>
    </row>
    <row r="33" spans="1:24" s="3" customFormat="1" ht="11.25" customHeight="1" x14ac:dyDescent="0.2">
      <c r="A33" s="2">
        <v>29209</v>
      </c>
      <c r="B33" s="4" t="s">
        <v>19</v>
      </c>
      <c r="C33" s="4" t="s">
        <v>9</v>
      </c>
      <c r="D33" s="4">
        <v>900362587</v>
      </c>
      <c r="E33" s="4" t="s">
        <v>49</v>
      </c>
      <c r="F33" s="4" t="s">
        <v>929</v>
      </c>
      <c r="G33" s="4" t="s">
        <v>74</v>
      </c>
      <c r="H33" s="4" t="s">
        <v>10</v>
      </c>
      <c r="I33" s="4" t="s">
        <v>930</v>
      </c>
      <c r="J33" s="4" t="s">
        <v>13</v>
      </c>
      <c r="K33" s="4" t="s">
        <v>325</v>
      </c>
      <c r="L33" s="4" t="s">
        <v>12</v>
      </c>
      <c r="M33" s="4">
        <v>2178611</v>
      </c>
      <c r="N33" s="4">
        <v>2391829</v>
      </c>
      <c r="O33" s="4">
        <v>4336768</v>
      </c>
      <c r="P33" s="4">
        <v>1281264</v>
      </c>
      <c r="Q33" s="4">
        <v>1110565</v>
      </c>
      <c r="R33" s="4">
        <v>107556</v>
      </c>
      <c r="S33" s="4"/>
      <c r="T33" s="28">
        <f t="shared" si="0"/>
        <v>0.50235820777131723</v>
      </c>
      <c r="U33" s="18">
        <f t="shared" si="1"/>
        <v>0.53568378006956185</v>
      </c>
      <c r="V33" s="18"/>
      <c r="W33" s="18">
        <f t="shared" si="2"/>
        <v>9.6848000792389463E-2</v>
      </c>
      <c r="X33" s="20">
        <f t="shared" si="3"/>
        <v>4.4968097635742353E-2</v>
      </c>
    </row>
    <row r="34" spans="1:24" s="3" customFormat="1" ht="11.25" customHeight="1" x14ac:dyDescent="0.2">
      <c r="A34" s="2">
        <v>19641</v>
      </c>
      <c r="B34" s="4" t="s">
        <v>19</v>
      </c>
      <c r="C34" s="4" t="s">
        <v>9</v>
      </c>
      <c r="D34" s="4">
        <v>890927986</v>
      </c>
      <c r="E34" s="4" t="s">
        <v>49</v>
      </c>
      <c r="F34" s="4" t="s">
        <v>736</v>
      </c>
      <c r="G34" s="4" t="s">
        <v>74</v>
      </c>
      <c r="H34" s="4" t="s">
        <v>10</v>
      </c>
      <c r="I34" s="4" t="s">
        <v>737</v>
      </c>
      <c r="J34" s="4" t="s">
        <v>13</v>
      </c>
      <c r="K34" s="4" t="s">
        <v>103</v>
      </c>
      <c r="L34" s="4" t="s">
        <v>12</v>
      </c>
      <c r="M34" s="4">
        <v>2347839</v>
      </c>
      <c r="N34" s="4">
        <v>2392061</v>
      </c>
      <c r="O34" s="4">
        <v>4336768</v>
      </c>
      <c r="P34" s="4">
        <v>430431</v>
      </c>
      <c r="Q34" s="4">
        <v>1961630</v>
      </c>
      <c r="R34" s="4">
        <v>60175</v>
      </c>
      <c r="S34" s="4"/>
      <c r="T34" s="28">
        <f t="shared" si="0"/>
        <v>0.54137989396712016</v>
      </c>
      <c r="U34" s="18">
        <f t="shared" si="1"/>
        <v>0.17994148142543187</v>
      </c>
      <c r="V34" s="18"/>
      <c r="W34" s="18">
        <f t="shared" si="2"/>
        <v>3.0676019432818627E-2</v>
      </c>
      <c r="X34" s="20">
        <f t="shared" si="3"/>
        <v>2.5156131051841904E-2</v>
      </c>
    </row>
    <row r="35" spans="1:24" s="3" customFormat="1" ht="11.25" customHeight="1" x14ac:dyDescent="0.2">
      <c r="A35" s="2">
        <v>28605</v>
      </c>
      <c r="B35" s="4" t="s">
        <v>19</v>
      </c>
      <c r="C35" s="4" t="s">
        <v>9</v>
      </c>
      <c r="D35" s="4">
        <v>900341056</v>
      </c>
      <c r="E35" s="4" t="s">
        <v>49</v>
      </c>
      <c r="F35" s="4" t="s">
        <v>909</v>
      </c>
      <c r="G35" s="4" t="s">
        <v>74</v>
      </c>
      <c r="H35" s="4" t="s">
        <v>10</v>
      </c>
      <c r="I35" s="4" t="s">
        <v>910</v>
      </c>
      <c r="J35" s="4" t="s">
        <v>23</v>
      </c>
      <c r="K35" s="4" t="s">
        <v>136</v>
      </c>
      <c r="L35" s="4" t="s">
        <v>12</v>
      </c>
      <c r="M35" s="4">
        <v>1895819</v>
      </c>
      <c r="N35" s="4">
        <v>3402155</v>
      </c>
      <c r="O35" s="4">
        <v>3466556</v>
      </c>
      <c r="P35" s="4">
        <v>1784969</v>
      </c>
      <c r="Q35" s="4">
        <v>1617186</v>
      </c>
      <c r="R35" s="4">
        <v>1030973</v>
      </c>
      <c r="S35" s="4">
        <v>435809</v>
      </c>
      <c r="T35" s="28">
        <f t="shared" si="0"/>
        <v>0.54688832374264251</v>
      </c>
      <c r="U35" s="18">
        <f t="shared" si="1"/>
        <v>0.52465834155116386</v>
      </c>
      <c r="V35" s="18">
        <f>R35/S35</f>
        <v>2.3656533022493798</v>
      </c>
      <c r="W35" s="18">
        <f t="shared" si="2"/>
        <v>0.63751046571019043</v>
      </c>
      <c r="X35" s="20">
        <f t="shared" si="3"/>
        <v>0.30303528204917179</v>
      </c>
    </row>
    <row r="36" spans="1:24" s="3" customFormat="1" ht="11.25" customHeight="1" x14ac:dyDescent="0.2">
      <c r="A36" s="2">
        <v>15375</v>
      </c>
      <c r="B36" s="4" t="s">
        <v>19</v>
      </c>
      <c r="C36" s="4" t="s">
        <v>9</v>
      </c>
      <c r="D36" s="4">
        <v>860042811</v>
      </c>
      <c r="E36" s="4" t="s">
        <v>49</v>
      </c>
      <c r="F36" s="4" t="s">
        <v>658</v>
      </c>
      <c r="G36" s="4" t="s">
        <v>74</v>
      </c>
      <c r="H36" s="4" t="s">
        <v>10</v>
      </c>
      <c r="I36" s="4" t="s">
        <v>659</v>
      </c>
      <c r="J36" s="4" t="s">
        <v>11</v>
      </c>
      <c r="K36" s="4" t="s">
        <v>11</v>
      </c>
      <c r="L36" s="4" t="s">
        <v>12</v>
      </c>
      <c r="M36" s="4">
        <v>1199973</v>
      </c>
      <c r="N36" s="4">
        <v>6864023</v>
      </c>
      <c r="O36" s="4">
        <v>2057884</v>
      </c>
      <c r="P36" s="4">
        <v>123366</v>
      </c>
      <c r="Q36" s="4">
        <v>6740657</v>
      </c>
      <c r="R36" s="4">
        <v>38544</v>
      </c>
      <c r="S36" s="4"/>
      <c r="T36" s="28">
        <f t="shared" si="0"/>
        <v>0.58311012671268159</v>
      </c>
      <c r="U36" s="18">
        <f t="shared" si="1"/>
        <v>1.7972841874218663E-2</v>
      </c>
      <c r="V36" s="18"/>
      <c r="W36" s="18">
        <f t="shared" si="2"/>
        <v>5.7181369709213802E-3</v>
      </c>
      <c r="X36" s="20">
        <f t="shared" si="3"/>
        <v>5.6153657993278866E-3</v>
      </c>
    </row>
    <row r="37" spans="1:24" s="3" customFormat="1" ht="11.25" customHeight="1" x14ac:dyDescent="0.2">
      <c r="A37" s="2">
        <v>39275</v>
      </c>
      <c r="B37" s="4" t="s">
        <v>19</v>
      </c>
      <c r="C37" s="4" t="s">
        <v>9</v>
      </c>
      <c r="D37" s="4">
        <v>900924778</v>
      </c>
      <c r="E37" s="4" t="s">
        <v>49</v>
      </c>
      <c r="F37" s="4" t="s">
        <v>1087</v>
      </c>
      <c r="G37" s="4" t="s">
        <v>78</v>
      </c>
      <c r="H37" s="4" t="s">
        <v>10</v>
      </c>
      <c r="I37" s="4" t="s">
        <v>1088</v>
      </c>
      <c r="J37" s="4" t="s">
        <v>1089</v>
      </c>
      <c r="K37" s="4" t="s">
        <v>1090</v>
      </c>
      <c r="L37" s="4" t="s">
        <v>12</v>
      </c>
      <c r="M37" s="4">
        <v>46885</v>
      </c>
      <c r="N37" s="4">
        <v>254939</v>
      </c>
      <c r="O37" s="4">
        <v>80161</v>
      </c>
      <c r="P37" s="4">
        <v>2118013</v>
      </c>
      <c r="Q37" s="4">
        <v>-1863074</v>
      </c>
      <c r="R37" s="4">
        <v>-16297</v>
      </c>
      <c r="S37" s="4"/>
      <c r="T37" s="28">
        <f t="shared" si="0"/>
        <v>0.58488541809608163</v>
      </c>
      <c r="U37" s="18">
        <f t="shared" si="1"/>
        <v>8.3079207182894734</v>
      </c>
      <c r="V37" s="18"/>
      <c r="W37" s="18">
        <f t="shared" si="2"/>
        <v>8.7473712799384252E-3</v>
      </c>
      <c r="X37" s="20">
        <f t="shared" si="3"/>
        <v>-6.3925095807232324E-2</v>
      </c>
    </row>
    <row r="38" spans="1:24" s="3" customFormat="1" ht="11.25" customHeight="1" x14ac:dyDescent="0.2">
      <c r="A38" s="2">
        <v>157</v>
      </c>
      <c r="B38" s="4" t="s">
        <v>28</v>
      </c>
      <c r="C38" s="4" t="s">
        <v>9</v>
      </c>
      <c r="D38" s="4">
        <v>800052699</v>
      </c>
      <c r="E38" s="4" t="s">
        <v>49</v>
      </c>
      <c r="F38" s="4" t="s">
        <v>1106</v>
      </c>
      <c r="G38" s="4" t="s">
        <v>74</v>
      </c>
      <c r="H38" s="4" t="s">
        <v>75</v>
      </c>
      <c r="I38" s="4" t="s">
        <v>1107</v>
      </c>
      <c r="J38" s="4" t="s">
        <v>17</v>
      </c>
      <c r="K38" s="4" t="s">
        <v>18</v>
      </c>
      <c r="L38" s="4" t="s">
        <v>12</v>
      </c>
      <c r="M38" s="4">
        <v>1957460</v>
      </c>
      <c r="N38" s="4">
        <v>52193607</v>
      </c>
      <c r="O38" s="4">
        <v>3062384</v>
      </c>
      <c r="P38" s="4">
        <v>26432637</v>
      </c>
      <c r="Q38" s="4">
        <v>25760970</v>
      </c>
      <c r="R38" s="4">
        <v>-239042</v>
      </c>
      <c r="S38" s="4">
        <v>857640</v>
      </c>
      <c r="T38" s="28">
        <f t="shared" si="0"/>
        <v>0.63919482337943245</v>
      </c>
      <c r="U38" s="18">
        <f t="shared" si="1"/>
        <v>0.50643437998067464</v>
      </c>
      <c r="V38" s="18">
        <f t="shared" ref="V38:V47" si="4">R38/S38</f>
        <v>-0.27872067534163519</v>
      </c>
      <c r="W38" s="18">
        <f t="shared" si="2"/>
        <v>-9.2792313332921861E-3</v>
      </c>
      <c r="X38" s="20">
        <f t="shared" si="3"/>
        <v>-4.5799095663191089E-3</v>
      </c>
    </row>
    <row r="39" spans="1:24" s="3" customFormat="1" ht="11.25" customHeight="1" x14ac:dyDescent="0.2">
      <c r="A39" s="2">
        <v>23919</v>
      </c>
      <c r="B39" s="4" t="s">
        <v>19</v>
      </c>
      <c r="C39" s="4" t="s">
        <v>9</v>
      </c>
      <c r="D39" s="4">
        <v>900150235</v>
      </c>
      <c r="E39" s="4" t="s">
        <v>49</v>
      </c>
      <c r="F39" s="4" t="s">
        <v>820</v>
      </c>
      <c r="G39" s="4" t="s">
        <v>74</v>
      </c>
      <c r="H39" s="4" t="s">
        <v>14</v>
      </c>
      <c r="I39" s="4" t="s">
        <v>821</v>
      </c>
      <c r="J39" s="4" t="s">
        <v>11</v>
      </c>
      <c r="K39" s="4" t="s">
        <v>11</v>
      </c>
      <c r="L39" s="4" t="s">
        <v>12</v>
      </c>
      <c r="M39" s="4">
        <v>2879892</v>
      </c>
      <c r="N39" s="4">
        <v>3090536</v>
      </c>
      <c r="O39" s="4">
        <v>4336768</v>
      </c>
      <c r="P39" s="4">
        <v>1578553</v>
      </c>
      <c r="Q39" s="4">
        <v>1511983</v>
      </c>
      <c r="R39" s="4">
        <v>511517</v>
      </c>
      <c r="S39" s="4">
        <v>85807</v>
      </c>
      <c r="T39" s="28">
        <f t="shared" si="0"/>
        <v>0.66406411410525068</v>
      </c>
      <c r="U39" s="18">
        <f t="shared" si="1"/>
        <v>0.51076997647010103</v>
      </c>
      <c r="V39" s="18">
        <f t="shared" si="4"/>
        <v>5.9612502476487936</v>
      </c>
      <c r="W39" s="18">
        <f t="shared" si="2"/>
        <v>0.33830869791525436</v>
      </c>
      <c r="X39" s="20">
        <f t="shared" si="3"/>
        <v>0.16551077224144939</v>
      </c>
    </row>
    <row r="40" spans="1:24" s="3" customFormat="1" ht="11.25" customHeight="1" x14ac:dyDescent="0.2">
      <c r="A40" s="2">
        <v>12533</v>
      </c>
      <c r="B40" s="4" t="s">
        <v>19</v>
      </c>
      <c r="C40" s="4" t="s">
        <v>9</v>
      </c>
      <c r="D40" s="4">
        <v>830106465</v>
      </c>
      <c r="E40" s="4" t="s">
        <v>49</v>
      </c>
      <c r="F40" s="4" t="s">
        <v>592</v>
      </c>
      <c r="G40" s="4" t="s">
        <v>74</v>
      </c>
      <c r="H40" s="4" t="s">
        <v>14</v>
      </c>
      <c r="I40" s="4" t="s">
        <v>593</v>
      </c>
      <c r="J40" s="4" t="s">
        <v>11</v>
      </c>
      <c r="K40" s="4" t="s">
        <v>11</v>
      </c>
      <c r="L40" s="4" t="s">
        <v>12</v>
      </c>
      <c r="M40" s="4">
        <v>1041905</v>
      </c>
      <c r="N40" s="4">
        <v>2309700</v>
      </c>
      <c r="O40" s="4">
        <v>1484025</v>
      </c>
      <c r="P40" s="4">
        <v>271716</v>
      </c>
      <c r="Q40" s="4">
        <v>2037984</v>
      </c>
      <c r="R40" s="4">
        <v>136987</v>
      </c>
      <c r="S40" s="4">
        <v>4612</v>
      </c>
      <c r="T40" s="28">
        <f t="shared" si="0"/>
        <v>0.70208049055777366</v>
      </c>
      <c r="U40" s="18">
        <f t="shared" si="1"/>
        <v>0.11764125211066372</v>
      </c>
      <c r="V40" s="18">
        <f t="shared" si="4"/>
        <v>29.702298352124892</v>
      </c>
      <c r="W40" s="18">
        <f t="shared" si="2"/>
        <v>6.7216916325152698E-2</v>
      </c>
      <c r="X40" s="20">
        <f t="shared" si="3"/>
        <v>5.9309434125644024E-2</v>
      </c>
    </row>
    <row r="41" spans="1:24" s="3" customFormat="1" ht="11.25" customHeight="1" x14ac:dyDescent="0.2">
      <c r="A41" s="2">
        <v>27387</v>
      </c>
      <c r="B41" s="4" t="s">
        <v>19</v>
      </c>
      <c r="C41" s="4" t="s">
        <v>9</v>
      </c>
      <c r="D41" s="4">
        <v>900297138</v>
      </c>
      <c r="E41" s="4" t="s">
        <v>49</v>
      </c>
      <c r="F41" s="4" t="s">
        <v>878</v>
      </c>
      <c r="G41" s="4" t="s">
        <v>74</v>
      </c>
      <c r="H41" s="4" t="s">
        <v>10</v>
      </c>
      <c r="I41" s="4" t="s">
        <v>879</v>
      </c>
      <c r="J41" s="4" t="s">
        <v>11</v>
      </c>
      <c r="K41" s="4" t="s">
        <v>11</v>
      </c>
      <c r="L41" s="4" t="s">
        <v>12</v>
      </c>
      <c r="M41" s="4">
        <v>2603573</v>
      </c>
      <c r="N41" s="4">
        <v>3471692</v>
      </c>
      <c r="O41" s="4">
        <v>3466556</v>
      </c>
      <c r="P41" s="4">
        <v>3254138</v>
      </c>
      <c r="Q41" s="4">
        <v>217554</v>
      </c>
      <c r="R41" s="4">
        <v>54251</v>
      </c>
      <c r="S41" s="4">
        <v>26346</v>
      </c>
      <c r="T41" s="28">
        <f t="shared" si="0"/>
        <v>0.75105464905225816</v>
      </c>
      <c r="U41" s="18">
        <f t="shared" si="1"/>
        <v>0.93733487878533006</v>
      </c>
      <c r="V41" s="18">
        <f t="shared" si="4"/>
        <v>2.059174068169741</v>
      </c>
      <c r="W41" s="18">
        <f t="shared" si="2"/>
        <v>0.24936797300900007</v>
      </c>
      <c r="X41" s="20">
        <f t="shared" si="3"/>
        <v>1.5626674255665537E-2</v>
      </c>
    </row>
    <row r="42" spans="1:24" s="3" customFormat="1" ht="11.25" customHeight="1" x14ac:dyDescent="0.2">
      <c r="A42" s="2">
        <v>29465</v>
      </c>
      <c r="B42" s="4" t="s">
        <v>19</v>
      </c>
      <c r="C42" s="4" t="s">
        <v>9</v>
      </c>
      <c r="D42" s="4">
        <v>900371896</v>
      </c>
      <c r="E42" s="4" t="s">
        <v>49</v>
      </c>
      <c r="F42" s="4" t="s">
        <v>939</v>
      </c>
      <c r="G42" s="4" t="s">
        <v>74</v>
      </c>
      <c r="H42" s="4" t="s">
        <v>10</v>
      </c>
      <c r="I42" s="4" t="s">
        <v>940</v>
      </c>
      <c r="J42" s="4" t="s">
        <v>11</v>
      </c>
      <c r="K42" s="4" t="s">
        <v>11</v>
      </c>
      <c r="L42" s="4" t="s">
        <v>12</v>
      </c>
      <c r="M42" s="4">
        <v>2609340</v>
      </c>
      <c r="N42" s="4">
        <v>2612562</v>
      </c>
      <c r="O42" s="4">
        <v>3466556</v>
      </c>
      <c r="P42" s="4">
        <v>1651969</v>
      </c>
      <c r="Q42" s="4">
        <v>960593</v>
      </c>
      <c r="R42" s="4">
        <v>759669</v>
      </c>
      <c r="S42" s="4">
        <v>184473</v>
      </c>
      <c r="T42" s="28">
        <f t="shared" si="0"/>
        <v>0.75271825985214147</v>
      </c>
      <c r="U42" s="18">
        <f t="shared" si="1"/>
        <v>0.63231762538075653</v>
      </c>
      <c r="V42" s="18">
        <f t="shared" si="4"/>
        <v>4.1180497959050921</v>
      </c>
      <c r="W42" s="18">
        <f t="shared" si="2"/>
        <v>0.79083337063667969</v>
      </c>
      <c r="X42" s="20">
        <f t="shared" si="3"/>
        <v>0.29077549164383465</v>
      </c>
    </row>
    <row r="43" spans="1:24" s="3" customFormat="1" ht="11.25" customHeight="1" x14ac:dyDescent="0.2">
      <c r="A43" s="2">
        <v>28193</v>
      </c>
      <c r="B43" s="4" t="s">
        <v>19</v>
      </c>
      <c r="C43" s="4" t="s">
        <v>9</v>
      </c>
      <c r="D43" s="4">
        <v>900328866</v>
      </c>
      <c r="E43" s="4" t="s">
        <v>49</v>
      </c>
      <c r="F43" s="4" t="s">
        <v>899</v>
      </c>
      <c r="G43" s="4" t="s">
        <v>126</v>
      </c>
      <c r="H43" s="4" t="s">
        <v>10</v>
      </c>
      <c r="I43" s="4" t="s">
        <v>900</v>
      </c>
      <c r="J43" s="4" t="s">
        <v>11</v>
      </c>
      <c r="K43" s="4" t="s">
        <v>11</v>
      </c>
      <c r="L43" s="4" t="s">
        <v>12</v>
      </c>
      <c r="M43" s="4">
        <v>3348231</v>
      </c>
      <c r="N43" s="4">
        <v>4293600</v>
      </c>
      <c r="O43" s="4">
        <v>4336768</v>
      </c>
      <c r="P43" s="4">
        <v>2625305</v>
      </c>
      <c r="Q43" s="4">
        <v>1668295</v>
      </c>
      <c r="R43" s="4">
        <v>363805</v>
      </c>
      <c r="S43" s="4">
        <v>375545</v>
      </c>
      <c r="T43" s="28">
        <f t="shared" si="0"/>
        <v>0.77205674825123227</v>
      </c>
      <c r="U43" s="18">
        <f t="shared" si="1"/>
        <v>0.61144610583193593</v>
      </c>
      <c r="V43" s="18">
        <f t="shared" si="4"/>
        <v>0.96873876632627254</v>
      </c>
      <c r="W43" s="18">
        <f t="shared" si="2"/>
        <v>0.21806994566308716</v>
      </c>
      <c r="X43" s="20">
        <f t="shared" si="3"/>
        <v>8.4731926588410653E-2</v>
      </c>
    </row>
    <row r="44" spans="1:24" s="3" customFormat="1" ht="11.25" customHeight="1" x14ac:dyDescent="0.2">
      <c r="A44" s="2">
        <v>5447</v>
      </c>
      <c r="B44" s="4" t="s">
        <v>21</v>
      </c>
      <c r="C44" s="4" t="s">
        <v>9</v>
      </c>
      <c r="D44" s="4">
        <v>901123428</v>
      </c>
      <c r="E44" s="4" t="s">
        <v>49</v>
      </c>
      <c r="F44" s="4" t="s">
        <v>262</v>
      </c>
      <c r="G44" s="4" t="s">
        <v>74</v>
      </c>
      <c r="H44" s="4" t="s">
        <v>10</v>
      </c>
      <c r="I44" s="4" t="s">
        <v>263</v>
      </c>
      <c r="J44" s="4" t="s">
        <v>11</v>
      </c>
      <c r="K44" s="4" t="s">
        <v>11</v>
      </c>
      <c r="L44" s="4" t="s">
        <v>12</v>
      </c>
      <c r="M44" s="4">
        <v>92703186</v>
      </c>
      <c r="N44" s="4">
        <v>121997786</v>
      </c>
      <c r="O44" s="4">
        <v>117996964</v>
      </c>
      <c r="P44" s="4">
        <v>117996964</v>
      </c>
      <c r="Q44" s="4">
        <v>4000822</v>
      </c>
      <c r="R44" s="4">
        <v>-5161103</v>
      </c>
      <c r="S44" s="4">
        <v>2573691</v>
      </c>
      <c r="T44" s="28">
        <f t="shared" si="0"/>
        <v>0.78564043393523242</v>
      </c>
      <c r="U44" s="18">
        <f t="shared" si="1"/>
        <v>0.96720578191476358</v>
      </c>
      <c r="V44" s="18">
        <f t="shared" si="4"/>
        <v>-2.0053312538296169</v>
      </c>
      <c r="W44" s="18">
        <f t="shared" si="2"/>
        <v>-1.2900106528108475</v>
      </c>
      <c r="X44" s="20">
        <f t="shared" si="3"/>
        <v>-4.2304890680557102E-2</v>
      </c>
    </row>
    <row r="45" spans="1:24" s="3" customFormat="1" ht="11.25" customHeight="1" x14ac:dyDescent="0.2">
      <c r="A45" s="2">
        <v>31615</v>
      </c>
      <c r="B45" s="4" t="s">
        <v>19</v>
      </c>
      <c r="C45" s="4" t="s">
        <v>9</v>
      </c>
      <c r="D45" s="4">
        <v>900438736</v>
      </c>
      <c r="E45" s="4" t="s">
        <v>49</v>
      </c>
      <c r="F45" s="4" t="s">
        <v>978</v>
      </c>
      <c r="G45" s="4" t="s">
        <v>74</v>
      </c>
      <c r="H45" s="4" t="s">
        <v>10</v>
      </c>
      <c r="I45" s="4" t="s">
        <v>979</v>
      </c>
      <c r="J45" s="4" t="s">
        <v>11</v>
      </c>
      <c r="K45" s="4" t="s">
        <v>11</v>
      </c>
      <c r="L45" s="4" t="s">
        <v>12</v>
      </c>
      <c r="M45" s="4">
        <v>577144</v>
      </c>
      <c r="N45" s="4">
        <v>782797</v>
      </c>
      <c r="O45" s="4">
        <v>731046</v>
      </c>
      <c r="P45" s="4">
        <v>631632</v>
      </c>
      <c r="Q45" s="4">
        <v>151165</v>
      </c>
      <c r="R45" s="4">
        <v>129949</v>
      </c>
      <c r="S45" s="4">
        <v>13330</v>
      </c>
      <c r="T45" s="28">
        <f t="shared" si="0"/>
        <v>0.78947699597562948</v>
      </c>
      <c r="U45" s="18">
        <f t="shared" si="1"/>
        <v>0.80689118634844026</v>
      </c>
      <c r="V45" s="18">
        <f t="shared" si="4"/>
        <v>9.748612153038259</v>
      </c>
      <c r="W45" s="18">
        <f t="shared" si="2"/>
        <v>0.85965005126848149</v>
      </c>
      <c r="X45" s="20">
        <f t="shared" si="3"/>
        <v>0.16600600155595896</v>
      </c>
    </row>
    <row r="46" spans="1:24" s="3" customFormat="1" ht="11.25" customHeight="1" x14ac:dyDescent="0.2">
      <c r="A46" s="2">
        <v>20805</v>
      </c>
      <c r="B46" s="4" t="s">
        <v>19</v>
      </c>
      <c r="C46" s="4" t="s">
        <v>9</v>
      </c>
      <c r="D46" s="4">
        <v>900016958</v>
      </c>
      <c r="E46" s="4" t="s">
        <v>49</v>
      </c>
      <c r="F46" s="4" t="s">
        <v>752</v>
      </c>
      <c r="G46" s="4" t="s">
        <v>74</v>
      </c>
      <c r="H46" s="4" t="s">
        <v>10</v>
      </c>
      <c r="I46" s="4" t="s">
        <v>753</v>
      </c>
      <c r="J46" s="4" t="s">
        <v>13</v>
      </c>
      <c r="K46" s="4" t="s">
        <v>754</v>
      </c>
      <c r="L46" s="4" t="s">
        <v>12</v>
      </c>
      <c r="M46" s="4">
        <v>1635501</v>
      </c>
      <c r="N46" s="4">
        <v>3827159</v>
      </c>
      <c r="O46" s="4">
        <v>2057884</v>
      </c>
      <c r="P46" s="4">
        <v>1738989</v>
      </c>
      <c r="Q46" s="4">
        <v>2088170</v>
      </c>
      <c r="R46" s="4">
        <v>312597</v>
      </c>
      <c r="S46" s="4">
        <v>105115</v>
      </c>
      <c r="T46" s="28">
        <f t="shared" si="0"/>
        <v>0.79474887797368554</v>
      </c>
      <c r="U46" s="18">
        <f t="shared" si="1"/>
        <v>0.45438117412942602</v>
      </c>
      <c r="V46" s="18">
        <f t="shared" si="4"/>
        <v>2.9738572040146507</v>
      </c>
      <c r="W46" s="18">
        <f t="shared" si="2"/>
        <v>0.14969901875805131</v>
      </c>
      <c r="X46" s="20">
        <f t="shared" si="3"/>
        <v>8.167860284874498E-2</v>
      </c>
    </row>
    <row r="47" spans="1:24" s="3" customFormat="1" ht="11.25" customHeight="1" x14ac:dyDescent="0.2">
      <c r="A47" s="2">
        <v>31459</v>
      </c>
      <c r="B47" s="4" t="s">
        <v>19</v>
      </c>
      <c r="C47" s="4" t="s">
        <v>9</v>
      </c>
      <c r="D47" s="4">
        <v>900433389</v>
      </c>
      <c r="E47" s="4" t="s">
        <v>49</v>
      </c>
      <c r="F47" s="4" t="s">
        <v>974</v>
      </c>
      <c r="G47" s="4" t="s">
        <v>78</v>
      </c>
      <c r="H47" s="4" t="s">
        <v>10</v>
      </c>
      <c r="I47" s="4" t="s">
        <v>975</v>
      </c>
      <c r="J47" s="4" t="s">
        <v>11</v>
      </c>
      <c r="K47" s="4" t="s">
        <v>11</v>
      </c>
      <c r="L47" s="4" t="s">
        <v>12</v>
      </c>
      <c r="M47" s="4">
        <v>1664547</v>
      </c>
      <c r="N47" s="4">
        <v>1786605</v>
      </c>
      <c r="O47" s="4">
        <v>2057884</v>
      </c>
      <c r="P47" s="4">
        <v>695428</v>
      </c>
      <c r="Q47" s="4">
        <v>1091177</v>
      </c>
      <c r="R47" s="4">
        <v>463599</v>
      </c>
      <c r="S47" s="4">
        <v>21270</v>
      </c>
      <c r="T47" s="28">
        <f t="shared" si="0"/>
        <v>0.80886337616697535</v>
      </c>
      <c r="U47" s="18">
        <f t="shared" si="1"/>
        <v>0.38924552433246296</v>
      </c>
      <c r="V47" s="18">
        <f t="shared" si="4"/>
        <v>21.795909732016923</v>
      </c>
      <c r="W47" s="18">
        <f t="shared" si="2"/>
        <v>0.42486141111845283</v>
      </c>
      <c r="X47" s="20">
        <f t="shared" si="3"/>
        <v>0.25948600837902053</v>
      </c>
    </row>
    <row r="48" spans="1:24" s="3" customFormat="1" ht="11.25" customHeight="1" x14ac:dyDescent="0.2">
      <c r="A48" s="2">
        <v>15873</v>
      </c>
      <c r="B48" s="4" t="s">
        <v>19</v>
      </c>
      <c r="C48" s="4" t="s">
        <v>9</v>
      </c>
      <c r="D48" s="4">
        <v>860064146</v>
      </c>
      <c r="E48" s="4" t="s">
        <v>49</v>
      </c>
      <c r="F48" s="4" t="s">
        <v>668</v>
      </c>
      <c r="G48" s="4" t="s">
        <v>74</v>
      </c>
      <c r="H48" s="4" t="s">
        <v>14</v>
      </c>
      <c r="I48" s="4" t="s">
        <v>669</v>
      </c>
      <c r="J48" s="4" t="s">
        <v>11</v>
      </c>
      <c r="K48" s="4" t="s">
        <v>11</v>
      </c>
      <c r="L48" s="4" t="s">
        <v>12</v>
      </c>
      <c r="M48" s="4">
        <v>2606471</v>
      </c>
      <c r="N48" s="4">
        <v>3320630</v>
      </c>
      <c r="O48" s="4">
        <v>3170245</v>
      </c>
      <c r="P48" s="4">
        <v>651938</v>
      </c>
      <c r="Q48" s="4">
        <v>2668692</v>
      </c>
      <c r="R48" s="4">
        <v>283960</v>
      </c>
      <c r="S48" s="4"/>
      <c r="T48" s="28">
        <f t="shared" si="0"/>
        <v>0.82216705648932498</v>
      </c>
      <c r="U48" s="18">
        <f t="shared" si="1"/>
        <v>0.19632961215191094</v>
      </c>
      <c r="V48" s="18"/>
      <c r="W48" s="18">
        <f t="shared" si="2"/>
        <v>0.10640418602071726</v>
      </c>
      <c r="X48" s="20">
        <f t="shared" si="3"/>
        <v>8.5513893447930062E-2</v>
      </c>
    </row>
    <row r="49" spans="1:24" s="3" customFormat="1" ht="11.25" customHeight="1" x14ac:dyDescent="0.2">
      <c r="A49" s="2">
        <v>13641</v>
      </c>
      <c r="B49" s="4" t="s">
        <v>19</v>
      </c>
      <c r="C49" s="4" t="s">
        <v>9</v>
      </c>
      <c r="D49" s="4">
        <v>830144577</v>
      </c>
      <c r="E49" s="4" t="s">
        <v>49</v>
      </c>
      <c r="F49" s="4" t="s">
        <v>618</v>
      </c>
      <c r="G49" s="4" t="s">
        <v>74</v>
      </c>
      <c r="H49" s="4" t="s">
        <v>10</v>
      </c>
      <c r="I49" s="4" t="s">
        <v>619</v>
      </c>
      <c r="J49" s="4" t="s">
        <v>11</v>
      </c>
      <c r="K49" s="4" t="s">
        <v>11</v>
      </c>
      <c r="L49" s="4" t="s">
        <v>12</v>
      </c>
      <c r="M49" s="4">
        <v>2655168</v>
      </c>
      <c r="N49" s="4">
        <v>3777606</v>
      </c>
      <c r="O49" s="4">
        <v>3170245</v>
      </c>
      <c r="P49" s="4">
        <v>2291784</v>
      </c>
      <c r="Q49" s="4">
        <v>1485822</v>
      </c>
      <c r="R49" s="4">
        <v>426758</v>
      </c>
      <c r="S49" s="4">
        <v>179221</v>
      </c>
      <c r="T49" s="28">
        <f t="shared" si="0"/>
        <v>0.83752769896332935</v>
      </c>
      <c r="U49" s="18">
        <f t="shared" si="1"/>
        <v>0.60667629181020999</v>
      </c>
      <c r="V49" s="18">
        <f>R49/S49</f>
        <v>2.3811830086875978</v>
      </c>
      <c r="W49" s="18">
        <f t="shared" si="2"/>
        <v>0.28722013807845087</v>
      </c>
      <c r="X49" s="20">
        <f t="shared" si="3"/>
        <v>0.11297048977579981</v>
      </c>
    </row>
    <row r="50" spans="1:24" s="3" customFormat="1" ht="11.25" customHeight="1" x14ac:dyDescent="0.2">
      <c r="A50" s="2">
        <v>24285</v>
      </c>
      <c r="B50" s="4" t="s">
        <v>19</v>
      </c>
      <c r="C50" s="4" t="s">
        <v>9</v>
      </c>
      <c r="D50" s="4">
        <v>900164399</v>
      </c>
      <c r="E50" s="4" t="s">
        <v>49</v>
      </c>
      <c r="F50" s="4" t="s">
        <v>828</v>
      </c>
      <c r="G50" s="4" t="s">
        <v>74</v>
      </c>
      <c r="H50" s="4" t="s">
        <v>10</v>
      </c>
      <c r="I50" s="4" t="s">
        <v>829</v>
      </c>
      <c r="J50" s="4" t="s">
        <v>23</v>
      </c>
      <c r="K50" s="4" t="s">
        <v>194</v>
      </c>
      <c r="L50" s="4" t="s">
        <v>12</v>
      </c>
      <c r="M50" s="4">
        <v>17515336</v>
      </c>
      <c r="N50" s="4">
        <v>18130738</v>
      </c>
      <c r="O50" s="4">
        <v>20892440</v>
      </c>
      <c r="P50" s="4">
        <v>3442554</v>
      </c>
      <c r="Q50" s="4">
        <v>14688184</v>
      </c>
      <c r="R50" s="4">
        <v>3477733</v>
      </c>
      <c r="S50" s="4"/>
      <c r="T50" s="28">
        <f t="shared" si="0"/>
        <v>0.83835760686640715</v>
      </c>
      <c r="U50" s="18">
        <f t="shared" si="1"/>
        <v>0.18987390364363546</v>
      </c>
      <c r="V50" s="18"/>
      <c r="W50" s="18">
        <f t="shared" si="2"/>
        <v>0.23677079481030466</v>
      </c>
      <c r="X50" s="20">
        <f t="shared" si="3"/>
        <v>0.19181419973086589</v>
      </c>
    </row>
    <row r="51" spans="1:24" s="3" customFormat="1" ht="11.25" customHeight="1" x14ac:dyDescent="0.2">
      <c r="A51" s="2">
        <v>1391</v>
      </c>
      <c r="B51" s="4" t="s">
        <v>21</v>
      </c>
      <c r="C51" s="4" t="s">
        <v>9</v>
      </c>
      <c r="D51" s="4">
        <v>830041688</v>
      </c>
      <c r="E51" s="4" t="s">
        <v>49</v>
      </c>
      <c r="F51" s="4" t="s">
        <v>111</v>
      </c>
      <c r="G51" s="4" t="s">
        <v>74</v>
      </c>
      <c r="H51" s="4" t="s">
        <v>10</v>
      </c>
      <c r="I51" s="4" t="s">
        <v>112</v>
      </c>
      <c r="J51" s="4" t="s">
        <v>11</v>
      </c>
      <c r="K51" s="4" t="s">
        <v>11</v>
      </c>
      <c r="L51" s="4" t="s">
        <v>12</v>
      </c>
      <c r="M51" s="4">
        <v>12786948</v>
      </c>
      <c r="N51" s="4">
        <v>14662001</v>
      </c>
      <c r="O51" s="4">
        <v>14734084</v>
      </c>
      <c r="P51" s="4">
        <v>15296867</v>
      </c>
      <c r="Q51" s="4">
        <v>-634866</v>
      </c>
      <c r="R51" s="4">
        <v>2346382</v>
      </c>
      <c r="S51" s="4">
        <v>1512741</v>
      </c>
      <c r="T51" s="28">
        <f t="shared" si="0"/>
        <v>0.86784818112887097</v>
      </c>
      <c r="U51" s="18">
        <f t="shared" si="1"/>
        <v>1.0433000925317084</v>
      </c>
      <c r="V51" s="18">
        <f>R51/S51</f>
        <v>1.5510797948888806</v>
      </c>
      <c r="W51" s="18">
        <f t="shared" si="2"/>
        <v>-3.6958696795859285</v>
      </c>
      <c r="X51" s="20">
        <f t="shared" si="3"/>
        <v>0.1600314991112059</v>
      </c>
    </row>
    <row r="52" spans="1:24" s="3" customFormat="1" ht="11.25" customHeight="1" x14ac:dyDescent="0.2">
      <c r="A52" s="2">
        <v>31205</v>
      </c>
      <c r="B52" s="4" t="s">
        <v>19</v>
      </c>
      <c r="C52" s="4" t="s">
        <v>9</v>
      </c>
      <c r="D52" s="4">
        <v>900424218</v>
      </c>
      <c r="E52" s="4" t="s">
        <v>49</v>
      </c>
      <c r="F52" s="4" t="s">
        <v>967</v>
      </c>
      <c r="G52" s="4" t="s">
        <v>78</v>
      </c>
      <c r="H52" s="4" t="s">
        <v>10</v>
      </c>
      <c r="I52" s="4" t="s">
        <v>968</v>
      </c>
      <c r="J52" s="4" t="s">
        <v>11</v>
      </c>
      <c r="K52" s="4" t="s">
        <v>11</v>
      </c>
      <c r="L52" s="4" t="s">
        <v>12</v>
      </c>
      <c r="M52" s="4">
        <v>18332431</v>
      </c>
      <c r="N52" s="4">
        <v>18568359</v>
      </c>
      <c r="O52" s="4">
        <v>20892440</v>
      </c>
      <c r="P52" s="4">
        <v>7766321</v>
      </c>
      <c r="Q52" s="4">
        <v>10802038</v>
      </c>
      <c r="R52" s="4">
        <v>6102063</v>
      </c>
      <c r="S52" s="4"/>
      <c r="T52" s="28">
        <f t="shared" si="0"/>
        <v>0.87746720823417468</v>
      </c>
      <c r="U52" s="18">
        <f t="shared" si="1"/>
        <v>0.4182556466082975</v>
      </c>
      <c r="V52" s="18"/>
      <c r="W52" s="18">
        <f t="shared" si="2"/>
        <v>0.56489923475551562</v>
      </c>
      <c r="X52" s="20">
        <f t="shared" si="3"/>
        <v>0.32862694005431498</v>
      </c>
    </row>
    <row r="53" spans="1:24" s="3" customFormat="1" ht="11.25" customHeight="1" x14ac:dyDescent="0.2">
      <c r="A53" s="2">
        <v>4367</v>
      </c>
      <c r="B53" s="4" t="s">
        <v>19</v>
      </c>
      <c r="C53" s="4" t="s">
        <v>9</v>
      </c>
      <c r="D53" s="4">
        <v>800230972</v>
      </c>
      <c r="E53" s="4" t="s">
        <v>49</v>
      </c>
      <c r="F53" s="4" t="s">
        <v>408</v>
      </c>
      <c r="G53" s="4" t="s">
        <v>74</v>
      </c>
      <c r="H53" s="4" t="s">
        <v>10</v>
      </c>
      <c r="I53" s="4" t="s">
        <v>409</v>
      </c>
      <c r="J53" s="4" t="s">
        <v>11</v>
      </c>
      <c r="K53" s="4" t="s">
        <v>11</v>
      </c>
      <c r="L53" s="4" t="s">
        <v>12</v>
      </c>
      <c r="M53" s="4">
        <v>11425760</v>
      </c>
      <c r="N53" s="4">
        <v>14476014</v>
      </c>
      <c r="O53" s="4">
        <v>12943109</v>
      </c>
      <c r="P53" s="4">
        <v>13122577</v>
      </c>
      <c r="Q53" s="4">
        <v>1353437</v>
      </c>
      <c r="R53" s="4">
        <v>-395174</v>
      </c>
      <c r="S53" s="4"/>
      <c r="T53" s="28">
        <f t="shared" si="0"/>
        <v>0.88276781104138113</v>
      </c>
      <c r="U53" s="18">
        <f t="shared" si="1"/>
        <v>0.90650485693092031</v>
      </c>
      <c r="V53" s="18"/>
      <c r="W53" s="18">
        <f t="shared" si="2"/>
        <v>-0.29197812679866147</v>
      </c>
      <c r="X53" s="20">
        <f t="shared" si="3"/>
        <v>-2.7298536738082736E-2</v>
      </c>
    </row>
    <row r="54" spans="1:24" s="3" customFormat="1" ht="11.25" customHeight="1" x14ac:dyDescent="0.2">
      <c r="A54" s="2">
        <v>3753</v>
      </c>
      <c r="B54" s="4" t="s">
        <v>21</v>
      </c>
      <c r="C54" s="4" t="s">
        <v>9</v>
      </c>
      <c r="D54" s="4">
        <v>900308795</v>
      </c>
      <c r="E54" s="4" t="s">
        <v>49</v>
      </c>
      <c r="F54" s="4" t="s">
        <v>209</v>
      </c>
      <c r="G54" s="4" t="s">
        <v>74</v>
      </c>
      <c r="H54" s="4" t="s">
        <v>10</v>
      </c>
      <c r="I54" s="4" t="s">
        <v>210</v>
      </c>
      <c r="J54" s="4" t="s">
        <v>11</v>
      </c>
      <c r="K54" s="4" t="s">
        <v>11</v>
      </c>
      <c r="L54" s="4" t="s">
        <v>12</v>
      </c>
      <c r="M54" s="4">
        <v>5802428</v>
      </c>
      <c r="N54" s="4">
        <v>6372953</v>
      </c>
      <c r="O54" s="4">
        <v>6375600</v>
      </c>
      <c r="P54" s="4">
        <v>6375600</v>
      </c>
      <c r="Q54" s="4">
        <v>-2647</v>
      </c>
      <c r="R54" s="4">
        <v>-1228978</v>
      </c>
      <c r="S54" s="4">
        <v>9130</v>
      </c>
      <c r="T54" s="28">
        <f t="shared" si="0"/>
        <v>0.91009912792521486</v>
      </c>
      <c r="U54" s="18">
        <f t="shared" si="1"/>
        <v>1.0004153490540413</v>
      </c>
      <c r="V54" s="18">
        <f>R54/S54</f>
        <v>-134.60876232201534</v>
      </c>
      <c r="W54" s="18">
        <f t="shared" si="2"/>
        <v>464.2908953532301</v>
      </c>
      <c r="X54" s="20">
        <f t="shared" si="3"/>
        <v>-0.19284278418497672</v>
      </c>
    </row>
    <row r="55" spans="1:24" s="3" customFormat="1" ht="11.25" customHeight="1" x14ac:dyDescent="0.2">
      <c r="A55" s="2">
        <v>8033</v>
      </c>
      <c r="B55" s="4" t="s">
        <v>19</v>
      </c>
      <c r="C55" s="4" t="s">
        <v>9</v>
      </c>
      <c r="D55" s="4">
        <v>811030826</v>
      </c>
      <c r="E55" s="4" t="s">
        <v>49</v>
      </c>
      <c r="F55" s="4" t="s">
        <v>477</v>
      </c>
      <c r="G55" s="4" t="s">
        <v>78</v>
      </c>
      <c r="H55" s="4" t="s">
        <v>10</v>
      </c>
      <c r="I55" s="4" t="s">
        <v>478</v>
      </c>
      <c r="J55" s="4" t="s">
        <v>13</v>
      </c>
      <c r="K55" s="4" t="s">
        <v>103</v>
      </c>
      <c r="L55" s="4" t="s">
        <v>12</v>
      </c>
      <c r="M55" s="4">
        <v>431265</v>
      </c>
      <c r="N55" s="4">
        <v>1009871</v>
      </c>
      <c r="O55" s="4">
        <v>471104</v>
      </c>
      <c r="P55" s="4">
        <v>679824</v>
      </c>
      <c r="Q55" s="4">
        <v>330047</v>
      </c>
      <c r="R55" s="4">
        <v>70699</v>
      </c>
      <c r="S55" s="4"/>
      <c r="T55" s="28">
        <f t="shared" si="0"/>
        <v>0.91543480844993885</v>
      </c>
      <c r="U55" s="18">
        <f t="shared" si="1"/>
        <v>0.67317904960138475</v>
      </c>
      <c r="V55" s="18"/>
      <c r="W55" s="18">
        <f t="shared" si="2"/>
        <v>0.21420888540117014</v>
      </c>
      <c r="X55" s="20">
        <f t="shared" si="3"/>
        <v>7.0007951510638489E-2</v>
      </c>
    </row>
    <row r="56" spans="1:24" s="3" customFormat="1" ht="11.25" customHeight="1" x14ac:dyDescent="0.2">
      <c r="A56" s="2">
        <v>14693</v>
      </c>
      <c r="B56" s="4" t="s">
        <v>19</v>
      </c>
      <c r="C56" s="4" t="s">
        <v>9</v>
      </c>
      <c r="D56" s="4">
        <v>860004755</v>
      </c>
      <c r="E56" s="4" t="s">
        <v>49</v>
      </c>
      <c r="F56" s="4" t="s">
        <v>648</v>
      </c>
      <c r="G56" s="4" t="s">
        <v>74</v>
      </c>
      <c r="H56" s="4" t="s">
        <v>10</v>
      </c>
      <c r="I56" s="4" t="s">
        <v>649</v>
      </c>
      <c r="J56" s="4" t="s">
        <v>11</v>
      </c>
      <c r="K56" s="4" t="s">
        <v>11</v>
      </c>
      <c r="L56" s="4" t="s">
        <v>12</v>
      </c>
      <c r="M56" s="4">
        <v>1743945</v>
      </c>
      <c r="N56" s="4">
        <v>1743945</v>
      </c>
      <c r="O56" s="4">
        <v>1730981</v>
      </c>
      <c r="P56" s="4">
        <v>380934</v>
      </c>
      <c r="Q56" s="4">
        <v>1363011</v>
      </c>
      <c r="R56" s="4">
        <v>-600746</v>
      </c>
      <c r="S56" s="4">
        <v>165467</v>
      </c>
      <c r="T56" s="28">
        <f t="shared" si="0"/>
        <v>1.0074893947420567</v>
      </c>
      <c r="U56" s="18">
        <f t="shared" si="1"/>
        <v>0.21843234735040382</v>
      </c>
      <c r="V56" s="18">
        <f t="shared" ref="V56:V61" si="5">R56/S56</f>
        <v>-3.6306091244779926</v>
      </c>
      <c r="W56" s="18">
        <f t="shared" si="2"/>
        <v>-0.44074919424714842</v>
      </c>
      <c r="X56" s="20">
        <f t="shared" si="3"/>
        <v>-0.34447531315494467</v>
      </c>
    </row>
    <row r="57" spans="1:24" s="3" customFormat="1" ht="11.25" customHeight="1" x14ac:dyDescent="0.2">
      <c r="A57" s="2">
        <v>5759</v>
      </c>
      <c r="B57" s="4" t="s">
        <v>21</v>
      </c>
      <c r="C57" s="4" t="s">
        <v>9</v>
      </c>
      <c r="D57" s="4">
        <v>901308114</v>
      </c>
      <c r="E57" s="4" t="s">
        <v>49</v>
      </c>
      <c r="F57" s="4" t="s">
        <v>270</v>
      </c>
      <c r="G57" s="4" t="s">
        <v>78</v>
      </c>
      <c r="H57" s="4" t="s">
        <v>10</v>
      </c>
      <c r="I57" s="4" t="s">
        <v>271</v>
      </c>
      <c r="J57" s="4" t="s">
        <v>11</v>
      </c>
      <c r="K57" s="4" t="s">
        <v>11</v>
      </c>
      <c r="L57" s="4" t="s">
        <v>12</v>
      </c>
      <c r="M57" s="4">
        <v>43063626</v>
      </c>
      <c r="N57" s="4">
        <v>63290267</v>
      </c>
      <c r="O57" s="4">
        <v>42410617</v>
      </c>
      <c r="P57" s="4">
        <v>44156200</v>
      </c>
      <c r="Q57" s="4">
        <v>19134067</v>
      </c>
      <c r="R57" s="4">
        <v>6820555</v>
      </c>
      <c r="S57" s="4">
        <v>9465956</v>
      </c>
      <c r="T57" s="28">
        <f t="shared" si="0"/>
        <v>1.015397300161891</v>
      </c>
      <c r="U57" s="18">
        <f t="shared" si="1"/>
        <v>0.69767757497373173</v>
      </c>
      <c r="V57" s="18">
        <f t="shared" si="5"/>
        <v>0.72053525285771458</v>
      </c>
      <c r="W57" s="18">
        <f t="shared" si="2"/>
        <v>0.35646133150887366</v>
      </c>
      <c r="X57" s="20">
        <f t="shared" si="3"/>
        <v>0.10776625416985522</v>
      </c>
    </row>
    <row r="58" spans="1:24" s="3" customFormat="1" ht="11.25" customHeight="1" x14ac:dyDescent="0.2">
      <c r="A58" s="2">
        <v>5003</v>
      </c>
      <c r="B58" s="4" t="s">
        <v>19</v>
      </c>
      <c r="C58" s="4" t="s">
        <v>9</v>
      </c>
      <c r="D58" s="4">
        <v>802001786</v>
      </c>
      <c r="E58" s="4" t="s">
        <v>49</v>
      </c>
      <c r="F58" s="4" t="s">
        <v>418</v>
      </c>
      <c r="G58" s="4" t="s">
        <v>74</v>
      </c>
      <c r="H58" s="4" t="s">
        <v>10</v>
      </c>
      <c r="I58" s="4" t="s">
        <v>419</v>
      </c>
      <c r="J58" s="4" t="s">
        <v>17</v>
      </c>
      <c r="K58" s="4" t="s">
        <v>18</v>
      </c>
      <c r="L58" s="4" t="s">
        <v>12</v>
      </c>
      <c r="M58" s="4">
        <v>11134732</v>
      </c>
      <c r="N58" s="4">
        <v>14402240</v>
      </c>
      <c r="O58" s="4">
        <v>10854533</v>
      </c>
      <c r="P58" s="4">
        <v>10854533</v>
      </c>
      <c r="Q58" s="4">
        <v>3547707</v>
      </c>
      <c r="R58" s="4">
        <v>1760386</v>
      </c>
      <c r="S58" s="4">
        <v>234021</v>
      </c>
      <c r="T58" s="28">
        <f t="shared" si="0"/>
        <v>1.0258140078435434</v>
      </c>
      <c r="U58" s="18">
        <f t="shared" si="1"/>
        <v>0.75366977636812049</v>
      </c>
      <c r="V58" s="18">
        <f t="shared" si="5"/>
        <v>7.522342012041654</v>
      </c>
      <c r="W58" s="18">
        <f t="shared" si="2"/>
        <v>0.49620388605936172</v>
      </c>
      <c r="X58" s="20">
        <f t="shared" si="3"/>
        <v>0.12223001422001022</v>
      </c>
    </row>
    <row r="59" spans="1:24" s="3" customFormat="1" ht="11.25" customHeight="1" x14ac:dyDescent="0.2">
      <c r="A59" s="2">
        <v>14519</v>
      </c>
      <c r="B59" s="4" t="s">
        <v>19</v>
      </c>
      <c r="C59" s="4" t="s">
        <v>9</v>
      </c>
      <c r="D59" s="4">
        <v>860000100</v>
      </c>
      <c r="E59" s="4" t="s">
        <v>49</v>
      </c>
      <c r="F59" s="4" t="s">
        <v>634</v>
      </c>
      <c r="G59" s="4" t="s">
        <v>74</v>
      </c>
      <c r="H59" s="4" t="s">
        <v>10</v>
      </c>
      <c r="I59" s="4" t="s">
        <v>635</v>
      </c>
      <c r="J59" s="4" t="s">
        <v>11</v>
      </c>
      <c r="K59" s="4" t="s">
        <v>11</v>
      </c>
      <c r="L59" s="4" t="s">
        <v>12</v>
      </c>
      <c r="M59" s="4">
        <v>21835320</v>
      </c>
      <c r="N59" s="4">
        <v>22822390</v>
      </c>
      <c r="O59" s="4">
        <v>20892440</v>
      </c>
      <c r="P59" s="4">
        <v>9484252</v>
      </c>
      <c r="Q59" s="4">
        <v>13338138</v>
      </c>
      <c r="R59" s="4">
        <v>3572563</v>
      </c>
      <c r="S59" s="4">
        <v>751795</v>
      </c>
      <c r="T59" s="28">
        <f t="shared" si="0"/>
        <v>1.0451302002063905</v>
      </c>
      <c r="U59" s="18">
        <f t="shared" si="1"/>
        <v>0.41556786997330253</v>
      </c>
      <c r="V59" s="18">
        <f t="shared" si="5"/>
        <v>4.7520441077687403</v>
      </c>
      <c r="W59" s="18">
        <f t="shared" si="2"/>
        <v>0.26784570679955477</v>
      </c>
      <c r="X59" s="20">
        <f t="shared" si="3"/>
        <v>0.15653763694337008</v>
      </c>
    </row>
    <row r="60" spans="1:24" s="3" customFormat="1" ht="11.25" customHeight="1" x14ac:dyDescent="0.2">
      <c r="A60" s="2">
        <v>97</v>
      </c>
      <c r="B60" s="4" t="s">
        <v>19</v>
      </c>
      <c r="C60" s="4" t="s">
        <v>9</v>
      </c>
      <c r="D60" s="4">
        <v>800002609</v>
      </c>
      <c r="E60" s="4" t="s">
        <v>49</v>
      </c>
      <c r="F60" s="4" t="s">
        <v>303</v>
      </c>
      <c r="G60" s="4" t="s">
        <v>74</v>
      </c>
      <c r="H60" s="4" t="s">
        <v>75</v>
      </c>
      <c r="I60" s="4" t="s">
        <v>304</v>
      </c>
      <c r="J60" s="4" t="s">
        <v>11</v>
      </c>
      <c r="K60" s="4" t="s">
        <v>11</v>
      </c>
      <c r="L60" s="4" t="s">
        <v>12</v>
      </c>
      <c r="M60" s="4">
        <v>10767754</v>
      </c>
      <c r="N60" s="4">
        <v>12484740</v>
      </c>
      <c r="O60" s="4">
        <v>10179374</v>
      </c>
      <c r="P60" s="4">
        <v>10196055</v>
      </c>
      <c r="Q60" s="4">
        <v>2288685</v>
      </c>
      <c r="R60" s="4">
        <v>917110</v>
      </c>
      <c r="S60" s="4">
        <v>2081977</v>
      </c>
      <c r="T60" s="28">
        <f t="shared" si="0"/>
        <v>1.0578011968122991</v>
      </c>
      <c r="U60" s="18">
        <f t="shared" si="1"/>
        <v>0.81668140465880745</v>
      </c>
      <c r="V60" s="18">
        <f t="shared" si="5"/>
        <v>0.44049958284841761</v>
      </c>
      <c r="W60" s="18">
        <f t="shared" si="2"/>
        <v>0.40071482095613858</v>
      </c>
      <c r="X60" s="20">
        <f t="shared" si="3"/>
        <v>7.3458478110076789E-2</v>
      </c>
    </row>
    <row r="61" spans="1:24" s="3" customFormat="1" ht="11.25" customHeight="1" x14ac:dyDescent="0.2">
      <c r="A61" s="2">
        <v>4131</v>
      </c>
      <c r="B61" s="4" t="s">
        <v>21</v>
      </c>
      <c r="C61" s="4" t="s">
        <v>9</v>
      </c>
      <c r="D61" s="4">
        <v>900412189</v>
      </c>
      <c r="E61" s="4" t="s">
        <v>49</v>
      </c>
      <c r="F61" s="4" t="s">
        <v>217</v>
      </c>
      <c r="G61" s="4" t="s">
        <v>78</v>
      </c>
      <c r="H61" s="4" t="s">
        <v>10</v>
      </c>
      <c r="I61" s="4" t="s">
        <v>218</v>
      </c>
      <c r="J61" s="4" t="s">
        <v>11</v>
      </c>
      <c r="K61" s="4" t="s">
        <v>11</v>
      </c>
      <c r="L61" s="4" t="s">
        <v>12</v>
      </c>
      <c r="M61" s="4">
        <v>9386083</v>
      </c>
      <c r="N61" s="4">
        <v>11272388</v>
      </c>
      <c r="O61" s="4">
        <v>8775433</v>
      </c>
      <c r="P61" s="4">
        <v>8786777</v>
      </c>
      <c r="Q61" s="4">
        <v>2485611</v>
      </c>
      <c r="R61" s="4">
        <v>1702843</v>
      </c>
      <c r="S61" s="4">
        <v>42323</v>
      </c>
      <c r="T61" s="28">
        <f t="shared" si="0"/>
        <v>1.0695863098721168</v>
      </c>
      <c r="U61" s="18">
        <f t="shared" si="1"/>
        <v>0.77949561352927166</v>
      </c>
      <c r="V61" s="18">
        <f t="shared" si="5"/>
        <v>40.234458804905131</v>
      </c>
      <c r="W61" s="18">
        <f t="shared" si="2"/>
        <v>0.68508024787466748</v>
      </c>
      <c r="X61" s="20">
        <f t="shared" si="3"/>
        <v>0.151063199740818</v>
      </c>
    </row>
    <row r="62" spans="1:24" s="3" customFormat="1" ht="11.25" customHeight="1" x14ac:dyDescent="0.2">
      <c r="A62" s="2">
        <v>1413</v>
      </c>
      <c r="B62" s="4" t="s">
        <v>21</v>
      </c>
      <c r="C62" s="4" t="s">
        <v>9</v>
      </c>
      <c r="D62" s="4">
        <v>830046068</v>
      </c>
      <c r="E62" s="4" t="s">
        <v>49</v>
      </c>
      <c r="F62" s="4" t="s">
        <v>113</v>
      </c>
      <c r="G62" s="4" t="s">
        <v>78</v>
      </c>
      <c r="H62" s="4" t="s">
        <v>105</v>
      </c>
      <c r="I62" s="4" t="s">
        <v>114</v>
      </c>
      <c r="J62" s="4" t="s">
        <v>11</v>
      </c>
      <c r="K62" s="4" t="s">
        <v>11</v>
      </c>
      <c r="L62" s="4" t="s">
        <v>12</v>
      </c>
      <c r="M62" s="4">
        <v>30582133</v>
      </c>
      <c r="N62" s="4">
        <v>58709908</v>
      </c>
      <c r="O62" s="4">
        <v>28346979</v>
      </c>
      <c r="P62" s="4">
        <v>33720243</v>
      </c>
      <c r="Q62" s="4">
        <v>24989665</v>
      </c>
      <c r="R62" s="4">
        <v>4394446</v>
      </c>
      <c r="S62" s="4"/>
      <c r="T62" s="28">
        <f t="shared" si="0"/>
        <v>1.0788498132375941</v>
      </c>
      <c r="U62" s="18">
        <f t="shared" si="1"/>
        <v>0.57435353160492097</v>
      </c>
      <c r="V62" s="18"/>
      <c r="W62" s="18">
        <f t="shared" si="2"/>
        <v>0.17585053661183533</v>
      </c>
      <c r="X62" s="20">
        <f t="shared" si="3"/>
        <v>7.4850159874207262E-2</v>
      </c>
    </row>
    <row r="63" spans="1:24" s="3" customFormat="1" ht="11.25" customHeight="1" x14ac:dyDescent="0.2">
      <c r="A63" s="2">
        <v>1487</v>
      </c>
      <c r="B63" s="4" t="s">
        <v>21</v>
      </c>
      <c r="C63" s="4" t="s">
        <v>9</v>
      </c>
      <c r="D63" s="4">
        <v>830060331</v>
      </c>
      <c r="E63" s="4" t="s">
        <v>49</v>
      </c>
      <c r="F63" s="4" t="s">
        <v>115</v>
      </c>
      <c r="G63" s="4" t="s">
        <v>74</v>
      </c>
      <c r="H63" s="4" t="s">
        <v>10</v>
      </c>
      <c r="I63" s="4" t="s">
        <v>116</v>
      </c>
      <c r="J63" s="4" t="s">
        <v>23</v>
      </c>
      <c r="K63" s="4" t="s">
        <v>117</v>
      </c>
      <c r="L63" s="4" t="s">
        <v>12</v>
      </c>
      <c r="M63" s="4">
        <v>383180781</v>
      </c>
      <c r="N63" s="4">
        <v>524928584</v>
      </c>
      <c r="O63" s="4">
        <v>347268080</v>
      </c>
      <c r="P63" s="4">
        <v>385140335</v>
      </c>
      <c r="Q63" s="4">
        <v>139788249</v>
      </c>
      <c r="R63" s="4">
        <v>47932548</v>
      </c>
      <c r="S63" s="4">
        <v>1211701</v>
      </c>
      <c r="T63" s="28">
        <f t="shared" si="0"/>
        <v>1.1034149208300401</v>
      </c>
      <c r="U63" s="18">
        <f t="shared" si="1"/>
        <v>0.73370044371597798</v>
      </c>
      <c r="V63" s="18">
        <f>R63/S63</f>
        <v>39.558065892493282</v>
      </c>
      <c r="W63" s="18">
        <f t="shared" si="2"/>
        <v>0.34289397243970055</v>
      </c>
      <c r="X63" s="20">
        <f t="shared" si="3"/>
        <v>9.1312512713157948E-2</v>
      </c>
    </row>
    <row r="64" spans="1:24" s="3" customFormat="1" ht="11.25" customHeight="1" x14ac:dyDescent="0.2">
      <c r="A64" s="2">
        <v>6067</v>
      </c>
      <c r="B64" s="4" t="s">
        <v>19</v>
      </c>
      <c r="C64" s="4" t="s">
        <v>9</v>
      </c>
      <c r="D64" s="4">
        <v>805005133</v>
      </c>
      <c r="E64" s="4" t="s">
        <v>49</v>
      </c>
      <c r="F64" s="4" t="s">
        <v>443</v>
      </c>
      <c r="G64" s="4" t="s">
        <v>74</v>
      </c>
      <c r="H64" s="4" t="s">
        <v>10</v>
      </c>
      <c r="I64" s="4" t="s">
        <v>444</v>
      </c>
      <c r="J64" s="4" t="s">
        <v>178</v>
      </c>
      <c r="K64" s="4" t="s">
        <v>179</v>
      </c>
      <c r="L64" s="4" t="s">
        <v>12</v>
      </c>
      <c r="M64" s="4">
        <v>2347906</v>
      </c>
      <c r="N64" s="4">
        <v>3133227</v>
      </c>
      <c r="O64" s="4">
        <v>2100996</v>
      </c>
      <c r="P64" s="4">
        <v>2135244</v>
      </c>
      <c r="Q64" s="4">
        <v>997983</v>
      </c>
      <c r="R64" s="4">
        <v>-60978</v>
      </c>
      <c r="S64" s="4"/>
      <c r="T64" s="28">
        <f t="shared" si="0"/>
        <v>1.1175204522045734</v>
      </c>
      <c r="U64" s="18">
        <f t="shared" si="1"/>
        <v>0.68148397802010519</v>
      </c>
      <c r="V64" s="18"/>
      <c r="W64" s="18">
        <f t="shared" si="2"/>
        <v>-6.1101241203507475E-2</v>
      </c>
      <c r="X64" s="20">
        <f t="shared" si="3"/>
        <v>-1.9461724286175243E-2</v>
      </c>
    </row>
    <row r="65" spans="1:24" s="3" customFormat="1" ht="11.25" customHeight="1" x14ac:dyDescent="0.2">
      <c r="A65" s="2">
        <v>3441</v>
      </c>
      <c r="B65" s="4" t="s">
        <v>21</v>
      </c>
      <c r="C65" s="4" t="s">
        <v>9</v>
      </c>
      <c r="D65" s="4">
        <v>900184924</v>
      </c>
      <c r="E65" s="4" t="s">
        <v>49</v>
      </c>
      <c r="F65" s="4" t="s">
        <v>201</v>
      </c>
      <c r="G65" s="4" t="s">
        <v>74</v>
      </c>
      <c r="H65" s="4" t="s">
        <v>14</v>
      </c>
      <c r="I65" s="4" t="s">
        <v>202</v>
      </c>
      <c r="J65" s="4" t="s">
        <v>11</v>
      </c>
      <c r="K65" s="4" t="s">
        <v>11</v>
      </c>
      <c r="L65" s="4" t="s">
        <v>12</v>
      </c>
      <c r="M65" s="4">
        <v>148534425</v>
      </c>
      <c r="N65" s="4">
        <v>159975097</v>
      </c>
      <c r="O65" s="4">
        <v>132720313</v>
      </c>
      <c r="P65" s="4">
        <v>133065854</v>
      </c>
      <c r="Q65" s="4">
        <v>26909243</v>
      </c>
      <c r="R65" s="4">
        <v>22619722</v>
      </c>
      <c r="S65" s="4"/>
      <c r="T65" s="28">
        <f t="shared" si="0"/>
        <v>1.1191536671556825</v>
      </c>
      <c r="U65" s="18">
        <f t="shared" si="1"/>
        <v>0.83179105057832847</v>
      </c>
      <c r="V65" s="18"/>
      <c r="W65" s="18">
        <f t="shared" si="2"/>
        <v>0.8405930259725255</v>
      </c>
      <c r="X65" s="20">
        <f t="shared" si="3"/>
        <v>0.14139526979002237</v>
      </c>
    </row>
    <row r="66" spans="1:24" s="3" customFormat="1" ht="11.25" customHeight="1" x14ac:dyDescent="0.2">
      <c r="A66" s="2">
        <v>4259</v>
      </c>
      <c r="B66" s="4" t="s">
        <v>21</v>
      </c>
      <c r="C66" s="4" t="s">
        <v>9</v>
      </c>
      <c r="D66" s="4">
        <v>900456739</v>
      </c>
      <c r="E66" s="4" t="s">
        <v>49</v>
      </c>
      <c r="F66" s="4" t="s">
        <v>227</v>
      </c>
      <c r="G66" s="4" t="s">
        <v>74</v>
      </c>
      <c r="H66" s="4" t="s">
        <v>10</v>
      </c>
      <c r="I66" s="4" t="s">
        <v>228</v>
      </c>
      <c r="J66" s="4" t="s">
        <v>11</v>
      </c>
      <c r="K66" s="4" t="s">
        <v>11</v>
      </c>
      <c r="L66" s="4" t="s">
        <v>12</v>
      </c>
      <c r="M66" s="4">
        <v>35718590</v>
      </c>
      <c r="N66" s="4">
        <v>39836294</v>
      </c>
      <c r="O66" s="4">
        <v>31808223</v>
      </c>
      <c r="P66" s="4">
        <v>32801307</v>
      </c>
      <c r="Q66" s="4">
        <v>7034987</v>
      </c>
      <c r="R66" s="4">
        <v>28643</v>
      </c>
      <c r="S66" s="4"/>
      <c r="T66" s="28">
        <f t="shared" si="0"/>
        <v>1.122935726400057</v>
      </c>
      <c r="U66" s="18">
        <f t="shared" si="1"/>
        <v>0.82340257354260915</v>
      </c>
      <c r="V66" s="18"/>
      <c r="W66" s="18">
        <f t="shared" si="2"/>
        <v>4.0715071683856702E-3</v>
      </c>
      <c r="X66" s="20">
        <f t="shared" si="3"/>
        <v>7.1901768773972798E-4</v>
      </c>
    </row>
    <row r="67" spans="1:24" s="3" customFormat="1" ht="11.25" customHeight="1" x14ac:dyDescent="0.2">
      <c r="A67" s="2">
        <v>18271</v>
      </c>
      <c r="B67" s="4" t="s">
        <v>19</v>
      </c>
      <c r="C67" s="4" t="s">
        <v>9</v>
      </c>
      <c r="D67" s="4">
        <v>890317851</v>
      </c>
      <c r="E67" s="4" t="s">
        <v>49</v>
      </c>
      <c r="F67" s="4" t="s">
        <v>716</v>
      </c>
      <c r="G67" s="4" t="s">
        <v>74</v>
      </c>
      <c r="H67" s="4" t="s">
        <v>10</v>
      </c>
      <c r="I67" s="4" t="s">
        <v>717</v>
      </c>
      <c r="J67" s="4" t="s">
        <v>11</v>
      </c>
      <c r="K67" s="4" t="s">
        <v>11</v>
      </c>
      <c r="L67" s="4" t="s">
        <v>12</v>
      </c>
      <c r="M67" s="4">
        <v>3896824</v>
      </c>
      <c r="N67" s="4">
        <v>3897209</v>
      </c>
      <c r="O67" s="4">
        <v>3466556</v>
      </c>
      <c r="P67" s="4">
        <v>2222543</v>
      </c>
      <c r="Q67" s="4">
        <v>1674666</v>
      </c>
      <c r="R67" s="4">
        <v>522811</v>
      </c>
      <c r="S67" s="4">
        <v>70471</v>
      </c>
      <c r="T67" s="28">
        <f t="shared" si="0"/>
        <v>1.1241197315145059</v>
      </c>
      <c r="U67" s="18">
        <f t="shared" si="1"/>
        <v>0.57029094410897641</v>
      </c>
      <c r="V67" s="18">
        <f>R67/S67</f>
        <v>7.4188105745625856</v>
      </c>
      <c r="W67" s="18">
        <f t="shared" si="2"/>
        <v>0.31218822141250852</v>
      </c>
      <c r="X67" s="20">
        <f t="shared" si="3"/>
        <v>0.13415010588346685</v>
      </c>
    </row>
    <row r="68" spans="1:24" s="3" customFormat="1" ht="11.25" customHeight="1" x14ac:dyDescent="0.2">
      <c r="A68" s="2">
        <v>663</v>
      </c>
      <c r="B68" s="4" t="s">
        <v>21</v>
      </c>
      <c r="C68" s="4" t="s">
        <v>9</v>
      </c>
      <c r="D68" s="4">
        <v>800249678</v>
      </c>
      <c r="E68" s="4" t="s">
        <v>49</v>
      </c>
      <c r="F68" s="4" t="s">
        <v>92</v>
      </c>
      <c r="G68" s="4" t="s">
        <v>74</v>
      </c>
      <c r="H68" s="4" t="s">
        <v>10</v>
      </c>
      <c r="I68" s="4" t="s">
        <v>93</v>
      </c>
      <c r="J68" s="4" t="s">
        <v>23</v>
      </c>
      <c r="K68" s="4" t="s">
        <v>94</v>
      </c>
      <c r="L68" s="4" t="s">
        <v>12</v>
      </c>
      <c r="M68" s="4">
        <v>43894593</v>
      </c>
      <c r="N68" s="4">
        <v>105105108</v>
      </c>
      <c r="O68" s="4">
        <v>38764010</v>
      </c>
      <c r="P68" s="4">
        <v>85283740</v>
      </c>
      <c r="Q68" s="4">
        <v>19821368</v>
      </c>
      <c r="R68" s="4">
        <v>15361211</v>
      </c>
      <c r="S68" s="4"/>
      <c r="T68" s="28">
        <f t="shared" si="0"/>
        <v>1.1323542894556058</v>
      </c>
      <c r="U68" s="18">
        <f t="shared" si="1"/>
        <v>0.81141384679420148</v>
      </c>
      <c r="V68" s="18"/>
      <c r="W68" s="18">
        <f t="shared" si="2"/>
        <v>0.77498238264886665</v>
      </c>
      <c r="X68" s="20">
        <f t="shared" si="3"/>
        <v>0.14615094634601394</v>
      </c>
    </row>
    <row r="69" spans="1:24" s="3" customFormat="1" ht="11.25" customHeight="1" x14ac:dyDescent="0.2">
      <c r="A69" s="2">
        <v>1585</v>
      </c>
      <c r="B69" s="4" t="s">
        <v>21</v>
      </c>
      <c r="C69" s="4" t="s">
        <v>9</v>
      </c>
      <c r="D69" s="4">
        <v>830083714</v>
      </c>
      <c r="E69" s="4" t="s">
        <v>49</v>
      </c>
      <c r="F69" s="4" t="s">
        <v>123</v>
      </c>
      <c r="G69" s="4" t="s">
        <v>74</v>
      </c>
      <c r="H69" s="4" t="s">
        <v>10</v>
      </c>
      <c r="I69" s="4" t="s">
        <v>124</v>
      </c>
      <c r="J69" s="4" t="s">
        <v>11</v>
      </c>
      <c r="K69" s="4" t="s">
        <v>11</v>
      </c>
      <c r="L69" s="4" t="s">
        <v>12</v>
      </c>
      <c r="M69" s="4">
        <v>104316919</v>
      </c>
      <c r="N69" s="4">
        <v>113066931</v>
      </c>
      <c r="O69" s="4">
        <v>91312808</v>
      </c>
      <c r="P69" s="4">
        <v>95452129</v>
      </c>
      <c r="Q69" s="4">
        <v>17614802</v>
      </c>
      <c r="R69" s="4">
        <v>-15524429</v>
      </c>
      <c r="S69" s="4"/>
      <c r="T69" s="28">
        <f t="shared" si="0"/>
        <v>1.1424127817863186</v>
      </c>
      <c r="U69" s="18">
        <f t="shared" si="1"/>
        <v>0.84420907294282177</v>
      </c>
      <c r="V69" s="18"/>
      <c r="W69" s="18">
        <f t="shared" si="2"/>
        <v>-0.88132861215243863</v>
      </c>
      <c r="X69" s="20">
        <f t="shared" si="3"/>
        <v>-0.13730300152924466</v>
      </c>
    </row>
    <row r="70" spans="1:24" s="3" customFormat="1" ht="11.25" customHeight="1" x14ac:dyDescent="0.2">
      <c r="A70" s="2">
        <v>37143</v>
      </c>
      <c r="B70" s="4" t="s">
        <v>19</v>
      </c>
      <c r="C70" s="4" t="s">
        <v>9</v>
      </c>
      <c r="D70" s="4">
        <v>900704499</v>
      </c>
      <c r="E70" s="4" t="s">
        <v>49</v>
      </c>
      <c r="F70" s="4" t="s">
        <v>1060</v>
      </c>
      <c r="G70" s="4" t="s">
        <v>74</v>
      </c>
      <c r="H70" s="4" t="s">
        <v>683</v>
      </c>
      <c r="I70" s="4" t="s">
        <v>1061</v>
      </c>
      <c r="J70" s="4" t="s">
        <v>11</v>
      </c>
      <c r="K70" s="4" t="s">
        <v>11</v>
      </c>
      <c r="L70" s="4" t="s">
        <v>12</v>
      </c>
      <c r="M70" s="4">
        <v>3965731</v>
      </c>
      <c r="N70" s="4">
        <v>4045543</v>
      </c>
      <c r="O70" s="4">
        <v>3466556</v>
      </c>
      <c r="P70" s="4">
        <v>2312603</v>
      </c>
      <c r="Q70" s="4">
        <v>1732940</v>
      </c>
      <c r="R70" s="4">
        <v>161377</v>
      </c>
      <c r="S70" s="4"/>
      <c r="T70" s="28">
        <f t="shared" si="0"/>
        <v>1.1439973853011463</v>
      </c>
      <c r="U70" s="18">
        <f t="shared" si="1"/>
        <v>0.57164217510480053</v>
      </c>
      <c r="V70" s="18"/>
      <c r="W70" s="18">
        <f t="shared" si="2"/>
        <v>9.3123247198402717E-2</v>
      </c>
      <c r="X70" s="20">
        <f t="shared" si="3"/>
        <v>3.9890071617085764E-2</v>
      </c>
    </row>
    <row r="71" spans="1:24" s="3" customFormat="1" ht="11.25" customHeight="1" x14ac:dyDescent="0.2">
      <c r="A71" s="2">
        <v>2223</v>
      </c>
      <c r="B71" s="4" t="s">
        <v>21</v>
      </c>
      <c r="C71" s="4" t="s">
        <v>9</v>
      </c>
      <c r="D71" s="4">
        <v>860064038</v>
      </c>
      <c r="E71" s="4" t="s">
        <v>49</v>
      </c>
      <c r="F71" s="4" t="s">
        <v>151</v>
      </c>
      <c r="G71" s="4" t="s">
        <v>74</v>
      </c>
      <c r="H71" s="4" t="s">
        <v>10</v>
      </c>
      <c r="I71" s="4" t="s">
        <v>152</v>
      </c>
      <c r="J71" s="4" t="s">
        <v>23</v>
      </c>
      <c r="K71" s="4" t="s">
        <v>136</v>
      </c>
      <c r="L71" s="4" t="s">
        <v>12</v>
      </c>
      <c r="M71" s="4">
        <v>118725068</v>
      </c>
      <c r="N71" s="4">
        <v>171113998</v>
      </c>
      <c r="O71" s="4">
        <v>102809501</v>
      </c>
      <c r="P71" s="4">
        <v>120630911</v>
      </c>
      <c r="Q71" s="4">
        <v>50483087</v>
      </c>
      <c r="R71" s="4">
        <v>17314995</v>
      </c>
      <c r="S71" s="4">
        <v>0</v>
      </c>
      <c r="T71" s="28">
        <f t="shared" si="0"/>
        <v>1.1548063831182296</v>
      </c>
      <c r="U71" s="18">
        <f t="shared" si="1"/>
        <v>0.70497394958885828</v>
      </c>
      <c r="V71" s="18"/>
      <c r="W71" s="18">
        <f t="shared" si="2"/>
        <v>0.34298605788508929</v>
      </c>
      <c r="X71" s="20">
        <f t="shared" si="3"/>
        <v>0.10118982200392512</v>
      </c>
    </row>
    <row r="72" spans="1:24" s="3" customFormat="1" ht="11.25" customHeight="1" x14ac:dyDescent="0.2">
      <c r="A72" s="2">
        <v>5281</v>
      </c>
      <c r="B72" s="4" t="s">
        <v>19</v>
      </c>
      <c r="C72" s="4" t="s">
        <v>9</v>
      </c>
      <c r="D72" s="4">
        <v>802013459</v>
      </c>
      <c r="E72" s="4" t="s">
        <v>49</v>
      </c>
      <c r="F72" s="4" t="s">
        <v>422</v>
      </c>
      <c r="G72" s="4" t="s">
        <v>423</v>
      </c>
      <c r="H72" s="4" t="s">
        <v>75</v>
      </c>
      <c r="I72" s="4" t="s">
        <v>424</v>
      </c>
      <c r="J72" s="4" t="s">
        <v>17</v>
      </c>
      <c r="K72" s="4" t="s">
        <v>18</v>
      </c>
      <c r="L72" s="4" t="s">
        <v>12</v>
      </c>
      <c r="M72" s="4">
        <v>895602</v>
      </c>
      <c r="N72" s="4">
        <v>2699233</v>
      </c>
      <c r="O72" s="4">
        <v>773636</v>
      </c>
      <c r="P72" s="4">
        <v>773636</v>
      </c>
      <c r="Q72" s="4">
        <v>1925597</v>
      </c>
      <c r="R72" s="4">
        <v>451074</v>
      </c>
      <c r="S72" s="4">
        <v>108448</v>
      </c>
      <c r="T72" s="28">
        <f t="shared" si="0"/>
        <v>1.1576529530683681</v>
      </c>
      <c r="U72" s="18">
        <f t="shared" si="1"/>
        <v>0.28661327125149999</v>
      </c>
      <c r="V72" s="18">
        <f>R72/S72</f>
        <v>4.1593574800826199</v>
      </c>
      <c r="W72" s="18">
        <f t="shared" si="2"/>
        <v>0.23425150745457124</v>
      </c>
      <c r="X72" s="20">
        <f t="shared" si="3"/>
        <v>0.16711191660742145</v>
      </c>
    </row>
    <row r="73" spans="1:24" s="3" customFormat="1" ht="11.25" customHeight="1" x14ac:dyDescent="0.2">
      <c r="A73" s="2">
        <v>5519</v>
      </c>
      <c r="B73" s="4" t="s">
        <v>21</v>
      </c>
      <c r="C73" s="4" t="s">
        <v>9</v>
      </c>
      <c r="D73" s="4">
        <v>901161466</v>
      </c>
      <c r="E73" s="4" t="s">
        <v>49</v>
      </c>
      <c r="F73" s="4" t="s">
        <v>264</v>
      </c>
      <c r="G73" s="4" t="s">
        <v>78</v>
      </c>
      <c r="H73" s="4" t="s">
        <v>10</v>
      </c>
      <c r="I73" s="4" t="s">
        <v>265</v>
      </c>
      <c r="J73" s="4" t="s">
        <v>11</v>
      </c>
      <c r="K73" s="4" t="s">
        <v>11</v>
      </c>
      <c r="L73" s="4" t="s">
        <v>12</v>
      </c>
      <c r="M73" s="4">
        <v>29610932</v>
      </c>
      <c r="N73" s="4">
        <v>89342461</v>
      </c>
      <c r="O73" s="4">
        <v>25028048</v>
      </c>
      <c r="P73" s="4">
        <v>75915659</v>
      </c>
      <c r="Q73" s="4">
        <v>13426802</v>
      </c>
      <c r="R73" s="4">
        <v>5703821</v>
      </c>
      <c r="S73" s="4"/>
      <c r="T73" s="28">
        <f t="shared" si="0"/>
        <v>1.1831099253125934</v>
      </c>
      <c r="U73" s="18">
        <f t="shared" si="1"/>
        <v>0.84971533300386703</v>
      </c>
      <c r="V73" s="18"/>
      <c r="W73" s="18">
        <f t="shared" si="2"/>
        <v>0.42480860297187673</v>
      </c>
      <c r="X73" s="20">
        <f t="shared" si="3"/>
        <v>6.3842219434720973E-2</v>
      </c>
    </row>
    <row r="74" spans="1:24" s="3" customFormat="1" ht="11.25" customHeight="1" x14ac:dyDescent="0.2">
      <c r="A74" s="2">
        <v>39557</v>
      </c>
      <c r="B74" s="4" t="s">
        <v>19</v>
      </c>
      <c r="C74" s="4" t="s">
        <v>9</v>
      </c>
      <c r="D74" s="4">
        <v>900953591</v>
      </c>
      <c r="E74" s="4" t="s">
        <v>49</v>
      </c>
      <c r="F74" s="4" t="s">
        <v>1093</v>
      </c>
      <c r="G74" s="4" t="s">
        <v>74</v>
      </c>
      <c r="H74" s="4" t="s">
        <v>10</v>
      </c>
      <c r="I74" s="4" t="s">
        <v>1094</v>
      </c>
      <c r="J74" s="4" t="s">
        <v>178</v>
      </c>
      <c r="K74" s="4" t="s">
        <v>179</v>
      </c>
      <c r="L74" s="4" t="s">
        <v>12</v>
      </c>
      <c r="M74" s="4">
        <v>4124835</v>
      </c>
      <c r="N74" s="4">
        <v>5556828</v>
      </c>
      <c r="O74" s="4">
        <v>3466556</v>
      </c>
      <c r="P74" s="4">
        <v>1666009</v>
      </c>
      <c r="Q74" s="4">
        <v>3890819</v>
      </c>
      <c r="R74" s="4">
        <v>1245199</v>
      </c>
      <c r="S74" s="4">
        <v>70097</v>
      </c>
      <c r="T74" s="28">
        <f t="shared" si="0"/>
        <v>1.1898942350851969</v>
      </c>
      <c r="U74" s="18">
        <f t="shared" si="1"/>
        <v>0.2998129508417392</v>
      </c>
      <c r="V74" s="18">
        <f t="shared" ref="V74:V79" si="6">R74/S74</f>
        <v>17.763941395494815</v>
      </c>
      <c r="W74" s="18">
        <f t="shared" si="2"/>
        <v>0.32003519053443502</v>
      </c>
      <c r="X74" s="20">
        <f t="shared" si="3"/>
        <v>0.22408449568710784</v>
      </c>
    </row>
    <row r="75" spans="1:24" s="3" customFormat="1" ht="11.25" customHeight="1" x14ac:dyDescent="0.2">
      <c r="A75" s="2">
        <v>8823</v>
      </c>
      <c r="B75" s="4" t="s">
        <v>19</v>
      </c>
      <c r="C75" s="4" t="s">
        <v>9</v>
      </c>
      <c r="D75" s="4">
        <v>815004411</v>
      </c>
      <c r="E75" s="4" t="s">
        <v>49</v>
      </c>
      <c r="F75" s="4" t="s">
        <v>492</v>
      </c>
      <c r="G75" s="4" t="s">
        <v>78</v>
      </c>
      <c r="H75" s="4" t="s">
        <v>10</v>
      </c>
      <c r="I75" s="4" t="s">
        <v>493</v>
      </c>
      <c r="J75" s="4" t="s">
        <v>178</v>
      </c>
      <c r="K75" s="4" t="s">
        <v>436</v>
      </c>
      <c r="L75" s="4" t="s">
        <v>12</v>
      </c>
      <c r="M75" s="4">
        <v>4454831</v>
      </c>
      <c r="N75" s="4">
        <v>13964800</v>
      </c>
      <c r="O75" s="4">
        <v>3678207</v>
      </c>
      <c r="P75" s="4">
        <v>8342845</v>
      </c>
      <c r="Q75" s="4">
        <v>5621955</v>
      </c>
      <c r="R75" s="4">
        <v>202852</v>
      </c>
      <c r="S75" s="4">
        <v>66151</v>
      </c>
      <c r="T75" s="28">
        <f t="shared" si="0"/>
        <v>1.2111420047865713</v>
      </c>
      <c r="U75" s="18">
        <f t="shared" si="1"/>
        <v>0.59741958352428959</v>
      </c>
      <c r="V75" s="18">
        <f t="shared" si="6"/>
        <v>3.0664993726474279</v>
      </c>
      <c r="W75" s="18">
        <f t="shared" si="2"/>
        <v>3.6082110226780539E-2</v>
      </c>
      <c r="X75" s="20">
        <f t="shared" si="3"/>
        <v>1.4525950962419798E-2</v>
      </c>
    </row>
    <row r="76" spans="1:24" s="3" customFormat="1" ht="11.25" customHeight="1" x14ac:dyDescent="0.2">
      <c r="A76" s="2">
        <v>105</v>
      </c>
      <c r="B76" s="4" t="s">
        <v>21</v>
      </c>
      <c r="C76" s="4" t="s">
        <v>9</v>
      </c>
      <c r="D76" s="4">
        <v>800029447</v>
      </c>
      <c r="E76" s="4" t="s">
        <v>49</v>
      </c>
      <c r="F76" s="4" t="s">
        <v>77</v>
      </c>
      <c r="G76" s="4" t="s">
        <v>1132</v>
      </c>
      <c r="H76" s="4" t="s">
        <v>75</v>
      </c>
      <c r="I76" s="4" t="s">
        <v>79</v>
      </c>
      <c r="J76" s="4" t="s">
        <v>11</v>
      </c>
      <c r="K76" s="4" t="s">
        <v>11</v>
      </c>
      <c r="L76" s="4" t="s">
        <v>12</v>
      </c>
      <c r="M76" s="4">
        <v>74455241</v>
      </c>
      <c r="N76" s="4">
        <v>76661386</v>
      </c>
      <c r="O76" s="4">
        <v>61306635</v>
      </c>
      <c r="P76" s="4">
        <v>111494801</v>
      </c>
      <c r="Q76" s="4">
        <v>-34833415</v>
      </c>
      <c r="R76" s="4">
        <v>-19380706</v>
      </c>
      <c r="S76" s="4">
        <v>2920169</v>
      </c>
      <c r="T76" s="28">
        <f t="shared" ref="T76:T139" si="7">M76/O76</f>
        <v>1.2144728054312555</v>
      </c>
      <c r="U76" s="18">
        <f t="shared" ref="U76:U139" si="8">P76/N76</f>
        <v>1.4543801882214862</v>
      </c>
      <c r="V76" s="18">
        <f t="shared" si="6"/>
        <v>-6.636843963482935</v>
      </c>
      <c r="W76" s="18">
        <f t="shared" ref="W76:W139" si="9">R76/Q76</f>
        <v>0.55638259986854577</v>
      </c>
      <c r="X76" s="20">
        <f t="shared" ref="X76:X139" si="10">R76/N76</f>
        <v>-0.25280923045142961</v>
      </c>
    </row>
    <row r="77" spans="1:24" s="3" customFormat="1" ht="11.25" customHeight="1" x14ac:dyDescent="0.2">
      <c r="A77" s="2">
        <v>3047</v>
      </c>
      <c r="B77" s="4" t="s">
        <v>21</v>
      </c>
      <c r="C77" s="4" t="s">
        <v>9</v>
      </c>
      <c r="D77" s="4">
        <v>900042771</v>
      </c>
      <c r="E77" s="4" t="s">
        <v>49</v>
      </c>
      <c r="F77" s="4" t="s">
        <v>190</v>
      </c>
      <c r="G77" s="4" t="s">
        <v>74</v>
      </c>
      <c r="H77" s="4" t="s">
        <v>10</v>
      </c>
      <c r="I77" s="4" t="s">
        <v>191</v>
      </c>
      <c r="J77" s="4" t="s">
        <v>11</v>
      </c>
      <c r="K77" s="4" t="s">
        <v>11</v>
      </c>
      <c r="L77" s="4" t="s">
        <v>12</v>
      </c>
      <c r="M77" s="4">
        <v>64302281</v>
      </c>
      <c r="N77" s="4">
        <v>68323432</v>
      </c>
      <c r="O77" s="4">
        <v>52928868</v>
      </c>
      <c r="P77" s="4">
        <v>56879145</v>
      </c>
      <c r="Q77" s="4">
        <v>11444287</v>
      </c>
      <c r="R77" s="4">
        <v>3922236</v>
      </c>
      <c r="S77" s="4">
        <v>3911802</v>
      </c>
      <c r="T77" s="28">
        <f t="shared" si="7"/>
        <v>1.2148810928659952</v>
      </c>
      <c r="U77" s="18">
        <f t="shared" si="8"/>
        <v>0.83249835868900735</v>
      </c>
      <c r="V77" s="18">
        <f t="shared" si="6"/>
        <v>1.0026673129161445</v>
      </c>
      <c r="W77" s="18">
        <f t="shared" si="9"/>
        <v>0.34272436544102747</v>
      </c>
      <c r="X77" s="20">
        <f t="shared" si="10"/>
        <v>5.7406893728640565E-2</v>
      </c>
    </row>
    <row r="78" spans="1:24" s="3" customFormat="1" ht="11.25" customHeight="1" x14ac:dyDescent="0.2">
      <c r="A78" s="2">
        <v>4165</v>
      </c>
      <c r="B78" s="4" t="s">
        <v>19</v>
      </c>
      <c r="C78" s="4" t="s">
        <v>9</v>
      </c>
      <c r="D78" s="4">
        <v>800222033</v>
      </c>
      <c r="E78" s="4" t="s">
        <v>49</v>
      </c>
      <c r="F78" s="4" t="s">
        <v>400</v>
      </c>
      <c r="G78" s="4" t="s">
        <v>74</v>
      </c>
      <c r="H78" s="4" t="s">
        <v>10</v>
      </c>
      <c r="I78" s="4" t="s">
        <v>401</v>
      </c>
      <c r="J78" s="4" t="s">
        <v>11</v>
      </c>
      <c r="K78" s="4" t="s">
        <v>11</v>
      </c>
      <c r="L78" s="4" t="s">
        <v>12</v>
      </c>
      <c r="M78" s="4">
        <v>1892448</v>
      </c>
      <c r="N78" s="4">
        <v>11597299</v>
      </c>
      <c r="O78" s="4">
        <v>1555797</v>
      </c>
      <c r="P78" s="4">
        <v>3361619</v>
      </c>
      <c r="Q78" s="4">
        <v>8235680</v>
      </c>
      <c r="R78" s="4">
        <v>662225</v>
      </c>
      <c r="S78" s="4">
        <v>419623</v>
      </c>
      <c r="T78" s="28">
        <f t="shared" si="7"/>
        <v>1.2163849139701388</v>
      </c>
      <c r="U78" s="18">
        <f t="shared" si="8"/>
        <v>0.28986223430128</v>
      </c>
      <c r="V78" s="18">
        <f t="shared" si="6"/>
        <v>1.578142761478756</v>
      </c>
      <c r="W78" s="18">
        <f t="shared" si="9"/>
        <v>8.04092679657296E-2</v>
      </c>
      <c r="X78" s="20">
        <f t="shared" si="10"/>
        <v>5.7101657894652887E-2</v>
      </c>
    </row>
    <row r="79" spans="1:24" s="3" customFormat="1" ht="11.25" customHeight="1" x14ac:dyDescent="0.2">
      <c r="A79" s="2">
        <v>4001</v>
      </c>
      <c r="B79" s="4" t="s">
        <v>21</v>
      </c>
      <c r="C79" s="4" t="s">
        <v>9</v>
      </c>
      <c r="D79" s="4">
        <v>900383361</v>
      </c>
      <c r="E79" s="4" t="s">
        <v>49</v>
      </c>
      <c r="F79" s="4" t="s">
        <v>213</v>
      </c>
      <c r="G79" s="4" t="s">
        <v>74</v>
      </c>
      <c r="H79" s="4" t="s">
        <v>10</v>
      </c>
      <c r="I79" s="4" t="s">
        <v>214</v>
      </c>
      <c r="J79" s="4" t="s">
        <v>11</v>
      </c>
      <c r="K79" s="4" t="s">
        <v>11</v>
      </c>
      <c r="L79" s="4" t="s">
        <v>12</v>
      </c>
      <c r="M79" s="4">
        <v>30496677</v>
      </c>
      <c r="N79" s="4">
        <v>36358859</v>
      </c>
      <c r="O79" s="4">
        <v>24945560</v>
      </c>
      <c r="P79" s="4">
        <v>28251830</v>
      </c>
      <c r="Q79" s="4">
        <v>8107029</v>
      </c>
      <c r="R79" s="4">
        <v>-3807603</v>
      </c>
      <c r="S79" s="4">
        <v>2512458</v>
      </c>
      <c r="T79" s="28">
        <f t="shared" si="7"/>
        <v>1.2225292597159574</v>
      </c>
      <c r="U79" s="18">
        <f t="shared" si="8"/>
        <v>0.77702740891841515</v>
      </c>
      <c r="V79" s="18">
        <f t="shared" si="6"/>
        <v>-1.5154892141480574</v>
      </c>
      <c r="W79" s="18">
        <f t="shared" si="9"/>
        <v>-0.46966687796478834</v>
      </c>
      <c r="X79" s="20">
        <f t="shared" si="10"/>
        <v>-0.10472284072500734</v>
      </c>
    </row>
    <row r="80" spans="1:24" s="3" customFormat="1" ht="11.25" customHeight="1" x14ac:dyDescent="0.2">
      <c r="A80" s="2">
        <v>34149</v>
      </c>
      <c r="B80" s="4" t="s">
        <v>19</v>
      </c>
      <c r="C80" s="4" t="s">
        <v>9</v>
      </c>
      <c r="D80" s="4">
        <v>900537099</v>
      </c>
      <c r="E80" s="4" t="s">
        <v>49</v>
      </c>
      <c r="F80" s="4" t="s">
        <v>1027</v>
      </c>
      <c r="G80" s="4" t="s">
        <v>74</v>
      </c>
      <c r="H80" s="4" t="s">
        <v>10</v>
      </c>
      <c r="I80" s="4" t="s">
        <v>1028</v>
      </c>
      <c r="J80" s="4" t="s">
        <v>11</v>
      </c>
      <c r="K80" s="4" t="s">
        <v>11</v>
      </c>
      <c r="L80" s="4" t="s">
        <v>12</v>
      </c>
      <c r="M80" s="4">
        <v>26220857</v>
      </c>
      <c r="N80" s="4">
        <v>37209616</v>
      </c>
      <c r="O80" s="4">
        <v>20892440</v>
      </c>
      <c r="P80" s="4">
        <v>27111831</v>
      </c>
      <c r="Q80" s="4">
        <v>10097785</v>
      </c>
      <c r="R80" s="4">
        <v>932474</v>
      </c>
      <c r="S80" s="4"/>
      <c r="T80" s="28">
        <f t="shared" si="7"/>
        <v>1.255040435679126</v>
      </c>
      <c r="U80" s="18">
        <f t="shared" si="8"/>
        <v>0.72862431582201759</v>
      </c>
      <c r="V80" s="18"/>
      <c r="W80" s="18">
        <f t="shared" si="9"/>
        <v>9.2344410185005915E-2</v>
      </c>
      <c r="X80" s="20">
        <f t="shared" si="10"/>
        <v>2.5060027493968226E-2</v>
      </c>
    </row>
    <row r="81" spans="1:24" s="3" customFormat="1" ht="11.25" customHeight="1" x14ac:dyDescent="0.2">
      <c r="A81" s="2">
        <v>15567</v>
      </c>
      <c r="B81" s="4" t="s">
        <v>19</v>
      </c>
      <c r="C81" s="4" t="s">
        <v>9</v>
      </c>
      <c r="D81" s="4">
        <v>860050648</v>
      </c>
      <c r="E81" s="4" t="s">
        <v>49</v>
      </c>
      <c r="F81" s="4" t="s">
        <v>662</v>
      </c>
      <c r="G81" s="4" t="s">
        <v>78</v>
      </c>
      <c r="H81" s="4" t="s">
        <v>14</v>
      </c>
      <c r="I81" s="4" t="s">
        <v>663</v>
      </c>
      <c r="J81" s="4" t="s">
        <v>11</v>
      </c>
      <c r="K81" s="4" t="s">
        <v>11</v>
      </c>
      <c r="L81" s="4" t="s">
        <v>12</v>
      </c>
      <c r="M81" s="4">
        <v>918345</v>
      </c>
      <c r="N81" s="4">
        <v>6132221</v>
      </c>
      <c r="O81" s="4">
        <v>731046</v>
      </c>
      <c r="P81" s="4">
        <v>1619705</v>
      </c>
      <c r="Q81" s="4">
        <v>4512516</v>
      </c>
      <c r="R81" s="4">
        <v>1572053</v>
      </c>
      <c r="S81" s="4">
        <v>322321</v>
      </c>
      <c r="T81" s="28">
        <f t="shared" si="7"/>
        <v>1.256206859759851</v>
      </c>
      <c r="U81" s="18">
        <f t="shared" si="8"/>
        <v>0.26413023927219842</v>
      </c>
      <c r="V81" s="18">
        <f>R81/S81</f>
        <v>4.8772900307457476</v>
      </c>
      <c r="W81" s="18">
        <f t="shared" si="9"/>
        <v>0.34837616088231044</v>
      </c>
      <c r="X81" s="20">
        <f t="shared" si="10"/>
        <v>0.25635948215173587</v>
      </c>
    </row>
    <row r="82" spans="1:24" s="3" customFormat="1" ht="11.25" customHeight="1" x14ac:dyDescent="0.2">
      <c r="A82" s="2">
        <v>5709</v>
      </c>
      <c r="B82" s="4" t="s">
        <v>21</v>
      </c>
      <c r="C82" s="4" t="s">
        <v>9</v>
      </c>
      <c r="D82" s="4">
        <v>901274344</v>
      </c>
      <c r="E82" s="4" t="s">
        <v>49</v>
      </c>
      <c r="F82" s="4" t="s">
        <v>268</v>
      </c>
      <c r="G82" s="4" t="s">
        <v>74</v>
      </c>
      <c r="H82" s="4" t="s">
        <v>10</v>
      </c>
      <c r="I82" s="4" t="s">
        <v>269</v>
      </c>
      <c r="J82" s="4" t="s">
        <v>17</v>
      </c>
      <c r="K82" s="4" t="s">
        <v>18</v>
      </c>
      <c r="L82" s="4" t="s">
        <v>12</v>
      </c>
      <c r="M82" s="4">
        <v>8654865</v>
      </c>
      <c r="N82" s="4">
        <v>9569265</v>
      </c>
      <c r="O82" s="4">
        <v>6884858</v>
      </c>
      <c r="P82" s="4">
        <v>6884858</v>
      </c>
      <c r="Q82" s="4">
        <v>2684407</v>
      </c>
      <c r="R82" s="4">
        <v>879699</v>
      </c>
      <c r="S82" s="4"/>
      <c r="T82" s="28">
        <f t="shared" si="7"/>
        <v>1.2570869290259872</v>
      </c>
      <c r="U82" s="18">
        <f t="shared" si="8"/>
        <v>0.7194761562147145</v>
      </c>
      <c r="V82" s="18"/>
      <c r="W82" s="18">
        <f t="shared" si="9"/>
        <v>0.32770701313176431</v>
      </c>
      <c r="X82" s="20">
        <f t="shared" si="10"/>
        <v>9.1929630959117548E-2</v>
      </c>
    </row>
    <row r="83" spans="1:24" s="3" customFormat="1" ht="11.25" customHeight="1" x14ac:dyDescent="0.2">
      <c r="A83" s="2">
        <v>1625</v>
      </c>
      <c r="B83" s="4" t="s">
        <v>21</v>
      </c>
      <c r="C83" s="4" t="s">
        <v>9</v>
      </c>
      <c r="D83" s="4">
        <v>830092234</v>
      </c>
      <c r="E83" s="4" t="s">
        <v>49</v>
      </c>
      <c r="F83" s="4" t="s">
        <v>128</v>
      </c>
      <c r="G83" s="4" t="s">
        <v>74</v>
      </c>
      <c r="H83" s="4" t="s">
        <v>14</v>
      </c>
      <c r="I83" s="4" t="s">
        <v>129</v>
      </c>
      <c r="J83" s="4" t="s">
        <v>11</v>
      </c>
      <c r="K83" s="4" t="s">
        <v>11</v>
      </c>
      <c r="L83" s="4" t="s">
        <v>12</v>
      </c>
      <c r="M83" s="4">
        <v>25290724</v>
      </c>
      <c r="N83" s="4">
        <v>27775616</v>
      </c>
      <c r="O83" s="4">
        <v>20039401</v>
      </c>
      <c r="P83" s="4">
        <v>21604522</v>
      </c>
      <c r="Q83" s="4">
        <v>6171094</v>
      </c>
      <c r="R83" s="4">
        <v>818507</v>
      </c>
      <c r="S83" s="4">
        <v>788459</v>
      </c>
      <c r="T83" s="28">
        <f t="shared" si="7"/>
        <v>1.2620498985972683</v>
      </c>
      <c r="U83" s="18">
        <f t="shared" si="8"/>
        <v>0.77782332532246989</v>
      </c>
      <c r="V83" s="18">
        <f>R83/S83</f>
        <v>1.0381097812314908</v>
      </c>
      <c r="W83" s="18">
        <f t="shared" si="9"/>
        <v>0.13263563964509373</v>
      </c>
      <c r="X83" s="20">
        <f t="shared" si="10"/>
        <v>2.9468545360074101E-2</v>
      </c>
    </row>
    <row r="84" spans="1:24" s="3" customFormat="1" ht="11.25" customHeight="1" x14ac:dyDescent="0.2">
      <c r="A84" s="2">
        <v>3633</v>
      </c>
      <c r="B84" s="4" t="s">
        <v>21</v>
      </c>
      <c r="C84" s="4" t="s">
        <v>9</v>
      </c>
      <c r="D84" s="4">
        <v>900261089</v>
      </c>
      <c r="E84" s="4" t="s">
        <v>49</v>
      </c>
      <c r="F84" s="4" t="s">
        <v>207</v>
      </c>
      <c r="G84" s="4" t="s">
        <v>74</v>
      </c>
      <c r="H84" s="4" t="s">
        <v>75</v>
      </c>
      <c r="I84" s="4" t="s">
        <v>208</v>
      </c>
      <c r="J84" s="4" t="s">
        <v>178</v>
      </c>
      <c r="K84" s="4" t="s">
        <v>179</v>
      </c>
      <c r="L84" s="4" t="s">
        <v>12</v>
      </c>
      <c r="M84" s="4">
        <v>34605065</v>
      </c>
      <c r="N84" s="4">
        <v>41278920</v>
      </c>
      <c r="O84" s="4">
        <v>27401230</v>
      </c>
      <c r="P84" s="4">
        <v>30760331</v>
      </c>
      <c r="Q84" s="4">
        <v>10518589</v>
      </c>
      <c r="R84" s="4">
        <v>5167011</v>
      </c>
      <c r="S84" s="4">
        <v>60366</v>
      </c>
      <c r="T84" s="28">
        <f t="shared" si="7"/>
        <v>1.2629018843314699</v>
      </c>
      <c r="U84" s="18">
        <f t="shared" si="8"/>
        <v>0.74518255322571425</v>
      </c>
      <c r="V84" s="18">
        <f>R84/S84</f>
        <v>85.594722194612856</v>
      </c>
      <c r="W84" s="18">
        <f t="shared" si="9"/>
        <v>0.49122662744974632</v>
      </c>
      <c r="X84" s="20">
        <f t="shared" si="10"/>
        <v>0.12517311499428765</v>
      </c>
    </row>
    <row r="85" spans="1:24" s="3" customFormat="1" ht="11.25" customHeight="1" x14ac:dyDescent="0.2">
      <c r="A85" s="2">
        <v>249</v>
      </c>
      <c r="B85" s="4" t="s">
        <v>28</v>
      </c>
      <c r="C85" s="4" t="s">
        <v>9</v>
      </c>
      <c r="D85" s="4">
        <v>800119427</v>
      </c>
      <c r="E85" s="4" t="s">
        <v>49</v>
      </c>
      <c r="F85" s="4" t="s">
        <v>1108</v>
      </c>
      <c r="G85" s="4" t="s">
        <v>78</v>
      </c>
      <c r="H85" s="4" t="s">
        <v>10</v>
      </c>
      <c r="I85" s="4" t="s">
        <v>1109</v>
      </c>
      <c r="J85" s="4" t="s">
        <v>13</v>
      </c>
      <c r="K85" s="4" t="s">
        <v>325</v>
      </c>
      <c r="L85" s="4" t="s">
        <v>12</v>
      </c>
      <c r="M85" s="4">
        <v>6174766</v>
      </c>
      <c r="N85" s="4">
        <v>46229612</v>
      </c>
      <c r="O85" s="4">
        <v>4887147</v>
      </c>
      <c r="P85" s="4">
        <v>16689146</v>
      </c>
      <c r="Q85" s="4">
        <v>29540466</v>
      </c>
      <c r="R85" s="4">
        <v>710836</v>
      </c>
      <c r="S85" s="4">
        <v>1925034</v>
      </c>
      <c r="T85" s="28">
        <f t="shared" si="7"/>
        <v>1.2634704869732791</v>
      </c>
      <c r="U85" s="18">
        <f t="shared" si="8"/>
        <v>0.36100553904713717</v>
      </c>
      <c r="V85" s="18">
        <f>R85/S85</f>
        <v>0.36925893256950265</v>
      </c>
      <c r="W85" s="18">
        <f t="shared" si="9"/>
        <v>2.4063127507873438E-2</v>
      </c>
      <c r="X85" s="20">
        <f t="shared" si="10"/>
        <v>1.5376205190733593E-2</v>
      </c>
    </row>
    <row r="86" spans="1:24" s="3" customFormat="1" ht="11.25" customHeight="1" x14ac:dyDescent="0.2">
      <c r="A86" s="2">
        <v>1753</v>
      </c>
      <c r="B86" s="4" t="s">
        <v>21</v>
      </c>
      <c r="C86" s="4" t="s">
        <v>9</v>
      </c>
      <c r="D86" s="4">
        <v>830128434</v>
      </c>
      <c r="E86" s="4" t="s">
        <v>49</v>
      </c>
      <c r="F86" s="4" t="s">
        <v>134</v>
      </c>
      <c r="G86" s="4" t="s">
        <v>74</v>
      </c>
      <c r="H86" s="4" t="s">
        <v>10</v>
      </c>
      <c r="I86" s="4" t="s">
        <v>135</v>
      </c>
      <c r="J86" s="4" t="s">
        <v>23</v>
      </c>
      <c r="K86" s="4" t="s">
        <v>136</v>
      </c>
      <c r="L86" s="4" t="s">
        <v>12</v>
      </c>
      <c r="M86" s="4">
        <v>346936867</v>
      </c>
      <c r="N86" s="4">
        <v>452705626</v>
      </c>
      <c r="O86" s="4">
        <v>274129003</v>
      </c>
      <c r="P86" s="4">
        <v>274214684</v>
      </c>
      <c r="Q86" s="4">
        <v>178490942</v>
      </c>
      <c r="R86" s="4">
        <v>48876966</v>
      </c>
      <c r="S86" s="4">
        <v>69777122</v>
      </c>
      <c r="T86" s="28">
        <f t="shared" si="7"/>
        <v>1.2655970845959703</v>
      </c>
      <c r="U86" s="18">
        <f t="shared" si="8"/>
        <v>0.60572404726421492</v>
      </c>
      <c r="V86" s="18">
        <f>R86/S86</f>
        <v>0.70047265635289457</v>
      </c>
      <c r="W86" s="18">
        <f t="shared" si="9"/>
        <v>0.27383443357030407</v>
      </c>
      <c r="X86" s="20">
        <f t="shared" si="10"/>
        <v>0.10796633218779569</v>
      </c>
    </row>
    <row r="87" spans="1:24" s="3" customFormat="1" ht="11.25" customHeight="1" x14ac:dyDescent="0.2">
      <c r="A87" s="2">
        <v>11725</v>
      </c>
      <c r="B87" s="4" t="s">
        <v>19</v>
      </c>
      <c r="C87" s="4" t="s">
        <v>9</v>
      </c>
      <c r="D87" s="4">
        <v>830077515</v>
      </c>
      <c r="E87" s="4" t="s">
        <v>49</v>
      </c>
      <c r="F87" s="4" t="s">
        <v>572</v>
      </c>
      <c r="G87" s="4" t="s">
        <v>74</v>
      </c>
      <c r="H87" s="4" t="s">
        <v>10</v>
      </c>
      <c r="I87" s="4" t="s">
        <v>573</v>
      </c>
      <c r="J87" s="4" t="s">
        <v>11</v>
      </c>
      <c r="K87" s="4" t="s">
        <v>11</v>
      </c>
      <c r="L87" s="4" t="s">
        <v>12</v>
      </c>
      <c r="M87" s="4">
        <v>26578119</v>
      </c>
      <c r="N87" s="4">
        <v>28929343</v>
      </c>
      <c r="O87" s="4">
        <v>20892440</v>
      </c>
      <c r="P87" s="4">
        <v>15600725</v>
      </c>
      <c r="Q87" s="4">
        <v>13328618</v>
      </c>
      <c r="R87" s="4">
        <v>2886073</v>
      </c>
      <c r="S87" s="4">
        <v>1516381</v>
      </c>
      <c r="T87" s="28">
        <f t="shared" si="7"/>
        <v>1.2721404967538497</v>
      </c>
      <c r="U87" s="18">
        <f t="shared" si="8"/>
        <v>0.53926993779291843</v>
      </c>
      <c r="V87" s="18">
        <f>R87/S87</f>
        <v>1.903263757591265</v>
      </c>
      <c r="W87" s="18">
        <f t="shared" si="9"/>
        <v>0.21653205156003422</v>
      </c>
      <c r="X87" s="20">
        <f t="shared" si="10"/>
        <v>9.9762825585081552E-2</v>
      </c>
    </row>
    <row r="88" spans="1:24" s="3" customFormat="1" ht="11.25" customHeight="1" x14ac:dyDescent="0.2">
      <c r="A88" s="2">
        <v>11349</v>
      </c>
      <c r="B88" s="4" t="s">
        <v>19</v>
      </c>
      <c r="C88" s="4" t="s">
        <v>9</v>
      </c>
      <c r="D88" s="4">
        <v>830065206</v>
      </c>
      <c r="E88" s="4" t="s">
        <v>49</v>
      </c>
      <c r="F88" s="4" t="s">
        <v>558</v>
      </c>
      <c r="G88" s="4" t="s">
        <v>74</v>
      </c>
      <c r="H88" s="4" t="s">
        <v>10</v>
      </c>
      <c r="I88" s="4" t="s">
        <v>559</v>
      </c>
      <c r="J88" s="4" t="s">
        <v>11</v>
      </c>
      <c r="K88" s="4" t="s">
        <v>11</v>
      </c>
      <c r="L88" s="4" t="s">
        <v>12</v>
      </c>
      <c r="M88" s="4">
        <v>4071678</v>
      </c>
      <c r="N88" s="4">
        <v>4994212</v>
      </c>
      <c r="O88" s="4">
        <v>3170245</v>
      </c>
      <c r="P88" s="4">
        <v>755147</v>
      </c>
      <c r="Q88" s="4">
        <v>4239065</v>
      </c>
      <c r="R88" s="4">
        <v>-172845</v>
      </c>
      <c r="S88" s="4">
        <v>0</v>
      </c>
      <c r="T88" s="28">
        <f t="shared" si="7"/>
        <v>1.2843417464580813</v>
      </c>
      <c r="U88" s="18">
        <f t="shared" si="8"/>
        <v>0.15120443425309138</v>
      </c>
      <c r="V88" s="18"/>
      <c r="W88" s="18">
        <f t="shared" si="9"/>
        <v>-4.0774321695940023E-2</v>
      </c>
      <c r="X88" s="20">
        <f t="shared" si="10"/>
        <v>-3.4609063451851864E-2</v>
      </c>
    </row>
    <row r="89" spans="1:24" s="3" customFormat="1" ht="11.25" customHeight="1" x14ac:dyDescent="0.2">
      <c r="A89" s="2">
        <v>25551</v>
      </c>
      <c r="B89" s="4" t="s">
        <v>19</v>
      </c>
      <c r="C89" s="4" t="s">
        <v>9</v>
      </c>
      <c r="D89" s="4">
        <v>900214324</v>
      </c>
      <c r="E89" s="4" t="s">
        <v>49</v>
      </c>
      <c r="F89" s="4" t="s">
        <v>850</v>
      </c>
      <c r="G89" s="4" t="s">
        <v>74</v>
      </c>
      <c r="H89" s="4" t="s">
        <v>10</v>
      </c>
      <c r="I89" s="4" t="s">
        <v>851</v>
      </c>
      <c r="J89" s="4" t="s">
        <v>13</v>
      </c>
      <c r="K89" s="4" t="s">
        <v>103</v>
      </c>
      <c r="L89" s="4" t="s">
        <v>12</v>
      </c>
      <c r="M89" s="4">
        <v>5570727</v>
      </c>
      <c r="N89" s="4">
        <v>7152017</v>
      </c>
      <c r="O89" s="4">
        <v>4336768</v>
      </c>
      <c r="P89" s="4">
        <v>1729898</v>
      </c>
      <c r="Q89" s="4">
        <v>5422119</v>
      </c>
      <c r="R89" s="4">
        <v>668659</v>
      </c>
      <c r="S89" s="4">
        <v>76356</v>
      </c>
      <c r="T89" s="28">
        <f t="shared" si="7"/>
        <v>1.2845342430123077</v>
      </c>
      <c r="U89" s="18">
        <f t="shared" si="8"/>
        <v>0.2418755436403465</v>
      </c>
      <c r="V89" s="18">
        <f>R89/S89</f>
        <v>8.7571245219760065</v>
      </c>
      <c r="W89" s="18">
        <f t="shared" si="9"/>
        <v>0.12332060583694308</v>
      </c>
      <c r="X89" s="20">
        <f t="shared" si="10"/>
        <v>9.3492367258075595E-2</v>
      </c>
    </row>
    <row r="90" spans="1:24" s="3" customFormat="1" ht="11.25" customHeight="1" x14ac:dyDescent="0.2">
      <c r="A90" s="2">
        <v>3323</v>
      </c>
      <c r="B90" s="4" t="s">
        <v>28</v>
      </c>
      <c r="C90" s="4" t="s">
        <v>9</v>
      </c>
      <c r="D90" s="4">
        <v>900504374</v>
      </c>
      <c r="E90" s="4" t="s">
        <v>49</v>
      </c>
      <c r="F90" s="4" t="s">
        <v>1126</v>
      </c>
      <c r="G90" s="4" t="s">
        <v>74</v>
      </c>
      <c r="H90" s="4" t="s">
        <v>10</v>
      </c>
      <c r="I90" s="4" t="s">
        <v>1127</v>
      </c>
      <c r="J90" s="4" t="s">
        <v>11</v>
      </c>
      <c r="K90" s="4" t="s">
        <v>11</v>
      </c>
      <c r="L90" s="4" t="s">
        <v>12</v>
      </c>
      <c r="M90" s="4">
        <v>11716713</v>
      </c>
      <c r="N90" s="4">
        <v>14174729</v>
      </c>
      <c r="O90" s="4">
        <v>9043038</v>
      </c>
      <c r="P90" s="4">
        <v>9098908</v>
      </c>
      <c r="Q90" s="4">
        <v>5075821</v>
      </c>
      <c r="R90" s="4">
        <v>961259</v>
      </c>
      <c r="S90" s="4">
        <v>725892</v>
      </c>
      <c r="T90" s="28">
        <f t="shared" si="7"/>
        <v>1.2956611483884066</v>
      </c>
      <c r="U90" s="18">
        <f t="shared" si="8"/>
        <v>0.64191054375713286</v>
      </c>
      <c r="V90" s="18">
        <f>R90/S90</f>
        <v>1.3242452045207826</v>
      </c>
      <c r="W90" s="18">
        <f t="shared" si="9"/>
        <v>0.18938000374717706</v>
      </c>
      <c r="X90" s="20">
        <f t="shared" si="10"/>
        <v>6.7814982565098769E-2</v>
      </c>
    </row>
    <row r="91" spans="1:24" s="3" customFormat="1" ht="11.25" customHeight="1" x14ac:dyDescent="0.2">
      <c r="A91" s="2">
        <v>4085</v>
      </c>
      <c r="B91" s="4" t="s">
        <v>21</v>
      </c>
      <c r="C91" s="4" t="s">
        <v>9</v>
      </c>
      <c r="D91" s="4">
        <v>900397663</v>
      </c>
      <c r="E91" s="4" t="s">
        <v>49</v>
      </c>
      <c r="F91" s="4" t="s">
        <v>215</v>
      </c>
      <c r="G91" s="4" t="s">
        <v>74</v>
      </c>
      <c r="H91" s="4" t="s">
        <v>10</v>
      </c>
      <c r="I91" s="4" t="s">
        <v>216</v>
      </c>
      <c r="J91" s="4" t="s">
        <v>11</v>
      </c>
      <c r="K91" s="4" t="s">
        <v>11</v>
      </c>
      <c r="L91" s="4" t="s">
        <v>12</v>
      </c>
      <c r="M91" s="4">
        <v>24325274</v>
      </c>
      <c r="N91" s="4">
        <v>25715107</v>
      </c>
      <c r="O91" s="4">
        <v>18701865</v>
      </c>
      <c r="P91" s="4">
        <v>18701865</v>
      </c>
      <c r="Q91" s="4">
        <v>7013242</v>
      </c>
      <c r="R91" s="4">
        <v>726342</v>
      </c>
      <c r="S91" s="4"/>
      <c r="T91" s="28">
        <f t="shared" si="7"/>
        <v>1.3006870705140905</v>
      </c>
      <c r="U91" s="18">
        <f t="shared" si="8"/>
        <v>0.72727152175567455</v>
      </c>
      <c r="V91" s="18"/>
      <c r="W91" s="18">
        <f t="shared" si="9"/>
        <v>0.10356722326136757</v>
      </c>
      <c r="X91" s="20">
        <f t="shared" si="10"/>
        <v>2.8245731196063079E-2</v>
      </c>
    </row>
    <row r="92" spans="1:24" s="3" customFormat="1" ht="11.25" customHeight="1" x14ac:dyDescent="0.2">
      <c r="A92" s="2">
        <v>21619</v>
      </c>
      <c r="B92" s="4" t="s">
        <v>19</v>
      </c>
      <c r="C92" s="4" t="s">
        <v>9</v>
      </c>
      <c r="D92" s="4">
        <v>900057180</v>
      </c>
      <c r="E92" s="4" t="s">
        <v>49</v>
      </c>
      <c r="F92" s="4" t="s">
        <v>761</v>
      </c>
      <c r="G92" s="4" t="s">
        <v>423</v>
      </c>
      <c r="H92" s="4" t="s">
        <v>10</v>
      </c>
      <c r="I92" s="4" t="s">
        <v>762</v>
      </c>
      <c r="J92" s="4" t="s">
        <v>11</v>
      </c>
      <c r="K92" s="4" t="s">
        <v>11</v>
      </c>
      <c r="L92" s="4" t="s">
        <v>12</v>
      </c>
      <c r="M92" s="4">
        <v>2282589</v>
      </c>
      <c r="N92" s="4">
        <v>2354876</v>
      </c>
      <c r="O92" s="4">
        <v>1730981</v>
      </c>
      <c r="P92" s="4">
        <v>579258</v>
      </c>
      <c r="Q92" s="4">
        <v>1775618</v>
      </c>
      <c r="R92" s="4">
        <v>117128</v>
      </c>
      <c r="S92" s="4"/>
      <c r="T92" s="28">
        <f t="shared" si="7"/>
        <v>1.3186678536621719</v>
      </c>
      <c r="U92" s="18">
        <f t="shared" si="8"/>
        <v>0.24598237869000322</v>
      </c>
      <c r="V92" s="18"/>
      <c r="W92" s="18">
        <f t="shared" si="9"/>
        <v>6.5964638790550673E-2</v>
      </c>
      <c r="X92" s="20">
        <f t="shared" si="10"/>
        <v>4.973850003142416E-2</v>
      </c>
    </row>
    <row r="93" spans="1:24" s="3" customFormat="1" ht="11.25" customHeight="1" x14ac:dyDescent="0.2">
      <c r="A93" s="2">
        <v>2013</v>
      </c>
      <c r="B93" s="4" t="s">
        <v>24</v>
      </c>
      <c r="C93" s="4" t="s">
        <v>9</v>
      </c>
      <c r="D93" s="4">
        <v>900612501</v>
      </c>
      <c r="E93" s="4" t="s">
        <v>49</v>
      </c>
      <c r="F93" s="4" t="s">
        <v>296</v>
      </c>
      <c r="G93" s="4" t="s">
        <v>74</v>
      </c>
      <c r="H93" s="4" t="s">
        <v>10</v>
      </c>
      <c r="I93" s="4" t="s">
        <v>297</v>
      </c>
      <c r="J93" s="4" t="s">
        <v>11</v>
      </c>
      <c r="K93" s="4" t="s">
        <v>11</v>
      </c>
      <c r="L93" s="4" t="s">
        <v>12</v>
      </c>
      <c r="M93" s="4">
        <v>270609960</v>
      </c>
      <c r="N93" s="4">
        <v>336950050</v>
      </c>
      <c r="O93" s="4">
        <v>205041347</v>
      </c>
      <c r="P93" s="4">
        <v>233135729</v>
      </c>
      <c r="Q93" s="4">
        <v>103814321</v>
      </c>
      <c r="R93" s="4">
        <v>90546409</v>
      </c>
      <c r="S93" s="4">
        <v>13917923</v>
      </c>
      <c r="T93" s="28">
        <f t="shared" si="7"/>
        <v>1.3197823949137439</v>
      </c>
      <c r="U93" s="18">
        <f t="shared" si="8"/>
        <v>0.69189996855617031</v>
      </c>
      <c r="V93" s="18">
        <f>R93/S93</f>
        <v>6.5057414816851624</v>
      </c>
      <c r="W93" s="18">
        <f t="shared" si="9"/>
        <v>0.87219574455435678</v>
      </c>
      <c r="X93" s="20">
        <f t="shared" si="10"/>
        <v>0.26872353632237184</v>
      </c>
    </row>
    <row r="94" spans="1:24" s="3" customFormat="1" ht="11.25" customHeight="1" x14ac:dyDescent="0.2">
      <c r="A94" s="2">
        <v>5443</v>
      </c>
      <c r="B94" s="4" t="s">
        <v>19</v>
      </c>
      <c r="C94" s="4" t="s">
        <v>9</v>
      </c>
      <c r="D94" s="4">
        <v>802019980</v>
      </c>
      <c r="E94" s="4" t="s">
        <v>49</v>
      </c>
      <c r="F94" s="4" t="s">
        <v>427</v>
      </c>
      <c r="G94" s="4" t="s">
        <v>74</v>
      </c>
      <c r="H94" s="4" t="s">
        <v>10</v>
      </c>
      <c r="I94" s="4" t="s">
        <v>428</v>
      </c>
      <c r="J94" s="4" t="s">
        <v>17</v>
      </c>
      <c r="K94" s="4" t="s">
        <v>18</v>
      </c>
      <c r="L94" s="4" t="s">
        <v>12</v>
      </c>
      <c r="M94" s="4">
        <v>2756440</v>
      </c>
      <c r="N94" s="4">
        <v>2881435</v>
      </c>
      <c r="O94" s="4">
        <v>2084933</v>
      </c>
      <c r="P94" s="4">
        <v>5319193</v>
      </c>
      <c r="Q94" s="4">
        <v>-2437758</v>
      </c>
      <c r="R94" s="4">
        <v>-4846</v>
      </c>
      <c r="S94" s="4">
        <v>1491</v>
      </c>
      <c r="T94" s="28">
        <f t="shared" si="7"/>
        <v>1.3220760571203007</v>
      </c>
      <c r="U94" s="18">
        <f t="shared" si="8"/>
        <v>1.8460222076847126</v>
      </c>
      <c r="V94" s="18">
        <f>R94/S94</f>
        <v>-3.2501676727028839</v>
      </c>
      <c r="W94" s="18">
        <f t="shared" si="9"/>
        <v>1.9878921533638696E-3</v>
      </c>
      <c r="X94" s="20">
        <f t="shared" si="10"/>
        <v>-1.6818009082280184E-3</v>
      </c>
    </row>
    <row r="95" spans="1:24" s="3" customFormat="1" ht="11.25" customHeight="1" x14ac:dyDescent="0.2">
      <c r="A95" s="2">
        <v>21911</v>
      </c>
      <c r="B95" s="4" t="s">
        <v>19</v>
      </c>
      <c r="C95" s="4" t="s">
        <v>9</v>
      </c>
      <c r="D95" s="4">
        <v>900070751</v>
      </c>
      <c r="E95" s="4" t="s">
        <v>49</v>
      </c>
      <c r="F95" s="4" t="s">
        <v>769</v>
      </c>
      <c r="G95" s="4" t="s">
        <v>74</v>
      </c>
      <c r="H95" s="4" t="s">
        <v>10</v>
      </c>
      <c r="I95" s="4" t="s">
        <v>770</v>
      </c>
      <c r="J95" s="4" t="s">
        <v>13</v>
      </c>
      <c r="K95" s="4" t="s">
        <v>185</v>
      </c>
      <c r="L95" s="4" t="s">
        <v>12</v>
      </c>
      <c r="M95" s="4">
        <v>4599437</v>
      </c>
      <c r="N95" s="4">
        <v>5622245</v>
      </c>
      <c r="O95" s="4">
        <v>3466556</v>
      </c>
      <c r="P95" s="4">
        <v>1944101</v>
      </c>
      <c r="Q95" s="4">
        <v>3678144</v>
      </c>
      <c r="R95" s="4">
        <v>687006</v>
      </c>
      <c r="S95" s="4">
        <v>31185</v>
      </c>
      <c r="T95" s="28">
        <f t="shared" si="7"/>
        <v>1.3268030287120705</v>
      </c>
      <c r="U95" s="18">
        <f t="shared" si="8"/>
        <v>0.34578731449803413</v>
      </c>
      <c r="V95" s="18">
        <f>R95/S95</f>
        <v>22.030014430014429</v>
      </c>
      <c r="W95" s="18">
        <f t="shared" si="9"/>
        <v>0.18678061544083102</v>
      </c>
      <c r="X95" s="20">
        <f t="shared" si="10"/>
        <v>0.12219424802725602</v>
      </c>
    </row>
    <row r="96" spans="1:24" s="3" customFormat="1" ht="11.25" customHeight="1" x14ac:dyDescent="0.2">
      <c r="A96" s="2">
        <v>3357</v>
      </c>
      <c r="B96" s="4" t="s">
        <v>21</v>
      </c>
      <c r="C96" s="4" t="s">
        <v>9</v>
      </c>
      <c r="D96" s="4">
        <v>900158025</v>
      </c>
      <c r="E96" s="4" t="s">
        <v>49</v>
      </c>
      <c r="F96" s="4" t="s">
        <v>199</v>
      </c>
      <c r="G96" s="4" t="s">
        <v>74</v>
      </c>
      <c r="H96" s="4" t="s">
        <v>10</v>
      </c>
      <c r="I96" s="4" t="s">
        <v>200</v>
      </c>
      <c r="J96" s="4" t="s">
        <v>11</v>
      </c>
      <c r="K96" s="4" t="s">
        <v>11</v>
      </c>
      <c r="L96" s="4" t="s">
        <v>12</v>
      </c>
      <c r="M96" s="4">
        <v>145009308</v>
      </c>
      <c r="N96" s="4">
        <v>155504179</v>
      </c>
      <c r="O96" s="4">
        <v>109011981</v>
      </c>
      <c r="P96" s="4">
        <v>109439244</v>
      </c>
      <c r="Q96" s="4">
        <v>46064935</v>
      </c>
      <c r="R96" s="4">
        <v>33111173</v>
      </c>
      <c r="S96" s="4">
        <v>7007168</v>
      </c>
      <c r="T96" s="28">
        <f t="shared" si="7"/>
        <v>1.330214410102317</v>
      </c>
      <c r="U96" s="18">
        <f t="shared" si="8"/>
        <v>0.70377043693468844</v>
      </c>
      <c r="V96" s="18">
        <f>R96/S96</f>
        <v>4.7253288347018367</v>
      </c>
      <c r="W96" s="18">
        <f t="shared" si="9"/>
        <v>0.71879343800224615</v>
      </c>
      <c r="X96" s="20">
        <f t="shared" si="10"/>
        <v>0.21292786607361852</v>
      </c>
    </row>
    <row r="97" spans="1:24" s="3" customFormat="1" ht="11.25" customHeight="1" x14ac:dyDescent="0.2">
      <c r="A97" s="2">
        <v>29081</v>
      </c>
      <c r="B97" s="4" t="s">
        <v>19</v>
      </c>
      <c r="C97" s="4" t="s">
        <v>9</v>
      </c>
      <c r="D97" s="4">
        <v>900358250</v>
      </c>
      <c r="E97" s="4" t="s">
        <v>49</v>
      </c>
      <c r="F97" s="4" t="s">
        <v>927</v>
      </c>
      <c r="G97" s="4" t="s">
        <v>78</v>
      </c>
      <c r="H97" s="4" t="s">
        <v>10</v>
      </c>
      <c r="I97" s="4" t="s">
        <v>928</v>
      </c>
      <c r="J97" s="4" t="s">
        <v>13</v>
      </c>
      <c r="K97" s="4" t="s">
        <v>103</v>
      </c>
      <c r="L97" s="4" t="s">
        <v>12</v>
      </c>
      <c r="M97" s="4">
        <v>1980246</v>
      </c>
      <c r="N97" s="4">
        <v>2110668</v>
      </c>
      <c r="O97" s="4">
        <v>1484025</v>
      </c>
      <c r="P97" s="4">
        <v>944103</v>
      </c>
      <c r="Q97" s="4">
        <v>1166565</v>
      </c>
      <c r="R97" s="4">
        <v>-73024</v>
      </c>
      <c r="S97" s="4">
        <v>0</v>
      </c>
      <c r="T97" s="28">
        <f t="shared" si="7"/>
        <v>1.3343750947591853</v>
      </c>
      <c r="U97" s="18">
        <f t="shared" si="8"/>
        <v>0.44730057024600745</v>
      </c>
      <c r="V97" s="18"/>
      <c r="W97" s="18">
        <f t="shared" si="9"/>
        <v>-6.2597454921071688E-2</v>
      </c>
      <c r="X97" s="20">
        <f t="shared" si="10"/>
        <v>-3.4597577638927582E-2</v>
      </c>
    </row>
    <row r="98" spans="1:24" s="3" customFormat="1" ht="11.25" customHeight="1" x14ac:dyDescent="0.2">
      <c r="A98" s="2">
        <v>1523</v>
      </c>
      <c r="B98" s="4" t="s">
        <v>21</v>
      </c>
      <c r="C98" s="4" t="s">
        <v>9</v>
      </c>
      <c r="D98" s="4">
        <v>830070192</v>
      </c>
      <c r="E98" s="4" t="s">
        <v>49</v>
      </c>
      <c r="F98" s="4" t="s">
        <v>121</v>
      </c>
      <c r="G98" s="4" t="s">
        <v>74</v>
      </c>
      <c r="H98" s="4" t="s">
        <v>75</v>
      </c>
      <c r="I98" s="4" t="s">
        <v>122</v>
      </c>
      <c r="J98" s="4" t="s">
        <v>11</v>
      </c>
      <c r="K98" s="4" t="s">
        <v>11</v>
      </c>
      <c r="L98" s="4" t="s">
        <v>12</v>
      </c>
      <c r="M98" s="4">
        <v>32538252</v>
      </c>
      <c r="N98" s="4">
        <v>47357948</v>
      </c>
      <c r="O98" s="4">
        <v>24199426</v>
      </c>
      <c r="P98" s="4">
        <v>24290562</v>
      </c>
      <c r="Q98" s="4">
        <v>23067386</v>
      </c>
      <c r="R98" s="4">
        <v>12492803</v>
      </c>
      <c r="S98" s="4">
        <v>717889</v>
      </c>
      <c r="T98" s="28">
        <f t="shared" si="7"/>
        <v>1.3445877600567882</v>
      </c>
      <c r="U98" s="18">
        <f t="shared" si="8"/>
        <v>0.51291415751375036</v>
      </c>
      <c r="V98" s="18">
        <f>R98/S98</f>
        <v>17.40213737778403</v>
      </c>
      <c r="W98" s="18">
        <f t="shared" si="9"/>
        <v>0.5415786166668386</v>
      </c>
      <c r="X98" s="20">
        <f t="shared" si="10"/>
        <v>0.26379527677170472</v>
      </c>
    </row>
    <row r="99" spans="1:24" s="3" customFormat="1" ht="11.25" customHeight="1" x14ac:dyDescent="0.2">
      <c r="A99" s="2">
        <v>4247</v>
      </c>
      <c r="B99" s="4" t="s">
        <v>21</v>
      </c>
      <c r="C99" s="4" t="s">
        <v>9</v>
      </c>
      <c r="D99" s="4">
        <v>900454399</v>
      </c>
      <c r="E99" s="4" t="s">
        <v>49</v>
      </c>
      <c r="F99" s="4" t="s">
        <v>225</v>
      </c>
      <c r="G99" s="4" t="s">
        <v>74</v>
      </c>
      <c r="H99" s="4" t="s">
        <v>10</v>
      </c>
      <c r="I99" s="4" t="s">
        <v>226</v>
      </c>
      <c r="J99" s="4" t="s">
        <v>11</v>
      </c>
      <c r="K99" s="4" t="s">
        <v>11</v>
      </c>
      <c r="L99" s="4" t="s">
        <v>12</v>
      </c>
      <c r="M99" s="4">
        <v>103337337</v>
      </c>
      <c r="N99" s="4">
        <v>116948208</v>
      </c>
      <c r="O99" s="4">
        <v>76592610</v>
      </c>
      <c r="P99" s="4">
        <v>89596886</v>
      </c>
      <c r="Q99" s="4">
        <v>27351322</v>
      </c>
      <c r="R99" s="4">
        <v>6189859</v>
      </c>
      <c r="S99" s="4"/>
      <c r="T99" s="28">
        <f t="shared" si="7"/>
        <v>1.349181559421986</v>
      </c>
      <c r="U99" s="18">
        <f t="shared" si="8"/>
        <v>0.76612448820079393</v>
      </c>
      <c r="V99" s="18"/>
      <c r="W99" s="18">
        <f t="shared" si="9"/>
        <v>0.22630931696829865</v>
      </c>
      <c r="X99" s="20">
        <f t="shared" si="10"/>
        <v>5.2928207330889585E-2</v>
      </c>
    </row>
    <row r="100" spans="1:24" s="3" customFormat="1" ht="11.25" customHeight="1" x14ac:dyDescent="0.2">
      <c r="A100" s="2">
        <v>723</v>
      </c>
      <c r="B100" s="4" t="s">
        <v>21</v>
      </c>
      <c r="C100" s="4" t="s">
        <v>9</v>
      </c>
      <c r="D100" s="4">
        <v>802010521</v>
      </c>
      <c r="E100" s="4" t="s">
        <v>49</v>
      </c>
      <c r="F100" s="4" t="s">
        <v>95</v>
      </c>
      <c r="G100" s="4" t="s">
        <v>74</v>
      </c>
      <c r="H100" s="4" t="s">
        <v>14</v>
      </c>
      <c r="I100" s="4" t="s">
        <v>96</v>
      </c>
      <c r="J100" s="4" t="s">
        <v>17</v>
      </c>
      <c r="K100" s="4" t="s">
        <v>97</v>
      </c>
      <c r="L100" s="4" t="s">
        <v>12</v>
      </c>
      <c r="M100" s="4">
        <v>12568655</v>
      </c>
      <c r="N100" s="4">
        <v>24131611</v>
      </c>
      <c r="O100" s="4">
        <v>9287398</v>
      </c>
      <c r="P100" s="4">
        <v>15524451</v>
      </c>
      <c r="Q100" s="4">
        <v>8607160</v>
      </c>
      <c r="R100" s="4">
        <v>683231</v>
      </c>
      <c r="S100" s="4">
        <v>1947844</v>
      </c>
      <c r="T100" s="28">
        <f t="shared" si="7"/>
        <v>1.3533020766419184</v>
      </c>
      <c r="U100" s="18">
        <f t="shared" si="8"/>
        <v>0.64332426873614035</v>
      </c>
      <c r="V100" s="18">
        <f>R100/S100</f>
        <v>0.35076268941455269</v>
      </c>
      <c r="W100" s="18">
        <f t="shared" si="9"/>
        <v>7.9379377169705223E-2</v>
      </c>
      <c r="X100" s="20">
        <f t="shared" si="10"/>
        <v>2.8312697399274337E-2</v>
      </c>
    </row>
    <row r="101" spans="1:24" s="3" customFormat="1" ht="11.25" customHeight="1" x14ac:dyDescent="0.2">
      <c r="A101" s="2">
        <v>8277</v>
      </c>
      <c r="B101" s="4" t="s">
        <v>19</v>
      </c>
      <c r="C101" s="4" t="s">
        <v>9</v>
      </c>
      <c r="D101" s="4">
        <v>811039154</v>
      </c>
      <c r="E101" s="4" t="s">
        <v>49</v>
      </c>
      <c r="F101" s="4" t="s">
        <v>481</v>
      </c>
      <c r="G101" s="4" t="s">
        <v>126</v>
      </c>
      <c r="H101" s="4" t="s">
        <v>10</v>
      </c>
      <c r="I101" s="4" t="s">
        <v>482</v>
      </c>
      <c r="J101" s="4" t="s">
        <v>13</v>
      </c>
      <c r="K101" s="4" t="s">
        <v>103</v>
      </c>
      <c r="L101" s="4" t="s">
        <v>12</v>
      </c>
      <c r="M101" s="4">
        <v>1231133</v>
      </c>
      <c r="N101" s="4">
        <v>1375917</v>
      </c>
      <c r="O101" s="4">
        <v>895984</v>
      </c>
      <c r="P101" s="4">
        <v>1328832</v>
      </c>
      <c r="Q101" s="4">
        <v>47085</v>
      </c>
      <c r="R101" s="4">
        <v>38542</v>
      </c>
      <c r="S101" s="4"/>
      <c r="T101" s="28">
        <f t="shared" si="7"/>
        <v>1.3740569028018357</v>
      </c>
      <c r="U101" s="18">
        <f t="shared" si="8"/>
        <v>0.96577918580844624</v>
      </c>
      <c r="V101" s="18"/>
      <c r="W101" s="18">
        <f t="shared" si="9"/>
        <v>0.81856217479027293</v>
      </c>
      <c r="X101" s="20">
        <f t="shared" si="10"/>
        <v>2.8011864087732038E-2</v>
      </c>
    </row>
    <row r="102" spans="1:24" s="3" customFormat="1" ht="11.25" customHeight="1" x14ac:dyDescent="0.2">
      <c r="A102" s="2">
        <v>2089</v>
      </c>
      <c r="B102" s="4" t="s">
        <v>24</v>
      </c>
      <c r="C102" s="4" t="s">
        <v>9</v>
      </c>
      <c r="D102" s="4">
        <v>900806600</v>
      </c>
      <c r="E102" s="4" t="s">
        <v>49</v>
      </c>
      <c r="F102" s="4" t="s">
        <v>298</v>
      </c>
      <c r="G102" s="4" t="s">
        <v>78</v>
      </c>
      <c r="H102" s="4" t="s">
        <v>10</v>
      </c>
      <c r="I102" s="4" t="s">
        <v>299</v>
      </c>
      <c r="J102" s="4" t="s">
        <v>17</v>
      </c>
      <c r="K102" s="4" t="s">
        <v>97</v>
      </c>
      <c r="L102" s="4" t="s">
        <v>12</v>
      </c>
      <c r="M102" s="4">
        <v>469598898</v>
      </c>
      <c r="N102" s="4">
        <v>678423416</v>
      </c>
      <c r="O102" s="4">
        <v>341117962</v>
      </c>
      <c r="P102" s="4">
        <v>427686491</v>
      </c>
      <c r="Q102" s="4">
        <v>250736925</v>
      </c>
      <c r="R102" s="4">
        <v>22557578</v>
      </c>
      <c r="S102" s="4">
        <v>11353222</v>
      </c>
      <c r="T102" s="28">
        <f t="shared" si="7"/>
        <v>1.3766466451860426</v>
      </c>
      <c r="U102" s="18">
        <f t="shared" si="8"/>
        <v>0.63041233676993247</v>
      </c>
      <c r="V102" s="18">
        <f>R102/S102</f>
        <v>1.9868877751179357</v>
      </c>
      <c r="W102" s="18">
        <f t="shared" si="9"/>
        <v>8.9965121810439364E-2</v>
      </c>
      <c r="X102" s="20">
        <f t="shared" si="10"/>
        <v>3.3249999142128665E-2</v>
      </c>
    </row>
    <row r="103" spans="1:24" s="3" customFormat="1" ht="11.25" customHeight="1" x14ac:dyDescent="0.2">
      <c r="A103" s="2">
        <v>233</v>
      </c>
      <c r="B103" s="4" t="s">
        <v>19</v>
      </c>
      <c r="C103" s="4" t="s">
        <v>9</v>
      </c>
      <c r="D103" s="4">
        <v>800009973</v>
      </c>
      <c r="E103" s="4" t="s">
        <v>49</v>
      </c>
      <c r="F103" s="4" t="s">
        <v>307</v>
      </c>
      <c r="G103" s="4" t="s">
        <v>74</v>
      </c>
      <c r="H103" s="4" t="s">
        <v>10</v>
      </c>
      <c r="I103" s="4" t="s">
        <v>308</v>
      </c>
      <c r="J103" s="4" t="s">
        <v>11</v>
      </c>
      <c r="K103" s="4" t="s">
        <v>11</v>
      </c>
      <c r="L103" s="4" t="s">
        <v>12</v>
      </c>
      <c r="M103" s="4">
        <v>10005049</v>
      </c>
      <c r="N103" s="4">
        <v>12858888</v>
      </c>
      <c r="O103" s="4">
        <v>7267435</v>
      </c>
      <c r="P103" s="4">
        <v>7605068</v>
      </c>
      <c r="Q103" s="4">
        <v>5253820</v>
      </c>
      <c r="R103" s="4">
        <v>2002732</v>
      </c>
      <c r="S103" s="4">
        <v>326323</v>
      </c>
      <c r="T103" s="28">
        <f t="shared" si="7"/>
        <v>1.3766960420010637</v>
      </c>
      <c r="U103" s="18">
        <f t="shared" si="8"/>
        <v>0.59142501280048476</v>
      </c>
      <c r="V103" s="18">
        <f>R103/S103</f>
        <v>6.1372689022839335</v>
      </c>
      <c r="W103" s="18">
        <f t="shared" si="9"/>
        <v>0.38119539687313231</v>
      </c>
      <c r="X103" s="20">
        <f t="shared" si="10"/>
        <v>0.15574690439795416</v>
      </c>
    </row>
    <row r="104" spans="1:24" s="3" customFormat="1" ht="11.25" customHeight="1" x14ac:dyDescent="0.2">
      <c r="A104" s="2">
        <v>5215</v>
      </c>
      <c r="B104" s="4" t="s">
        <v>21</v>
      </c>
      <c r="C104" s="4" t="s">
        <v>9</v>
      </c>
      <c r="D104" s="4">
        <v>900961620</v>
      </c>
      <c r="E104" s="4" t="s">
        <v>49</v>
      </c>
      <c r="F104" s="4" t="s">
        <v>258</v>
      </c>
      <c r="G104" s="4" t="s">
        <v>74</v>
      </c>
      <c r="H104" s="4" t="s">
        <v>10</v>
      </c>
      <c r="I104" s="4" t="s">
        <v>259</v>
      </c>
      <c r="J104" s="4" t="s">
        <v>11</v>
      </c>
      <c r="K104" s="4" t="s">
        <v>11</v>
      </c>
      <c r="L104" s="4" t="s">
        <v>12</v>
      </c>
      <c r="M104" s="4">
        <v>45467330</v>
      </c>
      <c r="N104" s="4">
        <v>48062622</v>
      </c>
      <c r="O104" s="4">
        <v>32851216</v>
      </c>
      <c r="P104" s="4">
        <v>32982601</v>
      </c>
      <c r="Q104" s="4">
        <v>15080021</v>
      </c>
      <c r="R104" s="4">
        <v>2081116</v>
      </c>
      <c r="S104" s="4"/>
      <c r="T104" s="28">
        <f t="shared" si="7"/>
        <v>1.3840379607257156</v>
      </c>
      <c r="U104" s="18">
        <f t="shared" si="8"/>
        <v>0.68624223206133028</v>
      </c>
      <c r="V104" s="18"/>
      <c r="W104" s="18">
        <f t="shared" si="9"/>
        <v>0.13800484760598145</v>
      </c>
      <c r="X104" s="20">
        <f t="shared" si="10"/>
        <v>4.3300092949569005E-2</v>
      </c>
    </row>
    <row r="105" spans="1:24" s="3" customFormat="1" ht="11.25" customHeight="1" x14ac:dyDescent="0.2">
      <c r="A105" s="2">
        <v>6681</v>
      </c>
      <c r="B105" s="4" t="s">
        <v>19</v>
      </c>
      <c r="C105" s="4" t="s">
        <v>9</v>
      </c>
      <c r="D105" s="4">
        <v>805030670</v>
      </c>
      <c r="E105" s="4" t="s">
        <v>49</v>
      </c>
      <c r="F105" s="4" t="s">
        <v>461</v>
      </c>
      <c r="G105" s="4" t="s">
        <v>74</v>
      </c>
      <c r="H105" s="4" t="s">
        <v>10</v>
      </c>
      <c r="I105" s="4" t="s">
        <v>462</v>
      </c>
      <c r="J105" s="4" t="s">
        <v>178</v>
      </c>
      <c r="K105" s="4" t="s">
        <v>179</v>
      </c>
      <c r="L105" s="4" t="s">
        <v>12</v>
      </c>
      <c r="M105" s="4">
        <v>22706852</v>
      </c>
      <c r="N105" s="4">
        <v>38985929</v>
      </c>
      <c r="O105" s="4">
        <v>16193381</v>
      </c>
      <c r="P105" s="4">
        <v>19075216</v>
      </c>
      <c r="Q105" s="4">
        <v>19910713</v>
      </c>
      <c r="R105" s="4">
        <v>7278781</v>
      </c>
      <c r="S105" s="4">
        <v>1591593</v>
      </c>
      <c r="T105" s="28">
        <f t="shared" si="7"/>
        <v>1.402230454529539</v>
      </c>
      <c r="U105" s="18">
        <f t="shared" si="8"/>
        <v>0.48928463395088007</v>
      </c>
      <c r="V105" s="18">
        <f>R105/S105</f>
        <v>4.5732677889385034</v>
      </c>
      <c r="W105" s="18">
        <f t="shared" si="9"/>
        <v>0.36557108728351417</v>
      </c>
      <c r="X105" s="20">
        <f t="shared" si="10"/>
        <v>0.1867027716589747</v>
      </c>
    </row>
    <row r="106" spans="1:24" s="3" customFormat="1" ht="11.25" customHeight="1" x14ac:dyDescent="0.2">
      <c r="A106" s="2">
        <v>1949</v>
      </c>
      <c r="B106" s="4" t="s">
        <v>21</v>
      </c>
      <c r="C106" s="4" t="s">
        <v>9</v>
      </c>
      <c r="D106" s="4">
        <v>860002576</v>
      </c>
      <c r="E106" s="4" t="s">
        <v>49</v>
      </c>
      <c r="F106" s="4" t="s">
        <v>141</v>
      </c>
      <c r="G106" s="4" t="s">
        <v>74</v>
      </c>
      <c r="H106" s="4" t="s">
        <v>75</v>
      </c>
      <c r="I106" s="4" t="s">
        <v>142</v>
      </c>
      <c r="J106" s="4" t="s">
        <v>11</v>
      </c>
      <c r="K106" s="4" t="s">
        <v>11</v>
      </c>
      <c r="L106" s="4" t="s">
        <v>12</v>
      </c>
      <c r="M106" s="4">
        <v>620173382</v>
      </c>
      <c r="N106" s="4">
        <v>728894335</v>
      </c>
      <c r="O106" s="4">
        <v>441941155</v>
      </c>
      <c r="P106" s="4">
        <v>463176872</v>
      </c>
      <c r="Q106" s="4">
        <v>265717463</v>
      </c>
      <c r="R106" s="4">
        <v>4477766</v>
      </c>
      <c r="S106" s="4">
        <v>6436639</v>
      </c>
      <c r="T106" s="28">
        <f t="shared" si="7"/>
        <v>1.4032940245178116</v>
      </c>
      <c r="U106" s="18">
        <f t="shared" si="8"/>
        <v>0.63545132642579805</v>
      </c>
      <c r="V106" s="18">
        <f>R106/S106</f>
        <v>0.69566834492349194</v>
      </c>
      <c r="W106" s="18">
        <f t="shared" si="9"/>
        <v>1.6851606023349695E-2</v>
      </c>
      <c r="X106" s="20">
        <f t="shared" si="10"/>
        <v>6.143230623407164E-3</v>
      </c>
    </row>
    <row r="107" spans="1:24" s="3" customFormat="1" ht="11.25" customHeight="1" x14ac:dyDescent="0.2">
      <c r="A107" s="2">
        <v>269</v>
      </c>
      <c r="B107" s="4" t="s">
        <v>21</v>
      </c>
      <c r="C107" s="4" t="s">
        <v>9</v>
      </c>
      <c r="D107" s="4">
        <v>800105706</v>
      </c>
      <c r="E107" s="4" t="s">
        <v>49</v>
      </c>
      <c r="F107" s="4" t="s">
        <v>86</v>
      </c>
      <c r="G107" s="4" t="s">
        <v>74</v>
      </c>
      <c r="H107" s="4" t="s">
        <v>10</v>
      </c>
      <c r="I107" s="4" t="s">
        <v>87</v>
      </c>
      <c r="J107" s="4" t="s">
        <v>11</v>
      </c>
      <c r="K107" s="4" t="s">
        <v>11</v>
      </c>
      <c r="L107" s="4" t="s">
        <v>12</v>
      </c>
      <c r="M107" s="4">
        <v>90143741</v>
      </c>
      <c r="N107" s="4">
        <v>100373295</v>
      </c>
      <c r="O107" s="4">
        <v>64234958</v>
      </c>
      <c r="P107" s="4">
        <v>78295373</v>
      </c>
      <c r="Q107" s="4">
        <v>22077922</v>
      </c>
      <c r="R107" s="4">
        <v>17080262</v>
      </c>
      <c r="S107" s="4"/>
      <c r="T107" s="28">
        <f t="shared" si="7"/>
        <v>1.403343970428065</v>
      </c>
      <c r="U107" s="18">
        <f t="shared" si="8"/>
        <v>0.78004187269133685</v>
      </c>
      <c r="V107" s="18"/>
      <c r="W107" s="18">
        <f t="shared" si="9"/>
        <v>0.77363539920106617</v>
      </c>
      <c r="X107" s="20">
        <f t="shared" si="10"/>
        <v>0.17016739362795652</v>
      </c>
    </row>
    <row r="108" spans="1:24" s="3" customFormat="1" ht="11.25" customHeight="1" x14ac:dyDescent="0.2">
      <c r="A108" s="2">
        <v>365</v>
      </c>
      <c r="B108" s="4" t="s">
        <v>24</v>
      </c>
      <c r="C108" s="4" t="s">
        <v>9</v>
      </c>
      <c r="D108" s="4">
        <v>805017133</v>
      </c>
      <c r="E108" s="4" t="s">
        <v>49</v>
      </c>
      <c r="F108" s="4" t="s">
        <v>282</v>
      </c>
      <c r="G108" s="4" t="s">
        <v>74</v>
      </c>
      <c r="H108" s="4" t="s">
        <v>75</v>
      </c>
      <c r="I108" s="4" t="s">
        <v>283</v>
      </c>
      <c r="J108" s="4" t="s">
        <v>178</v>
      </c>
      <c r="K108" s="4" t="s">
        <v>179</v>
      </c>
      <c r="L108" s="4" t="s">
        <v>12</v>
      </c>
      <c r="M108" s="4">
        <v>53551037</v>
      </c>
      <c r="N108" s="4">
        <v>60926516</v>
      </c>
      <c r="O108" s="4">
        <v>37876755</v>
      </c>
      <c r="P108" s="4">
        <v>52133350</v>
      </c>
      <c r="Q108" s="4">
        <v>8793166</v>
      </c>
      <c r="R108" s="4">
        <v>9993112</v>
      </c>
      <c r="S108" s="4">
        <v>15338075</v>
      </c>
      <c r="T108" s="28">
        <f t="shared" si="7"/>
        <v>1.4138232538663884</v>
      </c>
      <c r="U108" s="18">
        <f t="shared" si="8"/>
        <v>0.85567587682184221</v>
      </c>
      <c r="V108" s="18">
        <f>R108/S108</f>
        <v>0.65152321917841716</v>
      </c>
      <c r="W108" s="18">
        <f t="shared" si="9"/>
        <v>1.1364634762951138</v>
      </c>
      <c r="X108" s="20">
        <f t="shared" si="10"/>
        <v>0.16401909474029336</v>
      </c>
    </row>
    <row r="109" spans="1:24" s="3" customFormat="1" ht="11.25" customHeight="1" x14ac:dyDescent="0.2">
      <c r="A109" s="2">
        <v>1909</v>
      </c>
      <c r="B109" s="4" t="s">
        <v>19</v>
      </c>
      <c r="C109" s="4" t="s">
        <v>9</v>
      </c>
      <c r="D109" s="4">
        <v>800106087</v>
      </c>
      <c r="E109" s="4" t="s">
        <v>49</v>
      </c>
      <c r="F109" s="4" t="s">
        <v>338</v>
      </c>
      <c r="G109" s="4" t="s">
        <v>74</v>
      </c>
      <c r="H109" s="4" t="s">
        <v>10</v>
      </c>
      <c r="I109" s="4" t="s">
        <v>339</v>
      </c>
      <c r="J109" s="4" t="s">
        <v>11</v>
      </c>
      <c r="K109" s="4" t="s">
        <v>11</v>
      </c>
      <c r="L109" s="4" t="s">
        <v>12</v>
      </c>
      <c r="M109" s="4">
        <v>2212311</v>
      </c>
      <c r="N109" s="4">
        <v>3622816</v>
      </c>
      <c r="O109" s="4">
        <v>1542846</v>
      </c>
      <c r="P109" s="4">
        <v>1950222</v>
      </c>
      <c r="Q109" s="4">
        <v>1672594</v>
      </c>
      <c r="R109" s="4">
        <v>233693</v>
      </c>
      <c r="S109" s="4"/>
      <c r="T109" s="28">
        <f t="shared" si="7"/>
        <v>1.4339156338351333</v>
      </c>
      <c r="U109" s="18">
        <f t="shared" si="8"/>
        <v>0.5383166023336543</v>
      </c>
      <c r="V109" s="18"/>
      <c r="W109" s="18">
        <f t="shared" si="9"/>
        <v>0.13971890369091364</v>
      </c>
      <c r="X109" s="20">
        <f t="shared" si="10"/>
        <v>6.4505898174237936E-2</v>
      </c>
    </row>
    <row r="110" spans="1:24" s="3" customFormat="1" ht="11.25" customHeight="1" x14ac:dyDescent="0.2">
      <c r="A110" s="2">
        <v>2253</v>
      </c>
      <c r="B110" s="4" t="s">
        <v>24</v>
      </c>
      <c r="C110" s="4" t="s">
        <v>9</v>
      </c>
      <c r="D110" s="4">
        <v>901191622</v>
      </c>
      <c r="E110" s="4" t="s">
        <v>49</v>
      </c>
      <c r="F110" s="4" t="s">
        <v>301</v>
      </c>
      <c r="G110" s="4" t="s">
        <v>126</v>
      </c>
      <c r="H110" s="4" t="s">
        <v>10</v>
      </c>
      <c r="I110" s="4" t="s">
        <v>302</v>
      </c>
      <c r="J110" s="4" t="s">
        <v>11</v>
      </c>
      <c r="K110" s="4" t="s">
        <v>11</v>
      </c>
      <c r="L110" s="4" t="s">
        <v>12</v>
      </c>
      <c r="M110" s="4">
        <v>24633029</v>
      </c>
      <c r="N110" s="4">
        <v>33518982</v>
      </c>
      <c r="O110" s="4">
        <v>17158794</v>
      </c>
      <c r="P110" s="4">
        <v>25645678</v>
      </c>
      <c r="Q110" s="4">
        <v>7873304</v>
      </c>
      <c r="R110" s="4">
        <v>2268575</v>
      </c>
      <c r="S110" s="4">
        <v>1977783</v>
      </c>
      <c r="T110" s="28">
        <f t="shared" si="7"/>
        <v>1.4355920934769657</v>
      </c>
      <c r="U110" s="18">
        <f t="shared" si="8"/>
        <v>0.76510909549699335</v>
      </c>
      <c r="V110" s="18">
        <f t="shared" ref="V110:V119" si="11">R110/S110</f>
        <v>1.1470292746979824</v>
      </c>
      <c r="W110" s="18">
        <f t="shared" si="9"/>
        <v>0.28813507010525696</v>
      </c>
      <c r="X110" s="20">
        <f t="shared" si="10"/>
        <v>6.7680307236061041E-2</v>
      </c>
    </row>
    <row r="111" spans="1:24" s="3" customFormat="1" ht="11.25" customHeight="1" x14ac:dyDescent="0.2">
      <c r="A111" s="2">
        <v>491</v>
      </c>
      <c r="B111" s="4" t="s">
        <v>19</v>
      </c>
      <c r="C111" s="4" t="s">
        <v>9</v>
      </c>
      <c r="D111" s="4">
        <v>800024238</v>
      </c>
      <c r="E111" s="4" t="s">
        <v>49</v>
      </c>
      <c r="F111" s="4" t="s">
        <v>313</v>
      </c>
      <c r="G111" s="4" t="s">
        <v>74</v>
      </c>
      <c r="H111" s="4" t="s">
        <v>10</v>
      </c>
      <c r="I111" s="4" t="s">
        <v>314</v>
      </c>
      <c r="J111" s="4" t="s">
        <v>11</v>
      </c>
      <c r="K111" s="4" t="s">
        <v>11</v>
      </c>
      <c r="L111" s="4" t="s">
        <v>12</v>
      </c>
      <c r="M111" s="4">
        <v>3760955</v>
      </c>
      <c r="N111" s="4">
        <v>4777155</v>
      </c>
      <c r="O111" s="4">
        <v>2615723</v>
      </c>
      <c r="P111" s="4">
        <v>2615723</v>
      </c>
      <c r="Q111" s="4">
        <v>2161432</v>
      </c>
      <c r="R111" s="4">
        <v>4389</v>
      </c>
      <c r="S111" s="4">
        <v>28351</v>
      </c>
      <c r="T111" s="28">
        <f t="shared" si="7"/>
        <v>1.4378261765485107</v>
      </c>
      <c r="U111" s="18">
        <f t="shared" si="8"/>
        <v>0.54754827925826144</v>
      </c>
      <c r="V111" s="18">
        <f t="shared" si="11"/>
        <v>0.15480935416740149</v>
      </c>
      <c r="W111" s="18">
        <f t="shared" si="9"/>
        <v>2.0305982330232918E-3</v>
      </c>
      <c r="X111" s="20">
        <f t="shared" si="10"/>
        <v>9.1874766466652226E-4</v>
      </c>
    </row>
    <row r="112" spans="1:24" s="3" customFormat="1" ht="11.25" customHeight="1" x14ac:dyDescent="0.2">
      <c r="A112" s="2">
        <v>25053</v>
      </c>
      <c r="B112" s="4" t="s">
        <v>19</v>
      </c>
      <c r="C112" s="4" t="s">
        <v>9</v>
      </c>
      <c r="D112" s="4">
        <v>900194508</v>
      </c>
      <c r="E112" s="4" t="s">
        <v>49</v>
      </c>
      <c r="F112" s="4" t="s">
        <v>840</v>
      </c>
      <c r="G112" s="4" t="s">
        <v>78</v>
      </c>
      <c r="H112" s="4" t="s">
        <v>10</v>
      </c>
      <c r="I112" s="4" t="s">
        <v>841</v>
      </c>
      <c r="J112" s="4" t="s">
        <v>23</v>
      </c>
      <c r="K112" s="4" t="s">
        <v>136</v>
      </c>
      <c r="L112" s="4" t="s">
        <v>12</v>
      </c>
      <c r="M112" s="4">
        <v>1749128</v>
      </c>
      <c r="N112" s="4">
        <v>3638091</v>
      </c>
      <c r="O112" s="4">
        <v>1198575</v>
      </c>
      <c r="P112" s="4">
        <v>1805879</v>
      </c>
      <c r="Q112" s="4">
        <v>1832212</v>
      </c>
      <c r="R112" s="4">
        <v>349979</v>
      </c>
      <c r="S112" s="4">
        <v>187300</v>
      </c>
      <c r="T112" s="28">
        <f t="shared" si="7"/>
        <v>1.459339632480237</v>
      </c>
      <c r="U112" s="18">
        <f t="shared" si="8"/>
        <v>0.49638093164794395</v>
      </c>
      <c r="V112" s="18">
        <f t="shared" si="11"/>
        <v>1.8685477843032567</v>
      </c>
      <c r="W112" s="18">
        <f t="shared" si="9"/>
        <v>0.19101446775809786</v>
      </c>
      <c r="X112" s="20">
        <f t="shared" si="10"/>
        <v>9.6198528294097099E-2</v>
      </c>
    </row>
    <row r="113" spans="1:24" s="3" customFormat="1" ht="11.25" customHeight="1" x14ac:dyDescent="0.2">
      <c r="A113" s="2">
        <v>4187</v>
      </c>
      <c r="B113" s="4" t="s">
        <v>28</v>
      </c>
      <c r="C113" s="4" t="s">
        <v>9</v>
      </c>
      <c r="D113" s="4">
        <v>901299665</v>
      </c>
      <c r="E113" s="4" t="s">
        <v>49</v>
      </c>
      <c r="F113" s="4" t="s">
        <v>1128</v>
      </c>
      <c r="G113" s="4" t="s">
        <v>78</v>
      </c>
      <c r="H113" s="4" t="s">
        <v>105</v>
      </c>
      <c r="I113" s="4" t="s">
        <v>1129</v>
      </c>
      <c r="J113" s="4" t="s">
        <v>11</v>
      </c>
      <c r="K113" s="4" t="s">
        <v>11</v>
      </c>
      <c r="L113" s="4" t="s">
        <v>12</v>
      </c>
      <c r="M113" s="4">
        <v>57960295</v>
      </c>
      <c r="N113" s="4">
        <v>60829751</v>
      </c>
      <c r="O113" s="4">
        <v>39643579</v>
      </c>
      <c r="P113" s="4">
        <v>39722617</v>
      </c>
      <c r="Q113" s="4">
        <v>21107134</v>
      </c>
      <c r="R113" s="4">
        <v>13555152</v>
      </c>
      <c r="S113" s="4">
        <v>3055256</v>
      </c>
      <c r="T113" s="29">
        <f t="shared" si="7"/>
        <v>1.4620348732893163</v>
      </c>
      <c r="U113" s="18">
        <f t="shared" si="8"/>
        <v>0.65301298044110023</v>
      </c>
      <c r="V113" s="18">
        <f t="shared" si="11"/>
        <v>4.4366665182884839</v>
      </c>
      <c r="W113" s="18">
        <f t="shared" si="9"/>
        <v>0.64220713243209615</v>
      </c>
      <c r="X113" s="20">
        <f t="shared" si="10"/>
        <v>0.22283753882208066</v>
      </c>
    </row>
    <row r="114" spans="1:24" s="3" customFormat="1" ht="11.25" customHeight="1" x14ac:dyDescent="0.2">
      <c r="A114" s="2">
        <v>5045</v>
      </c>
      <c r="B114" s="4" t="s">
        <v>21</v>
      </c>
      <c r="C114" s="4" t="s">
        <v>9</v>
      </c>
      <c r="D114" s="4">
        <v>900839128</v>
      </c>
      <c r="E114" s="4" t="s">
        <v>49</v>
      </c>
      <c r="F114" s="4" t="s">
        <v>252</v>
      </c>
      <c r="G114" s="4" t="s">
        <v>74</v>
      </c>
      <c r="H114" s="4" t="s">
        <v>10</v>
      </c>
      <c r="I114" s="4" t="s">
        <v>253</v>
      </c>
      <c r="J114" s="4" t="s">
        <v>11</v>
      </c>
      <c r="K114" s="4" t="s">
        <v>11</v>
      </c>
      <c r="L114" s="4" t="s">
        <v>12</v>
      </c>
      <c r="M114" s="4">
        <v>41181167</v>
      </c>
      <c r="N114" s="4">
        <v>50713028</v>
      </c>
      <c r="O114" s="4">
        <v>28060239</v>
      </c>
      <c r="P114" s="4">
        <v>35291533</v>
      </c>
      <c r="Q114" s="4">
        <v>15421495</v>
      </c>
      <c r="R114" s="4">
        <v>424763</v>
      </c>
      <c r="S114" s="4">
        <v>558823</v>
      </c>
      <c r="T114" s="29">
        <f t="shared" si="7"/>
        <v>1.4675985831767149</v>
      </c>
      <c r="U114" s="18">
        <f t="shared" si="8"/>
        <v>0.69590664158330284</v>
      </c>
      <c r="V114" s="18">
        <f t="shared" si="11"/>
        <v>0.76010293062382905</v>
      </c>
      <c r="W114" s="18">
        <f t="shared" si="9"/>
        <v>2.7543568246788008E-2</v>
      </c>
      <c r="X114" s="20">
        <f t="shared" si="10"/>
        <v>8.3758161709452644E-3</v>
      </c>
    </row>
    <row r="115" spans="1:24" s="3" customFormat="1" ht="11.25" customHeight="1" x14ac:dyDescent="0.2">
      <c r="A115" s="2">
        <v>4933</v>
      </c>
      <c r="B115" s="4" t="s">
        <v>21</v>
      </c>
      <c r="C115" s="4" t="s">
        <v>9</v>
      </c>
      <c r="D115" s="4">
        <v>900779576</v>
      </c>
      <c r="E115" s="4" t="s">
        <v>49</v>
      </c>
      <c r="F115" s="4" t="s">
        <v>246</v>
      </c>
      <c r="G115" s="4" t="s">
        <v>74</v>
      </c>
      <c r="H115" s="4" t="s">
        <v>10</v>
      </c>
      <c r="I115" s="4" t="s">
        <v>247</v>
      </c>
      <c r="J115" s="4" t="s">
        <v>11</v>
      </c>
      <c r="K115" s="4" t="s">
        <v>11</v>
      </c>
      <c r="L115" s="4" t="s">
        <v>12</v>
      </c>
      <c r="M115" s="4">
        <v>46121228</v>
      </c>
      <c r="N115" s="4">
        <v>53100416</v>
      </c>
      <c r="O115" s="4">
        <v>31171454</v>
      </c>
      <c r="P115" s="4">
        <v>36789355</v>
      </c>
      <c r="Q115" s="4">
        <v>16311061</v>
      </c>
      <c r="R115" s="4">
        <v>8060248</v>
      </c>
      <c r="S115" s="4">
        <v>1708427</v>
      </c>
      <c r="T115" s="29">
        <f t="shared" si="7"/>
        <v>1.479598224709056</v>
      </c>
      <c r="U115" s="18">
        <f t="shared" si="8"/>
        <v>0.69282611646582959</v>
      </c>
      <c r="V115" s="18">
        <f t="shared" si="11"/>
        <v>4.7179352702807904</v>
      </c>
      <c r="W115" s="18">
        <f t="shared" si="9"/>
        <v>0.49415841188994386</v>
      </c>
      <c r="X115" s="20">
        <f t="shared" si="10"/>
        <v>0.15179255846131223</v>
      </c>
    </row>
    <row r="116" spans="1:24" s="3" customFormat="1" ht="11.25" customHeight="1" x14ac:dyDescent="0.2">
      <c r="A116" s="2">
        <v>38891</v>
      </c>
      <c r="B116" s="4" t="s">
        <v>19</v>
      </c>
      <c r="C116" s="4" t="s">
        <v>9</v>
      </c>
      <c r="D116" s="4">
        <v>900879594</v>
      </c>
      <c r="E116" s="4" t="s">
        <v>49</v>
      </c>
      <c r="F116" s="4" t="s">
        <v>1081</v>
      </c>
      <c r="G116" s="4" t="s">
        <v>78</v>
      </c>
      <c r="H116" s="4" t="s">
        <v>10</v>
      </c>
      <c r="I116" s="4" t="s">
        <v>1082</v>
      </c>
      <c r="J116" s="4" t="s">
        <v>13</v>
      </c>
      <c r="K116" s="4" t="s">
        <v>103</v>
      </c>
      <c r="L116" s="4" t="s">
        <v>12</v>
      </c>
      <c r="M116" s="4">
        <v>6454724</v>
      </c>
      <c r="N116" s="4">
        <v>6660897</v>
      </c>
      <c r="O116" s="4">
        <v>4336768</v>
      </c>
      <c r="P116" s="4">
        <v>5701592</v>
      </c>
      <c r="Q116" s="4">
        <v>959305</v>
      </c>
      <c r="R116" s="4">
        <v>1119591</v>
      </c>
      <c r="S116" s="4">
        <v>287214</v>
      </c>
      <c r="T116" s="29">
        <f t="shared" si="7"/>
        <v>1.4883719857737374</v>
      </c>
      <c r="U116" s="18">
        <f t="shared" si="8"/>
        <v>0.85597960755135527</v>
      </c>
      <c r="V116" s="18">
        <f t="shared" si="11"/>
        <v>3.8981073346006809</v>
      </c>
      <c r="W116" s="18">
        <f t="shared" si="9"/>
        <v>1.1670855463069618</v>
      </c>
      <c r="X116" s="20">
        <f t="shared" si="10"/>
        <v>0.16808411840026952</v>
      </c>
    </row>
    <row r="117" spans="1:24" s="3" customFormat="1" ht="11.25" customHeight="1" x14ac:dyDescent="0.2">
      <c r="A117" s="2">
        <v>24661</v>
      </c>
      <c r="B117" s="4" t="s">
        <v>19</v>
      </c>
      <c r="C117" s="4" t="s">
        <v>9</v>
      </c>
      <c r="D117" s="4">
        <v>900178947</v>
      </c>
      <c r="E117" s="4" t="s">
        <v>49</v>
      </c>
      <c r="F117" s="4" t="s">
        <v>832</v>
      </c>
      <c r="G117" s="4" t="s">
        <v>78</v>
      </c>
      <c r="H117" s="4" t="s">
        <v>14</v>
      </c>
      <c r="I117" s="4" t="s">
        <v>833</v>
      </c>
      <c r="J117" s="4" t="s">
        <v>11</v>
      </c>
      <c r="K117" s="4" t="s">
        <v>11</v>
      </c>
      <c r="L117" s="4" t="s">
        <v>12</v>
      </c>
      <c r="M117" s="4">
        <v>771884</v>
      </c>
      <c r="N117" s="4">
        <v>839074</v>
      </c>
      <c r="O117" s="4">
        <v>516186</v>
      </c>
      <c r="P117" s="4">
        <v>516493</v>
      </c>
      <c r="Q117" s="4">
        <v>322581</v>
      </c>
      <c r="R117" s="4">
        <v>95147</v>
      </c>
      <c r="S117" s="4">
        <v>17143</v>
      </c>
      <c r="T117" s="29">
        <f t="shared" si="7"/>
        <v>1.4953601996179671</v>
      </c>
      <c r="U117" s="18">
        <f t="shared" si="8"/>
        <v>0.61555119095574407</v>
      </c>
      <c r="V117" s="18">
        <f t="shared" si="11"/>
        <v>5.5501954150382078</v>
      </c>
      <c r="W117" s="18">
        <f t="shared" si="9"/>
        <v>0.29495537554908691</v>
      </c>
      <c r="X117" s="20">
        <f t="shared" si="10"/>
        <v>0.1133952428510477</v>
      </c>
    </row>
    <row r="118" spans="1:24" s="3" customFormat="1" ht="11.25" customHeight="1" x14ac:dyDescent="0.2">
      <c r="A118" s="2">
        <v>28491</v>
      </c>
      <c r="B118" s="4" t="s">
        <v>19</v>
      </c>
      <c r="C118" s="4" t="s">
        <v>9</v>
      </c>
      <c r="D118" s="4">
        <v>900337062</v>
      </c>
      <c r="E118" s="4" t="s">
        <v>49</v>
      </c>
      <c r="F118" s="4" t="s">
        <v>903</v>
      </c>
      <c r="G118" s="4" t="s">
        <v>74</v>
      </c>
      <c r="H118" s="4" t="s">
        <v>10</v>
      </c>
      <c r="I118" s="4" t="s">
        <v>904</v>
      </c>
      <c r="J118" s="4" t="s">
        <v>13</v>
      </c>
      <c r="K118" s="4" t="s">
        <v>22</v>
      </c>
      <c r="L118" s="4" t="s">
        <v>12</v>
      </c>
      <c r="M118" s="4">
        <v>1099443</v>
      </c>
      <c r="N118" s="4">
        <v>1307072</v>
      </c>
      <c r="O118" s="4">
        <v>733836</v>
      </c>
      <c r="P118" s="4">
        <v>1089412</v>
      </c>
      <c r="Q118" s="4">
        <v>217660</v>
      </c>
      <c r="R118" s="4">
        <v>-41578</v>
      </c>
      <c r="S118" s="4">
        <v>35898</v>
      </c>
      <c r="T118" s="29">
        <f t="shared" si="7"/>
        <v>1.4982134972936731</v>
      </c>
      <c r="U118" s="18">
        <f t="shared" si="8"/>
        <v>0.8334751260833374</v>
      </c>
      <c r="V118" s="18">
        <f t="shared" si="11"/>
        <v>-1.1582260850186641</v>
      </c>
      <c r="W118" s="18">
        <f t="shared" si="9"/>
        <v>-0.19102269594780852</v>
      </c>
      <c r="X118" s="20">
        <f t="shared" si="10"/>
        <v>-3.1810030357929786E-2</v>
      </c>
    </row>
    <row r="119" spans="1:24" s="3" customFormat="1" ht="11.25" customHeight="1" x14ac:dyDescent="0.2">
      <c r="A119" s="2">
        <v>3101</v>
      </c>
      <c r="B119" s="4" t="s">
        <v>19</v>
      </c>
      <c r="C119" s="4" t="s">
        <v>9</v>
      </c>
      <c r="D119" s="4">
        <v>800172117</v>
      </c>
      <c r="E119" s="4" t="s">
        <v>49</v>
      </c>
      <c r="F119" s="4" t="s">
        <v>362</v>
      </c>
      <c r="G119" s="4" t="s">
        <v>78</v>
      </c>
      <c r="H119" s="4" t="s">
        <v>10</v>
      </c>
      <c r="I119" s="4" t="s">
        <v>363</v>
      </c>
      <c r="J119" s="4" t="s">
        <v>13</v>
      </c>
      <c r="K119" s="4" t="s">
        <v>185</v>
      </c>
      <c r="L119" s="4" t="s">
        <v>12</v>
      </c>
      <c r="M119" s="4">
        <v>1891382</v>
      </c>
      <c r="N119" s="4">
        <v>2400001</v>
      </c>
      <c r="O119" s="4">
        <v>1261594</v>
      </c>
      <c r="P119" s="4">
        <v>1261594</v>
      </c>
      <c r="Q119" s="4">
        <v>1138407</v>
      </c>
      <c r="R119" s="4">
        <v>199213</v>
      </c>
      <c r="S119" s="4">
        <v>38370</v>
      </c>
      <c r="T119" s="29">
        <f t="shared" si="7"/>
        <v>1.4992002181367381</v>
      </c>
      <c r="U119" s="18">
        <f t="shared" si="8"/>
        <v>0.52566394764002178</v>
      </c>
      <c r="V119" s="18">
        <f t="shared" si="11"/>
        <v>5.191894709408392</v>
      </c>
      <c r="W119" s="18">
        <f t="shared" si="9"/>
        <v>0.17499277499172089</v>
      </c>
      <c r="X119" s="20">
        <f t="shared" si="10"/>
        <v>8.3005382081090803E-2</v>
      </c>
    </row>
    <row r="120" spans="1:24" s="3" customFormat="1" ht="11.25" customHeight="1" x14ac:dyDescent="0.2">
      <c r="A120" s="2">
        <v>5783</v>
      </c>
      <c r="B120" s="4" t="s">
        <v>21</v>
      </c>
      <c r="C120" s="4" t="s">
        <v>9</v>
      </c>
      <c r="D120" s="4">
        <v>901318588</v>
      </c>
      <c r="E120" s="4" t="s">
        <v>49</v>
      </c>
      <c r="F120" s="4" t="s">
        <v>272</v>
      </c>
      <c r="G120" s="4" t="s">
        <v>74</v>
      </c>
      <c r="H120" s="4" t="s">
        <v>10</v>
      </c>
      <c r="I120" s="4" t="s">
        <v>273</v>
      </c>
      <c r="J120" s="4" t="s">
        <v>11</v>
      </c>
      <c r="K120" s="4" t="s">
        <v>11</v>
      </c>
      <c r="L120" s="4" t="s">
        <v>12</v>
      </c>
      <c r="M120" s="4">
        <v>25216206</v>
      </c>
      <c r="N120" s="4">
        <v>25572417</v>
      </c>
      <c r="O120" s="4">
        <v>16527693</v>
      </c>
      <c r="P120" s="4">
        <v>16690682</v>
      </c>
      <c r="Q120" s="4">
        <v>8881735</v>
      </c>
      <c r="R120" s="4">
        <v>2330958</v>
      </c>
      <c r="S120" s="4">
        <v>0</v>
      </c>
      <c r="T120" s="29">
        <f t="shared" si="7"/>
        <v>1.5256942393593589</v>
      </c>
      <c r="U120" s="18">
        <f t="shared" si="8"/>
        <v>0.65268300606860896</v>
      </c>
      <c r="V120" s="18"/>
      <c r="W120" s="18">
        <f t="shared" si="9"/>
        <v>0.26244399320628231</v>
      </c>
      <c r="X120" s="20">
        <f t="shared" si="10"/>
        <v>9.1151258795756376E-2</v>
      </c>
    </row>
    <row r="121" spans="1:24" s="3" customFormat="1" ht="11.25" customHeight="1" x14ac:dyDescent="0.2">
      <c r="A121" s="2">
        <v>3849</v>
      </c>
      <c r="B121" s="4" t="s">
        <v>21</v>
      </c>
      <c r="C121" s="4" t="s">
        <v>9</v>
      </c>
      <c r="D121" s="4">
        <v>900334095</v>
      </c>
      <c r="E121" s="4" t="s">
        <v>49</v>
      </c>
      <c r="F121" s="4" t="s">
        <v>211</v>
      </c>
      <c r="G121" s="4" t="s">
        <v>74</v>
      </c>
      <c r="H121" s="4" t="s">
        <v>105</v>
      </c>
      <c r="I121" s="4" t="s">
        <v>212</v>
      </c>
      <c r="J121" s="4" t="s">
        <v>11</v>
      </c>
      <c r="K121" s="4" t="s">
        <v>11</v>
      </c>
      <c r="L121" s="4" t="s">
        <v>12</v>
      </c>
      <c r="M121" s="4">
        <v>31916582</v>
      </c>
      <c r="N121" s="4">
        <v>32640147</v>
      </c>
      <c r="O121" s="4">
        <v>20793511</v>
      </c>
      <c r="P121" s="4">
        <v>21427854</v>
      </c>
      <c r="Q121" s="4">
        <v>11212293</v>
      </c>
      <c r="R121" s="4">
        <v>1386233</v>
      </c>
      <c r="S121" s="4"/>
      <c r="T121" s="29">
        <f t="shared" si="7"/>
        <v>1.5349299115478863</v>
      </c>
      <c r="U121" s="18">
        <f t="shared" si="8"/>
        <v>0.65648766839193462</v>
      </c>
      <c r="V121" s="18"/>
      <c r="W121" s="18">
        <f t="shared" si="9"/>
        <v>0.12363510300702987</v>
      </c>
      <c r="X121" s="20">
        <f t="shared" si="10"/>
        <v>4.2470182502548165E-2</v>
      </c>
    </row>
    <row r="122" spans="1:24" s="3" customFormat="1" ht="11.25" customHeight="1" x14ac:dyDescent="0.2">
      <c r="A122" s="2">
        <v>29255</v>
      </c>
      <c r="B122" s="4" t="s">
        <v>19</v>
      </c>
      <c r="C122" s="4" t="s">
        <v>9</v>
      </c>
      <c r="D122" s="4">
        <v>900364247</v>
      </c>
      <c r="E122" s="4" t="s">
        <v>49</v>
      </c>
      <c r="F122" s="4" t="s">
        <v>931</v>
      </c>
      <c r="G122" s="4" t="s">
        <v>74</v>
      </c>
      <c r="H122" s="4" t="s">
        <v>10</v>
      </c>
      <c r="I122" s="4" t="s">
        <v>932</v>
      </c>
      <c r="J122" s="4" t="s">
        <v>15</v>
      </c>
      <c r="K122" s="4" t="s">
        <v>431</v>
      </c>
      <c r="L122" s="4" t="s">
        <v>12</v>
      </c>
      <c r="M122" s="4">
        <v>1196758</v>
      </c>
      <c r="N122" s="4">
        <v>1341610</v>
      </c>
      <c r="O122" s="4">
        <v>774590</v>
      </c>
      <c r="P122" s="4">
        <v>1417486</v>
      </c>
      <c r="Q122" s="4">
        <v>-75876</v>
      </c>
      <c r="R122" s="4">
        <v>-568396</v>
      </c>
      <c r="S122" s="4"/>
      <c r="T122" s="29">
        <f t="shared" si="7"/>
        <v>1.5450212370415317</v>
      </c>
      <c r="U122" s="18">
        <f t="shared" si="8"/>
        <v>1.0565559290702962</v>
      </c>
      <c r="V122" s="18"/>
      <c r="W122" s="18">
        <f t="shared" si="9"/>
        <v>7.4911170857715224</v>
      </c>
      <c r="X122" s="20">
        <f t="shared" si="10"/>
        <v>-0.42366708656017771</v>
      </c>
    </row>
    <row r="123" spans="1:24" s="3" customFormat="1" ht="11.25" customHeight="1" x14ac:dyDescent="0.2">
      <c r="A123" s="2">
        <v>2251</v>
      </c>
      <c r="B123" s="4" t="s">
        <v>21</v>
      </c>
      <c r="C123" s="4" t="s">
        <v>9</v>
      </c>
      <c r="D123" s="4">
        <v>860070698</v>
      </c>
      <c r="E123" s="4" t="s">
        <v>49</v>
      </c>
      <c r="F123" s="4" t="s">
        <v>155</v>
      </c>
      <c r="G123" s="4" t="s">
        <v>74</v>
      </c>
      <c r="H123" s="4" t="s">
        <v>10</v>
      </c>
      <c r="I123" s="4" t="s">
        <v>156</v>
      </c>
      <c r="J123" s="4" t="s">
        <v>11</v>
      </c>
      <c r="K123" s="4" t="s">
        <v>11</v>
      </c>
      <c r="L123" s="4" t="s">
        <v>12</v>
      </c>
      <c r="M123" s="4">
        <v>106624682</v>
      </c>
      <c r="N123" s="4">
        <v>151746086</v>
      </c>
      <c r="O123" s="4">
        <v>68914356</v>
      </c>
      <c r="P123" s="4">
        <v>71356991</v>
      </c>
      <c r="Q123" s="4">
        <v>80389095</v>
      </c>
      <c r="R123" s="4">
        <v>35862586</v>
      </c>
      <c r="S123" s="4">
        <v>78274777</v>
      </c>
      <c r="T123" s="29">
        <f t="shared" si="7"/>
        <v>1.5472056649560797</v>
      </c>
      <c r="U123" s="18">
        <f t="shared" si="8"/>
        <v>0.47023941691649301</v>
      </c>
      <c r="V123" s="18">
        <f>R123/S123</f>
        <v>0.45816273612635139</v>
      </c>
      <c r="W123" s="18">
        <f t="shared" si="9"/>
        <v>0.44611257285580835</v>
      </c>
      <c r="X123" s="20">
        <f t="shared" si="10"/>
        <v>0.23633285671697654</v>
      </c>
    </row>
    <row r="124" spans="1:24" s="3" customFormat="1" ht="11.25" customHeight="1" x14ac:dyDescent="0.2">
      <c r="A124" s="2">
        <v>18225</v>
      </c>
      <c r="B124" s="4" t="s">
        <v>19</v>
      </c>
      <c r="C124" s="4" t="s">
        <v>9</v>
      </c>
      <c r="D124" s="4">
        <v>890316233</v>
      </c>
      <c r="E124" s="4" t="s">
        <v>49</v>
      </c>
      <c r="F124" s="4" t="s">
        <v>714</v>
      </c>
      <c r="G124" s="4" t="s">
        <v>74</v>
      </c>
      <c r="H124" s="4" t="s">
        <v>10</v>
      </c>
      <c r="I124" s="4" t="s">
        <v>715</v>
      </c>
      <c r="J124" s="4" t="s">
        <v>178</v>
      </c>
      <c r="K124" s="4" t="s">
        <v>179</v>
      </c>
      <c r="L124" s="4" t="s">
        <v>12</v>
      </c>
      <c r="M124" s="4">
        <v>32379057</v>
      </c>
      <c r="N124" s="4">
        <v>36581679</v>
      </c>
      <c r="O124" s="4">
        <v>20892440</v>
      </c>
      <c r="P124" s="4">
        <v>23280520</v>
      </c>
      <c r="Q124" s="4">
        <v>13301159</v>
      </c>
      <c r="R124" s="4">
        <v>3152455</v>
      </c>
      <c r="S124" s="4">
        <v>2085129</v>
      </c>
      <c r="T124" s="29">
        <f t="shared" si="7"/>
        <v>1.5497977737401663</v>
      </c>
      <c r="U124" s="18">
        <f t="shared" si="8"/>
        <v>0.63639834574022691</v>
      </c>
      <c r="V124" s="18">
        <f>R124/S124</f>
        <v>1.5118752844548227</v>
      </c>
      <c r="W124" s="18">
        <f t="shared" si="9"/>
        <v>0.23700603834598172</v>
      </c>
      <c r="X124" s="20">
        <f t="shared" si="10"/>
        <v>8.6175787612154164E-2</v>
      </c>
    </row>
    <row r="125" spans="1:24" s="3" customFormat="1" ht="11.25" customHeight="1" x14ac:dyDescent="0.2">
      <c r="A125" s="2">
        <v>1833</v>
      </c>
      <c r="B125" s="4" t="s">
        <v>21</v>
      </c>
      <c r="C125" s="4" t="s">
        <v>9</v>
      </c>
      <c r="D125" s="4">
        <v>830511110</v>
      </c>
      <c r="E125" s="4" t="s">
        <v>49</v>
      </c>
      <c r="F125" s="4" t="s">
        <v>137</v>
      </c>
      <c r="G125" s="4" t="s">
        <v>74</v>
      </c>
      <c r="H125" s="4" t="s">
        <v>10</v>
      </c>
      <c r="I125" s="4" t="s">
        <v>138</v>
      </c>
      <c r="J125" s="4" t="s">
        <v>11</v>
      </c>
      <c r="K125" s="4" t="s">
        <v>11</v>
      </c>
      <c r="L125" s="4" t="s">
        <v>12</v>
      </c>
      <c r="M125" s="4">
        <v>189533924</v>
      </c>
      <c r="N125" s="4">
        <v>201177579</v>
      </c>
      <c r="O125" s="4">
        <v>121271990</v>
      </c>
      <c r="P125" s="4">
        <v>130237214</v>
      </c>
      <c r="Q125" s="4">
        <v>70940365</v>
      </c>
      <c r="R125" s="4">
        <v>25132000</v>
      </c>
      <c r="S125" s="4"/>
      <c r="T125" s="29">
        <f t="shared" si="7"/>
        <v>1.5628829377665856</v>
      </c>
      <c r="U125" s="18">
        <f t="shared" si="8"/>
        <v>0.64737439752170389</v>
      </c>
      <c r="V125" s="18"/>
      <c r="W125" s="18">
        <f t="shared" si="9"/>
        <v>0.35426939232692134</v>
      </c>
      <c r="X125" s="20">
        <f t="shared" si="10"/>
        <v>0.12492445790890047</v>
      </c>
    </row>
    <row r="126" spans="1:24" s="3" customFormat="1" ht="11.25" customHeight="1" x14ac:dyDescent="0.2">
      <c r="A126" s="2">
        <v>5109</v>
      </c>
      <c r="B126" s="4" t="s">
        <v>19</v>
      </c>
      <c r="C126" s="4" t="s">
        <v>9</v>
      </c>
      <c r="D126" s="4">
        <v>802006240</v>
      </c>
      <c r="E126" s="4" t="s">
        <v>49</v>
      </c>
      <c r="F126" s="4" t="s">
        <v>420</v>
      </c>
      <c r="G126" s="4" t="s">
        <v>74</v>
      </c>
      <c r="H126" s="4" t="s">
        <v>10</v>
      </c>
      <c r="I126" s="4" t="s">
        <v>421</v>
      </c>
      <c r="J126" s="4" t="s">
        <v>17</v>
      </c>
      <c r="K126" s="4" t="s">
        <v>18</v>
      </c>
      <c r="L126" s="4" t="s">
        <v>12</v>
      </c>
      <c r="M126" s="4">
        <v>21224882</v>
      </c>
      <c r="N126" s="4">
        <v>23573874</v>
      </c>
      <c r="O126" s="4">
        <v>13553287</v>
      </c>
      <c r="P126" s="4">
        <v>13778847</v>
      </c>
      <c r="Q126" s="4">
        <v>9795027</v>
      </c>
      <c r="R126" s="4">
        <v>2998745</v>
      </c>
      <c r="S126" s="4">
        <v>492668</v>
      </c>
      <c r="T126" s="29">
        <f t="shared" si="7"/>
        <v>1.5660320629231861</v>
      </c>
      <c r="U126" s="18">
        <f t="shared" si="8"/>
        <v>0.58449650659878816</v>
      </c>
      <c r="V126" s="18">
        <f>R126/S126</f>
        <v>6.0867460439890557</v>
      </c>
      <c r="W126" s="18">
        <f t="shared" si="9"/>
        <v>0.3061497431298556</v>
      </c>
      <c r="X126" s="20">
        <f t="shared" si="10"/>
        <v>0.12720628777433865</v>
      </c>
    </row>
    <row r="127" spans="1:24" s="3" customFormat="1" ht="11.25" customHeight="1" x14ac:dyDescent="0.2">
      <c r="A127" s="2">
        <v>4235</v>
      </c>
      <c r="B127" s="4" t="s">
        <v>21</v>
      </c>
      <c r="C127" s="4" t="s">
        <v>9</v>
      </c>
      <c r="D127" s="4">
        <v>900451379</v>
      </c>
      <c r="E127" s="4" t="s">
        <v>49</v>
      </c>
      <c r="F127" s="4" t="s">
        <v>221</v>
      </c>
      <c r="G127" s="4" t="s">
        <v>74</v>
      </c>
      <c r="H127" s="4" t="s">
        <v>105</v>
      </c>
      <c r="I127" s="4" t="s">
        <v>222</v>
      </c>
      <c r="J127" s="4" t="s">
        <v>23</v>
      </c>
      <c r="K127" s="4" t="s">
        <v>194</v>
      </c>
      <c r="L127" s="4" t="s">
        <v>12</v>
      </c>
      <c r="M127" s="4">
        <v>119153831</v>
      </c>
      <c r="N127" s="4">
        <v>134164538</v>
      </c>
      <c r="O127" s="4">
        <v>74694409</v>
      </c>
      <c r="P127" s="4">
        <v>75767658</v>
      </c>
      <c r="Q127" s="4">
        <v>58396880</v>
      </c>
      <c r="R127" s="4">
        <v>-7013289</v>
      </c>
      <c r="S127" s="4">
        <v>287852</v>
      </c>
      <c r="T127" s="29">
        <f t="shared" si="7"/>
        <v>1.5952175349563311</v>
      </c>
      <c r="U127" s="18">
        <f t="shared" si="8"/>
        <v>0.56473684573788041</v>
      </c>
      <c r="V127" s="18">
        <f>R127/S127</f>
        <v>-24.364218417798035</v>
      </c>
      <c r="W127" s="18">
        <f t="shared" si="9"/>
        <v>-0.12009698120858511</v>
      </c>
      <c r="X127" s="20">
        <f t="shared" si="10"/>
        <v>-5.2273790858207256E-2</v>
      </c>
    </row>
    <row r="128" spans="1:24" s="3" customFormat="1" ht="11.25" customHeight="1" x14ac:dyDescent="0.2">
      <c r="A128" s="2">
        <v>37263</v>
      </c>
      <c r="B128" s="4" t="s">
        <v>19</v>
      </c>
      <c r="C128" s="4" t="s">
        <v>9</v>
      </c>
      <c r="D128" s="4">
        <v>900714574</v>
      </c>
      <c r="E128" s="4" t="s">
        <v>49</v>
      </c>
      <c r="F128" s="4" t="s">
        <v>1064</v>
      </c>
      <c r="G128" s="4" t="s">
        <v>78</v>
      </c>
      <c r="H128" s="4" t="s">
        <v>10</v>
      </c>
      <c r="I128" s="4" t="s">
        <v>1065</v>
      </c>
      <c r="J128" s="4" t="s">
        <v>11</v>
      </c>
      <c r="K128" s="4" t="s">
        <v>11</v>
      </c>
      <c r="L128" s="4" t="s">
        <v>12</v>
      </c>
      <c r="M128" s="4">
        <v>3290426</v>
      </c>
      <c r="N128" s="4">
        <v>3290426</v>
      </c>
      <c r="O128" s="4">
        <v>2057884</v>
      </c>
      <c r="P128" s="4">
        <v>1049729</v>
      </c>
      <c r="Q128" s="4">
        <v>2240697</v>
      </c>
      <c r="R128" s="4">
        <v>1166642</v>
      </c>
      <c r="S128" s="4">
        <v>66314</v>
      </c>
      <c r="T128" s="29">
        <f t="shared" si="7"/>
        <v>1.5989365775719138</v>
      </c>
      <c r="U128" s="18">
        <f t="shared" si="8"/>
        <v>0.31902525691202294</v>
      </c>
      <c r="V128" s="18">
        <f>R128/S128</f>
        <v>17.592695358446182</v>
      </c>
      <c r="W128" s="18">
        <f t="shared" si="9"/>
        <v>0.52066031239386668</v>
      </c>
      <c r="X128" s="20">
        <f t="shared" si="10"/>
        <v>0.35455652246851926</v>
      </c>
    </row>
    <row r="129" spans="1:24" s="3" customFormat="1" ht="11.25" customHeight="1" x14ac:dyDescent="0.2">
      <c r="A129" s="2">
        <v>28905</v>
      </c>
      <c r="B129" s="4" t="s">
        <v>19</v>
      </c>
      <c r="C129" s="4" t="s">
        <v>9</v>
      </c>
      <c r="D129" s="4">
        <v>900352229</v>
      </c>
      <c r="E129" s="4" t="s">
        <v>49</v>
      </c>
      <c r="F129" s="4" t="s">
        <v>921</v>
      </c>
      <c r="G129" s="4" t="s">
        <v>74</v>
      </c>
      <c r="H129" s="4" t="s">
        <v>10</v>
      </c>
      <c r="I129" s="4" t="s">
        <v>922</v>
      </c>
      <c r="J129" s="4" t="s">
        <v>15</v>
      </c>
      <c r="K129" s="4" t="s">
        <v>16</v>
      </c>
      <c r="L129" s="4" t="s">
        <v>12</v>
      </c>
      <c r="M129" s="4">
        <v>2788274</v>
      </c>
      <c r="N129" s="4">
        <v>2924507</v>
      </c>
      <c r="O129" s="4">
        <v>1730981</v>
      </c>
      <c r="P129" s="4">
        <v>325664</v>
      </c>
      <c r="Q129" s="4">
        <v>2598843</v>
      </c>
      <c r="R129" s="4">
        <v>574450</v>
      </c>
      <c r="S129" s="4">
        <v>14962</v>
      </c>
      <c r="T129" s="29">
        <f t="shared" si="7"/>
        <v>1.6108056645335795</v>
      </c>
      <c r="U129" s="18">
        <f t="shared" si="8"/>
        <v>0.11135688852856225</v>
      </c>
      <c r="V129" s="18">
        <f>R129/S129</f>
        <v>38.393931292607938</v>
      </c>
      <c r="W129" s="18">
        <f t="shared" si="9"/>
        <v>0.22104067079080961</v>
      </c>
      <c r="X129" s="20">
        <f t="shared" si="10"/>
        <v>0.19642626945327879</v>
      </c>
    </row>
    <row r="130" spans="1:24" s="3" customFormat="1" ht="11.25" customHeight="1" x14ac:dyDescent="0.2">
      <c r="A130" s="2">
        <v>10703</v>
      </c>
      <c r="B130" s="4" t="s">
        <v>19</v>
      </c>
      <c r="C130" s="4" t="s">
        <v>9</v>
      </c>
      <c r="D130" s="4">
        <v>830044682</v>
      </c>
      <c r="E130" s="4" t="s">
        <v>49</v>
      </c>
      <c r="F130" s="4" t="s">
        <v>536</v>
      </c>
      <c r="G130" s="4" t="s">
        <v>74</v>
      </c>
      <c r="H130" s="4" t="s">
        <v>10</v>
      </c>
      <c r="I130" s="4" t="s">
        <v>537</v>
      </c>
      <c r="J130" s="4" t="s">
        <v>11</v>
      </c>
      <c r="K130" s="4" t="s">
        <v>11</v>
      </c>
      <c r="L130" s="4" t="s">
        <v>12</v>
      </c>
      <c r="M130" s="4">
        <v>5185360</v>
      </c>
      <c r="N130" s="4">
        <v>8170249</v>
      </c>
      <c r="O130" s="4">
        <v>3170245</v>
      </c>
      <c r="P130" s="4">
        <v>2557076</v>
      </c>
      <c r="Q130" s="4">
        <v>5613173</v>
      </c>
      <c r="R130" s="4">
        <v>601896</v>
      </c>
      <c r="S130" s="4"/>
      <c r="T130" s="29">
        <f t="shared" si="7"/>
        <v>1.6356338390250595</v>
      </c>
      <c r="U130" s="18">
        <f t="shared" si="8"/>
        <v>0.31297405990931243</v>
      </c>
      <c r="V130" s="18"/>
      <c r="W130" s="18">
        <f t="shared" si="9"/>
        <v>0.10722919104755901</v>
      </c>
      <c r="X130" s="20">
        <f t="shared" si="10"/>
        <v>7.366923578461318E-2</v>
      </c>
    </row>
    <row r="131" spans="1:24" s="3" customFormat="1" ht="11.25" customHeight="1" x14ac:dyDescent="0.2">
      <c r="A131" s="2">
        <v>5811</v>
      </c>
      <c r="B131" s="4" t="s">
        <v>21</v>
      </c>
      <c r="C131" s="4" t="s">
        <v>9</v>
      </c>
      <c r="D131" s="4">
        <v>901341011</v>
      </c>
      <c r="E131" s="4" t="s">
        <v>49</v>
      </c>
      <c r="F131" s="4" t="s">
        <v>274</v>
      </c>
      <c r="G131" s="4" t="s">
        <v>74</v>
      </c>
      <c r="H131" s="4" t="s">
        <v>10</v>
      </c>
      <c r="I131" s="4" t="s">
        <v>275</v>
      </c>
      <c r="J131" s="4" t="s">
        <v>11</v>
      </c>
      <c r="K131" s="4" t="s">
        <v>11</v>
      </c>
      <c r="L131" s="4" t="s">
        <v>12</v>
      </c>
      <c r="M131" s="4">
        <v>17060684</v>
      </c>
      <c r="N131" s="4">
        <v>18866202</v>
      </c>
      <c r="O131" s="4">
        <v>10416544</v>
      </c>
      <c r="P131" s="4">
        <v>11293833</v>
      </c>
      <c r="Q131" s="4">
        <v>7572369</v>
      </c>
      <c r="R131" s="4">
        <v>782949</v>
      </c>
      <c r="S131" s="4">
        <v>12735</v>
      </c>
      <c r="T131" s="29">
        <f t="shared" si="7"/>
        <v>1.637844951262146</v>
      </c>
      <c r="U131" s="18">
        <f t="shared" si="8"/>
        <v>0.59862780012638472</v>
      </c>
      <c r="V131" s="18">
        <f>R131/S131</f>
        <v>61.480094228504122</v>
      </c>
      <c r="W131" s="18">
        <f t="shared" si="9"/>
        <v>0.10339551598713692</v>
      </c>
      <c r="X131" s="20">
        <f t="shared" si="10"/>
        <v>4.1500085708824699E-2</v>
      </c>
    </row>
    <row r="132" spans="1:24" s="3" customFormat="1" ht="11.25" customHeight="1" x14ac:dyDescent="0.2">
      <c r="A132" s="2">
        <v>3541</v>
      </c>
      <c r="B132" s="4" t="s">
        <v>21</v>
      </c>
      <c r="C132" s="4" t="s">
        <v>9</v>
      </c>
      <c r="D132" s="4">
        <v>900223935</v>
      </c>
      <c r="E132" s="4" t="s">
        <v>49</v>
      </c>
      <c r="F132" s="4" t="s">
        <v>205</v>
      </c>
      <c r="G132" s="4" t="s">
        <v>74</v>
      </c>
      <c r="H132" s="4" t="s">
        <v>10</v>
      </c>
      <c r="I132" s="4" t="s">
        <v>206</v>
      </c>
      <c r="J132" s="4" t="s">
        <v>23</v>
      </c>
      <c r="K132" s="4" t="s">
        <v>194</v>
      </c>
      <c r="L132" s="4" t="s">
        <v>12</v>
      </c>
      <c r="M132" s="4">
        <v>42904372</v>
      </c>
      <c r="N132" s="4">
        <v>46412556</v>
      </c>
      <c r="O132" s="4">
        <v>26005111</v>
      </c>
      <c r="P132" s="4">
        <v>27457800</v>
      </c>
      <c r="Q132" s="4">
        <v>18954756</v>
      </c>
      <c r="R132" s="4">
        <v>610586</v>
      </c>
      <c r="S132" s="4">
        <v>2417880</v>
      </c>
      <c r="T132" s="29">
        <f t="shared" si="7"/>
        <v>1.6498438326219795</v>
      </c>
      <c r="U132" s="18">
        <f t="shared" si="8"/>
        <v>0.59160284126562646</v>
      </c>
      <c r="V132" s="18">
        <f>R132/S132</f>
        <v>0.25252948864294339</v>
      </c>
      <c r="W132" s="18">
        <f t="shared" si="9"/>
        <v>3.2212812446649274E-2</v>
      </c>
      <c r="X132" s="20">
        <f t="shared" si="10"/>
        <v>1.3155621078054826E-2</v>
      </c>
    </row>
    <row r="133" spans="1:24" s="3" customFormat="1" ht="11.25" customHeight="1" x14ac:dyDescent="0.2">
      <c r="A133" s="2">
        <v>8465</v>
      </c>
      <c r="B133" s="4" t="s">
        <v>19</v>
      </c>
      <c r="C133" s="4" t="s">
        <v>9</v>
      </c>
      <c r="D133" s="4">
        <v>811046078</v>
      </c>
      <c r="E133" s="4" t="s">
        <v>49</v>
      </c>
      <c r="F133" s="4" t="s">
        <v>490</v>
      </c>
      <c r="G133" s="4" t="s">
        <v>74</v>
      </c>
      <c r="H133" s="4" t="s">
        <v>10</v>
      </c>
      <c r="I133" s="4" t="s">
        <v>491</v>
      </c>
      <c r="J133" s="4" t="s">
        <v>13</v>
      </c>
      <c r="K133" s="4" t="s">
        <v>103</v>
      </c>
      <c r="L133" s="4" t="s">
        <v>12</v>
      </c>
      <c r="M133" s="4">
        <v>13443147</v>
      </c>
      <c r="N133" s="4">
        <v>21765869</v>
      </c>
      <c r="O133" s="4">
        <v>8101016</v>
      </c>
      <c r="P133" s="4">
        <v>11993294</v>
      </c>
      <c r="Q133" s="4">
        <v>9772575</v>
      </c>
      <c r="R133" s="4">
        <v>2064208</v>
      </c>
      <c r="S133" s="4">
        <v>1258252</v>
      </c>
      <c r="T133" s="29">
        <f t="shared" si="7"/>
        <v>1.6594396307821142</v>
      </c>
      <c r="U133" s="18">
        <f t="shared" si="8"/>
        <v>0.55101379136298212</v>
      </c>
      <c r="V133" s="18">
        <f>R133/S133</f>
        <v>1.6405362359845246</v>
      </c>
      <c r="W133" s="18">
        <f t="shared" si="9"/>
        <v>0.21122457489453905</v>
      </c>
      <c r="X133" s="20">
        <f t="shared" si="10"/>
        <v>9.4836921052864925E-2</v>
      </c>
    </row>
    <row r="134" spans="1:24" s="3" customFormat="1" ht="11.25" customHeight="1" x14ac:dyDescent="0.2">
      <c r="A134" s="2">
        <v>4175</v>
      </c>
      <c r="B134" s="4" t="s">
        <v>21</v>
      </c>
      <c r="C134" s="4" t="s">
        <v>9</v>
      </c>
      <c r="D134" s="4">
        <v>900430151</v>
      </c>
      <c r="E134" s="4" t="s">
        <v>49</v>
      </c>
      <c r="F134" s="4" t="s">
        <v>219</v>
      </c>
      <c r="G134" s="4" t="s">
        <v>74</v>
      </c>
      <c r="H134" s="4" t="s">
        <v>10</v>
      </c>
      <c r="I134" s="4" t="s">
        <v>220</v>
      </c>
      <c r="J134" s="4" t="s">
        <v>11</v>
      </c>
      <c r="K134" s="4" t="s">
        <v>11</v>
      </c>
      <c r="L134" s="4" t="s">
        <v>12</v>
      </c>
      <c r="M134" s="4">
        <v>63797046</v>
      </c>
      <c r="N134" s="4">
        <v>112882796</v>
      </c>
      <c r="O134" s="4">
        <v>38433258</v>
      </c>
      <c r="P134" s="4">
        <v>38433258</v>
      </c>
      <c r="Q134" s="4">
        <v>74449538</v>
      </c>
      <c r="R134" s="4">
        <v>30772404</v>
      </c>
      <c r="S134" s="4">
        <v>9519162</v>
      </c>
      <c r="T134" s="29">
        <f t="shared" si="7"/>
        <v>1.6599437393519956</v>
      </c>
      <c r="U134" s="18">
        <f t="shared" si="8"/>
        <v>0.34047046460472152</v>
      </c>
      <c r="V134" s="18">
        <f>R134/S134</f>
        <v>3.2326799354817157</v>
      </c>
      <c r="W134" s="18">
        <f t="shared" si="9"/>
        <v>0.41333237017535285</v>
      </c>
      <c r="X134" s="20">
        <f t="shared" si="10"/>
        <v>0.27260490606557974</v>
      </c>
    </row>
    <row r="135" spans="1:24" s="3" customFormat="1" ht="11.25" customHeight="1" x14ac:dyDescent="0.2">
      <c r="A135" s="2">
        <v>21733</v>
      </c>
      <c r="B135" s="4" t="s">
        <v>19</v>
      </c>
      <c r="C135" s="4" t="s">
        <v>9</v>
      </c>
      <c r="D135" s="4">
        <v>900062698</v>
      </c>
      <c r="E135" s="4" t="s">
        <v>49</v>
      </c>
      <c r="F135" s="4" t="s">
        <v>763</v>
      </c>
      <c r="G135" s="4" t="s">
        <v>78</v>
      </c>
      <c r="H135" s="4" t="s">
        <v>14</v>
      </c>
      <c r="I135" s="4" t="s">
        <v>764</v>
      </c>
      <c r="J135" s="4" t="s">
        <v>23</v>
      </c>
      <c r="K135" s="4" t="s">
        <v>194</v>
      </c>
      <c r="L135" s="4" t="s">
        <v>12</v>
      </c>
      <c r="M135" s="4">
        <v>5295664</v>
      </c>
      <c r="N135" s="4">
        <v>5568000</v>
      </c>
      <c r="O135" s="4">
        <v>3170245</v>
      </c>
      <c r="P135" s="4">
        <v>2349835</v>
      </c>
      <c r="Q135" s="4">
        <v>3218165</v>
      </c>
      <c r="R135" s="4">
        <v>547423</v>
      </c>
      <c r="S135" s="4">
        <v>68796</v>
      </c>
      <c r="T135" s="29">
        <f t="shared" si="7"/>
        <v>1.6704273644465963</v>
      </c>
      <c r="U135" s="18">
        <f t="shared" si="8"/>
        <v>0.42202496408045975</v>
      </c>
      <c r="V135" s="18">
        <f>R135/S135</f>
        <v>7.95719227862085</v>
      </c>
      <c r="W135" s="18">
        <f t="shared" si="9"/>
        <v>0.17010408105240099</v>
      </c>
      <c r="X135" s="20">
        <f t="shared" si="10"/>
        <v>9.8315912356321838E-2</v>
      </c>
    </row>
    <row r="136" spans="1:24" s="3" customFormat="1" ht="11.25" customHeight="1" x14ac:dyDescent="0.2">
      <c r="A136" s="2">
        <v>5027</v>
      </c>
      <c r="B136" s="4" t="s">
        <v>21</v>
      </c>
      <c r="C136" s="4" t="s">
        <v>9</v>
      </c>
      <c r="D136" s="4">
        <v>900824185</v>
      </c>
      <c r="E136" s="4" t="s">
        <v>49</v>
      </c>
      <c r="F136" s="4" t="s">
        <v>248</v>
      </c>
      <c r="G136" s="4" t="s">
        <v>74</v>
      </c>
      <c r="H136" s="4" t="s">
        <v>10</v>
      </c>
      <c r="I136" s="4" t="s">
        <v>249</v>
      </c>
      <c r="J136" s="4" t="s">
        <v>11</v>
      </c>
      <c r="K136" s="4" t="s">
        <v>11</v>
      </c>
      <c r="L136" s="4" t="s">
        <v>12</v>
      </c>
      <c r="M136" s="4">
        <v>790004152</v>
      </c>
      <c r="N136" s="4">
        <v>895489952</v>
      </c>
      <c r="O136" s="4">
        <v>472145334</v>
      </c>
      <c r="P136" s="4">
        <v>505844289</v>
      </c>
      <c r="Q136" s="4">
        <v>389645663</v>
      </c>
      <c r="R136" s="4">
        <v>49164800</v>
      </c>
      <c r="S136" s="4">
        <v>0</v>
      </c>
      <c r="T136" s="29">
        <f t="shared" si="7"/>
        <v>1.6732224065567065</v>
      </c>
      <c r="U136" s="18">
        <f t="shared" si="8"/>
        <v>0.56487991615119759</v>
      </c>
      <c r="V136" s="18"/>
      <c r="W136" s="18">
        <f t="shared" si="9"/>
        <v>0.12617822978309398</v>
      </c>
      <c r="X136" s="20">
        <f t="shared" si="10"/>
        <v>5.4902681923113303E-2</v>
      </c>
    </row>
    <row r="137" spans="1:24" s="3" customFormat="1" ht="11.25" customHeight="1" x14ac:dyDescent="0.2">
      <c r="A137" s="2">
        <v>1505</v>
      </c>
      <c r="B137" s="4" t="s">
        <v>19</v>
      </c>
      <c r="C137" s="4" t="s">
        <v>9</v>
      </c>
      <c r="D137" s="4">
        <v>800082225</v>
      </c>
      <c r="E137" s="4" t="s">
        <v>49</v>
      </c>
      <c r="F137" s="4" t="s">
        <v>332</v>
      </c>
      <c r="G137" s="4" t="s">
        <v>74</v>
      </c>
      <c r="H137" s="4" t="s">
        <v>10</v>
      </c>
      <c r="I137" s="4" t="s">
        <v>333</v>
      </c>
      <c r="J137" s="4" t="s">
        <v>11</v>
      </c>
      <c r="K137" s="4" t="s">
        <v>11</v>
      </c>
      <c r="L137" s="4" t="s">
        <v>12</v>
      </c>
      <c r="M137" s="4">
        <v>4062444</v>
      </c>
      <c r="N137" s="4">
        <v>4167763</v>
      </c>
      <c r="O137" s="4">
        <v>2424552</v>
      </c>
      <c r="P137" s="4">
        <v>2653907</v>
      </c>
      <c r="Q137" s="4">
        <v>1513856</v>
      </c>
      <c r="R137" s="4">
        <v>293737</v>
      </c>
      <c r="S137" s="4">
        <v>416664</v>
      </c>
      <c r="T137" s="29">
        <f t="shared" si="7"/>
        <v>1.6755441830078299</v>
      </c>
      <c r="U137" s="18">
        <f t="shared" si="8"/>
        <v>0.63677013304259378</v>
      </c>
      <c r="V137" s="18">
        <f>R137/S137</f>
        <v>0.70497331182919576</v>
      </c>
      <c r="W137" s="18">
        <f t="shared" si="9"/>
        <v>0.1940323253995096</v>
      </c>
      <c r="X137" s="20">
        <f t="shared" si="10"/>
        <v>7.0478335740300019E-2</v>
      </c>
    </row>
    <row r="138" spans="1:24" s="3" customFormat="1" ht="11.25" customHeight="1" x14ac:dyDescent="0.2">
      <c r="A138" s="2">
        <v>1405</v>
      </c>
      <c r="B138" s="4" t="s">
        <v>28</v>
      </c>
      <c r="C138" s="4" t="s">
        <v>9</v>
      </c>
      <c r="D138" s="4">
        <v>832003079</v>
      </c>
      <c r="E138" s="4" t="s">
        <v>49</v>
      </c>
      <c r="F138" s="4" t="s">
        <v>1120</v>
      </c>
      <c r="G138" s="4" t="s">
        <v>74</v>
      </c>
      <c r="H138" s="4" t="s">
        <v>10</v>
      </c>
      <c r="I138" s="4" t="s">
        <v>1121</v>
      </c>
      <c r="J138" s="4" t="s">
        <v>11</v>
      </c>
      <c r="K138" s="4" t="s">
        <v>11</v>
      </c>
      <c r="L138" s="4" t="s">
        <v>12</v>
      </c>
      <c r="M138" s="4">
        <v>18912185</v>
      </c>
      <c r="N138" s="4">
        <v>22747772</v>
      </c>
      <c r="O138" s="4">
        <v>11267134</v>
      </c>
      <c r="P138" s="4">
        <v>12163744</v>
      </c>
      <c r="Q138" s="4">
        <v>10584028</v>
      </c>
      <c r="R138" s="4">
        <v>4612150</v>
      </c>
      <c r="S138" s="4">
        <v>96926</v>
      </c>
      <c r="T138" s="29">
        <f t="shared" si="7"/>
        <v>1.6785266776804111</v>
      </c>
      <c r="U138" s="18">
        <f t="shared" si="8"/>
        <v>0.53472243347612236</v>
      </c>
      <c r="V138" s="18">
        <f>R138/S138</f>
        <v>47.584239522935022</v>
      </c>
      <c r="W138" s="18">
        <f t="shared" si="9"/>
        <v>0.43576509812710246</v>
      </c>
      <c r="X138" s="20">
        <f t="shared" si="10"/>
        <v>0.20275172443261696</v>
      </c>
    </row>
    <row r="139" spans="1:24" s="3" customFormat="1" ht="11.25" customHeight="1" x14ac:dyDescent="0.2">
      <c r="A139" s="2">
        <v>17</v>
      </c>
      <c r="B139" s="4" t="s">
        <v>24</v>
      </c>
      <c r="C139" s="4" t="s">
        <v>9</v>
      </c>
      <c r="D139" s="4">
        <v>800002482</v>
      </c>
      <c r="E139" s="4" t="s">
        <v>49</v>
      </c>
      <c r="F139" s="4" t="s">
        <v>278</v>
      </c>
      <c r="G139" s="4" t="s">
        <v>74</v>
      </c>
      <c r="H139" s="4" t="s">
        <v>10</v>
      </c>
      <c r="I139" s="4" t="s">
        <v>279</v>
      </c>
      <c r="J139" s="4" t="s">
        <v>13</v>
      </c>
      <c r="K139" s="4" t="s">
        <v>103</v>
      </c>
      <c r="L139" s="4" t="s">
        <v>12</v>
      </c>
      <c r="M139" s="4">
        <v>66355841</v>
      </c>
      <c r="N139" s="4">
        <v>74694737</v>
      </c>
      <c r="O139" s="4">
        <v>39456658</v>
      </c>
      <c r="P139" s="4">
        <v>43214271</v>
      </c>
      <c r="Q139" s="4">
        <v>31480466</v>
      </c>
      <c r="R139" s="4">
        <v>14217289</v>
      </c>
      <c r="S139" s="4">
        <v>3738230</v>
      </c>
      <c r="T139" s="29">
        <f t="shared" si="7"/>
        <v>1.6817400247126859</v>
      </c>
      <c r="U139" s="18">
        <f t="shared" si="8"/>
        <v>0.57854505866993011</v>
      </c>
      <c r="V139" s="18">
        <f>R139/S139</f>
        <v>3.8032140879507148</v>
      </c>
      <c r="W139" s="18">
        <f t="shared" si="9"/>
        <v>0.45162257127959921</v>
      </c>
      <c r="X139" s="20">
        <f t="shared" si="10"/>
        <v>0.19033856428197879</v>
      </c>
    </row>
    <row r="140" spans="1:24" s="3" customFormat="1" ht="11.25" customHeight="1" x14ac:dyDescent="0.2">
      <c r="A140" s="2">
        <v>31711</v>
      </c>
      <c r="B140" s="4" t="s">
        <v>19</v>
      </c>
      <c r="C140" s="4" t="s">
        <v>9</v>
      </c>
      <c r="D140" s="4">
        <v>900442089</v>
      </c>
      <c r="E140" s="4" t="s">
        <v>49</v>
      </c>
      <c r="F140" s="4" t="s">
        <v>980</v>
      </c>
      <c r="G140" s="4" t="s">
        <v>78</v>
      </c>
      <c r="H140" s="4" t="s">
        <v>10</v>
      </c>
      <c r="I140" s="4" t="s">
        <v>981</v>
      </c>
      <c r="J140" s="4" t="s">
        <v>11</v>
      </c>
      <c r="K140" s="4" t="s">
        <v>11</v>
      </c>
      <c r="L140" s="4" t="s">
        <v>12</v>
      </c>
      <c r="M140" s="4">
        <v>2053223</v>
      </c>
      <c r="N140" s="4">
        <v>2976444</v>
      </c>
      <c r="O140" s="4">
        <v>1198575</v>
      </c>
      <c r="P140" s="4">
        <v>1029059</v>
      </c>
      <c r="Q140" s="4">
        <v>1947385</v>
      </c>
      <c r="R140" s="4">
        <v>701474</v>
      </c>
      <c r="S140" s="4">
        <v>201767</v>
      </c>
      <c r="T140" s="29">
        <f t="shared" ref="T140:T203" si="12">M140/O140</f>
        <v>1.7130534176000667</v>
      </c>
      <c r="U140" s="18">
        <f t="shared" ref="U140:U203" si="13">P140/N140</f>
        <v>0.3457343729631735</v>
      </c>
      <c r="V140" s="18">
        <f>R140/S140</f>
        <v>3.4766537639951034</v>
      </c>
      <c r="W140" s="18">
        <f t="shared" ref="W140:W203" si="14">R140/Q140</f>
        <v>0.3602133116974815</v>
      </c>
      <c r="X140" s="20">
        <f t="shared" ref="X140:X203" si="15">R140/N140</f>
        <v>0.23567518824476455</v>
      </c>
    </row>
    <row r="141" spans="1:24" s="3" customFormat="1" ht="11.25" customHeight="1" x14ac:dyDescent="0.2">
      <c r="A141" s="2">
        <v>4903</v>
      </c>
      <c r="B141" s="4" t="s">
        <v>21</v>
      </c>
      <c r="C141" s="4" t="s">
        <v>9</v>
      </c>
      <c r="D141" s="4">
        <v>900757947</v>
      </c>
      <c r="E141" s="4" t="s">
        <v>49</v>
      </c>
      <c r="F141" s="4" t="s">
        <v>244</v>
      </c>
      <c r="G141" s="4" t="s">
        <v>74</v>
      </c>
      <c r="H141" s="4" t="s">
        <v>10</v>
      </c>
      <c r="I141" s="4" t="s">
        <v>245</v>
      </c>
      <c r="J141" s="4" t="s">
        <v>11</v>
      </c>
      <c r="K141" s="4" t="s">
        <v>11</v>
      </c>
      <c r="L141" s="4" t="s">
        <v>12</v>
      </c>
      <c r="M141" s="4">
        <v>267811732</v>
      </c>
      <c r="N141" s="4">
        <v>300587182</v>
      </c>
      <c r="O141" s="4">
        <v>156275263</v>
      </c>
      <c r="P141" s="4">
        <v>169372473</v>
      </c>
      <c r="Q141" s="4">
        <v>131214709</v>
      </c>
      <c r="R141" s="4">
        <v>7182799</v>
      </c>
      <c r="S141" s="4">
        <v>15434553</v>
      </c>
      <c r="T141" s="29">
        <f t="shared" si="12"/>
        <v>1.7137180053889911</v>
      </c>
      <c r="U141" s="18">
        <f t="shared" si="13"/>
        <v>0.56347204119968097</v>
      </c>
      <c r="V141" s="18">
        <f>R141/S141</f>
        <v>0.4653713651441671</v>
      </c>
      <c r="W141" s="18">
        <f t="shared" si="14"/>
        <v>5.474080653564533E-2</v>
      </c>
      <c r="X141" s="20">
        <f t="shared" si="15"/>
        <v>2.389589254008842E-2</v>
      </c>
    </row>
    <row r="142" spans="1:24" s="3" customFormat="1" ht="11.25" customHeight="1" x14ac:dyDescent="0.2">
      <c r="A142" s="2">
        <v>627</v>
      </c>
      <c r="B142" s="4" t="s">
        <v>19</v>
      </c>
      <c r="C142" s="4" t="s">
        <v>9</v>
      </c>
      <c r="D142" s="4">
        <v>800030667</v>
      </c>
      <c r="E142" s="4" t="s">
        <v>49</v>
      </c>
      <c r="F142" s="4" t="s">
        <v>315</v>
      </c>
      <c r="G142" s="4" t="s">
        <v>74</v>
      </c>
      <c r="H142" s="4" t="s">
        <v>10</v>
      </c>
      <c r="I142" s="4" t="s">
        <v>316</v>
      </c>
      <c r="J142" s="4" t="s">
        <v>11</v>
      </c>
      <c r="K142" s="4" t="s">
        <v>11</v>
      </c>
      <c r="L142" s="4" t="s">
        <v>12</v>
      </c>
      <c r="M142" s="4">
        <v>7122384</v>
      </c>
      <c r="N142" s="4">
        <v>9951447</v>
      </c>
      <c r="O142" s="4">
        <v>4145237</v>
      </c>
      <c r="P142" s="4">
        <v>4329513</v>
      </c>
      <c r="Q142" s="4">
        <v>5621934</v>
      </c>
      <c r="R142" s="4">
        <v>184012</v>
      </c>
      <c r="S142" s="4"/>
      <c r="T142" s="29">
        <f t="shared" si="12"/>
        <v>1.7182091156669692</v>
      </c>
      <c r="U142" s="18">
        <f t="shared" si="13"/>
        <v>0.43506366461078472</v>
      </c>
      <c r="V142" s="18"/>
      <c r="W142" s="18">
        <f t="shared" si="14"/>
        <v>3.2731085067878779E-2</v>
      </c>
      <c r="X142" s="20">
        <f t="shared" si="15"/>
        <v>1.84909792515601E-2</v>
      </c>
    </row>
    <row r="143" spans="1:24" s="3" customFormat="1" ht="11.25" customHeight="1" x14ac:dyDescent="0.2">
      <c r="A143" s="2">
        <v>4493</v>
      </c>
      <c r="B143" s="4" t="s">
        <v>21</v>
      </c>
      <c r="C143" s="4" t="s">
        <v>9</v>
      </c>
      <c r="D143" s="4">
        <v>900532903</v>
      </c>
      <c r="E143" s="4" t="s">
        <v>49</v>
      </c>
      <c r="F143" s="4" t="s">
        <v>236</v>
      </c>
      <c r="G143" s="4" t="s">
        <v>74</v>
      </c>
      <c r="H143" s="4" t="s">
        <v>10</v>
      </c>
      <c r="I143" s="4" t="s">
        <v>237</v>
      </c>
      <c r="J143" s="4" t="s">
        <v>11</v>
      </c>
      <c r="K143" s="4" t="s">
        <v>11</v>
      </c>
      <c r="L143" s="4" t="s">
        <v>12</v>
      </c>
      <c r="M143" s="4">
        <v>40181438</v>
      </c>
      <c r="N143" s="4">
        <v>41148807</v>
      </c>
      <c r="O143" s="4">
        <v>23290246</v>
      </c>
      <c r="P143" s="4">
        <v>23290246</v>
      </c>
      <c r="Q143" s="4">
        <v>17858561</v>
      </c>
      <c r="R143" s="4">
        <v>3393155</v>
      </c>
      <c r="S143" s="4">
        <v>134493</v>
      </c>
      <c r="T143" s="29">
        <f t="shared" si="12"/>
        <v>1.7252474705505472</v>
      </c>
      <c r="U143" s="18">
        <f t="shared" si="13"/>
        <v>0.5660005161267494</v>
      </c>
      <c r="V143" s="18">
        <f>R143/S143</f>
        <v>25.229231261106527</v>
      </c>
      <c r="W143" s="18">
        <f t="shared" si="14"/>
        <v>0.19000159083366236</v>
      </c>
      <c r="X143" s="20">
        <f t="shared" si="15"/>
        <v>8.2460592356906004E-2</v>
      </c>
    </row>
    <row r="144" spans="1:24" s="3" customFormat="1" ht="11.25" customHeight="1" x14ac:dyDescent="0.2">
      <c r="A144" s="2">
        <v>6117</v>
      </c>
      <c r="B144" s="4" t="s">
        <v>19</v>
      </c>
      <c r="C144" s="4" t="s">
        <v>9</v>
      </c>
      <c r="D144" s="4">
        <v>805007050</v>
      </c>
      <c r="E144" s="4" t="s">
        <v>49</v>
      </c>
      <c r="F144" s="4" t="s">
        <v>447</v>
      </c>
      <c r="G144" s="4" t="s">
        <v>74</v>
      </c>
      <c r="H144" s="4" t="s">
        <v>10</v>
      </c>
      <c r="I144" s="4" t="s">
        <v>448</v>
      </c>
      <c r="J144" s="4" t="s">
        <v>178</v>
      </c>
      <c r="K144" s="4" t="s">
        <v>179</v>
      </c>
      <c r="L144" s="4" t="s">
        <v>12</v>
      </c>
      <c r="M144" s="4">
        <v>38343266</v>
      </c>
      <c r="N144" s="4">
        <v>51187174</v>
      </c>
      <c r="O144" s="4">
        <v>21975889</v>
      </c>
      <c r="P144" s="4">
        <v>37090685</v>
      </c>
      <c r="Q144" s="4">
        <v>14096489</v>
      </c>
      <c r="R144" s="4">
        <v>4782670</v>
      </c>
      <c r="S144" s="4">
        <v>3008121</v>
      </c>
      <c r="T144" s="29">
        <f t="shared" si="12"/>
        <v>1.7447879355415383</v>
      </c>
      <c r="U144" s="18">
        <f t="shared" si="13"/>
        <v>0.72460896161214139</v>
      </c>
      <c r="V144" s="18">
        <f>R144/S144</f>
        <v>1.5899194214594425</v>
      </c>
      <c r="W144" s="18">
        <f t="shared" si="14"/>
        <v>0.33928093726033481</v>
      </c>
      <c r="X144" s="20">
        <f t="shared" si="15"/>
        <v>9.3434929617329535E-2</v>
      </c>
    </row>
    <row r="145" spans="1:24" s="3" customFormat="1" ht="11.25" customHeight="1" x14ac:dyDescent="0.2">
      <c r="A145" s="2">
        <v>1933</v>
      </c>
      <c r="B145" s="4" t="s">
        <v>19</v>
      </c>
      <c r="C145" s="4" t="s">
        <v>9</v>
      </c>
      <c r="D145" s="4">
        <v>800107853</v>
      </c>
      <c r="E145" s="4" t="s">
        <v>49</v>
      </c>
      <c r="F145" s="4" t="s">
        <v>342</v>
      </c>
      <c r="G145" s="4" t="s">
        <v>74</v>
      </c>
      <c r="H145" s="4" t="s">
        <v>10</v>
      </c>
      <c r="I145" s="4" t="s">
        <v>343</v>
      </c>
      <c r="J145" s="4" t="s">
        <v>11</v>
      </c>
      <c r="K145" s="4" t="s">
        <v>11</v>
      </c>
      <c r="L145" s="4" t="s">
        <v>12</v>
      </c>
      <c r="M145" s="4">
        <v>4498570</v>
      </c>
      <c r="N145" s="4">
        <v>6433495</v>
      </c>
      <c r="O145" s="4">
        <v>2566560</v>
      </c>
      <c r="P145" s="4">
        <v>3095318</v>
      </c>
      <c r="Q145" s="4">
        <v>3338177</v>
      </c>
      <c r="R145" s="4">
        <v>425144</v>
      </c>
      <c r="S145" s="4"/>
      <c r="T145" s="29">
        <f t="shared" si="12"/>
        <v>1.752762452465557</v>
      </c>
      <c r="U145" s="18">
        <f t="shared" si="13"/>
        <v>0.48112542249585954</v>
      </c>
      <c r="V145" s="18"/>
      <c r="W145" s="18">
        <f t="shared" si="14"/>
        <v>0.12735813589273426</v>
      </c>
      <c r="X145" s="20">
        <f t="shared" si="15"/>
        <v>6.6082898953057398E-2</v>
      </c>
    </row>
    <row r="146" spans="1:24" s="3" customFormat="1" ht="11.25" customHeight="1" x14ac:dyDescent="0.2">
      <c r="A146" s="2">
        <v>1909</v>
      </c>
      <c r="B146" s="4" t="s">
        <v>21</v>
      </c>
      <c r="C146" s="4" t="s">
        <v>9</v>
      </c>
      <c r="D146" s="4">
        <v>860001911</v>
      </c>
      <c r="E146" s="4" t="s">
        <v>49</v>
      </c>
      <c r="F146" s="4" t="s">
        <v>139</v>
      </c>
      <c r="G146" s="4" t="s">
        <v>74</v>
      </c>
      <c r="H146" s="4" t="s">
        <v>10</v>
      </c>
      <c r="I146" s="4" t="s">
        <v>140</v>
      </c>
      <c r="J146" s="4" t="s">
        <v>11</v>
      </c>
      <c r="K146" s="4" t="s">
        <v>11</v>
      </c>
      <c r="L146" s="4" t="s">
        <v>12</v>
      </c>
      <c r="M146" s="4">
        <v>31127959</v>
      </c>
      <c r="N146" s="4">
        <v>34737221</v>
      </c>
      <c r="O146" s="4">
        <v>17701889</v>
      </c>
      <c r="P146" s="4">
        <v>17978713</v>
      </c>
      <c r="Q146" s="4">
        <v>16758508</v>
      </c>
      <c r="R146" s="4">
        <v>6054136</v>
      </c>
      <c r="S146" s="4">
        <v>1083461</v>
      </c>
      <c r="T146" s="29">
        <f t="shared" si="12"/>
        <v>1.758454083629154</v>
      </c>
      <c r="U146" s="18">
        <f t="shared" si="13"/>
        <v>0.51756336524444491</v>
      </c>
      <c r="V146" s="18">
        <f>R146/S146</f>
        <v>5.5877747330083869</v>
      </c>
      <c r="W146" s="18">
        <f t="shared" si="14"/>
        <v>0.36125745800282461</v>
      </c>
      <c r="X146" s="20">
        <f t="shared" si="15"/>
        <v>0.174283832319229</v>
      </c>
    </row>
    <row r="147" spans="1:24" s="3" customFormat="1" ht="11.25" customHeight="1" x14ac:dyDescent="0.2">
      <c r="A147" s="2">
        <v>1373</v>
      </c>
      <c r="B147" s="4" t="s">
        <v>19</v>
      </c>
      <c r="C147" s="4" t="s">
        <v>9</v>
      </c>
      <c r="D147" s="4">
        <v>800074063</v>
      </c>
      <c r="E147" s="4" t="s">
        <v>49</v>
      </c>
      <c r="F147" s="4" t="s">
        <v>328</v>
      </c>
      <c r="G147" s="4" t="s">
        <v>74</v>
      </c>
      <c r="H147" s="4" t="s">
        <v>14</v>
      </c>
      <c r="I147" s="4" t="s">
        <v>329</v>
      </c>
      <c r="J147" s="4" t="s">
        <v>178</v>
      </c>
      <c r="K147" s="4" t="s">
        <v>179</v>
      </c>
      <c r="L147" s="4" t="s">
        <v>12</v>
      </c>
      <c r="M147" s="4">
        <v>231738</v>
      </c>
      <c r="N147" s="4">
        <v>1079845</v>
      </c>
      <c r="O147" s="4">
        <v>131452</v>
      </c>
      <c r="P147" s="4">
        <v>357482</v>
      </c>
      <c r="Q147" s="4">
        <v>722363</v>
      </c>
      <c r="R147" s="4">
        <v>80711</v>
      </c>
      <c r="S147" s="4">
        <v>24157</v>
      </c>
      <c r="T147" s="29">
        <f t="shared" si="12"/>
        <v>1.7629096552353711</v>
      </c>
      <c r="U147" s="18">
        <f t="shared" si="13"/>
        <v>0.33104936356606735</v>
      </c>
      <c r="V147" s="18">
        <f>R147/S147</f>
        <v>3.3411019580245891</v>
      </c>
      <c r="W147" s="18">
        <f t="shared" si="14"/>
        <v>0.11173191317938488</v>
      </c>
      <c r="X147" s="20">
        <f t="shared" si="15"/>
        <v>7.4743134431330419E-2</v>
      </c>
    </row>
    <row r="148" spans="1:24" s="3" customFormat="1" ht="11.25" customHeight="1" x14ac:dyDescent="0.2">
      <c r="A148" s="2">
        <v>2847</v>
      </c>
      <c r="B148" s="4" t="s">
        <v>21</v>
      </c>
      <c r="C148" s="4" t="s">
        <v>9</v>
      </c>
      <c r="D148" s="4">
        <v>890923691</v>
      </c>
      <c r="E148" s="4" t="s">
        <v>49</v>
      </c>
      <c r="F148" s="4" t="s">
        <v>186</v>
      </c>
      <c r="G148" s="4" t="s">
        <v>74</v>
      </c>
      <c r="H148" s="4" t="s">
        <v>75</v>
      </c>
      <c r="I148" s="4" t="s">
        <v>187</v>
      </c>
      <c r="J148" s="4" t="s">
        <v>11</v>
      </c>
      <c r="K148" s="4" t="s">
        <v>11</v>
      </c>
      <c r="L148" s="4" t="s">
        <v>12</v>
      </c>
      <c r="M148" s="4">
        <v>82504569</v>
      </c>
      <c r="N148" s="4">
        <v>121421779</v>
      </c>
      <c r="O148" s="4">
        <v>46758090</v>
      </c>
      <c r="P148" s="4">
        <v>93361568</v>
      </c>
      <c r="Q148" s="4">
        <v>28060211</v>
      </c>
      <c r="R148" s="4">
        <v>12968034</v>
      </c>
      <c r="S148" s="4">
        <v>225740</v>
      </c>
      <c r="T148" s="29">
        <f t="shared" si="12"/>
        <v>1.7644982718498552</v>
      </c>
      <c r="U148" s="18">
        <f t="shared" si="13"/>
        <v>0.76890298238835719</v>
      </c>
      <c r="V148" s="18">
        <f>R148/S148</f>
        <v>57.446770621068488</v>
      </c>
      <c r="W148" s="18">
        <f t="shared" si="14"/>
        <v>0.4621502667959268</v>
      </c>
      <c r="X148" s="20">
        <f t="shared" si="15"/>
        <v>0.10680154834496372</v>
      </c>
    </row>
    <row r="149" spans="1:24" s="3" customFormat="1" ht="11.25" customHeight="1" x14ac:dyDescent="0.2">
      <c r="A149" s="2">
        <v>33395</v>
      </c>
      <c r="B149" s="4" t="s">
        <v>19</v>
      </c>
      <c r="C149" s="4" t="s">
        <v>9</v>
      </c>
      <c r="D149" s="4">
        <v>900502032</v>
      </c>
      <c r="E149" s="4" t="s">
        <v>49</v>
      </c>
      <c r="F149" s="4" t="s">
        <v>1010</v>
      </c>
      <c r="G149" s="4" t="s">
        <v>74</v>
      </c>
      <c r="H149" s="4" t="s">
        <v>10</v>
      </c>
      <c r="I149" s="4" t="s">
        <v>1011</v>
      </c>
      <c r="J149" s="4" t="s">
        <v>23</v>
      </c>
      <c r="K149" s="4" t="s">
        <v>136</v>
      </c>
      <c r="L149" s="4" t="s">
        <v>12</v>
      </c>
      <c r="M149" s="4">
        <v>5594844</v>
      </c>
      <c r="N149" s="4">
        <v>6240835</v>
      </c>
      <c r="O149" s="4">
        <v>3170245</v>
      </c>
      <c r="P149" s="4">
        <v>4380680</v>
      </c>
      <c r="Q149" s="4">
        <v>1860155</v>
      </c>
      <c r="R149" s="4">
        <v>202403</v>
      </c>
      <c r="S149" s="4">
        <v>2571</v>
      </c>
      <c r="T149" s="29">
        <f t="shared" si="12"/>
        <v>1.7647986196650416</v>
      </c>
      <c r="U149" s="18">
        <f t="shared" si="13"/>
        <v>0.70193812206219197</v>
      </c>
      <c r="V149" s="18">
        <f>R149/S149</f>
        <v>78.725398677557365</v>
      </c>
      <c r="W149" s="18">
        <f t="shared" si="14"/>
        <v>0.10880974972515731</v>
      </c>
      <c r="X149" s="20">
        <f t="shared" si="15"/>
        <v>3.2432038341023275E-2</v>
      </c>
    </row>
    <row r="150" spans="1:24" s="3" customFormat="1" ht="11.25" customHeight="1" x14ac:dyDescent="0.2">
      <c r="A150" s="2">
        <v>4299</v>
      </c>
      <c r="B150" s="4" t="s">
        <v>19</v>
      </c>
      <c r="C150" s="4" t="s">
        <v>9</v>
      </c>
      <c r="D150" s="4">
        <v>800227915</v>
      </c>
      <c r="E150" s="4" t="s">
        <v>49</v>
      </c>
      <c r="F150" s="4" t="s">
        <v>406</v>
      </c>
      <c r="G150" s="4" t="s">
        <v>74</v>
      </c>
      <c r="H150" s="4" t="s">
        <v>10</v>
      </c>
      <c r="I150" s="4" t="s">
        <v>407</v>
      </c>
      <c r="J150" s="4" t="s">
        <v>11</v>
      </c>
      <c r="K150" s="4" t="s">
        <v>11</v>
      </c>
      <c r="L150" s="4" t="s">
        <v>12</v>
      </c>
      <c r="M150" s="4">
        <v>6660947</v>
      </c>
      <c r="N150" s="4">
        <v>8392007</v>
      </c>
      <c r="O150" s="4">
        <v>3766226</v>
      </c>
      <c r="P150" s="4">
        <v>7741179</v>
      </c>
      <c r="Q150" s="4">
        <v>650828</v>
      </c>
      <c r="R150" s="4">
        <v>-169987</v>
      </c>
      <c r="S150" s="4"/>
      <c r="T150" s="29">
        <f t="shared" si="12"/>
        <v>1.7685999193887993</v>
      </c>
      <c r="U150" s="18">
        <f t="shared" si="13"/>
        <v>0.92244668051397005</v>
      </c>
      <c r="V150" s="18"/>
      <c r="W150" s="18">
        <f t="shared" si="14"/>
        <v>-0.26118575107401648</v>
      </c>
      <c r="X150" s="20">
        <f t="shared" si="15"/>
        <v>-2.0255821998241899E-2</v>
      </c>
    </row>
    <row r="151" spans="1:24" s="3" customFormat="1" ht="11.25" customHeight="1" x14ac:dyDescent="0.2">
      <c r="A151" s="2">
        <v>29891</v>
      </c>
      <c r="B151" s="4" t="s">
        <v>19</v>
      </c>
      <c r="C151" s="4" t="s">
        <v>9</v>
      </c>
      <c r="D151" s="4">
        <v>900387617</v>
      </c>
      <c r="E151" s="4" t="s">
        <v>49</v>
      </c>
      <c r="F151" s="4" t="s">
        <v>943</v>
      </c>
      <c r="G151" s="4" t="s">
        <v>74</v>
      </c>
      <c r="H151" s="4" t="s">
        <v>10</v>
      </c>
      <c r="I151" s="4" t="s">
        <v>944</v>
      </c>
      <c r="J151" s="4" t="s">
        <v>465</v>
      </c>
      <c r="K151" s="4" t="s">
        <v>622</v>
      </c>
      <c r="L151" s="4" t="s">
        <v>12</v>
      </c>
      <c r="M151" s="4">
        <v>3760870</v>
      </c>
      <c r="N151" s="4">
        <v>4396287</v>
      </c>
      <c r="O151" s="4">
        <v>2057884</v>
      </c>
      <c r="P151" s="4">
        <v>1756543</v>
      </c>
      <c r="Q151" s="4">
        <v>2639744</v>
      </c>
      <c r="R151" s="4">
        <v>10788</v>
      </c>
      <c r="S151" s="4"/>
      <c r="T151" s="29">
        <f t="shared" si="12"/>
        <v>1.8275422715760461</v>
      </c>
      <c r="U151" s="18">
        <f t="shared" si="13"/>
        <v>0.3995514851509922</v>
      </c>
      <c r="V151" s="18"/>
      <c r="W151" s="18">
        <f t="shared" si="14"/>
        <v>4.0867599282354656E-3</v>
      </c>
      <c r="X151" s="20">
        <f t="shared" si="15"/>
        <v>2.4538889294534231E-3</v>
      </c>
    </row>
    <row r="152" spans="1:24" s="3" customFormat="1" ht="11.25" customHeight="1" x14ac:dyDescent="0.2">
      <c r="A152" s="2">
        <v>18461</v>
      </c>
      <c r="B152" s="4" t="s">
        <v>19</v>
      </c>
      <c r="C152" s="4" t="s">
        <v>9</v>
      </c>
      <c r="D152" s="4">
        <v>890327072</v>
      </c>
      <c r="E152" s="4" t="s">
        <v>49</v>
      </c>
      <c r="F152" s="4" t="s">
        <v>720</v>
      </c>
      <c r="G152" s="4" t="s">
        <v>78</v>
      </c>
      <c r="H152" s="4" t="s">
        <v>10</v>
      </c>
      <c r="I152" s="4" t="s">
        <v>721</v>
      </c>
      <c r="J152" s="4" t="s">
        <v>178</v>
      </c>
      <c r="K152" s="4" t="s">
        <v>179</v>
      </c>
      <c r="L152" s="4" t="s">
        <v>12</v>
      </c>
      <c r="M152" s="4">
        <v>3762109</v>
      </c>
      <c r="N152" s="4">
        <v>5210752</v>
      </c>
      <c r="O152" s="4">
        <v>2057884</v>
      </c>
      <c r="P152" s="4">
        <v>1668193</v>
      </c>
      <c r="Q152" s="4">
        <v>3542559</v>
      </c>
      <c r="R152" s="4">
        <v>170596</v>
      </c>
      <c r="S152" s="4">
        <v>29917</v>
      </c>
      <c r="T152" s="29">
        <f t="shared" si="12"/>
        <v>1.8281443463285589</v>
      </c>
      <c r="U152" s="18">
        <f t="shared" si="13"/>
        <v>0.32014438606941953</v>
      </c>
      <c r="V152" s="18">
        <f>R152/S152</f>
        <v>5.7023097235685398</v>
      </c>
      <c r="W152" s="18">
        <f t="shared" si="14"/>
        <v>4.8156149269496996E-2</v>
      </c>
      <c r="X152" s="20">
        <f t="shared" si="15"/>
        <v>3.2739228426146551E-2</v>
      </c>
    </row>
    <row r="153" spans="1:24" s="3" customFormat="1" ht="11.25" customHeight="1" x14ac:dyDescent="0.2">
      <c r="A153" s="2">
        <v>30877</v>
      </c>
      <c r="B153" s="4" t="s">
        <v>19</v>
      </c>
      <c r="C153" s="4" t="s">
        <v>9</v>
      </c>
      <c r="D153" s="4">
        <v>900412283</v>
      </c>
      <c r="E153" s="4" t="s">
        <v>49</v>
      </c>
      <c r="F153" s="4" t="s">
        <v>957</v>
      </c>
      <c r="G153" s="4" t="s">
        <v>74</v>
      </c>
      <c r="H153" s="4" t="s">
        <v>10</v>
      </c>
      <c r="I153" s="4" t="s">
        <v>958</v>
      </c>
      <c r="J153" s="4" t="s">
        <v>13</v>
      </c>
      <c r="K153" s="4" t="s">
        <v>103</v>
      </c>
      <c r="L153" s="4" t="s">
        <v>12</v>
      </c>
      <c r="M153" s="4">
        <v>2746280</v>
      </c>
      <c r="N153" s="4">
        <v>3958796</v>
      </c>
      <c r="O153" s="4">
        <v>1484025</v>
      </c>
      <c r="P153" s="4">
        <v>2119492</v>
      </c>
      <c r="Q153" s="4">
        <v>1839304</v>
      </c>
      <c r="R153" s="4">
        <v>130524</v>
      </c>
      <c r="S153" s="4">
        <v>82030</v>
      </c>
      <c r="T153" s="29">
        <f t="shared" si="12"/>
        <v>1.8505618166809858</v>
      </c>
      <c r="U153" s="18">
        <f t="shared" si="13"/>
        <v>0.53538803211885633</v>
      </c>
      <c r="V153" s="18">
        <f>R153/S153</f>
        <v>1.5911739607460684</v>
      </c>
      <c r="W153" s="18">
        <f t="shared" si="14"/>
        <v>7.0963799350188983E-2</v>
      </c>
      <c r="X153" s="20">
        <f t="shared" si="15"/>
        <v>3.2970630464413925E-2</v>
      </c>
    </row>
    <row r="154" spans="1:24" s="3" customFormat="1" ht="11.25" customHeight="1" x14ac:dyDescent="0.2">
      <c r="A154" s="2">
        <v>4445</v>
      </c>
      <c r="B154" s="4" t="s">
        <v>19</v>
      </c>
      <c r="C154" s="4" t="s">
        <v>9</v>
      </c>
      <c r="D154" s="4">
        <v>800234784</v>
      </c>
      <c r="E154" s="4" t="s">
        <v>49</v>
      </c>
      <c r="F154" s="4" t="s">
        <v>410</v>
      </c>
      <c r="G154" s="4" t="s">
        <v>78</v>
      </c>
      <c r="H154" s="4" t="s">
        <v>10</v>
      </c>
      <c r="I154" s="4" t="s">
        <v>411</v>
      </c>
      <c r="J154" s="4" t="s">
        <v>23</v>
      </c>
      <c r="K154" s="4" t="s">
        <v>94</v>
      </c>
      <c r="L154" s="4" t="s">
        <v>12</v>
      </c>
      <c r="M154" s="4">
        <v>17856366</v>
      </c>
      <c r="N154" s="4">
        <v>28529000</v>
      </c>
      <c r="O154" s="4">
        <v>9641407</v>
      </c>
      <c r="P154" s="4">
        <v>9981116</v>
      </c>
      <c r="Q154" s="4">
        <v>18547884</v>
      </c>
      <c r="R154" s="4">
        <v>1161981</v>
      </c>
      <c r="S154" s="4">
        <v>907353</v>
      </c>
      <c r="T154" s="29">
        <f t="shared" si="12"/>
        <v>1.8520498097424991</v>
      </c>
      <c r="U154" s="18">
        <f t="shared" si="13"/>
        <v>0.34985860002103125</v>
      </c>
      <c r="V154" s="18">
        <f>R154/S154</f>
        <v>1.280627275161927</v>
      </c>
      <c r="W154" s="18">
        <f t="shared" si="14"/>
        <v>6.2647631395581299E-2</v>
      </c>
      <c r="X154" s="20">
        <f t="shared" si="15"/>
        <v>4.0729818780889618E-2</v>
      </c>
    </row>
    <row r="155" spans="1:24" s="3" customFormat="1" ht="11.25" customHeight="1" x14ac:dyDescent="0.2">
      <c r="A155" s="2">
        <v>1595</v>
      </c>
      <c r="B155" s="4" t="s">
        <v>19</v>
      </c>
      <c r="C155" s="4" t="s">
        <v>9</v>
      </c>
      <c r="D155" s="4">
        <v>800088568</v>
      </c>
      <c r="E155" s="4" t="s">
        <v>49</v>
      </c>
      <c r="F155" s="4" t="s">
        <v>336</v>
      </c>
      <c r="G155" s="4" t="s">
        <v>74</v>
      </c>
      <c r="H155" s="4" t="s">
        <v>75</v>
      </c>
      <c r="I155" s="4" t="s">
        <v>337</v>
      </c>
      <c r="J155" s="4" t="s">
        <v>11</v>
      </c>
      <c r="K155" s="4" t="s">
        <v>11</v>
      </c>
      <c r="L155" s="4" t="s">
        <v>12</v>
      </c>
      <c r="M155" s="4">
        <v>10923845</v>
      </c>
      <c r="N155" s="4">
        <v>12441033</v>
      </c>
      <c r="O155" s="4">
        <v>5776928</v>
      </c>
      <c r="P155" s="4">
        <v>5776928</v>
      </c>
      <c r="Q155" s="4">
        <v>6664105</v>
      </c>
      <c r="R155" s="4">
        <v>1904627</v>
      </c>
      <c r="S155" s="4">
        <v>318568</v>
      </c>
      <c r="T155" s="29">
        <f t="shared" si="12"/>
        <v>1.8909435949348858</v>
      </c>
      <c r="U155" s="18">
        <f t="shared" si="13"/>
        <v>0.46434472121406639</v>
      </c>
      <c r="V155" s="18">
        <f>R155/S155</f>
        <v>5.9787141206900882</v>
      </c>
      <c r="W155" s="18">
        <f t="shared" si="14"/>
        <v>0.28580387013710018</v>
      </c>
      <c r="X155" s="20">
        <f t="shared" si="15"/>
        <v>0.15309235173638716</v>
      </c>
    </row>
    <row r="156" spans="1:24" s="3" customFormat="1" ht="11.25" customHeight="1" x14ac:dyDescent="0.2">
      <c r="A156" s="2">
        <v>7443</v>
      </c>
      <c r="B156" s="4" t="s">
        <v>19</v>
      </c>
      <c r="C156" s="4" t="s">
        <v>9</v>
      </c>
      <c r="D156" s="4">
        <v>811009988</v>
      </c>
      <c r="E156" s="4" t="s">
        <v>49</v>
      </c>
      <c r="F156" s="4" t="s">
        <v>467</v>
      </c>
      <c r="G156" s="4" t="s">
        <v>74</v>
      </c>
      <c r="H156" s="4" t="s">
        <v>10</v>
      </c>
      <c r="I156" s="4" t="s">
        <v>468</v>
      </c>
      <c r="J156" s="4" t="s">
        <v>13</v>
      </c>
      <c r="K156" s="4" t="s">
        <v>22</v>
      </c>
      <c r="L156" s="4" t="s">
        <v>12</v>
      </c>
      <c r="M156" s="4">
        <v>8434777</v>
      </c>
      <c r="N156" s="4">
        <v>19809288</v>
      </c>
      <c r="O156" s="4">
        <v>4422693</v>
      </c>
      <c r="P156" s="4">
        <v>8253067</v>
      </c>
      <c r="Q156" s="4">
        <v>11556221</v>
      </c>
      <c r="R156" s="4">
        <v>3966611</v>
      </c>
      <c r="S156" s="4">
        <v>1132813</v>
      </c>
      <c r="T156" s="29">
        <f t="shared" si="12"/>
        <v>1.9071586022362392</v>
      </c>
      <c r="U156" s="18">
        <f t="shared" si="13"/>
        <v>0.41662613012643362</v>
      </c>
      <c r="V156" s="18">
        <f>R156/S156</f>
        <v>3.5015585096569337</v>
      </c>
      <c r="W156" s="18">
        <f t="shared" si="14"/>
        <v>0.34324464719046133</v>
      </c>
      <c r="X156" s="20">
        <f t="shared" si="15"/>
        <v>0.20023995814488638</v>
      </c>
    </row>
    <row r="157" spans="1:24" s="3" customFormat="1" ht="11.25" customHeight="1" x14ac:dyDescent="0.2">
      <c r="A157" s="2">
        <v>22443</v>
      </c>
      <c r="B157" s="4" t="s">
        <v>19</v>
      </c>
      <c r="C157" s="4" t="s">
        <v>9</v>
      </c>
      <c r="D157" s="4">
        <v>900089543</v>
      </c>
      <c r="E157" s="4" t="s">
        <v>49</v>
      </c>
      <c r="F157" s="4" t="s">
        <v>787</v>
      </c>
      <c r="G157" s="4" t="s">
        <v>74</v>
      </c>
      <c r="H157" s="4" t="s">
        <v>75</v>
      </c>
      <c r="I157" s="4" t="s">
        <v>788</v>
      </c>
      <c r="J157" s="4" t="s">
        <v>11</v>
      </c>
      <c r="K157" s="4" t="s">
        <v>11</v>
      </c>
      <c r="L157" s="4" t="s">
        <v>12</v>
      </c>
      <c r="M157" s="4">
        <v>2834025</v>
      </c>
      <c r="N157" s="4">
        <v>3118164</v>
      </c>
      <c r="O157" s="4">
        <v>1484025</v>
      </c>
      <c r="P157" s="4">
        <v>762084</v>
      </c>
      <c r="Q157" s="4">
        <v>2356080</v>
      </c>
      <c r="R157" s="4">
        <v>150668</v>
      </c>
      <c r="S157" s="4"/>
      <c r="T157" s="29">
        <f t="shared" si="12"/>
        <v>1.9096881791074949</v>
      </c>
      <c r="U157" s="18">
        <f t="shared" si="13"/>
        <v>0.24440151319815123</v>
      </c>
      <c r="V157" s="18"/>
      <c r="W157" s="18">
        <f t="shared" si="14"/>
        <v>6.3948592577501615E-2</v>
      </c>
      <c r="X157" s="20">
        <f t="shared" si="15"/>
        <v>4.8319459784668159E-2</v>
      </c>
    </row>
    <row r="158" spans="1:24" s="3" customFormat="1" ht="11.25" customHeight="1" x14ac:dyDescent="0.2">
      <c r="A158" s="2">
        <v>2343</v>
      </c>
      <c r="B158" s="4" t="s">
        <v>21</v>
      </c>
      <c r="C158" s="4" t="s">
        <v>9</v>
      </c>
      <c r="D158" s="4">
        <v>860506831</v>
      </c>
      <c r="E158" s="4" t="s">
        <v>49</v>
      </c>
      <c r="F158" s="4" t="s">
        <v>163</v>
      </c>
      <c r="G158" s="4" t="s">
        <v>74</v>
      </c>
      <c r="H158" s="4" t="s">
        <v>10</v>
      </c>
      <c r="I158" s="4" t="s">
        <v>164</v>
      </c>
      <c r="J158" s="4" t="s">
        <v>11</v>
      </c>
      <c r="K158" s="4" t="s">
        <v>11</v>
      </c>
      <c r="L158" s="4" t="s">
        <v>12</v>
      </c>
      <c r="M158" s="4">
        <v>60290651</v>
      </c>
      <c r="N158" s="4">
        <v>67460451</v>
      </c>
      <c r="O158" s="4">
        <v>31545358</v>
      </c>
      <c r="P158" s="4">
        <v>40132487</v>
      </c>
      <c r="Q158" s="4">
        <v>27327964</v>
      </c>
      <c r="R158" s="4">
        <v>13127719</v>
      </c>
      <c r="S158" s="4">
        <v>263536</v>
      </c>
      <c r="T158" s="29">
        <f t="shared" si="12"/>
        <v>1.9112368609035917</v>
      </c>
      <c r="U158" s="18">
        <f t="shared" si="13"/>
        <v>0.59490392378195045</v>
      </c>
      <c r="V158" s="18">
        <f>R158/S158</f>
        <v>49.813759789933826</v>
      </c>
      <c r="W158" s="18">
        <f t="shared" si="14"/>
        <v>0.48037676718250943</v>
      </c>
      <c r="X158" s="20">
        <f t="shared" si="15"/>
        <v>0.19459874349194611</v>
      </c>
    </row>
    <row r="159" spans="1:24" s="3" customFormat="1" ht="11.25" customHeight="1" x14ac:dyDescent="0.2">
      <c r="A159" s="2">
        <v>1631</v>
      </c>
      <c r="B159" s="4" t="s">
        <v>21</v>
      </c>
      <c r="C159" s="4" t="s">
        <v>9</v>
      </c>
      <c r="D159" s="4">
        <v>830093986</v>
      </c>
      <c r="E159" s="4" t="s">
        <v>49</v>
      </c>
      <c r="F159" s="4" t="s">
        <v>130</v>
      </c>
      <c r="G159" s="4" t="s">
        <v>74</v>
      </c>
      <c r="H159" s="4" t="s">
        <v>75</v>
      </c>
      <c r="I159" s="4" t="s">
        <v>131</v>
      </c>
      <c r="J159" s="4" t="s">
        <v>11</v>
      </c>
      <c r="K159" s="4" t="s">
        <v>11</v>
      </c>
      <c r="L159" s="4" t="s">
        <v>12</v>
      </c>
      <c r="M159" s="4">
        <v>27991460</v>
      </c>
      <c r="N159" s="4">
        <v>31594974</v>
      </c>
      <c r="O159" s="4">
        <v>14601221</v>
      </c>
      <c r="P159" s="4">
        <v>15197289</v>
      </c>
      <c r="Q159" s="4">
        <v>16397685</v>
      </c>
      <c r="R159" s="4">
        <v>24031679</v>
      </c>
      <c r="S159" s="4">
        <v>526272</v>
      </c>
      <c r="T159" s="29">
        <f t="shared" si="12"/>
        <v>1.9170629634329897</v>
      </c>
      <c r="U159" s="18">
        <f t="shared" si="13"/>
        <v>0.48100337097919432</v>
      </c>
      <c r="V159" s="18">
        <f>R159/S159</f>
        <v>45.663989343913414</v>
      </c>
      <c r="W159" s="18">
        <f t="shared" si="14"/>
        <v>1.4655531558265695</v>
      </c>
      <c r="X159" s="20">
        <f t="shared" si="15"/>
        <v>0.76061714752479304</v>
      </c>
    </row>
    <row r="160" spans="1:24" s="3" customFormat="1" ht="11.25" customHeight="1" x14ac:dyDescent="0.2">
      <c r="A160" s="2">
        <v>2739</v>
      </c>
      <c r="B160" s="4" t="s">
        <v>21</v>
      </c>
      <c r="C160" s="4" t="s">
        <v>9</v>
      </c>
      <c r="D160" s="4">
        <v>890900769</v>
      </c>
      <c r="E160" s="4" t="s">
        <v>49</v>
      </c>
      <c r="F160" s="4" t="s">
        <v>183</v>
      </c>
      <c r="G160" s="4" t="s">
        <v>74</v>
      </c>
      <c r="H160" s="4" t="s">
        <v>75</v>
      </c>
      <c r="I160" s="4" t="s">
        <v>184</v>
      </c>
      <c r="J160" s="4" t="s">
        <v>13</v>
      </c>
      <c r="K160" s="4" t="s">
        <v>185</v>
      </c>
      <c r="L160" s="4" t="s">
        <v>12</v>
      </c>
      <c r="M160" s="4">
        <v>39476379</v>
      </c>
      <c r="N160" s="4">
        <v>51008708</v>
      </c>
      <c r="O160" s="4">
        <v>20566026</v>
      </c>
      <c r="P160" s="4">
        <v>22289573</v>
      </c>
      <c r="Q160" s="4">
        <v>28719135</v>
      </c>
      <c r="R160" s="4">
        <v>12025887</v>
      </c>
      <c r="S160" s="4"/>
      <c r="T160" s="29">
        <f t="shared" si="12"/>
        <v>1.9194947531428774</v>
      </c>
      <c r="U160" s="18">
        <f t="shared" si="13"/>
        <v>0.4369758394978363</v>
      </c>
      <c r="V160" s="18"/>
      <c r="W160" s="18">
        <f t="shared" si="14"/>
        <v>0.41874126779932613</v>
      </c>
      <c r="X160" s="20">
        <f t="shared" si="15"/>
        <v>0.23576145077032729</v>
      </c>
    </row>
    <row r="161" spans="1:24" s="3" customFormat="1" ht="11.25" customHeight="1" x14ac:dyDescent="0.2">
      <c r="A161" s="2">
        <v>4043</v>
      </c>
      <c r="B161" s="4" t="s">
        <v>19</v>
      </c>
      <c r="C161" s="4" t="s">
        <v>9</v>
      </c>
      <c r="D161" s="4">
        <v>800216624</v>
      </c>
      <c r="E161" s="4" t="s">
        <v>49</v>
      </c>
      <c r="F161" s="4" t="s">
        <v>398</v>
      </c>
      <c r="G161" s="4" t="s">
        <v>78</v>
      </c>
      <c r="H161" s="4" t="s">
        <v>10</v>
      </c>
      <c r="I161" s="4" t="s">
        <v>399</v>
      </c>
      <c r="J161" s="4" t="s">
        <v>13</v>
      </c>
      <c r="K161" s="4" t="s">
        <v>325</v>
      </c>
      <c r="L161" s="4" t="s">
        <v>12</v>
      </c>
      <c r="M161" s="4">
        <v>2386672</v>
      </c>
      <c r="N161" s="4">
        <v>3274736</v>
      </c>
      <c r="O161" s="4">
        <v>1237036</v>
      </c>
      <c r="P161" s="4">
        <v>1237036</v>
      </c>
      <c r="Q161" s="4">
        <v>2037700</v>
      </c>
      <c r="R161" s="4">
        <v>247981</v>
      </c>
      <c r="S161" s="4">
        <v>104110</v>
      </c>
      <c r="T161" s="29">
        <f t="shared" si="12"/>
        <v>1.9293472461593681</v>
      </c>
      <c r="U161" s="18">
        <f t="shared" si="13"/>
        <v>0.37775136682773819</v>
      </c>
      <c r="V161" s="18">
        <f t="shared" ref="V161:V169" si="16">R161/S161</f>
        <v>2.3819133608683125</v>
      </c>
      <c r="W161" s="18">
        <f t="shared" si="14"/>
        <v>0.12169652058693625</v>
      </c>
      <c r="X161" s="20">
        <f t="shared" si="15"/>
        <v>7.5725493597041102E-2</v>
      </c>
    </row>
    <row r="162" spans="1:24" s="3" customFormat="1" ht="11.25" customHeight="1" x14ac:dyDescent="0.2">
      <c r="A162" s="2">
        <v>93</v>
      </c>
      <c r="B162" s="4" t="s">
        <v>21</v>
      </c>
      <c r="C162" s="4" t="s">
        <v>9</v>
      </c>
      <c r="D162" s="4">
        <v>800026212</v>
      </c>
      <c r="E162" s="4" t="s">
        <v>49</v>
      </c>
      <c r="F162" s="4" t="s">
        <v>73</v>
      </c>
      <c r="G162" s="4" t="s">
        <v>74</v>
      </c>
      <c r="H162" s="4" t="s">
        <v>75</v>
      </c>
      <c r="I162" s="4" t="s">
        <v>76</v>
      </c>
      <c r="J162" s="4" t="s">
        <v>11</v>
      </c>
      <c r="K162" s="4" t="s">
        <v>11</v>
      </c>
      <c r="L162" s="4" t="s">
        <v>12</v>
      </c>
      <c r="M162" s="4">
        <v>52756828</v>
      </c>
      <c r="N162" s="4">
        <v>72854435</v>
      </c>
      <c r="O162" s="4">
        <v>27317034</v>
      </c>
      <c r="P162" s="4">
        <v>29530921</v>
      </c>
      <c r="Q162" s="4">
        <v>43323514</v>
      </c>
      <c r="R162" s="4">
        <v>-3295506</v>
      </c>
      <c r="S162" s="4">
        <v>1663274</v>
      </c>
      <c r="T162" s="29">
        <f t="shared" si="12"/>
        <v>1.9312795086025811</v>
      </c>
      <c r="U162" s="18">
        <f t="shared" si="13"/>
        <v>0.40534143185655069</v>
      </c>
      <c r="V162" s="18">
        <f t="shared" si="16"/>
        <v>-1.9813368092088255</v>
      </c>
      <c r="W162" s="18">
        <f t="shared" si="14"/>
        <v>-7.6067375328787962E-2</v>
      </c>
      <c r="X162" s="20">
        <f t="shared" si="15"/>
        <v>-4.5234116495447396E-2</v>
      </c>
    </row>
    <row r="163" spans="1:24" s="3" customFormat="1" ht="11.25" customHeight="1" x14ac:dyDescent="0.2">
      <c r="A163" s="2">
        <v>34325</v>
      </c>
      <c r="B163" s="4" t="s">
        <v>19</v>
      </c>
      <c r="C163" s="4" t="s">
        <v>9</v>
      </c>
      <c r="D163" s="4">
        <v>900544521</v>
      </c>
      <c r="E163" s="4" t="s">
        <v>49</v>
      </c>
      <c r="F163" s="4" t="s">
        <v>1029</v>
      </c>
      <c r="G163" s="4" t="s">
        <v>78</v>
      </c>
      <c r="H163" s="4" t="s">
        <v>10</v>
      </c>
      <c r="I163" s="4" t="s">
        <v>1030</v>
      </c>
      <c r="J163" s="4" t="s">
        <v>17</v>
      </c>
      <c r="K163" s="4" t="s">
        <v>1031</v>
      </c>
      <c r="L163" s="4" t="s">
        <v>12</v>
      </c>
      <c r="M163" s="4">
        <v>6739086</v>
      </c>
      <c r="N163" s="4">
        <v>8832407</v>
      </c>
      <c r="O163" s="4">
        <v>3466556</v>
      </c>
      <c r="P163" s="4">
        <v>4652577</v>
      </c>
      <c r="Q163" s="4">
        <v>4179830</v>
      </c>
      <c r="R163" s="4">
        <v>1321589</v>
      </c>
      <c r="S163" s="4">
        <v>464787</v>
      </c>
      <c r="T163" s="29">
        <f t="shared" si="12"/>
        <v>1.9440291747775025</v>
      </c>
      <c r="U163" s="18">
        <f t="shared" si="13"/>
        <v>0.5267620706337468</v>
      </c>
      <c r="V163" s="18">
        <f t="shared" si="16"/>
        <v>2.8434293558124475</v>
      </c>
      <c r="W163" s="18">
        <f t="shared" si="14"/>
        <v>0.31618247632080732</v>
      </c>
      <c r="X163" s="20">
        <f t="shared" si="15"/>
        <v>0.14962954039595322</v>
      </c>
    </row>
    <row r="164" spans="1:24" s="3" customFormat="1" ht="11.25" customHeight="1" x14ac:dyDescent="0.2">
      <c r="A164" s="2">
        <v>6027</v>
      </c>
      <c r="B164" s="4" t="s">
        <v>19</v>
      </c>
      <c r="C164" s="4" t="s">
        <v>9</v>
      </c>
      <c r="D164" s="4">
        <v>805004054</v>
      </c>
      <c r="E164" s="4" t="s">
        <v>49</v>
      </c>
      <c r="F164" s="4" t="s">
        <v>437</v>
      </c>
      <c r="G164" s="4" t="s">
        <v>78</v>
      </c>
      <c r="H164" s="4" t="s">
        <v>10</v>
      </c>
      <c r="I164" s="4" t="s">
        <v>438</v>
      </c>
      <c r="J164" s="4" t="s">
        <v>439</v>
      </c>
      <c r="K164" s="4" t="s">
        <v>440</v>
      </c>
      <c r="L164" s="4" t="s">
        <v>12</v>
      </c>
      <c r="M164" s="4">
        <v>372214</v>
      </c>
      <c r="N164" s="4">
        <v>1172440</v>
      </c>
      <c r="O164" s="4">
        <v>190470</v>
      </c>
      <c r="P164" s="4">
        <v>610981</v>
      </c>
      <c r="Q164" s="4">
        <v>561459</v>
      </c>
      <c r="R164" s="4">
        <v>40024</v>
      </c>
      <c r="S164" s="4">
        <v>644</v>
      </c>
      <c r="T164" s="29">
        <f t="shared" si="12"/>
        <v>1.9541870110778601</v>
      </c>
      <c r="U164" s="18">
        <f t="shared" si="13"/>
        <v>0.52111920439425474</v>
      </c>
      <c r="V164" s="18">
        <f t="shared" si="16"/>
        <v>62.149068322981364</v>
      </c>
      <c r="W164" s="18">
        <f t="shared" si="14"/>
        <v>7.1285703853709706E-2</v>
      </c>
      <c r="X164" s="20">
        <f t="shared" si="15"/>
        <v>3.4137354576780049E-2</v>
      </c>
    </row>
    <row r="165" spans="1:24" s="3" customFormat="1" ht="11.25" customHeight="1" x14ac:dyDescent="0.2">
      <c r="A165" s="2">
        <v>3039</v>
      </c>
      <c r="B165" s="4" t="s">
        <v>19</v>
      </c>
      <c r="C165" s="4" t="s">
        <v>9</v>
      </c>
      <c r="D165" s="4">
        <v>800168320</v>
      </c>
      <c r="E165" s="4" t="s">
        <v>49</v>
      </c>
      <c r="F165" s="4" t="s">
        <v>360</v>
      </c>
      <c r="G165" s="4" t="s">
        <v>74</v>
      </c>
      <c r="H165" s="4" t="s">
        <v>10</v>
      </c>
      <c r="I165" s="4" t="s">
        <v>361</v>
      </c>
      <c r="J165" s="4" t="s">
        <v>13</v>
      </c>
      <c r="K165" s="4" t="s">
        <v>100</v>
      </c>
      <c r="L165" s="4" t="s">
        <v>12</v>
      </c>
      <c r="M165" s="4">
        <v>1248618</v>
      </c>
      <c r="N165" s="4">
        <v>2285698</v>
      </c>
      <c r="O165" s="4">
        <v>627315</v>
      </c>
      <c r="P165" s="4">
        <v>1371494</v>
      </c>
      <c r="Q165" s="4">
        <v>914204</v>
      </c>
      <c r="R165" s="4">
        <v>-146094</v>
      </c>
      <c r="S165" s="4">
        <v>98000</v>
      </c>
      <c r="T165" s="29">
        <f t="shared" si="12"/>
        <v>1.9904162980320892</v>
      </c>
      <c r="U165" s="18">
        <f t="shared" si="13"/>
        <v>0.60003290023441413</v>
      </c>
      <c r="V165" s="18">
        <f t="shared" si="16"/>
        <v>-1.4907551020408163</v>
      </c>
      <c r="W165" s="18">
        <f t="shared" si="14"/>
        <v>-0.15980459503568131</v>
      </c>
      <c r="X165" s="20">
        <f t="shared" si="15"/>
        <v>-6.3916580405635387E-2</v>
      </c>
    </row>
    <row r="166" spans="1:24" s="3" customFormat="1" ht="11.25" customHeight="1" x14ac:dyDescent="0.2">
      <c r="A166" s="2">
        <v>39143</v>
      </c>
      <c r="B166" s="4" t="s">
        <v>19</v>
      </c>
      <c r="C166" s="4" t="s">
        <v>9</v>
      </c>
      <c r="D166" s="4">
        <v>900909411</v>
      </c>
      <c r="E166" s="4" t="s">
        <v>49</v>
      </c>
      <c r="F166" s="4" t="s">
        <v>1085</v>
      </c>
      <c r="G166" s="4" t="s">
        <v>78</v>
      </c>
      <c r="H166" s="4" t="s">
        <v>10</v>
      </c>
      <c r="I166" s="4" t="s">
        <v>1086</v>
      </c>
      <c r="J166" s="4" t="s">
        <v>11</v>
      </c>
      <c r="K166" s="4" t="s">
        <v>11</v>
      </c>
      <c r="L166" s="4" t="s">
        <v>12</v>
      </c>
      <c r="M166" s="4">
        <v>1468485</v>
      </c>
      <c r="N166" s="4">
        <v>6195501</v>
      </c>
      <c r="O166" s="4">
        <v>733836</v>
      </c>
      <c r="P166" s="4">
        <v>8270041</v>
      </c>
      <c r="Q166" s="4">
        <v>-2074540</v>
      </c>
      <c r="R166" s="4">
        <v>-150344</v>
      </c>
      <c r="S166" s="4">
        <v>363990</v>
      </c>
      <c r="T166" s="29">
        <f t="shared" si="12"/>
        <v>2.0011078769643356</v>
      </c>
      <c r="U166" s="18">
        <f t="shared" si="13"/>
        <v>1.3348462053351295</v>
      </c>
      <c r="V166" s="18">
        <f t="shared" si="16"/>
        <v>-0.41304431440424189</v>
      </c>
      <c r="W166" s="18">
        <f t="shared" si="14"/>
        <v>7.247100562052311E-2</v>
      </c>
      <c r="X166" s="20">
        <f t="shared" si="15"/>
        <v>-2.4266641228853001E-2</v>
      </c>
    </row>
    <row r="167" spans="1:24" s="3" customFormat="1" ht="11.25" customHeight="1" x14ac:dyDescent="0.2">
      <c r="A167" s="2">
        <v>1203</v>
      </c>
      <c r="B167" s="4" t="s">
        <v>28</v>
      </c>
      <c r="C167" s="4" t="s">
        <v>9</v>
      </c>
      <c r="D167" s="4">
        <v>830089480</v>
      </c>
      <c r="E167" s="4" t="s">
        <v>49</v>
      </c>
      <c r="F167" s="4" t="s">
        <v>1118</v>
      </c>
      <c r="G167" s="4" t="s">
        <v>74</v>
      </c>
      <c r="H167" s="4" t="s">
        <v>10</v>
      </c>
      <c r="I167" s="4" t="s">
        <v>1119</v>
      </c>
      <c r="J167" s="4" t="s">
        <v>11</v>
      </c>
      <c r="K167" s="4" t="s">
        <v>11</v>
      </c>
      <c r="L167" s="4" t="s">
        <v>12</v>
      </c>
      <c r="M167" s="4">
        <v>5738332</v>
      </c>
      <c r="N167" s="4">
        <v>20573220</v>
      </c>
      <c r="O167" s="4">
        <v>2852676</v>
      </c>
      <c r="P167" s="4">
        <v>2880666</v>
      </c>
      <c r="Q167" s="4">
        <v>17692554</v>
      </c>
      <c r="R167" s="4">
        <v>1386684</v>
      </c>
      <c r="S167" s="4">
        <v>190216</v>
      </c>
      <c r="T167" s="29">
        <f t="shared" si="12"/>
        <v>2.0115610745840047</v>
      </c>
      <c r="U167" s="18">
        <f t="shared" si="13"/>
        <v>0.14002018157585444</v>
      </c>
      <c r="V167" s="18">
        <f t="shared" si="16"/>
        <v>7.2900492072170584</v>
      </c>
      <c r="W167" s="18">
        <f t="shared" si="14"/>
        <v>7.837670016437423E-2</v>
      </c>
      <c r="X167" s="20">
        <f t="shared" si="15"/>
        <v>6.7402380376042251E-2</v>
      </c>
    </row>
    <row r="168" spans="1:24" s="3" customFormat="1" ht="11.25" customHeight="1" x14ac:dyDescent="0.2">
      <c r="A168" s="2">
        <v>5629</v>
      </c>
      <c r="B168" s="4" t="s">
        <v>19</v>
      </c>
      <c r="C168" s="4" t="s">
        <v>9</v>
      </c>
      <c r="D168" s="4">
        <v>804003084</v>
      </c>
      <c r="E168" s="4" t="s">
        <v>49</v>
      </c>
      <c r="F168" s="4" t="s">
        <v>429</v>
      </c>
      <c r="G168" s="4" t="s">
        <v>78</v>
      </c>
      <c r="H168" s="4" t="s">
        <v>10</v>
      </c>
      <c r="I168" s="4" t="s">
        <v>430</v>
      </c>
      <c r="J168" s="4" t="s">
        <v>15</v>
      </c>
      <c r="K168" s="4" t="s">
        <v>431</v>
      </c>
      <c r="L168" s="4" t="s">
        <v>12</v>
      </c>
      <c r="M168" s="4">
        <v>45370963</v>
      </c>
      <c r="N168" s="4">
        <v>57690477</v>
      </c>
      <c r="O168" s="4">
        <v>22456176</v>
      </c>
      <c r="P168" s="4">
        <v>40766910</v>
      </c>
      <c r="Q168" s="4">
        <v>16923567</v>
      </c>
      <c r="R168" s="4">
        <v>5141622</v>
      </c>
      <c r="S168" s="4">
        <v>3649356</v>
      </c>
      <c r="T168" s="29">
        <f t="shared" si="12"/>
        <v>2.0204224886730491</v>
      </c>
      <c r="U168" s="18">
        <f t="shared" si="13"/>
        <v>0.70664886338173283</v>
      </c>
      <c r="V168" s="18">
        <f t="shared" si="16"/>
        <v>1.4089121477871711</v>
      </c>
      <c r="W168" s="18">
        <f t="shared" si="14"/>
        <v>0.30381431999530595</v>
      </c>
      <c r="X168" s="20">
        <f t="shared" si="15"/>
        <v>8.9124276091528939E-2</v>
      </c>
    </row>
    <row r="169" spans="1:24" s="3" customFormat="1" ht="11.25" customHeight="1" x14ac:dyDescent="0.2">
      <c r="A169" s="2">
        <v>2153</v>
      </c>
      <c r="B169" s="4" t="s">
        <v>19</v>
      </c>
      <c r="C169" s="4" t="s">
        <v>9</v>
      </c>
      <c r="D169" s="4">
        <v>800121606</v>
      </c>
      <c r="E169" s="4" t="s">
        <v>49</v>
      </c>
      <c r="F169" s="4" t="s">
        <v>350</v>
      </c>
      <c r="G169" s="4" t="s">
        <v>74</v>
      </c>
      <c r="H169" s="4" t="s">
        <v>14</v>
      </c>
      <c r="I169" s="4" t="s">
        <v>351</v>
      </c>
      <c r="J169" s="4" t="s">
        <v>11</v>
      </c>
      <c r="K169" s="4" t="s">
        <v>11</v>
      </c>
      <c r="L169" s="4" t="s">
        <v>12</v>
      </c>
      <c r="M169" s="4">
        <v>16367963</v>
      </c>
      <c r="N169" s="4">
        <v>17394096</v>
      </c>
      <c r="O169" s="4">
        <v>8046852</v>
      </c>
      <c r="P169" s="4">
        <v>9258016</v>
      </c>
      <c r="Q169" s="4">
        <v>8136080</v>
      </c>
      <c r="R169" s="4">
        <v>1264363</v>
      </c>
      <c r="S169" s="4">
        <v>487571</v>
      </c>
      <c r="T169" s="29">
        <f t="shared" si="12"/>
        <v>2.034082769261818</v>
      </c>
      <c r="U169" s="18">
        <f t="shared" si="13"/>
        <v>0.53225048315244439</v>
      </c>
      <c r="V169" s="18">
        <f t="shared" si="16"/>
        <v>2.5931874537246884</v>
      </c>
      <c r="W169" s="18">
        <f t="shared" si="14"/>
        <v>0.15540198719776599</v>
      </c>
      <c r="X169" s="20">
        <f t="shared" si="15"/>
        <v>7.2689204428905071E-2</v>
      </c>
    </row>
    <row r="170" spans="1:24" s="3" customFormat="1" ht="11.25" customHeight="1" x14ac:dyDescent="0.2">
      <c r="A170" s="2">
        <v>4357</v>
      </c>
      <c r="B170" s="4" t="s">
        <v>21</v>
      </c>
      <c r="C170" s="4" t="s">
        <v>9</v>
      </c>
      <c r="D170" s="4">
        <v>900481127</v>
      </c>
      <c r="E170" s="4" t="s">
        <v>49</v>
      </c>
      <c r="F170" s="4" t="s">
        <v>232</v>
      </c>
      <c r="G170" s="4" t="s">
        <v>74</v>
      </c>
      <c r="H170" s="4" t="s">
        <v>10</v>
      </c>
      <c r="I170" s="4" t="s">
        <v>233</v>
      </c>
      <c r="J170" s="4" t="s">
        <v>17</v>
      </c>
      <c r="K170" s="4" t="s">
        <v>18</v>
      </c>
      <c r="L170" s="4" t="s">
        <v>12</v>
      </c>
      <c r="M170" s="4">
        <v>84138901</v>
      </c>
      <c r="N170" s="4">
        <v>90978893</v>
      </c>
      <c r="O170" s="4">
        <v>40994957</v>
      </c>
      <c r="P170" s="4">
        <v>42830197</v>
      </c>
      <c r="Q170" s="4">
        <v>48148696</v>
      </c>
      <c r="R170" s="4">
        <v>3546089</v>
      </c>
      <c r="S170" s="4"/>
      <c r="T170" s="29">
        <f t="shared" si="12"/>
        <v>2.0524207648272443</v>
      </c>
      <c r="U170" s="18">
        <f t="shared" si="13"/>
        <v>0.47077069843001934</v>
      </c>
      <c r="V170" s="18"/>
      <c r="W170" s="18">
        <f t="shared" si="14"/>
        <v>7.3648702760299056E-2</v>
      </c>
      <c r="X170" s="20">
        <f t="shared" si="15"/>
        <v>3.8977051523368174E-2</v>
      </c>
    </row>
    <row r="171" spans="1:24" s="3" customFormat="1" ht="11.25" customHeight="1" x14ac:dyDescent="0.2">
      <c r="A171" s="2">
        <v>1443</v>
      </c>
      <c r="B171" s="4" t="s">
        <v>19</v>
      </c>
      <c r="C171" s="4" t="s">
        <v>9</v>
      </c>
      <c r="D171" s="4">
        <v>800078935</v>
      </c>
      <c r="E171" s="4" t="s">
        <v>49</v>
      </c>
      <c r="F171" s="4" t="s">
        <v>330</v>
      </c>
      <c r="G171" s="4" t="s">
        <v>74</v>
      </c>
      <c r="H171" s="4" t="s">
        <v>10</v>
      </c>
      <c r="I171" s="4" t="s">
        <v>331</v>
      </c>
      <c r="J171" s="4" t="s">
        <v>11</v>
      </c>
      <c r="K171" s="4" t="s">
        <v>11</v>
      </c>
      <c r="L171" s="4" t="s">
        <v>12</v>
      </c>
      <c r="M171" s="4">
        <v>9710152</v>
      </c>
      <c r="N171" s="4">
        <v>12216549</v>
      </c>
      <c r="O171" s="4">
        <v>4654014</v>
      </c>
      <c r="P171" s="4">
        <v>5648801</v>
      </c>
      <c r="Q171" s="4">
        <v>6567748</v>
      </c>
      <c r="R171" s="4">
        <v>221000</v>
      </c>
      <c r="S171" s="4">
        <v>171002</v>
      </c>
      <c r="T171" s="29">
        <f t="shared" si="12"/>
        <v>2.0864036936717425</v>
      </c>
      <c r="U171" s="18">
        <f t="shared" si="13"/>
        <v>0.46238925575463252</v>
      </c>
      <c r="V171" s="18">
        <f>R171/S171</f>
        <v>1.292382545233389</v>
      </c>
      <c r="W171" s="18">
        <f t="shared" si="14"/>
        <v>3.3649281306164611E-2</v>
      </c>
      <c r="X171" s="20">
        <f t="shared" si="15"/>
        <v>1.8090215166328888E-2</v>
      </c>
    </row>
    <row r="172" spans="1:24" s="3" customFormat="1" ht="11.25" customHeight="1" x14ac:dyDescent="0.2">
      <c r="A172" s="2">
        <v>22213</v>
      </c>
      <c r="B172" s="4" t="s">
        <v>19</v>
      </c>
      <c r="C172" s="4" t="s">
        <v>9</v>
      </c>
      <c r="D172" s="4">
        <v>900081215</v>
      </c>
      <c r="E172" s="4" t="s">
        <v>49</v>
      </c>
      <c r="F172" s="4" t="s">
        <v>781</v>
      </c>
      <c r="G172" s="4" t="s">
        <v>74</v>
      </c>
      <c r="H172" s="4" t="s">
        <v>10</v>
      </c>
      <c r="I172" s="4" t="s">
        <v>782</v>
      </c>
      <c r="J172" s="4" t="s">
        <v>11</v>
      </c>
      <c r="K172" s="4" t="s">
        <v>11</v>
      </c>
      <c r="L172" s="4" t="s">
        <v>12</v>
      </c>
      <c r="M172" s="4">
        <v>3655708</v>
      </c>
      <c r="N172" s="4">
        <v>3655838</v>
      </c>
      <c r="O172" s="4">
        <v>1730981</v>
      </c>
      <c r="P172" s="4">
        <v>1324533</v>
      </c>
      <c r="Q172" s="4">
        <v>2331305</v>
      </c>
      <c r="R172" s="4">
        <v>77651</v>
      </c>
      <c r="S172" s="4"/>
      <c r="T172" s="29">
        <f t="shared" si="12"/>
        <v>2.1119284382670869</v>
      </c>
      <c r="U172" s="18">
        <f t="shared" si="13"/>
        <v>0.3623062619295494</v>
      </c>
      <c r="V172" s="18"/>
      <c r="W172" s="18">
        <f t="shared" si="14"/>
        <v>3.3307954128696159E-2</v>
      </c>
      <c r="X172" s="20">
        <f t="shared" si="15"/>
        <v>2.1240273775807353E-2</v>
      </c>
    </row>
    <row r="173" spans="1:24" s="3" customFormat="1" ht="11.25" customHeight="1" x14ac:dyDescent="0.2">
      <c r="A173" s="2">
        <v>1623</v>
      </c>
      <c r="B173" s="4" t="s">
        <v>21</v>
      </c>
      <c r="C173" s="4" t="s">
        <v>9</v>
      </c>
      <c r="D173" s="4">
        <v>830091939</v>
      </c>
      <c r="E173" s="4" t="s">
        <v>49</v>
      </c>
      <c r="F173" s="4" t="s">
        <v>125</v>
      </c>
      <c r="G173" s="4" t="s">
        <v>126</v>
      </c>
      <c r="H173" s="4" t="s">
        <v>10</v>
      </c>
      <c r="I173" s="4" t="s">
        <v>127</v>
      </c>
      <c r="J173" s="4" t="s">
        <v>11</v>
      </c>
      <c r="K173" s="4" t="s">
        <v>11</v>
      </c>
      <c r="L173" s="4" t="s">
        <v>12</v>
      </c>
      <c r="M173" s="4">
        <v>25363233</v>
      </c>
      <c r="N173" s="4">
        <v>36628125</v>
      </c>
      <c r="O173" s="4">
        <v>11989761</v>
      </c>
      <c r="P173" s="4">
        <v>13771430</v>
      </c>
      <c r="Q173" s="4">
        <v>22856695</v>
      </c>
      <c r="R173" s="4">
        <v>9512016</v>
      </c>
      <c r="S173" s="4"/>
      <c r="T173" s="29">
        <f t="shared" si="12"/>
        <v>2.1154077216384879</v>
      </c>
      <c r="U173" s="18">
        <f t="shared" si="13"/>
        <v>0.37597966043852915</v>
      </c>
      <c r="V173" s="18"/>
      <c r="W173" s="18">
        <f t="shared" si="14"/>
        <v>0.41615885411254777</v>
      </c>
      <c r="X173" s="20">
        <f t="shared" si="15"/>
        <v>0.25969158945482468</v>
      </c>
    </row>
    <row r="174" spans="1:24" s="3" customFormat="1" ht="11.25" customHeight="1" x14ac:dyDescent="0.2">
      <c r="A174" s="2">
        <v>361</v>
      </c>
      <c r="B174" s="4" t="s">
        <v>21</v>
      </c>
      <c r="C174" s="4" t="s">
        <v>9</v>
      </c>
      <c r="D174" s="4">
        <v>800139348</v>
      </c>
      <c r="E174" s="4" t="s">
        <v>49</v>
      </c>
      <c r="F174" s="4" t="s">
        <v>88</v>
      </c>
      <c r="G174" s="4" t="s">
        <v>78</v>
      </c>
      <c r="H174" s="4" t="s">
        <v>10</v>
      </c>
      <c r="I174" s="4" t="s">
        <v>89</v>
      </c>
      <c r="J174" s="4" t="s">
        <v>11</v>
      </c>
      <c r="K174" s="4" t="s">
        <v>11</v>
      </c>
      <c r="L174" s="4" t="s">
        <v>12</v>
      </c>
      <c r="M174" s="4">
        <v>54690613</v>
      </c>
      <c r="N174" s="4">
        <v>58555123</v>
      </c>
      <c r="O174" s="4">
        <v>25720664</v>
      </c>
      <c r="P174" s="4">
        <v>25811563</v>
      </c>
      <c r="Q174" s="4">
        <v>32743560</v>
      </c>
      <c r="R174" s="4">
        <v>18225824</v>
      </c>
      <c r="S174" s="4">
        <v>1766641</v>
      </c>
      <c r="T174" s="29">
        <f t="shared" si="12"/>
        <v>2.1263297479411887</v>
      </c>
      <c r="U174" s="18">
        <f t="shared" si="13"/>
        <v>0.44080793750531444</v>
      </c>
      <c r="V174" s="18">
        <f>R174/S174</f>
        <v>10.316654034407669</v>
      </c>
      <c r="W174" s="18">
        <f t="shared" si="14"/>
        <v>0.55662316498267139</v>
      </c>
      <c r="X174" s="20">
        <f t="shared" si="15"/>
        <v>0.31125925565897966</v>
      </c>
    </row>
    <row r="175" spans="1:24" s="3" customFormat="1" ht="11.25" customHeight="1" x14ac:dyDescent="0.2">
      <c r="A175" s="2">
        <v>979</v>
      </c>
      <c r="B175" s="4" t="s">
        <v>21</v>
      </c>
      <c r="C175" s="4" t="s">
        <v>9</v>
      </c>
      <c r="D175" s="4">
        <v>811021765</v>
      </c>
      <c r="E175" s="4" t="s">
        <v>49</v>
      </c>
      <c r="F175" s="4" t="s">
        <v>101</v>
      </c>
      <c r="G175" s="4" t="s">
        <v>74</v>
      </c>
      <c r="H175" s="4" t="s">
        <v>14</v>
      </c>
      <c r="I175" s="4" t="s">
        <v>102</v>
      </c>
      <c r="J175" s="4" t="s">
        <v>13</v>
      </c>
      <c r="K175" s="4" t="s">
        <v>103</v>
      </c>
      <c r="L175" s="4" t="s">
        <v>12</v>
      </c>
      <c r="M175" s="4">
        <v>122981128</v>
      </c>
      <c r="N175" s="4">
        <v>144497245</v>
      </c>
      <c r="O175" s="4">
        <v>57836155</v>
      </c>
      <c r="P175" s="4">
        <v>59756224</v>
      </c>
      <c r="Q175" s="4">
        <v>84741021</v>
      </c>
      <c r="R175" s="4">
        <v>6854248</v>
      </c>
      <c r="S175" s="4">
        <v>975595</v>
      </c>
      <c r="T175" s="29">
        <f t="shared" si="12"/>
        <v>2.1263710908859692</v>
      </c>
      <c r="U175" s="18">
        <f t="shared" si="13"/>
        <v>0.41354576691064249</v>
      </c>
      <c r="V175" s="18">
        <f>R175/S175</f>
        <v>7.0257104638707659</v>
      </c>
      <c r="W175" s="18">
        <f t="shared" si="14"/>
        <v>8.088465207422979E-2</v>
      </c>
      <c r="X175" s="20">
        <f t="shared" si="15"/>
        <v>4.7435146600891938E-2</v>
      </c>
    </row>
    <row r="176" spans="1:24" s="3" customFormat="1" ht="11.25" customHeight="1" x14ac:dyDescent="0.2">
      <c r="A176" s="2">
        <v>1975</v>
      </c>
      <c r="B176" s="4" t="s">
        <v>19</v>
      </c>
      <c r="C176" s="4" t="s">
        <v>9</v>
      </c>
      <c r="D176" s="4">
        <v>800111618</v>
      </c>
      <c r="E176" s="4" t="s">
        <v>49</v>
      </c>
      <c r="F176" s="4" t="s">
        <v>344</v>
      </c>
      <c r="G176" s="4" t="s">
        <v>74</v>
      </c>
      <c r="H176" s="4" t="s">
        <v>75</v>
      </c>
      <c r="I176" s="4" t="s">
        <v>345</v>
      </c>
      <c r="J176" s="4" t="s">
        <v>23</v>
      </c>
      <c r="K176" s="4" t="s">
        <v>136</v>
      </c>
      <c r="L176" s="4" t="s">
        <v>12</v>
      </c>
      <c r="M176" s="4">
        <v>4388577</v>
      </c>
      <c r="N176" s="4">
        <v>5686629</v>
      </c>
      <c r="O176" s="4">
        <v>2059955</v>
      </c>
      <c r="P176" s="4">
        <v>2104399</v>
      </c>
      <c r="Q176" s="4">
        <v>3582230</v>
      </c>
      <c r="R176" s="4">
        <v>1040000</v>
      </c>
      <c r="S176" s="4"/>
      <c r="T176" s="29">
        <f t="shared" si="12"/>
        <v>2.1304237228483145</v>
      </c>
      <c r="U176" s="18">
        <f t="shared" si="13"/>
        <v>0.37006089196253178</v>
      </c>
      <c r="V176" s="18"/>
      <c r="W176" s="18">
        <f t="shared" si="14"/>
        <v>0.29032195029353225</v>
      </c>
      <c r="X176" s="20">
        <f t="shared" si="15"/>
        <v>0.18288515041160588</v>
      </c>
    </row>
    <row r="177" spans="1:24" s="3" customFormat="1" ht="11.25" customHeight="1" x14ac:dyDescent="0.2">
      <c r="A177" s="2">
        <v>4421</v>
      </c>
      <c r="B177" s="4" t="s">
        <v>21</v>
      </c>
      <c r="C177" s="4" t="s">
        <v>9</v>
      </c>
      <c r="D177" s="4">
        <v>900498582</v>
      </c>
      <c r="E177" s="4" t="s">
        <v>49</v>
      </c>
      <c r="F177" s="4" t="s">
        <v>234</v>
      </c>
      <c r="G177" s="4" t="s">
        <v>74</v>
      </c>
      <c r="H177" s="4" t="s">
        <v>10</v>
      </c>
      <c r="I177" s="4" t="s">
        <v>235</v>
      </c>
      <c r="J177" s="4" t="s">
        <v>178</v>
      </c>
      <c r="K177" s="4" t="s">
        <v>179</v>
      </c>
      <c r="L177" s="4" t="s">
        <v>12</v>
      </c>
      <c r="M177" s="4">
        <v>23270886</v>
      </c>
      <c r="N177" s="4">
        <v>26767751</v>
      </c>
      <c r="O177" s="4">
        <v>10912720</v>
      </c>
      <c r="P177" s="4">
        <v>18797599</v>
      </c>
      <c r="Q177" s="4">
        <v>7970152</v>
      </c>
      <c r="R177" s="4">
        <v>4950208</v>
      </c>
      <c r="S177" s="4"/>
      <c r="T177" s="29">
        <f t="shared" si="12"/>
        <v>2.1324551532523515</v>
      </c>
      <c r="U177" s="18">
        <f t="shared" si="13"/>
        <v>0.70224797742626943</v>
      </c>
      <c r="V177" s="18"/>
      <c r="W177" s="18">
        <f t="shared" si="14"/>
        <v>0.62109329909893818</v>
      </c>
      <c r="X177" s="20">
        <f t="shared" si="15"/>
        <v>0.18493178601369983</v>
      </c>
    </row>
    <row r="178" spans="1:24" s="3" customFormat="1" ht="11.25" customHeight="1" x14ac:dyDescent="0.2">
      <c r="A178" s="2">
        <v>7447</v>
      </c>
      <c r="B178" s="4" t="s">
        <v>19</v>
      </c>
      <c r="C178" s="4" t="s">
        <v>9</v>
      </c>
      <c r="D178" s="4">
        <v>811010139</v>
      </c>
      <c r="E178" s="4" t="s">
        <v>49</v>
      </c>
      <c r="F178" s="4" t="s">
        <v>469</v>
      </c>
      <c r="G178" s="4" t="s">
        <v>74</v>
      </c>
      <c r="H178" s="4" t="s">
        <v>10</v>
      </c>
      <c r="I178" s="4" t="s">
        <v>470</v>
      </c>
      <c r="J178" s="4" t="s">
        <v>13</v>
      </c>
      <c r="K178" s="4" t="s">
        <v>325</v>
      </c>
      <c r="L178" s="4" t="s">
        <v>12</v>
      </c>
      <c r="M178" s="4">
        <v>12623542</v>
      </c>
      <c r="N178" s="4">
        <v>14757473</v>
      </c>
      <c r="O178" s="4">
        <v>5882510</v>
      </c>
      <c r="P178" s="4">
        <v>8042396</v>
      </c>
      <c r="Q178" s="4">
        <v>6715077</v>
      </c>
      <c r="R178" s="4">
        <v>478530</v>
      </c>
      <c r="S178" s="4">
        <v>2351164</v>
      </c>
      <c r="T178" s="29">
        <f t="shared" si="12"/>
        <v>2.1459448432726846</v>
      </c>
      <c r="U178" s="18">
        <f t="shared" si="13"/>
        <v>0.54497108007583683</v>
      </c>
      <c r="V178" s="18">
        <f>R178/S178</f>
        <v>0.20352897543514617</v>
      </c>
      <c r="W178" s="18">
        <f t="shared" si="14"/>
        <v>7.1262027226195623E-2</v>
      </c>
      <c r="X178" s="20">
        <f t="shared" si="15"/>
        <v>3.2426283280342104E-2</v>
      </c>
    </row>
    <row r="179" spans="1:24" s="3" customFormat="1" ht="11.25" customHeight="1" x14ac:dyDescent="0.2">
      <c r="A179" s="2">
        <v>25309</v>
      </c>
      <c r="B179" s="4" t="s">
        <v>19</v>
      </c>
      <c r="C179" s="4" t="s">
        <v>9</v>
      </c>
      <c r="D179" s="4">
        <v>900204640</v>
      </c>
      <c r="E179" s="4" t="s">
        <v>49</v>
      </c>
      <c r="F179" s="4" t="s">
        <v>848</v>
      </c>
      <c r="G179" s="4" t="s">
        <v>74</v>
      </c>
      <c r="H179" s="4" t="s">
        <v>10</v>
      </c>
      <c r="I179" s="4" t="s">
        <v>849</v>
      </c>
      <c r="J179" s="4" t="s">
        <v>15</v>
      </c>
      <c r="K179" s="4" t="s">
        <v>16</v>
      </c>
      <c r="L179" s="4" t="s">
        <v>12</v>
      </c>
      <c r="M179" s="4">
        <v>3185292</v>
      </c>
      <c r="N179" s="4">
        <v>3202956</v>
      </c>
      <c r="O179" s="4">
        <v>1484025</v>
      </c>
      <c r="P179" s="4">
        <v>2634128</v>
      </c>
      <c r="Q179" s="4">
        <v>568828</v>
      </c>
      <c r="R179" s="4">
        <v>-105611</v>
      </c>
      <c r="S179" s="4"/>
      <c r="T179" s="29">
        <f t="shared" si="12"/>
        <v>2.1463870217819783</v>
      </c>
      <c r="U179" s="18">
        <f t="shared" si="13"/>
        <v>0.82240530310126025</v>
      </c>
      <c r="V179" s="18"/>
      <c r="W179" s="18">
        <f t="shared" si="14"/>
        <v>-0.18566420780974213</v>
      </c>
      <c r="X179" s="20">
        <f t="shared" si="15"/>
        <v>-3.2972978710915792E-2</v>
      </c>
    </row>
    <row r="180" spans="1:24" s="3" customFormat="1" ht="11.25" customHeight="1" x14ac:dyDescent="0.2">
      <c r="A180" s="2">
        <v>7575</v>
      </c>
      <c r="B180" s="4" t="s">
        <v>19</v>
      </c>
      <c r="C180" s="4" t="s">
        <v>9</v>
      </c>
      <c r="D180" s="4">
        <v>811013990</v>
      </c>
      <c r="E180" s="4" t="s">
        <v>49</v>
      </c>
      <c r="F180" s="4" t="s">
        <v>471</v>
      </c>
      <c r="G180" s="4" t="s">
        <v>126</v>
      </c>
      <c r="H180" s="4" t="s">
        <v>10</v>
      </c>
      <c r="I180" s="4" t="s">
        <v>472</v>
      </c>
      <c r="J180" s="4" t="s">
        <v>13</v>
      </c>
      <c r="K180" s="4" t="s">
        <v>103</v>
      </c>
      <c r="L180" s="4" t="s">
        <v>12</v>
      </c>
      <c r="M180" s="4">
        <v>5929918</v>
      </c>
      <c r="N180" s="4">
        <v>6376339</v>
      </c>
      <c r="O180" s="4">
        <v>2751913</v>
      </c>
      <c r="P180" s="4">
        <v>3784024</v>
      </c>
      <c r="Q180" s="4">
        <v>2592315</v>
      </c>
      <c r="R180" s="4">
        <v>883302</v>
      </c>
      <c r="S180" s="4">
        <v>495324</v>
      </c>
      <c r="T180" s="29">
        <f t="shared" si="12"/>
        <v>2.1548348367117711</v>
      </c>
      <c r="U180" s="18">
        <f t="shared" si="13"/>
        <v>0.59344774485798202</v>
      </c>
      <c r="V180" s="18">
        <f>R180/S180</f>
        <v>1.7832812462145988</v>
      </c>
      <c r="W180" s="18">
        <f t="shared" si="14"/>
        <v>0.34073868337759877</v>
      </c>
      <c r="X180" s="20">
        <f t="shared" si="15"/>
        <v>0.13852808014128484</v>
      </c>
    </row>
    <row r="181" spans="1:24" s="3" customFormat="1" ht="11.25" customHeight="1" x14ac:dyDescent="0.2">
      <c r="A181" s="2">
        <v>253</v>
      </c>
      <c r="B181" s="4" t="s">
        <v>28</v>
      </c>
      <c r="C181" s="4" t="s">
        <v>9</v>
      </c>
      <c r="D181" s="4">
        <v>800121151</v>
      </c>
      <c r="E181" s="4" t="s">
        <v>49</v>
      </c>
      <c r="F181" s="4" t="s">
        <v>1110</v>
      </c>
      <c r="G181" s="4" t="s">
        <v>74</v>
      </c>
      <c r="H181" s="4" t="s">
        <v>75</v>
      </c>
      <c r="I181" s="4" t="s">
        <v>1111</v>
      </c>
      <c r="J181" s="4" t="s">
        <v>23</v>
      </c>
      <c r="K181" s="4" t="s">
        <v>136</v>
      </c>
      <c r="L181" s="4" t="s">
        <v>12</v>
      </c>
      <c r="M181" s="4">
        <v>40292039</v>
      </c>
      <c r="N181" s="4">
        <v>45135010</v>
      </c>
      <c r="O181" s="4">
        <v>18662257</v>
      </c>
      <c r="P181" s="4">
        <v>19632064</v>
      </c>
      <c r="Q181" s="4">
        <v>25502946</v>
      </c>
      <c r="R181" s="4">
        <v>17602827</v>
      </c>
      <c r="S181" s="4">
        <v>4787739</v>
      </c>
      <c r="T181" s="29">
        <f t="shared" si="12"/>
        <v>2.1590121173446493</v>
      </c>
      <c r="U181" s="18">
        <f t="shared" si="13"/>
        <v>0.43496310292165663</v>
      </c>
      <c r="V181" s="18">
        <f>R181/S181</f>
        <v>3.6766471605908344</v>
      </c>
      <c r="W181" s="18">
        <f t="shared" si="14"/>
        <v>0.69022719963411283</v>
      </c>
      <c r="X181" s="20">
        <f t="shared" si="15"/>
        <v>0.39000383516033343</v>
      </c>
    </row>
    <row r="182" spans="1:24" s="3" customFormat="1" ht="11.25" customHeight="1" x14ac:dyDescent="0.2">
      <c r="A182" s="2">
        <v>455</v>
      </c>
      <c r="B182" s="4" t="s">
        <v>24</v>
      </c>
      <c r="C182" s="4" t="s">
        <v>9</v>
      </c>
      <c r="D182" s="4">
        <v>811035407</v>
      </c>
      <c r="E182" s="4" t="s">
        <v>49</v>
      </c>
      <c r="F182" s="4" t="s">
        <v>286</v>
      </c>
      <c r="G182" s="4" t="s">
        <v>74</v>
      </c>
      <c r="H182" s="4" t="s">
        <v>10</v>
      </c>
      <c r="I182" s="4" t="s">
        <v>287</v>
      </c>
      <c r="J182" s="4" t="s">
        <v>13</v>
      </c>
      <c r="K182" s="4" t="s">
        <v>103</v>
      </c>
      <c r="L182" s="4" t="s">
        <v>12</v>
      </c>
      <c r="M182" s="4">
        <v>64319598</v>
      </c>
      <c r="N182" s="4">
        <v>79706047</v>
      </c>
      <c r="O182" s="4">
        <v>29559470</v>
      </c>
      <c r="P182" s="4">
        <v>33501596</v>
      </c>
      <c r="Q182" s="4">
        <v>46204451</v>
      </c>
      <c r="R182" s="4">
        <v>5897210</v>
      </c>
      <c r="S182" s="4">
        <v>3162866</v>
      </c>
      <c r="T182" s="29">
        <f t="shared" si="12"/>
        <v>2.1759388108108841</v>
      </c>
      <c r="U182" s="18">
        <f t="shared" si="13"/>
        <v>0.42031435833218528</v>
      </c>
      <c r="V182" s="18">
        <f>R182/S182</f>
        <v>1.8645146522173244</v>
      </c>
      <c r="W182" s="18">
        <f t="shared" si="14"/>
        <v>0.12763294168347547</v>
      </c>
      <c r="X182" s="20">
        <f t="shared" si="15"/>
        <v>7.3986983697736264E-2</v>
      </c>
    </row>
    <row r="183" spans="1:24" s="3" customFormat="1" ht="11.25" customHeight="1" x14ac:dyDescent="0.2">
      <c r="A183" s="2">
        <v>511</v>
      </c>
      <c r="B183" s="4" t="s">
        <v>21</v>
      </c>
      <c r="C183" s="4" t="s">
        <v>9</v>
      </c>
      <c r="D183" s="4">
        <v>800200493</v>
      </c>
      <c r="E183" s="4" t="s">
        <v>49</v>
      </c>
      <c r="F183" s="4" t="s">
        <v>90</v>
      </c>
      <c r="G183" s="4" t="s">
        <v>78</v>
      </c>
      <c r="H183" s="4" t="s">
        <v>75</v>
      </c>
      <c r="I183" s="4" t="s">
        <v>91</v>
      </c>
      <c r="J183" s="4" t="s">
        <v>11</v>
      </c>
      <c r="K183" s="4" t="s">
        <v>11</v>
      </c>
      <c r="L183" s="4" t="s">
        <v>12</v>
      </c>
      <c r="M183" s="4">
        <v>25563848</v>
      </c>
      <c r="N183" s="4">
        <v>31259961</v>
      </c>
      <c r="O183" s="4">
        <v>11659552</v>
      </c>
      <c r="P183" s="4">
        <v>19012984</v>
      </c>
      <c r="Q183" s="4">
        <v>12246977</v>
      </c>
      <c r="R183" s="4">
        <v>2971082</v>
      </c>
      <c r="S183" s="4"/>
      <c r="T183" s="29">
        <f t="shared" si="12"/>
        <v>2.1925240352287978</v>
      </c>
      <c r="U183" s="18">
        <f t="shared" si="13"/>
        <v>0.60822161614341108</v>
      </c>
      <c r="V183" s="18"/>
      <c r="W183" s="18">
        <f t="shared" si="14"/>
        <v>0.2425971731636305</v>
      </c>
      <c r="X183" s="20">
        <f t="shared" si="15"/>
        <v>9.5044328430224215E-2</v>
      </c>
    </row>
    <row r="184" spans="1:24" s="3" customFormat="1" ht="11.25" customHeight="1" x14ac:dyDescent="0.2">
      <c r="A184" s="2">
        <v>3061</v>
      </c>
      <c r="B184" s="4" t="s">
        <v>21</v>
      </c>
      <c r="C184" s="4" t="s">
        <v>9</v>
      </c>
      <c r="D184" s="4">
        <v>900049818</v>
      </c>
      <c r="E184" s="4" t="s">
        <v>49</v>
      </c>
      <c r="F184" s="4" t="s">
        <v>192</v>
      </c>
      <c r="G184" s="4" t="s">
        <v>74</v>
      </c>
      <c r="H184" s="4" t="s">
        <v>10</v>
      </c>
      <c r="I184" s="4" t="s">
        <v>193</v>
      </c>
      <c r="J184" s="4" t="s">
        <v>23</v>
      </c>
      <c r="K184" s="4" t="s">
        <v>194</v>
      </c>
      <c r="L184" s="4" t="s">
        <v>12</v>
      </c>
      <c r="M184" s="4">
        <v>34207149</v>
      </c>
      <c r="N184" s="4">
        <v>40761491</v>
      </c>
      <c r="O184" s="4">
        <v>15500862</v>
      </c>
      <c r="P184" s="4">
        <v>15597080</v>
      </c>
      <c r="Q184" s="4">
        <v>25164411</v>
      </c>
      <c r="R184" s="4">
        <v>10550456</v>
      </c>
      <c r="S184" s="4">
        <v>106672</v>
      </c>
      <c r="T184" s="29">
        <f t="shared" si="12"/>
        <v>2.2067901127047</v>
      </c>
      <c r="U184" s="18">
        <f t="shared" si="13"/>
        <v>0.38264252894968931</v>
      </c>
      <c r="V184" s="18">
        <f>R184/S184</f>
        <v>98.90557972101395</v>
      </c>
      <c r="W184" s="18">
        <f t="shared" si="14"/>
        <v>0.41926099522059151</v>
      </c>
      <c r="X184" s="20">
        <f t="shared" si="15"/>
        <v>0.25883390771942077</v>
      </c>
    </row>
    <row r="185" spans="1:24" s="3" customFormat="1" ht="11.25" customHeight="1" x14ac:dyDescent="0.2">
      <c r="A185" s="2">
        <v>13273</v>
      </c>
      <c r="B185" s="4" t="s">
        <v>19</v>
      </c>
      <c r="C185" s="4" t="s">
        <v>9</v>
      </c>
      <c r="D185" s="4">
        <v>830132755</v>
      </c>
      <c r="E185" s="4" t="s">
        <v>49</v>
      </c>
      <c r="F185" s="4" t="s">
        <v>608</v>
      </c>
      <c r="G185" s="4" t="s">
        <v>74</v>
      </c>
      <c r="H185" s="4" t="s">
        <v>75</v>
      </c>
      <c r="I185" s="4" t="s">
        <v>609</v>
      </c>
      <c r="J185" s="4" t="s">
        <v>11</v>
      </c>
      <c r="K185" s="4" t="s">
        <v>11</v>
      </c>
      <c r="L185" s="4" t="s">
        <v>12</v>
      </c>
      <c r="M185" s="4">
        <v>4551693</v>
      </c>
      <c r="N185" s="4">
        <v>4558599</v>
      </c>
      <c r="O185" s="4">
        <v>2057884</v>
      </c>
      <c r="P185" s="4">
        <v>3915978</v>
      </c>
      <c r="Q185" s="4">
        <v>642621</v>
      </c>
      <c r="R185" s="4">
        <v>45815</v>
      </c>
      <c r="S185" s="4"/>
      <c r="T185" s="29">
        <f t="shared" si="12"/>
        <v>2.2118316678685486</v>
      </c>
      <c r="U185" s="18">
        <f t="shared" si="13"/>
        <v>0.85903103124446789</v>
      </c>
      <c r="V185" s="18"/>
      <c r="W185" s="18">
        <f t="shared" si="14"/>
        <v>7.1293966428112365E-2</v>
      </c>
      <c r="X185" s="20">
        <f t="shared" si="15"/>
        <v>1.005023692586253E-2</v>
      </c>
    </row>
    <row r="186" spans="1:24" s="3" customFormat="1" ht="11.25" customHeight="1" x14ac:dyDescent="0.2">
      <c r="A186" s="2">
        <v>2537</v>
      </c>
      <c r="B186" s="4" t="s">
        <v>21</v>
      </c>
      <c r="C186" s="4" t="s">
        <v>9</v>
      </c>
      <c r="D186" s="4">
        <v>890210534</v>
      </c>
      <c r="E186" s="4" t="s">
        <v>49</v>
      </c>
      <c r="F186" s="4" t="s">
        <v>173</v>
      </c>
      <c r="G186" s="4" t="s">
        <v>74</v>
      </c>
      <c r="H186" s="4" t="s">
        <v>10</v>
      </c>
      <c r="I186" s="4" t="s">
        <v>174</v>
      </c>
      <c r="J186" s="4" t="s">
        <v>15</v>
      </c>
      <c r="K186" s="4" t="s">
        <v>175</v>
      </c>
      <c r="L186" s="4" t="s">
        <v>12</v>
      </c>
      <c r="M186" s="4">
        <v>111781633</v>
      </c>
      <c r="N186" s="4">
        <v>155698158</v>
      </c>
      <c r="O186" s="4">
        <v>50382435</v>
      </c>
      <c r="P186" s="4">
        <v>83184874</v>
      </c>
      <c r="Q186" s="4">
        <v>72513284</v>
      </c>
      <c r="R186" s="4">
        <v>28577394</v>
      </c>
      <c r="S186" s="4"/>
      <c r="T186" s="29">
        <f t="shared" si="12"/>
        <v>2.2186627740401987</v>
      </c>
      <c r="U186" s="18">
        <f t="shared" si="13"/>
        <v>0.53427012283600683</v>
      </c>
      <c r="V186" s="18"/>
      <c r="W186" s="18">
        <f t="shared" si="14"/>
        <v>0.39409874196292088</v>
      </c>
      <c r="X186" s="20">
        <f t="shared" si="15"/>
        <v>0.18354355868487537</v>
      </c>
    </row>
    <row r="187" spans="1:24" s="3" customFormat="1" ht="11.25" customHeight="1" x14ac:dyDescent="0.2">
      <c r="A187" s="2">
        <v>1349</v>
      </c>
      <c r="B187" s="4" t="s">
        <v>21</v>
      </c>
      <c r="C187" s="4" t="s">
        <v>9</v>
      </c>
      <c r="D187" s="4">
        <v>830036006</v>
      </c>
      <c r="E187" s="4" t="s">
        <v>49</v>
      </c>
      <c r="F187" s="4" t="s">
        <v>109</v>
      </c>
      <c r="G187" s="4" t="s">
        <v>74</v>
      </c>
      <c r="H187" s="4" t="s">
        <v>10</v>
      </c>
      <c r="I187" s="4" t="s">
        <v>110</v>
      </c>
      <c r="J187" s="4" t="s">
        <v>11</v>
      </c>
      <c r="K187" s="4" t="s">
        <v>11</v>
      </c>
      <c r="L187" s="4" t="s">
        <v>12</v>
      </c>
      <c r="M187" s="4">
        <v>88995293</v>
      </c>
      <c r="N187" s="4">
        <v>99737366</v>
      </c>
      <c r="O187" s="4">
        <v>39965660</v>
      </c>
      <c r="P187" s="4">
        <v>44126137</v>
      </c>
      <c r="Q187" s="4">
        <v>55611229</v>
      </c>
      <c r="R187" s="4">
        <v>14788346</v>
      </c>
      <c r="S187" s="4">
        <v>7776469</v>
      </c>
      <c r="T187" s="29">
        <f t="shared" si="12"/>
        <v>2.2267940276727569</v>
      </c>
      <c r="U187" s="18">
        <f t="shared" si="13"/>
        <v>0.44242332407294577</v>
      </c>
      <c r="V187" s="18">
        <f>R187/S187</f>
        <v>1.9016787696318214</v>
      </c>
      <c r="W187" s="18">
        <f t="shared" si="14"/>
        <v>0.26592373996985391</v>
      </c>
      <c r="X187" s="20">
        <f t="shared" si="15"/>
        <v>0.14827287498248148</v>
      </c>
    </row>
    <row r="188" spans="1:24" s="3" customFormat="1" ht="11.25" customHeight="1" x14ac:dyDescent="0.2">
      <c r="A188" s="2">
        <v>6889</v>
      </c>
      <c r="B188" s="4" t="s">
        <v>19</v>
      </c>
      <c r="C188" s="4" t="s">
        <v>9</v>
      </c>
      <c r="D188" s="4">
        <v>807001649</v>
      </c>
      <c r="E188" s="4" t="s">
        <v>49</v>
      </c>
      <c r="F188" s="4" t="s">
        <v>463</v>
      </c>
      <c r="G188" s="4" t="s">
        <v>78</v>
      </c>
      <c r="H188" s="4" t="s">
        <v>10</v>
      </c>
      <c r="I188" s="4" t="s">
        <v>464</v>
      </c>
      <c r="J188" s="4" t="s">
        <v>465</v>
      </c>
      <c r="K188" s="4" t="s">
        <v>466</v>
      </c>
      <c r="L188" s="4" t="s">
        <v>12</v>
      </c>
      <c r="M188" s="4">
        <v>300727</v>
      </c>
      <c r="N188" s="4">
        <v>436097</v>
      </c>
      <c r="O188" s="4">
        <v>134921</v>
      </c>
      <c r="P188" s="4">
        <v>543316</v>
      </c>
      <c r="Q188" s="4">
        <v>-107219</v>
      </c>
      <c r="R188" s="4">
        <v>-59018</v>
      </c>
      <c r="S188" s="4"/>
      <c r="T188" s="29">
        <f t="shared" si="12"/>
        <v>2.2289117335329562</v>
      </c>
      <c r="U188" s="18">
        <f t="shared" si="13"/>
        <v>1.2458604393059343</v>
      </c>
      <c r="V188" s="18"/>
      <c r="W188" s="18">
        <f t="shared" si="14"/>
        <v>0.55044348483011407</v>
      </c>
      <c r="X188" s="20">
        <f t="shared" si="15"/>
        <v>-0.13533227699342118</v>
      </c>
    </row>
    <row r="189" spans="1:24" s="3" customFormat="1" ht="11.25" customHeight="1" x14ac:dyDescent="0.2">
      <c r="A189" s="2">
        <v>17405</v>
      </c>
      <c r="B189" s="4" t="s">
        <v>19</v>
      </c>
      <c r="C189" s="4" t="s">
        <v>9</v>
      </c>
      <c r="D189" s="4">
        <v>890101001</v>
      </c>
      <c r="E189" s="4" t="s">
        <v>49</v>
      </c>
      <c r="F189" s="4" t="s">
        <v>697</v>
      </c>
      <c r="G189" s="4" t="s">
        <v>74</v>
      </c>
      <c r="H189" s="4" t="s">
        <v>75</v>
      </c>
      <c r="I189" s="4" t="s">
        <v>698</v>
      </c>
      <c r="J189" s="4" t="s">
        <v>17</v>
      </c>
      <c r="K189" s="4" t="s">
        <v>18</v>
      </c>
      <c r="L189" s="4" t="s">
        <v>12</v>
      </c>
      <c r="M189" s="4">
        <v>3870599</v>
      </c>
      <c r="N189" s="4">
        <v>5701801</v>
      </c>
      <c r="O189" s="4">
        <v>1730981</v>
      </c>
      <c r="P189" s="4">
        <v>4235556</v>
      </c>
      <c r="Q189" s="4">
        <v>1466245</v>
      </c>
      <c r="R189" s="4">
        <v>195927</v>
      </c>
      <c r="S189" s="4"/>
      <c r="T189" s="29">
        <f t="shared" si="12"/>
        <v>2.2360724929967457</v>
      </c>
      <c r="U189" s="18">
        <f t="shared" si="13"/>
        <v>0.74284528695406937</v>
      </c>
      <c r="V189" s="18"/>
      <c r="W189" s="18">
        <f t="shared" si="14"/>
        <v>0.13362500809891936</v>
      </c>
      <c r="X189" s="20">
        <f t="shared" si="15"/>
        <v>3.4362300613437757E-2</v>
      </c>
    </row>
    <row r="190" spans="1:24" s="3" customFormat="1" ht="11.25" customHeight="1" x14ac:dyDescent="0.2">
      <c r="A190" s="2">
        <v>27657</v>
      </c>
      <c r="B190" s="4" t="s">
        <v>19</v>
      </c>
      <c r="C190" s="4" t="s">
        <v>9</v>
      </c>
      <c r="D190" s="4">
        <v>900309256</v>
      </c>
      <c r="E190" s="4" t="s">
        <v>49</v>
      </c>
      <c r="F190" s="4" t="s">
        <v>882</v>
      </c>
      <c r="G190" s="4" t="s">
        <v>74</v>
      </c>
      <c r="H190" s="4" t="s">
        <v>10</v>
      </c>
      <c r="I190" s="4" t="s">
        <v>883</v>
      </c>
      <c r="J190" s="4" t="s">
        <v>11</v>
      </c>
      <c r="K190" s="4" t="s">
        <v>11</v>
      </c>
      <c r="L190" s="4" t="s">
        <v>12</v>
      </c>
      <c r="M190" s="4">
        <v>4626590</v>
      </c>
      <c r="N190" s="4">
        <v>4972764</v>
      </c>
      <c r="O190" s="4">
        <v>2057884</v>
      </c>
      <c r="P190" s="4">
        <v>3685727</v>
      </c>
      <c r="Q190" s="4">
        <v>1287037</v>
      </c>
      <c r="R190" s="4">
        <v>-314912</v>
      </c>
      <c r="S190" s="4"/>
      <c r="T190" s="29">
        <f t="shared" si="12"/>
        <v>2.2482268193931243</v>
      </c>
      <c r="U190" s="18">
        <f t="shared" si="13"/>
        <v>0.74118277078904204</v>
      </c>
      <c r="V190" s="18"/>
      <c r="W190" s="18">
        <f t="shared" si="14"/>
        <v>-0.24467983437927582</v>
      </c>
      <c r="X190" s="20">
        <f t="shared" si="15"/>
        <v>-6.3327356777840252E-2</v>
      </c>
    </row>
    <row r="191" spans="1:24" s="3" customFormat="1" ht="11.25" customHeight="1" x14ac:dyDescent="0.2">
      <c r="A191" s="2">
        <v>2063</v>
      </c>
      <c r="B191" s="4" t="s">
        <v>21</v>
      </c>
      <c r="C191" s="4" t="s">
        <v>9</v>
      </c>
      <c r="D191" s="4">
        <v>860026442</v>
      </c>
      <c r="E191" s="4" t="s">
        <v>49</v>
      </c>
      <c r="F191" s="4" t="s">
        <v>145</v>
      </c>
      <c r="G191" s="4" t="s">
        <v>74</v>
      </c>
      <c r="H191" s="4" t="s">
        <v>75</v>
      </c>
      <c r="I191" s="4" t="s">
        <v>146</v>
      </c>
      <c r="J191" s="4" t="s">
        <v>11</v>
      </c>
      <c r="K191" s="4" t="s">
        <v>11</v>
      </c>
      <c r="L191" s="4" t="s">
        <v>12</v>
      </c>
      <c r="M191" s="4">
        <v>114716913</v>
      </c>
      <c r="N191" s="4">
        <v>161803219</v>
      </c>
      <c r="O191" s="4">
        <v>50951668</v>
      </c>
      <c r="P191" s="4">
        <v>51255086</v>
      </c>
      <c r="Q191" s="4">
        <v>110548133</v>
      </c>
      <c r="R191" s="4">
        <v>22812193</v>
      </c>
      <c r="S191" s="4">
        <v>55637</v>
      </c>
      <c r="T191" s="29">
        <f t="shared" si="12"/>
        <v>2.2514849366658614</v>
      </c>
      <c r="U191" s="18">
        <f t="shared" si="13"/>
        <v>0.3167742045972522</v>
      </c>
      <c r="V191" s="18">
        <f>R191/S191</f>
        <v>410.0183870445926</v>
      </c>
      <c r="W191" s="18">
        <f t="shared" si="14"/>
        <v>0.20635529864624669</v>
      </c>
      <c r="X191" s="20">
        <f t="shared" si="15"/>
        <v>0.14098726305315348</v>
      </c>
    </row>
    <row r="192" spans="1:24" s="3" customFormat="1" ht="11.25" customHeight="1" x14ac:dyDescent="0.2">
      <c r="A192" s="2">
        <v>5357</v>
      </c>
      <c r="B192" s="4" t="s">
        <v>19</v>
      </c>
      <c r="C192" s="4" t="s">
        <v>9</v>
      </c>
      <c r="D192" s="4">
        <v>802015544</v>
      </c>
      <c r="E192" s="4" t="s">
        <v>49</v>
      </c>
      <c r="F192" s="4" t="s">
        <v>425</v>
      </c>
      <c r="G192" s="4" t="s">
        <v>78</v>
      </c>
      <c r="H192" s="4" t="s">
        <v>10</v>
      </c>
      <c r="I192" s="4" t="s">
        <v>426</v>
      </c>
      <c r="J192" s="4" t="s">
        <v>17</v>
      </c>
      <c r="K192" s="4" t="s">
        <v>18</v>
      </c>
      <c r="L192" s="4" t="s">
        <v>12</v>
      </c>
      <c r="M192" s="4">
        <v>4329693</v>
      </c>
      <c r="N192" s="4">
        <v>6302224</v>
      </c>
      <c r="O192" s="4">
        <v>1914645</v>
      </c>
      <c r="P192" s="4">
        <v>5813517</v>
      </c>
      <c r="Q192" s="4">
        <v>488707</v>
      </c>
      <c r="R192" s="4">
        <v>45698</v>
      </c>
      <c r="S192" s="4">
        <v>73154</v>
      </c>
      <c r="T192" s="29">
        <f t="shared" si="12"/>
        <v>2.2613554993223288</v>
      </c>
      <c r="U192" s="18">
        <f t="shared" si="13"/>
        <v>0.92245483499158387</v>
      </c>
      <c r="V192" s="18">
        <f>R192/S192</f>
        <v>0.62468217732454823</v>
      </c>
      <c r="W192" s="18">
        <f t="shared" si="14"/>
        <v>9.3507971033768705E-2</v>
      </c>
      <c r="X192" s="20">
        <f t="shared" si="15"/>
        <v>7.2510910434157843E-3</v>
      </c>
    </row>
    <row r="193" spans="1:24" s="3" customFormat="1" ht="11.25" customHeight="1" x14ac:dyDescent="0.2">
      <c r="A193" s="2">
        <v>3475</v>
      </c>
      <c r="B193" s="4" t="s">
        <v>21</v>
      </c>
      <c r="C193" s="4" t="s">
        <v>9</v>
      </c>
      <c r="D193" s="4">
        <v>900194910</v>
      </c>
      <c r="E193" s="4" t="s">
        <v>49</v>
      </c>
      <c r="F193" s="4" t="s">
        <v>203</v>
      </c>
      <c r="G193" s="4" t="s">
        <v>74</v>
      </c>
      <c r="H193" s="4" t="s">
        <v>75</v>
      </c>
      <c r="I193" s="4" t="s">
        <v>204</v>
      </c>
      <c r="J193" s="4" t="s">
        <v>11</v>
      </c>
      <c r="K193" s="4" t="s">
        <v>11</v>
      </c>
      <c r="L193" s="4" t="s">
        <v>12</v>
      </c>
      <c r="M193" s="4">
        <v>73204866</v>
      </c>
      <c r="N193" s="4">
        <v>77478371</v>
      </c>
      <c r="O193" s="4">
        <v>32349799</v>
      </c>
      <c r="P193" s="4">
        <v>33402373</v>
      </c>
      <c r="Q193" s="4">
        <v>44075998</v>
      </c>
      <c r="R193" s="4">
        <v>10911594</v>
      </c>
      <c r="S193" s="4">
        <v>0</v>
      </c>
      <c r="T193" s="29">
        <f t="shared" si="12"/>
        <v>2.2629156366628429</v>
      </c>
      <c r="U193" s="18">
        <f t="shared" si="13"/>
        <v>0.43111867956026079</v>
      </c>
      <c r="V193" s="18"/>
      <c r="W193" s="18">
        <f t="shared" si="14"/>
        <v>0.24756317485993171</v>
      </c>
      <c r="X193" s="20">
        <f t="shared" si="15"/>
        <v>0.14083406580657201</v>
      </c>
    </row>
    <row r="194" spans="1:24" s="3" customFormat="1" ht="11.25" customHeight="1" x14ac:dyDescent="0.2">
      <c r="A194" s="2">
        <v>14573</v>
      </c>
      <c r="B194" s="4" t="s">
        <v>19</v>
      </c>
      <c r="C194" s="4" t="s">
        <v>9</v>
      </c>
      <c r="D194" s="4">
        <v>860000888</v>
      </c>
      <c r="E194" s="4" t="s">
        <v>49</v>
      </c>
      <c r="F194" s="4" t="s">
        <v>640</v>
      </c>
      <c r="G194" s="4" t="s">
        <v>74</v>
      </c>
      <c r="H194" s="4" t="s">
        <v>10</v>
      </c>
      <c r="I194" s="4" t="s">
        <v>641</v>
      </c>
      <c r="J194" s="4" t="s">
        <v>11</v>
      </c>
      <c r="K194" s="4" t="s">
        <v>11</v>
      </c>
      <c r="L194" s="4" t="s">
        <v>12</v>
      </c>
      <c r="M194" s="4">
        <v>4733061</v>
      </c>
      <c r="N194" s="4">
        <v>6483355</v>
      </c>
      <c r="O194" s="4">
        <v>2057884</v>
      </c>
      <c r="P194" s="4">
        <v>1060018</v>
      </c>
      <c r="Q194" s="4">
        <v>5423337</v>
      </c>
      <c r="R194" s="4">
        <v>156979</v>
      </c>
      <c r="S194" s="4"/>
      <c r="T194" s="29">
        <f t="shared" si="12"/>
        <v>2.2999649154179731</v>
      </c>
      <c r="U194" s="18">
        <f t="shared" si="13"/>
        <v>0.16349837391288924</v>
      </c>
      <c r="V194" s="18"/>
      <c r="W194" s="18">
        <f t="shared" si="14"/>
        <v>2.8945094136691118E-2</v>
      </c>
      <c r="X194" s="20">
        <f t="shared" si="15"/>
        <v>2.4212618312586615E-2</v>
      </c>
    </row>
    <row r="195" spans="1:24" s="3" customFormat="1" ht="11.25" customHeight="1" x14ac:dyDescent="0.2">
      <c r="A195" s="2">
        <v>6491</v>
      </c>
      <c r="B195" s="4" t="s">
        <v>19</v>
      </c>
      <c r="C195" s="4" t="s">
        <v>9</v>
      </c>
      <c r="D195" s="4">
        <v>805022934</v>
      </c>
      <c r="E195" s="4" t="s">
        <v>49</v>
      </c>
      <c r="F195" s="4" t="s">
        <v>455</v>
      </c>
      <c r="G195" s="4" t="s">
        <v>74</v>
      </c>
      <c r="H195" s="4" t="s">
        <v>10</v>
      </c>
      <c r="I195" s="4" t="s">
        <v>456</v>
      </c>
      <c r="J195" s="4" t="s">
        <v>178</v>
      </c>
      <c r="K195" s="4" t="s">
        <v>179</v>
      </c>
      <c r="L195" s="4" t="s">
        <v>12</v>
      </c>
      <c r="M195" s="4">
        <v>2138766</v>
      </c>
      <c r="N195" s="4">
        <v>2635351</v>
      </c>
      <c r="O195" s="4">
        <v>926526</v>
      </c>
      <c r="P195" s="4">
        <v>1279757</v>
      </c>
      <c r="Q195" s="4">
        <v>1355594</v>
      </c>
      <c r="R195" s="4">
        <v>110363</v>
      </c>
      <c r="S195" s="4">
        <v>144326</v>
      </c>
      <c r="T195" s="29">
        <f t="shared" si="12"/>
        <v>2.3083712707468544</v>
      </c>
      <c r="U195" s="18">
        <f t="shared" si="13"/>
        <v>0.48561159405331583</v>
      </c>
      <c r="V195" s="18">
        <f t="shared" ref="V195:V209" si="17">R195/S195</f>
        <v>0.76467857489295066</v>
      </c>
      <c r="W195" s="18">
        <f t="shared" si="14"/>
        <v>8.1413018942249671E-2</v>
      </c>
      <c r="X195" s="20">
        <f t="shared" si="15"/>
        <v>4.1877913037011008E-2</v>
      </c>
    </row>
    <row r="196" spans="1:24" s="3" customFormat="1" ht="11.25" customHeight="1" x14ac:dyDescent="0.2">
      <c r="A196" s="2">
        <v>26955</v>
      </c>
      <c r="B196" s="4" t="s">
        <v>19</v>
      </c>
      <c r="C196" s="4" t="s">
        <v>9</v>
      </c>
      <c r="D196" s="4">
        <v>900274752</v>
      </c>
      <c r="E196" s="4" t="s">
        <v>49</v>
      </c>
      <c r="F196" s="4" t="s">
        <v>872</v>
      </c>
      <c r="G196" s="4" t="s">
        <v>74</v>
      </c>
      <c r="H196" s="4" t="s">
        <v>10</v>
      </c>
      <c r="I196" s="4" t="s">
        <v>873</v>
      </c>
      <c r="J196" s="4" t="s">
        <v>11</v>
      </c>
      <c r="K196" s="4" t="s">
        <v>11</v>
      </c>
      <c r="L196" s="4" t="s">
        <v>12</v>
      </c>
      <c r="M196" s="4">
        <v>4023036</v>
      </c>
      <c r="N196" s="4">
        <v>5740741</v>
      </c>
      <c r="O196" s="4">
        <v>1730981</v>
      </c>
      <c r="P196" s="4">
        <v>4360190</v>
      </c>
      <c r="Q196" s="4">
        <v>1380551</v>
      </c>
      <c r="R196" s="4">
        <v>270274</v>
      </c>
      <c r="S196" s="4">
        <v>9638</v>
      </c>
      <c r="T196" s="29">
        <f t="shared" si="12"/>
        <v>2.3241364289960433</v>
      </c>
      <c r="U196" s="18">
        <f t="shared" si="13"/>
        <v>0.75951693344117077</v>
      </c>
      <c r="V196" s="18">
        <f t="shared" si="17"/>
        <v>28.042539946046897</v>
      </c>
      <c r="W196" s="18">
        <f t="shared" si="14"/>
        <v>0.19577255747886171</v>
      </c>
      <c r="X196" s="20">
        <f t="shared" si="15"/>
        <v>4.7079984970581322E-2</v>
      </c>
    </row>
    <row r="197" spans="1:24" s="3" customFormat="1" ht="11.25" customHeight="1" x14ac:dyDescent="0.2">
      <c r="A197" s="2">
        <v>1753</v>
      </c>
      <c r="B197" s="4" t="s">
        <v>28</v>
      </c>
      <c r="C197" s="4" t="s">
        <v>9</v>
      </c>
      <c r="D197" s="4">
        <v>860511107</v>
      </c>
      <c r="E197" s="4" t="s">
        <v>49</v>
      </c>
      <c r="F197" s="4" t="s">
        <v>1122</v>
      </c>
      <c r="G197" s="4" t="s">
        <v>74</v>
      </c>
      <c r="H197" s="4" t="s">
        <v>10</v>
      </c>
      <c r="I197" s="4" t="s">
        <v>1123</v>
      </c>
      <c r="J197" s="4" t="s">
        <v>11</v>
      </c>
      <c r="K197" s="4" t="s">
        <v>11</v>
      </c>
      <c r="L197" s="4" t="s">
        <v>12</v>
      </c>
      <c r="M197" s="4">
        <v>8802805</v>
      </c>
      <c r="N197" s="4">
        <v>9175614</v>
      </c>
      <c r="O197" s="4">
        <v>3770958</v>
      </c>
      <c r="P197" s="4">
        <v>5017861</v>
      </c>
      <c r="Q197" s="4">
        <v>4157753</v>
      </c>
      <c r="R197" s="4">
        <v>1694646</v>
      </c>
      <c r="S197" s="4">
        <v>864531</v>
      </c>
      <c r="T197" s="29">
        <f t="shared" si="12"/>
        <v>2.3343683488386771</v>
      </c>
      <c r="U197" s="18">
        <f t="shared" si="13"/>
        <v>0.54686923403709009</v>
      </c>
      <c r="V197" s="18">
        <f t="shared" si="17"/>
        <v>1.9601911325331307</v>
      </c>
      <c r="W197" s="18">
        <f t="shared" si="14"/>
        <v>0.40758698268030835</v>
      </c>
      <c r="X197" s="20">
        <f t="shared" si="15"/>
        <v>0.18469020165843941</v>
      </c>
    </row>
    <row r="198" spans="1:24" s="3" customFormat="1" ht="11.25" customHeight="1" x14ac:dyDescent="0.2">
      <c r="A198" s="2">
        <v>6263</v>
      </c>
      <c r="B198" s="4" t="s">
        <v>19</v>
      </c>
      <c r="C198" s="4" t="s">
        <v>9</v>
      </c>
      <c r="D198" s="4">
        <v>805014567</v>
      </c>
      <c r="E198" s="4" t="s">
        <v>49</v>
      </c>
      <c r="F198" s="4" t="s">
        <v>451</v>
      </c>
      <c r="G198" s="4" t="s">
        <v>74</v>
      </c>
      <c r="H198" s="4" t="s">
        <v>10</v>
      </c>
      <c r="I198" s="4" t="s">
        <v>452</v>
      </c>
      <c r="J198" s="4" t="s">
        <v>178</v>
      </c>
      <c r="K198" s="4" t="s">
        <v>179</v>
      </c>
      <c r="L198" s="4" t="s">
        <v>12</v>
      </c>
      <c r="M198" s="4">
        <v>1298025</v>
      </c>
      <c r="N198" s="4">
        <v>2217007</v>
      </c>
      <c r="O198" s="4">
        <v>555760</v>
      </c>
      <c r="P198" s="4">
        <v>1220581</v>
      </c>
      <c r="Q198" s="4">
        <v>996426</v>
      </c>
      <c r="R198" s="4">
        <v>219384</v>
      </c>
      <c r="S198" s="4">
        <v>162651</v>
      </c>
      <c r="T198" s="29">
        <f t="shared" si="12"/>
        <v>2.3355855045343312</v>
      </c>
      <c r="U198" s="18">
        <f t="shared" si="13"/>
        <v>0.55055351652024553</v>
      </c>
      <c r="V198" s="18">
        <f t="shared" si="17"/>
        <v>1.348802036261689</v>
      </c>
      <c r="W198" s="18">
        <f t="shared" si="14"/>
        <v>0.22017089076358906</v>
      </c>
      <c r="X198" s="20">
        <f t="shared" si="15"/>
        <v>9.8955032618300257E-2</v>
      </c>
    </row>
    <row r="199" spans="1:24" s="3" customFormat="1" ht="11.25" customHeight="1" x14ac:dyDescent="0.2">
      <c r="A199" s="2">
        <v>471</v>
      </c>
      <c r="B199" s="4" t="s">
        <v>24</v>
      </c>
      <c r="C199" s="4" t="s">
        <v>9</v>
      </c>
      <c r="D199" s="4">
        <v>811041784</v>
      </c>
      <c r="E199" s="4" t="s">
        <v>49</v>
      </c>
      <c r="F199" s="4" t="s">
        <v>288</v>
      </c>
      <c r="G199" s="4" t="s">
        <v>74</v>
      </c>
      <c r="H199" s="4" t="s">
        <v>10</v>
      </c>
      <c r="I199" s="4" t="s">
        <v>289</v>
      </c>
      <c r="J199" s="4" t="s">
        <v>13</v>
      </c>
      <c r="K199" s="4" t="s">
        <v>22</v>
      </c>
      <c r="L199" s="4" t="s">
        <v>12</v>
      </c>
      <c r="M199" s="4">
        <v>68469191</v>
      </c>
      <c r="N199" s="4">
        <v>75909595</v>
      </c>
      <c r="O199" s="4">
        <v>29185257</v>
      </c>
      <c r="P199" s="4">
        <v>29401676</v>
      </c>
      <c r="Q199" s="4">
        <v>46507919</v>
      </c>
      <c r="R199" s="4">
        <v>27129975</v>
      </c>
      <c r="S199" s="4">
        <v>15079831</v>
      </c>
      <c r="T199" s="29">
        <f t="shared" si="12"/>
        <v>2.3460198071923779</v>
      </c>
      <c r="U199" s="18">
        <f t="shared" si="13"/>
        <v>0.38732489614784532</v>
      </c>
      <c r="V199" s="18">
        <f t="shared" si="17"/>
        <v>1.7990901224290909</v>
      </c>
      <c r="W199" s="18">
        <f t="shared" si="14"/>
        <v>0.58334097898467574</v>
      </c>
      <c r="X199" s="20">
        <f t="shared" si="15"/>
        <v>0.35739849488065378</v>
      </c>
    </row>
    <row r="200" spans="1:24" s="3" customFormat="1" ht="11.25" customHeight="1" x14ac:dyDescent="0.2">
      <c r="A200" s="2">
        <v>21781</v>
      </c>
      <c r="B200" s="4" t="s">
        <v>19</v>
      </c>
      <c r="C200" s="4" t="s">
        <v>9</v>
      </c>
      <c r="D200" s="4">
        <v>900064762</v>
      </c>
      <c r="E200" s="4" t="s">
        <v>49</v>
      </c>
      <c r="F200" s="4" t="s">
        <v>765</v>
      </c>
      <c r="G200" s="4" t="s">
        <v>74</v>
      </c>
      <c r="H200" s="4" t="s">
        <v>10</v>
      </c>
      <c r="I200" s="4" t="s">
        <v>766</v>
      </c>
      <c r="J200" s="4" t="s">
        <v>11</v>
      </c>
      <c r="K200" s="4" t="s">
        <v>11</v>
      </c>
      <c r="L200" s="4" t="s">
        <v>12</v>
      </c>
      <c r="M200" s="4">
        <v>1650756</v>
      </c>
      <c r="N200" s="4">
        <v>1692070</v>
      </c>
      <c r="O200" s="4">
        <v>699098</v>
      </c>
      <c r="P200" s="4">
        <v>965264</v>
      </c>
      <c r="Q200" s="4">
        <v>726806</v>
      </c>
      <c r="R200" s="4">
        <v>267695</v>
      </c>
      <c r="S200" s="4">
        <v>99898</v>
      </c>
      <c r="T200" s="29">
        <f t="shared" si="12"/>
        <v>2.3612655164225904</v>
      </c>
      <c r="U200" s="18">
        <f t="shared" si="13"/>
        <v>0.57046339690438341</v>
      </c>
      <c r="V200" s="18">
        <f t="shared" si="17"/>
        <v>2.6796832769424812</v>
      </c>
      <c r="W200" s="18">
        <f t="shared" si="14"/>
        <v>0.36831699242989191</v>
      </c>
      <c r="X200" s="20">
        <f t="shared" si="15"/>
        <v>0.15820562979072969</v>
      </c>
    </row>
    <row r="201" spans="1:24" s="3" customFormat="1" ht="11.25" customHeight="1" x14ac:dyDescent="0.2">
      <c r="A201" s="2">
        <v>19215</v>
      </c>
      <c r="B201" s="4" t="s">
        <v>19</v>
      </c>
      <c r="C201" s="4" t="s">
        <v>9</v>
      </c>
      <c r="D201" s="4">
        <v>890911267</v>
      </c>
      <c r="E201" s="4" t="s">
        <v>49</v>
      </c>
      <c r="F201" s="4" t="s">
        <v>726</v>
      </c>
      <c r="G201" s="4" t="s">
        <v>74</v>
      </c>
      <c r="H201" s="4" t="s">
        <v>10</v>
      </c>
      <c r="I201" s="4" t="s">
        <v>727</v>
      </c>
      <c r="J201" s="4" t="s">
        <v>13</v>
      </c>
      <c r="K201" s="4" t="s">
        <v>103</v>
      </c>
      <c r="L201" s="4" t="s">
        <v>12</v>
      </c>
      <c r="M201" s="4">
        <v>2839445</v>
      </c>
      <c r="N201" s="4">
        <v>4268460</v>
      </c>
      <c r="O201" s="4">
        <v>1198575</v>
      </c>
      <c r="P201" s="4">
        <v>2751239</v>
      </c>
      <c r="Q201" s="4">
        <v>1517221</v>
      </c>
      <c r="R201" s="4">
        <v>-164094</v>
      </c>
      <c r="S201" s="4">
        <v>63373</v>
      </c>
      <c r="T201" s="29">
        <f t="shared" si="12"/>
        <v>2.3690173747992409</v>
      </c>
      <c r="U201" s="18">
        <f t="shared" si="13"/>
        <v>0.64455072789718071</v>
      </c>
      <c r="V201" s="18">
        <f t="shared" si="17"/>
        <v>-2.5893361526202012</v>
      </c>
      <c r="W201" s="18">
        <f t="shared" si="14"/>
        <v>-0.10815431634547637</v>
      </c>
      <c r="X201" s="20">
        <f t="shared" si="15"/>
        <v>-3.8443373019777627E-2</v>
      </c>
    </row>
    <row r="202" spans="1:24" s="3" customFormat="1" ht="11.25" customHeight="1" x14ac:dyDescent="0.2">
      <c r="A202" s="2">
        <v>2497</v>
      </c>
      <c r="B202" s="4" t="s">
        <v>21</v>
      </c>
      <c r="C202" s="4" t="s">
        <v>9</v>
      </c>
      <c r="D202" s="4">
        <v>890116102</v>
      </c>
      <c r="E202" s="4" t="s">
        <v>49</v>
      </c>
      <c r="F202" s="4" t="s">
        <v>171</v>
      </c>
      <c r="G202" s="4" t="s">
        <v>78</v>
      </c>
      <c r="H202" s="4" t="s">
        <v>10</v>
      </c>
      <c r="I202" s="4" t="s">
        <v>172</v>
      </c>
      <c r="J202" s="4" t="s">
        <v>17</v>
      </c>
      <c r="K202" s="4" t="s">
        <v>18</v>
      </c>
      <c r="L202" s="4" t="s">
        <v>12</v>
      </c>
      <c r="M202" s="4">
        <v>82951116</v>
      </c>
      <c r="N202" s="4">
        <v>90160569</v>
      </c>
      <c r="O202" s="4">
        <v>34895942</v>
      </c>
      <c r="P202" s="4">
        <v>52858153</v>
      </c>
      <c r="Q202" s="4">
        <v>37302416</v>
      </c>
      <c r="R202" s="4">
        <v>6520889</v>
      </c>
      <c r="S202" s="4">
        <v>1003748</v>
      </c>
      <c r="T202" s="29">
        <f t="shared" si="12"/>
        <v>2.3770992054033102</v>
      </c>
      <c r="U202" s="18">
        <f t="shared" si="13"/>
        <v>0.58626685241970911</v>
      </c>
      <c r="V202" s="18">
        <f t="shared" si="17"/>
        <v>6.4965399681991896</v>
      </c>
      <c r="W202" s="18">
        <f t="shared" si="14"/>
        <v>0.17481143848698702</v>
      </c>
      <c r="X202" s="20">
        <f t="shared" si="15"/>
        <v>7.2325286678259534E-2</v>
      </c>
    </row>
    <row r="203" spans="1:24" s="3" customFormat="1" ht="11.25" customHeight="1" x14ac:dyDescent="0.2">
      <c r="A203" s="2">
        <v>14541</v>
      </c>
      <c r="B203" s="4" t="s">
        <v>19</v>
      </c>
      <c r="C203" s="4" t="s">
        <v>9</v>
      </c>
      <c r="D203" s="4">
        <v>860000368</v>
      </c>
      <c r="E203" s="4" t="s">
        <v>49</v>
      </c>
      <c r="F203" s="4" t="s">
        <v>636</v>
      </c>
      <c r="G203" s="4" t="s">
        <v>74</v>
      </c>
      <c r="H203" s="4" t="s">
        <v>75</v>
      </c>
      <c r="I203" s="4" t="s">
        <v>637</v>
      </c>
      <c r="J203" s="4" t="s">
        <v>11</v>
      </c>
      <c r="K203" s="4" t="s">
        <v>11</v>
      </c>
      <c r="L203" s="4" t="s">
        <v>12</v>
      </c>
      <c r="M203" s="4">
        <v>8279911</v>
      </c>
      <c r="N203" s="4">
        <v>43404236</v>
      </c>
      <c r="O203" s="4">
        <v>3466556</v>
      </c>
      <c r="P203" s="4">
        <v>37943962</v>
      </c>
      <c r="Q203" s="4">
        <v>5460274</v>
      </c>
      <c r="R203" s="4">
        <v>152933</v>
      </c>
      <c r="S203" s="4">
        <v>141789</v>
      </c>
      <c r="T203" s="29">
        <f t="shared" si="12"/>
        <v>2.3885121140405636</v>
      </c>
      <c r="U203" s="18">
        <f t="shared" si="13"/>
        <v>0.87419951361429327</v>
      </c>
      <c r="V203" s="18">
        <f t="shared" si="17"/>
        <v>1.0785956597479354</v>
      </c>
      <c r="W203" s="18">
        <f t="shared" si="14"/>
        <v>2.8008301414910682E-2</v>
      </c>
      <c r="X203" s="20">
        <f t="shared" si="15"/>
        <v>3.5234579408332405E-3</v>
      </c>
    </row>
    <row r="204" spans="1:24" s="3" customFormat="1" ht="11.25" customHeight="1" x14ac:dyDescent="0.2">
      <c r="A204" s="2">
        <v>23697</v>
      </c>
      <c r="B204" s="4" t="s">
        <v>19</v>
      </c>
      <c r="C204" s="4" t="s">
        <v>9</v>
      </c>
      <c r="D204" s="4">
        <v>900141567</v>
      </c>
      <c r="E204" s="4" t="s">
        <v>49</v>
      </c>
      <c r="F204" s="4" t="s">
        <v>814</v>
      </c>
      <c r="G204" s="4" t="s">
        <v>74</v>
      </c>
      <c r="H204" s="4" t="s">
        <v>10</v>
      </c>
      <c r="I204" s="4" t="s">
        <v>815</v>
      </c>
      <c r="J204" s="4" t="s">
        <v>13</v>
      </c>
      <c r="K204" s="4" t="s">
        <v>103</v>
      </c>
      <c r="L204" s="4" t="s">
        <v>12</v>
      </c>
      <c r="M204" s="4">
        <v>7617833</v>
      </c>
      <c r="N204" s="4">
        <v>8237921</v>
      </c>
      <c r="O204" s="4">
        <v>3170245</v>
      </c>
      <c r="P204" s="4">
        <v>4025088</v>
      </c>
      <c r="Q204" s="4">
        <v>4212833</v>
      </c>
      <c r="R204" s="4">
        <v>494863</v>
      </c>
      <c r="S204" s="4">
        <v>66005</v>
      </c>
      <c r="T204" s="29">
        <f t="shared" ref="T204:T267" si="18">M204/O204</f>
        <v>2.4029161784026156</v>
      </c>
      <c r="U204" s="18">
        <f t="shared" ref="U204:U267" si="19">P204/N204</f>
        <v>0.48860483124322263</v>
      </c>
      <c r="V204" s="18">
        <f t="shared" si="17"/>
        <v>7.4973562608893269</v>
      </c>
      <c r="W204" s="18">
        <f t="shared" ref="W204:W267" si="20">R204/Q204</f>
        <v>0.11746561043364406</v>
      </c>
      <c r="X204" s="20">
        <f t="shared" ref="X204:X267" si="21">R204/N204</f>
        <v>6.0071345670831271E-2</v>
      </c>
    </row>
    <row r="205" spans="1:24" s="3" customFormat="1" ht="11.25" customHeight="1" x14ac:dyDescent="0.2">
      <c r="A205" s="2">
        <v>6639</v>
      </c>
      <c r="B205" s="4" t="s">
        <v>19</v>
      </c>
      <c r="C205" s="4" t="s">
        <v>9</v>
      </c>
      <c r="D205" s="4">
        <v>805028911</v>
      </c>
      <c r="E205" s="4" t="s">
        <v>49</v>
      </c>
      <c r="F205" s="4" t="s">
        <v>457</v>
      </c>
      <c r="G205" s="4" t="s">
        <v>74</v>
      </c>
      <c r="H205" s="4" t="s">
        <v>10</v>
      </c>
      <c r="I205" s="4" t="s">
        <v>458</v>
      </c>
      <c r="J205" s="4" t="s">
        <v>178</v>
      </c>
      <c r="K205" s="4" t="s">
        <v>179</v>
      </c>
      <c r="L205" s="4" t="s">
        <v>12</v>
      </c>
      <c r="M205" s="4">
        <v>923882</v>
      </c>
      <c r="N205" s="4">
        <v>2299188</v>
      </c>
      <c r="O205" s="4">
        <v>384376</v>
      </c>
      <c r="P205" s="4">
        <v>384376</v>
      </c>
      <c r="Q205" s="4">
        <v>1914812</v>
      </c>
      <c r="R205" s="4">
        <v>359533</v>
      </c>
      <c r="S205" s="4">
        <v>74080</v>
      </c>
      <c r="T205" s="29">
        <f t="shared" si="18"/>
        <v>2.4035891939142924</v>
      </c>
      <c r="U205" s="18">
        <f t="shared" si="19"/>
        <v>0.16717902146322963</v>
      </c>
      <c r="V205" s="18">
        <f t="shared" si="17"/>
        <v>4.8533072354211662</v>
      </c>
      <c r="W205" s="18">
        <f t="shared" si="20"/>
        <v>0.18776412514648957</v>
      </c>
      <c r="X205" s="20">
        <f t="shared" si="21"/>
        <v>0.15637390243860005</v>
      </c>
    </row>
    <row r="206" spans="1:24" s="3" customFormat="1" ht="11.25" customHeight="1" x14ac:dyDescent="0.2">
      <c r="A206" s="2">
        <v>4237</v>
      </c>
      <c r="B206" s="4" t="s">
        <v>21</v>
      </c>
      <c r="C206" s="4" t="s">
        <v>9</v>
      </c>
      <c r="D206" s="4">
        <v>900451549</v>
      </c>
      <c r="E206" s="4" t="s">
        <v>49</v>
      </c>
      <c r="F206" s="4" t="s">
        <v>223</v>
      </c>
      <c r="G206" s="4" t="s">
        <v>74</v>
      </c>
      <c r="H206" s="4" t="s">
        <v>10</v>
      </c>
      <c r="I206" s="4" t="s">
        <v>224</v>
      </c>
      <c r="J206" s="4" t="s">
        <v>17</v>
      </c>
      <c r="K206" s="4" t="s">
        <v>18</v>
      </c>
      <c r="L206" s="4" t="s">
        <v>12</v>
      </c>
      <c r="M206" s="4">
        <v>43723563</v>
      </c>
      <c r="N206" s="4">
        <v>46011154</v>
      </c>
      <c r="O206" s="4">
        <v>18057750</v>
      </c>
      <c r="P206" s="4">
        <v>18057750</v>
      </c>
      <c r="Q206" s="4">
        <v>27953404</v>
      </c>
      <c r="R206" s="4">
        <v>5972824</v>
      </c>
      <c r="S206" s="4">
        <v>3982888</v>
      </c>
      <c r="T206" s="29">
        <f t="shared" si="18"/>
        <v>2.4213184366823111</v>
      </c>
      <c r="U206" s="18">
        <f t="shared" si="19"/>
        <v>0.39246461847055608</v>
      </c>
      <c r="V206" s="18">
        <f t="shared" si="17"/>
        <v>1.4996213802647727</v>
      </c>
      <c r="W206" s="18">
        <f t="shared" si="20"/>
        <v>0.21367072146204447</v>
      </c>
      <c r="X206" s="20">
        <f t="shared" si="21"/>
        <v>0.12981252328511472</v>
      </c>
    </row>
    <row r="207" spans="1:24" s="3" customFormat="1" ht="11.25" customHeight="1" x14ac:dyDescent="0.2">
      <c r="A207" s="2">
        <v>1515</v>
      </c>
      <c r="B207" s="4" t="s">
        <v>21</v>
      </c>
      <c r="C207" s="4" t="s">
        <v>9</v>
      </c>
      <c r="D207" s="4">
        <v>830067414</v>
      </c>
      <c r="E207" s="4" t="s">
        <v>49</v>
      </c>
      <c r="F207" s="4" t="s">
        <v>118</v>
      </c>
      <c r="G207" s="4" t="s">
        <v>74</v>
      </c>
      <c r="H207" s="4" t="s">
        <v>10</v>
      </c>
      <c r="I207" s="4" t="s">
        <v>119</v>
      </c>
      <c r="J207" s="4" t="s">
        <v>23</v>
      </c>
      <c r="K207" s="4" t="s">
        <v>120</v>
      </c>
      <c r="L207" s="4" t="s">
        <v>12</v>
      </c>
      <c r="M207" s="4">
        <v>92848627</v>
      </c>
      <c r="N207" s="4">
        <v>175586677</v>
      </c>
      <c r="O207" s="4">
        <v>38281997</v>
      </c>
      <c r="P207" s="4">
        <v>80993785</v>
      </c>
      <c r="Q207" s="4">
        <v>94592892</v>
      </c>
      <c r="R207" s="4">
        <v>26418945</v>
      </c>
      <c r="S207" s="4">
        <v>3438197</v>
      </c>
      <c r="T207" s="29">
        <f t="shared" si="18"/>
        <v>2.425386193933404</v>
      </c>
      <c r="U207" s="18">
        <f t="shared" si="19"/>
        <v>0.46127523103589457</v>
      </c>
      <c r="V207" s="18">
        <f t="shared" si="17"/>
        <v>7.6839532464253795</v>
      </c>
      <c r="W207" s="18">
        <f t="shared" si="20"/>
        <v>0.27929101691911479</v>
      </c>
      <c r="X207" s="20">
        <f t="shared" si="21"/>
        <v>0.15046098856350018</v>
      </c>
    </row>
    <row r="208" spans="1:24" s="3" customFormat="1" ht="11.25" customHeight="1" x14ac:dyDescent="0.2">
      <c r="A208" s="2">
        <v>20723</v>
      </c>
      <c r="B208" s="4" t="s">
        <v>19</v>
      </c>
      <c r="C208" s="4" t="s">
        <v>9</v>
      </c>
      <c r="D208" s="4">
        <v>900013119</v>
      </c>
      <c r="E208" s="4" t="s">
        <v>49</v>
      </c>
      <c r="F208" s="4" t="s">
        <v>748</v>
      </c>
      <c r="G208" s="4" t="s">
        <v>74</v>
      </c>
      <c r="H208" s="4" t="s">
        <v>10</v>
      </c>
      <c r="I208" s="4" t="s">
        <v>749</v>
      </c>
      <c r="J208" s="4" t="s">
        <v>178</v>
      </c>
      <c r="K208" s="4" t="s">
        <v>179</v>
      </c>
      <c r="L208" s="4" t="s">
        <v>12</v>
      </c>
      <c r="M208" s="4">
        <v>8467155</v>
      </c>
      <c r="N208" s="4">
        <v>12235891</v>
      </c>
      <c r="O208" s="4">
        <v>3466556</v>
      </c>
      <c r="P208" s="4">
        <v>10122299</v>
      </c>
      <c r="Q208" s="4">
        <v>2113592</v>
      </c>
      <c r="R208" s="4">
        <v>669580</v>
      </c>
      <c r="S208" s="4">
        <v>547693</v>
      </c>
      <c r="T208" s="29">
        <f t="shared" si="18"/>
        <v>2.4425265306546327</v>
      </c>
      <c r="U208" s="18">
        <f t="shared" si="19"/>
        <v>0.82726292674558799</v>
      </c>
      <c r="V208" s="18">
        <f t="shared" si="17"/>
        <v>1.2225462074556366</v>
      </c>
      <c r="W208" s="18">
        <f t="shared" si="20"/>
        <v>0.31679718696891357</v>
      </c>
      <c r="X208" s="20">
        <f t="shared" si="21"/>
        <v>5.4722618892240865E-2</v>
      </c>
    </row>
    <row r="209" spans="1:24" s="3" customFormat="1" ht="11.25" customHeight="1" x14ac:dyDescent="0.2">
      <c r="A209" s="2">
        <v>3105</v>
      </c>
      <c r="B209" s="4" t="s">
        <v>19</v>
      </c>
      <c r="C209" s="4" t="s">
        <v>9</v>
      </c>
      <c r="D209" s="4">
        <v>800172301</v>
      </c>
      <c r="E209" s="4" t="s">
        <v>49</v>
      </c>
      <c r="F209" s="4" t="s">
        <v>364</v>
      </c>
      <c r="G209" s="4" t="s">
        <v>74</v>
      </c>
      <c r="H209" s="4" t="s">
        <v>10</v>
      </c>
      <c r="I209" s="4" t="s">
        <v>365</v>
      </c>
      <c r="J209" s="4" t="s">
        <v>13</v>
      </c>
      <c r="K209" s="4" t="s">
        <v>103</v>
      </c>
      <c r="L209" s="4" t="s">
        <v>12</v>
      </c>
      <c r="M209" s="4">
        <v>13407132</v>
      </c>
      <c r="N209" s="4">
        <v>21758114</v>
      </c>
      <c r="O209" s="4">
        <v>5482209</v>
      </c>
      <c r="P209" s="4">
        <v>8214703</v>
      </c>
      <c r="Q209" s="4">
        <v>13543411</v>
      </c>
      <c r="R209" s="4">
        <v>2166714</v>
      </c>
      <c r="S209" s="4">
        <v>919036</v>
      </c>
      <c r="T209" s="29">
        <f t="shared" si="18"/>
        <v>2.4455711192331413</v>
      </c>
      <c r="U209" s="18">
        <f t="shared" si="19"/>
        <v>0.37754664765521495</v>
      </c>
      <c r="V209" s="18">
        <f t="shared" si="17"/>
        <v>2.3575942618134653</v>
      </c>
      <c r="W209" s="18">
        <f t="shared" si="20"/>
        <v>0.15998288761966981</v>
      </c>
      <c r="X209" s="20">
        <f t="shared" si="21"/>
        <v>9.9581884716662489E-2</v>
      </c>
    </row>
    <row r="210" spans="1:24" s="3" customFormat="1" ht="11.25" customHeight="1" x14ac:dyDescent="0.2">
      <c r="A210" s="2">
        <v>329</v>
      </c>
      <c r="B210" s="4" t="s">
        <v>19</v>
      </c>
      <c r="C210" s="4" t="s">
        <v>9</v>
      </c>
      <c r="D210" s="4">
        <v>800014620</v>
      </c>
      <c r="E210" s="4" t="s">
        <v>49</v>
      </c>
      <c r="F210" s="4" t="s">
        <v>309</v>
      </c>
      <c r="G210" s="4" t="s">
        <v>74</v>
      </c>
      <c r="H210" s="4" t="s">
        <v>75</v>
      </c>
      <c r="I210" s="4" t="s">
        <v>310</v>
      </c>
      <c r="J210" s="4" t="s">
        <v>11</v>
      </c>
      <c r="K210" s="4" t="s">
        <v>11</v>
      </c>
      <c r="L210" s="4" t="s">
        <v>12</v>
      </c>
      <c r="M210" s="4">
        <v>4732617</v>
      </c>
      <c r="N210" s="4">
        <v>5689017</v>
      </c>
      <c r="O210" s="4">
        <v>1920668</v>
      </c>
      <c r="P210" s="4">
        <v>1973050</v>
      </c>
      <c r="Q210" s="4">
        <v>3715967</v>
      </c>
      <c r="R210" s="4">
        <v>261764</v>
      </c>
      <c r="S210" s="4">
        <v>0</v>
      </c>
      <c r="T210" s="29">
        <f t="shared" si="18"/>
        <v>2.4640474043405733</v>
      </c>
      <c r="U210" s="18">
        <f t="shared" si="19"/>
        <v>0.34681738514755711</v>
      </c>
      <c r="V210" s="18"/>
      <c r="W210" s="18">
        <f t="shared" si="20"/>
        <v>7.0443036765396469E-2</v>
      </c>
      <c r="X210" s="20">
        <f t="shared" si="21"/>
        <v>4.6012166952568434E-2</v>
      </c>
    </row>
    <row r="211" spans="1:24" s="3" customFormat="1" ht="11.25" customHeight="1" x14ac:dyDescent="0.2">
      <c r="A211" s="2">
        <v>2153</v>
      </c>
      <c r="B211" s="4" t="s">
        <v>21</v>
      </c>
      <c r="C211" s="4" t="s">
        <v>9</v>
      </c>
      <c r="D211" s="4">
        <v>860044349</v>
      </c>
      <c r="E211" s="4" t="s">
        <v>49</v>
      </c>
      <c r="F211" s="4" t="s">
        <v>149</v>
      </c>
      <c r="G211" s="4" t="s">
        <v>74</v>
      </c>
      <c r="H211" s="4" t="s">
        <v>75</v>
      </c>
      <c r="I211" s="4" t="s">
        <v>150</v>
      </c>
      <c r="J211" s="4" t="s">
        <v>11</v>
      </c>
      <c r="K211" s="4" t="s">
        <v>11</v>
      </c>
      <c r="L211" s="4" t="s">
        <v>12</v>
      </c>
      <c r="M211" s="4">
        <v>86512039</v>
      </c>
      <c r="N211" s="4">
        <v>101459809</v>
      </c>
      <c r="O211" s="4">
        <v>35018701</v>
      </c>
      <c r="P211" s="4">
        <v>37202033</v>
      </c>
      <c r="Q211" s="4">
        <v>64257776</v>
      </c>
      <c r="R211" s="4">
        <v>20440661</v>
      </c>
      <c r="S211" s="4">
        <v>989983</v>
      </c>
      <c r="T211" s="29">
        <f t="shared" si="18"/>
        <v>2.4704525447702927</v>
      </c>
      <c r="U211" s="18">
        <f t="shared" si="19"/>
        <v>0.36666768217551049</v>
      </c>
      <c r="V211" s="18">
        <f>R211/S211</f>
        <v>20.647486876037267</v>
      </c>
      <c r="W211" s="18">
        <f t="shared" si="20"/>
        <v>0.31810408439906168</v>
      </c>
      <c r="X211" s="20">
        <f t="shared" si="21"/>
        <v>0.20146559708189477</v>
      </c>
    </row>
    <row r="212" spans="1:24" s="3" customFormat="1" ht="11.25" customHeight="1" x14ac:dyDescent="0.2">
      <c r="A212" s="2">
        <v>715</v>
      </c>
      <c r="B212" s="4" t="s">
        <v>19</v>
      </c>
      <c r="C212" s="4" t="s">
        <v>9</v>
      </c>
      <c r="D212" s="4">
        <v>800036354</v>
      </c>
      <c r="E212" s="4" t="s">
        <v>49</v>
      </c>
      <c r="F212" s="4" t="s">
        <v>319</v>
      </c>
      <c r="G212" s="4" t="s">
        <v>74</v>
      </c>
      <c r="H212" s="4" t="s">
        <v>10</v>
      </c>
      <c r="I212" s="4" t="s">
        <v>320</v>
      </c>
      <c r="J212" s="4" t="s">
        <v>11</v>
      </c>
      <c r="K212" s="4" t="s">
        <v>11</v>
      </c>
      <c r="L212" s="4" t="s">
        <v>12</v>
      </c>
      <c r="M212" s="4">
        <v>3352861</v>
      </c>
      <c r="N212" s="4">
        <v>5623349</v>
      </c>
      <c r="O212" s="4">
        <v>1354715</v>
      </c>
      <c r="P212" s="4">
        <v>2337509</v>
      </c>
      <c r="Q212" s="4">
        <v>3285840</v>
      </c>
      <c r="R212" s="4">
        <v>485603</v>
      </c>
      <c r="S212" s="4">
        <v>225035</v>
      </c>
      <c r="T212" s="29">
        <f t="shared" si="18"/>
        <v>2.4749567252152667</v>
      </c>
      <c r="U212" s="18">
        <f t="shared" si="19"/>
        <v>0.41567916200826233</v>
      </c>
      <c r="V212" s="18">
        <f>R212/S212</f>
        <v>2.1578998822405402</v>
      </c>
      <c r="W212" s="18">
        <f t="shared" si="20"/>
        <v>0.14778656294889586</v>
      </c>
      <c r="X212" s="20">
        <f t="shared" si="21"/>
        <v>8.6354768306217522E-2</v>
      </c>
    </row>
    <row r="213" spans="1:24" s="3" customFormat="1" ht="11.25" customHeight="1" x14ac:dyDescent="0.2">
      <c r="A213" s="2">
        <v>35985</v>
      </c>
      <c r="B213" s="4" t="s">
        <v>19</v>
      </c>
      <c r="C213" s="4" t="s">
        <v>9</v>
      </c>
      <c r="D213" s="4">
        <v>900624066</v>
      </c>
      <c r="E213" s="4" t="s">
        <v>49</v>
      </c>
      <c r="F213" s="4" t="s">
        <v>1050</v>
      </c>
      <c r="G213" s="4" t="s">
        <v>74</v>
      </c>
      <c r="H213" s="4" t="s">
        <v>10</v>
      </c>
      <c r="I213" s="4" t="s">
        <v>1051</v>
      </c>
      <c r="J213" s="4" t="s">
        <v>11</v>
      </c>
      <c r="K213" s="4" t="s">
        <v>11</v>
      </c>
      <c r="L213" s="4" t="s">
        <v>12</v>
      </c>
      <c r="M213" s="4">
        <v>10803191</v>
      </c>
      <c r="N213" s="4">
        <v>11288957</v>
      </c>
      <c r="O213" s="4">
        <v>4336768</v>
      </c>
      <c r="P213" s="4">
        <v>5954977</v>
      </c>
      <c r="Q213" s="4">
        <v>5333980</v>
      </c>
      <c r="R213" s="4">
        <v>1073993</v>
      </c>
      <c r="S213" s="4"/>
      <c r="T213" s="29">
        <f t="shared" si="18"/>
        <v>2.4910696168206368</v>
      </c>
      <c r="U213" s="18">
        <f t="shared" si="19"/>
        <v>0.52750462243766183</v>
      </c>
      <c r="V213" s="18"/>
      <c r="W213" s="18">
        <f t="shared" si="20"/>
        <v>0.20134927390053955</v>
      </c>
      <c r="X213" s="20">
        <f t="shared" si="21"/>
        <v>9.5136601193538076E-2</v>
      </c>
    </row>
    <row r="214" spans="1:24" s="3" customFormat="1" ht="11.25" customHeight="1" x14ac:dyDescent="0.2">
      <c r="A214" s="2">
        <v>2437</v>
      </c>
      <c r="B214" s="4" t="s">
        <v>21</v>
      </c>
      <c r="C214" s="4" t="s">
        <v>9</v>
      </c>
      <c r="D214" s="4">
        <v>860534244</v>
      </c>
      <c r="E214" s="4" t="s">
        <v>49</v>
      </c>
      <c r="F214" s="4" t="s">
        <v>169</v>
      </c>
      <c r="G214" s="4" t="s">
        <v>74</v>
      </c>
      <c r="H214" s="4" t="s">
        <v>14</v>
      </c>
      <c r="I214" s="4" t="s">
        <v>170</v>
      </c>
      <c r="J214" s="4" t="s">
        <v>11</v>
      </c>
      <c r="K214" s="4" t="s">
        <v>11</v>
      </c>
      <c r="L214" s="4" t="s">
        <v>12</v>
      </c>
      <c r="M214" s="4">
        <v>46571313</v>
      </c>
      <c r="N214" s="4">
        <v>61486442</v>
      </c>
      <c r="O214" s="4">
        <v>18209849</v>
      </c>
      <c r="P214" s="4">
        <v>23259966</v>
      </c>
      <c r="Q214" s="4">
        <v>38226476</v>
      </c>
      <c r="R214" s="4">
        <v>5869748</v>
      </c>
      <c r="S214" s="4"/>
      <c r="T214" s="29">
        <f t="shared" si="18"/>
        <v>2.5574793618552247</v>
      </c>
      <c r="U214" s="18">
        <f t="shared" si="19"/>
        <v>0.37829422622958081</v>
      </c>
      <c r="V214" s="18"/>
      <c r="W214" s="18">
        <f t="shared" si="20"/>
        <v>0.15355189947407133</v>
      </c>
      <c r="X214" s="20">
        <f t="shared" si="21"/>
        <v>9.5464102476445128E-2</v>
      </c>
    </row>
    <row r="215" spans="1:24" s="3" customFormat="1" ht="11.25" customHeight="1" x14ac:dyDescent="0.2">
      <c r="A215" s="2">
        <v>24675</v>
      </c>
      <c r="B215" s="4" t="s">
        <v>19</v>
      </c>
      <c r="C215" s="4" t="s">
        <v>9</v>
      </c>
      <c r="D215" s="4">
        <v>900180069</v>
      </c>
      <c r="E215" s="4" t="s">
        <v>49</v>
      </c>
      <c r="F215" s="4" t="s">
        <v>834</v>
      </c>
      <c r="G215" s="4" t="s">
        <v>74</v>
      </c>
      <c r="H215" s="4" t="s">
        <v>14</v>
      </c>
      <c r="I215" s="4" t="s">
        <v>835</v>
      </c>
      <c r="J215" s="4" t="s">
        <v>11</v>
      </c>
      <c r="K215" s="4" t="s">
        <v>11</v>
      </c>
      <c r="L215" s="4" t="s">
        <v>12</v>
      </c>
      <c r="M215" s="4">
        <v>5338242</v>
      </c>
      <c r="N215" s="4">
        <v>6006424</v>
      </c>
      <c r="O215" s="4">
        <v>2057884</v>
      </c>
      <c r="P215" s="4">
        <v>2474046</v>
      </c>
      <c r="Q215" s="4">
        <v>3532378</v>
      </c>
      <c r="R215" s="4">
        <v>420206</v>
      </c>
      <c r="S215" s="4">
        <v>91768</v>
      </c>
      <c r="T215" s="29">
        <f t="shared" si="18"/>
        <v>2.5940441735297033</v>
      </c>
      <c r="U215" s="18">
        <f t="shared" si="19"/>
        <v>0.41189999240812836</v>
      </c>
      <c r="V215" s="18">
        <f>R215/S215</f>
        <v>4.5790035742306685</v>
      </c>
      <c r="W215" s="18">
        <f t="shared" si="20"/>
        <v>0.11895839007037186</v>
      </c>
      <c r="X215" s="20">
        <f t="shared" si="21"/>
        <v>6.9959430103502515E-2</v>
      </c>
    </row>
    <row r="216" spans="1:24" s="3" customFormat="1" ht="11.25" customHeight="1" x14ac:dyDescent="0.2">
      <c r="A216" s="2">
        <v>10361</v>
      </c>
      <c r="B216" s="4" t="s">
        <v>19</v>
      </c>
      <c r="C216" s="4" t="s">
        <v>9</v>
      </c>
      <c r="D216" s="4">
        <v>830032216</v>
      </c>
      <c r="E216" s="4" t="s">
        <v>49</v>
      </c>
      <c r="F216" s="4" t="s">
        <v>526</v>
      </c>
      <c r="G216" s="4" t="s">
        <v>74</v>
      </c>
      <c r="H216" s="4" t="s">
        <v>10</v>
      </c>
      <c r="I216" s="4" t="s">
        <v>527</v>
      </c>
      <c r="J216" s="4" t="s">
        <v>11</v>
      </c>
      <c r="K216" s="4" t="s">
        <v>11</v>
      </c>
      <c r="L216" s="4" t="s">
        <v>12</v>
      </c>
      <c r="M216" s="4">
        <v>5363809</v>
      </c>
      <c r="N216" s="4">
        <v>7502287</v>
      </c>
      <c r="O216" s="4">
        <v>2057884</v>
      </c>
      <c r="P216" s="4">
        <v>1849006</v>
      </c>
      <c r="Q216" s="4">
        <v>5653281</v>
      </c>
      <c r="R216" s="4">
        <v>1371</v>
      </c>
      <c r="S216" s="4">
        <v>19240</v>
      </c>
      <c r="T216" s="29">
        <f t="shared" si="18"/>
        <v>2.6064681002427736</v>
      </c>
      <c r="U216" s="18">
        <f t="shared" si="19"/>
        <v>0.24645897977510059</v>
      </c>
      <c r="V216" s="18">
        <f>R216/S216</f>
        <v>7.1257796257796255E-2</v>
      </c>
      <c r="W216" s="18">
        <f t="shared" si="20"/>
        <v>2.4251403742357757E-4</v>
      </c>
      <c r="X216" s="20">
        <f t="shared" si="21"/>
        <v>1.8274427517902208E-4</v>
      </c>
    </row>
    <row r="217" spans="1:24" s="3" customFormat="1" ht="11.25" customHeight="1" x14ac:dyDescent="0.2">
      <c r="A217" s="2">
        <v>3795</v>
      </c>
      <c r="B217" s="4" t="s">
        <v>19</v>
      </c>
      <c r="C217" s="4" t="s">
        <v>9</v>
      </c>
      <c r="D217" s="4">
        <v>800204652</v>
      </c>
      <c r="E217" s="4" t="s">
        <v>49</v>
      </c>
      <c r="F217" s="4" t="s">
        <v>390</v>
      </c>
      <c r="G217" s="4" t="s">
        <v>74</v>
      </c>
      <c r="H217" s="4" t="s">
        <v>10</v>
      </c>
      <c r="I217" s="4" t="s">
        <v>391</v>
      </c>
      <c r="J217" s="4" t="s">
        <v>11</v>
      </c>
      <c r="K217" s="4" t="s">
        <v>11</v>
      </c>
      <c r="L217" s="4" t="s">
        <v>12</v>
      </c>
      <c r="M217" s="4">
        <v>21561213</v>
      </c>
      <c r="N217" s="4">
        <v>28528674</v>
      </c>
      <c r="O217" s="4">
        <v>8264413</v>
      </c>
      <c r="P217" s="4">
        <v>14428153</v>
      </c>
      <c r="Q217" s="4">
        <v>14100521</v>
      </c>
      <c r="R217" s="4">
        <v>2375072</v>
      </c>
      <c r="S217" s="4">
        <v>974581</v>
      </c>
      <c r="T217" s="29">
        <f t="shared" si="18"/>
        <v>2.6089224969758891</v>
      </c>
      <c r="U217" s="18">
        <f t="shared" si="19"/>
        <v>0.50574215261459399</v>
      </c>
      <c r="V217" s="18">
        <f>R217/S217</f>
        <v>2.4370185751620439</v>
      </c>
      <c r="W217" s="18">
        <f t="shared" si="20"/>
        <v>0.16843859882907872</v>
      </c>
      <c r="X217" s="20">
        <f t="shared" si="21"/>
        <v>8.3252099273874419E-2</v>
      </c>
    </row>
    <row r="218" spans="1:24" s="3" customFormat="1" ht="11.25" customHeight="1" x14ac:dyDescent="0.2">
      <c r="A218" s="2">
        <v>28165</v>
      </c>
      <c r="B218" s="4" t="s">
        <v>19</v>
      </c>
      <c r="C218" s="4" t="s">
        <v>9</v>
      </c>
      <c r="D218" s="4">
        <v>900327306</v>
      </c>
      <c r="E218" s="4" t="s">
        <v>49</v>
      </c>
      <c r="F218" s="4" t="s">
        <v>897</v>
      </c>
      <c r="G218" s="4" t="s">
        <v>74</v>
      </c>
      <c r="H218" s="4" t="s">
        <v>10</v>
      </c>
      <c r="I218" s="4" t="s">
        <v>898</v>
      </c>
      <c r="J218" s="4" t="s">
        <v>11</v>
      </c>
      <c r="K218" s="4" t="s">
        <v>11</v>
      </c>
      <c r="L218" s="4" t="s">
        <v>12</v>
      </c>
      <c r="M218" s="4">
        <v>3882668</v>
      </c>
      <c r="N218" s="4">
        <v>4908200</v>
      </c>
      <c r="O218" s="4">
        <v>1484025</v>
      </c>
      <c r="P218" s="4">
        <v>2223701</v>
      </c>
      <c r="Q218" s="4">
        <v>2684499</v>
      </c>
      <c r="R218" s="4">
        <v>412685</v>
      </c>
      <c r="S218" s="4"/>
      <c r="T218" s="29">
        <f t="shared" si="18"/>
        <v>2.6163090244436584</v>
      </c>
      <c r="U218" s="18">
        <f t="shared" si="19"/>
        <v>0.45305835133042666</v>
      </c>
      <c r="V218" s="18"/>
      <c r="W218" s="18">
        <f t="shared" si="20"/>
        <v>0.15372887082468648</v>
      </c>
      <c r="X218" s="20">
        <f t="shared" si="21"/>
        <v>8.4080722056965887E-2</v>
      </c>
    </row>
    <row r="219" spans="1:24" s="3" customFormat="1" ht="11.25" customHeight="1" x14ac:dyDescent="0.2">
      <c r="A219" s="2">
        <v>23617</v>
      </c>
      <c r="B219" s="4" t="s">
        <v>19</v>
      </c>
      <c r="C219" s="4" t="s">
        <v>9</v>
      </c>
      <c r="D219" s="4">
        <v>900138096</v>
      </c>
      <c r="E219" s="4" t="s">
        <v>49</v>
      </c>
      <c r="F219" s="4" t="s">
        <v>810</v>
      </c>
      <c r="G219" s="4" t="s">
        <v>74</v>
      </c>
      <c r="H219" s="4" t="s">
        <v>10</v>
      </c>
      <c r="I219" s="4" t="s">
        <v>811</v>
      </c>
      <c r="J219" s="4" t="s">
        <v>11</v>
      </c>
      <c r="K219" s="4" t="s">
        <v>11</v>
      </c>
      <c r="L219" s="4" t="s">
        <v>12</v>
      </c>
      <c r="M219" s="4">
        <v>3160548</v>
      </c>
      <c r="N219" s="4">
        <v>4252513</v>
      </c>
      <c r="O219" s="4">
        <v>1198575</v>
      </c>
      <c r="P219" s="4">
        <v>3258496</v>
      </c>
      <c r="Q219" s="4">
        <v>994017</v>
      </c>
      <c r="R219" s="4">
        <v>718568</v>
      </c>
      <c r="S219" s="4">
        <v>132589</v>
      </c>
      <c r="T219" s="29">
        <f t="shared" si="18"/>
        <v>2.6369213440961143</v>
      </c>
      <c r="U219" s="18">
        <f t="shared" si="19"/>
        <v>0.76625186095844977</v>
      </c>
      <c r="V219" s="18">
        <f>R219/S219</f>
        <v>5.4195144393577142</v>
      </c>
      <c r="W219" s="18">
        <f t="shared" si="20"/>
        <v>0.72289306923322239</v>
      </c>
      <c r="X219" s="20">
        <f t="shared" si="21"/>
        <v>0.16897490965930029</v>
      </c>
    </row>
    <row r="220" spans="1:24" s="3" customFormat="1" ht="11.25" customHeight="1" x14ac:dyDescent="0.2">
      <c r="A220" s="2">
        <v>201</v>
      </c>
      <c r="B220" s="4" t="s">
        <v>21</v>
      </c>
      <c r="C220" s="4" t="s">
        <v>9</v>
      </c>
      <c r="D220" s="4">
        <v>800077635</v>
      </c>
      <c r="E220" s="4" t="s">
        <v>49</v>
      </c>
      <c r="F220" s="4" t="s">
        <v>84</v>
      </c>
      <c r="G220" s="4" t="s">
        <v>74</v>
      </c>
      <c r="H220" s="4" t="s">
        <v>75</v>
      </c>
      <c r="I220" s="4" t="s">
        <v>85</v>
      </c>
      <c r="J220" s="4" t="s">
        <v>11</v>
      </c>
      <c r="K220" s="4" t="s">
        <v>11</v>
      </c>
      <c r="L220" s="4" t="s">
        <v>12</v>
      </c>
      <c r="M220" s="4">
        <v>68188942</v>
      </c>
      <c r="N220" s="4">
        <v>80270712</v>
      </c>
      <c r="O220" s="4">
        <v>25821103</v>
      </c>
      <c r="P220" s="4">
        <v>26327384</v>
      </c>
      <c r="Q220" s="4">
        <v>53943328</v>
      </c>
      <c r="R220" s="4">
        <v>15061965</v>
      </c>
      <c r="S220" s="4"/>
      <c r="T220" s="29">
        <f t="shared" si="18"/>
        <v>2.6408221988038232</v>
      </c>
      <c r="U220" s="18">
        <f t="shared" si="19"/>
        <v>0.32798244022053774</v>
      </c>
      <c r="V220" s="18"/>
      <c r="W220" s="18">
        <f t="shared" si="20"/>
        <v>0.27921831222574922</v>
      </c>
      <c r="X220" s="20">
        <f t="shared" si="21"/>
        <v>0.18763960882768799</v>
      </c>
    </row>
    <row r="221" spans="1:24" s="3" customFormat="1" ht="11.25" customHeight="1" x14ac:dyDescent="0.2">
      <c r="A221" s="2">
        <v>28885</v>
      </c>
      <c r="B221" s="4" t="s">
        <v>19</v>
      </c>
      <c r="C221" s="4" t="s">
        <v>9</v>
      </c>
      <c r="D221" s="4">
        <v>900350852</v>
      </c>
      <c r="E221" s="4" t="s">
        <v>49</v>
      </c>
      <c r="F221" s="4" t="s">
        <v>919</v>
      </c>
      <c r="G221" s="4" t="s">
        <v>74</v>
      </c>
      <c r="H221" s="4" t="s">
        <v>10</v>
      </c>
      <c r="I221" s="4" t="s">
        <v>920</v>
      </c>
      <c r="J221" s="4" t="s">
        <v>11</v>
      </c>
      <c r="K221" s="4" t="s">
        <v>11</v>
      </c>
      <c r="L221" s="4" t="s">
        <v>12</v>
      </c>
      <c r="M221" s="4">
        <v>3196823</v>
      </c>
      <c r="N221" s="4">
        <v>3516639</v>
      </c>
      <c r="O221" s="4">
        <v>1198575</v>
      </c>
      <c r="P221" s="4">
        <v>4091600</v>
      </c>
      <c r="Q221" s="4">
        <v>-574961</v>
      </c>
      <c r="R221" s="4">
        <v>164278</v>
      </c>
      <c r="S221" s="4">
        <v>584915</v>
      </c>
      <c r="T221" s="29">
        <f t="shared" si="18"/>
        <v>2.6671864505767267</v>
      </c>
      <c r="U221" s="18">
        <f t="shared" si="19"/>
        <v>1.163497305239463</v>
      </c>
      <c r="V221" s="18">
        <f>R221/S221</f>
        <v>0.28085790243026765</v>
      </c>
      <c r="W221" s="18">
        <f t="shared" si="20"/>
        <v>-0.28572024885166125</v>
      </c>
      <c r="X221" s="20">
        <f t="shared" si="21"/>
        <v>4.6714490739595389E-2</v>
      </c>
    </row>
    <row r="222" spans="1:24" s="3" customFormat="1" ht="11.25" customHeight="1" x14ac:dyDescent="0.2">
      <c r="A222" s="2">
        <v>4883</v>
      </c>
      <c r="B222" s="4" t="s">
        <v>21</v>
      </c>
      <c r="C222" s="4" t="s">
        <v>9</v>
      </c>
      <c r="D222" s="4">
        <v>900743695</v>
      </c>
      <c r="E222" s="4" t="s">
        <v>49</v>
      </c>
      <c r="F222" s="4" t="s">
        <v>242</v>
      </c>
      <c r="G222" s="4" t="s">
        <v>74</v>
      </c>
      <c r="H222" s="4" t="s">
        <v>10</v>
      </c>
      <c r="I222" s="4" t="s">
        <v>243</v>
      </c>
      <c r="J222" s="4" t="s">
        <v>11</v>
      </c>
      <c r="K222" s="4" t="s">
        <v>11</v>
      </c>
      <c r="L222" s="4" t="s">
        <v>12</v>
      </c>
      <c r="M222" s="4">
        <v>14254262</v>
      </c>
      <c r="N222" s="4">
        <v>18483140</v>
      </c>
      <c r="O222" s="4">
        <v>5334264</v>
      </c>
      <c r="P222" s="4">
        <v>13980852</v>
      </c>
      <c r="Q222" s="4">
        <v>4502288</v>
      </c>
      <c r="R222" s="4">
        <v>2226587</v>
      </c>
      <c r="S222" s="4">
        <v>320039</v>
      </c>
      <c r="T222" s="29">
        <f t="shared" si="18"/>
        <v>2.672207824734584</v>
      </c>
      <c r="U222" s="18">
        <f t="shared" si="19"/>
        <v>0.75641108599512852</v>
      </c>
      <c r="V222" s="18">
        <f>R222/S222</f>
        <v>6.9572364618062172</v>
      </c>
      <c r="W222" s="18">
        <f t="shared" si="20"/>
        <v>0.49454566211668377</v>
      </c>
      <c r="X222" s="20">
        <f t="shared" si="21"/>
        <v>0.1204658407608231</v>
      </c>
    </row>
    <row r="223" spans="1:24" s="3" customFormat="1" ht="11.25" customHeight="1" x14ac:dyDescent="0.2">
      <c r="A223" s="2">
        <v>11021</v>
      </c>
      <c r="B223" s="4" t="s">
        <v>19</v>
      </c>
      <c r="C223" s="4" t="s">
        <v>9</v>
      </c>
      <c r="D223" s="4">
        <v>830054644</v>
      </c>
      <c r="E223" s="4" t="s">
        <v>49</v>
      </c>
      <c r="F223" s="4" t="s">
        <v>548</v>
      </c>
      <c r="G223" s="4" t="s">
        <v>74</v>
      </c>
      <c r="H223" s="4" t="s">
        <v>10</v>
      </c>
      <c r="I223" s="4" t="s">
        <v>549</v>
      </c>
      <c r="J223" s="4" t="s">
        <v>11</v>
      </c>
      <c r="K223" s="4" t="s">
        <v>11</v>
      </c>
      <c r="L223" s="4" t="s">
        <v>12</v>
      </c>
      <c r="M223" s="4">
        <v>5541699</v>
      </c>
      <c r="N223" s="4">
        <v>7063420</v>
      </c>
      <c r="O223" s="4">
        <v>2057884</v>
      </c>
      <c r="P223" s="4">
        <v>5042176</v>
      </c>
      <c r="Q223" s="4">
        <v>2021244</v>
      </c>
      <c r="R223" s="4">
        <v>1042933</v>
      </c>
      <c r="S223" s="4">
        <v>307945</v>
      </c>
      <c r="T223" s="29">
        <f t="shared" si="18"/>
        <v>2.692911262248018</v>
      </c>
      <c r="U223" s="18">
        <f t="shared" si="19"/>
        <v>0.71384343561617458</v>
      </c>
      <c r="V223" s="18">
        <f>R223/S223</f>
        <v>3.3867508808391107</v>
      </c>
      <c r="W223" s="18">
        <f t="shared" si="20"/>
        <v>0.51598569989570775</v>
      </c>
      <c r="X223" s="20">
        <f t="shared" si="21"/>
        <v>0.14765269515333931</v>
      </c>
    </row>
    <row r="224" spans="1:24" s="3" customFormat="1" ht="11.25" customHeight="1" x14ac:dyDescent="0.2">
      <c r="A224" s="2">
        <v>35439</v>
      </c>
      <c r="B224" s="4" t="s">
        <v>19</v>
      </c>
      <c r="C224" s="4" t="s">
        <v>9</v>
      </c>
      <c r="D224" s="4">
        <v>900590438</v>
      </c>
      <c r="E224" s="4" t="s">
        <v>49</v>
      </c>
      <c r="F224" s="4" t="s">
        <v>1044</v>
      </c>
      <c r="G224" s="4" t="s">
        <v>74</v>
      </c>
      <c r="H224" s="4" t="s">
        <v>10</v>
      </c>
      <c r="I224" s="4" t="s">
        <v>1045</v>
      </c>
      <c r="J224" s="4" t="s">
        <v>11</v>
      </c>
      <c r="K224" s="4" t="s">
        <v>11</v>
      </c>
      <c r="L224" s="4" t="s">
        <v>12</v>
      </c>
      <c r="M224" s="4">
        <v>8588737</v>
      </c>
      <c r="N224" s="4">
        <v>8760653</v>
      </c>
      <c r="O224" s="4">
        <v>3170245</v>
      </c>
      <c r="P224" s="4">
        <v>6647749</v>
      </c>
      <c r="Q224" s="4">
        <v>2112904</v>
      </c>
      <c r="R224" s="4">
        <v>1187226</v>
      </c>
      <c r="S224" s="4">
        <v>392208</v>
      </c>
      <c r="T224" s="29">
        <f t="shared" si="18"/>
        <v>2.7091713731903999</v>
      </c>
      <c r="U224" s="18">
        <f t="shared" si="19"/>
        <v>0.75881889169677197</v>
      </c>
      <c r="V224" s="18">
        <f>R224/S224</f>
        <v>3.0270315750826091</v>
      </c>
      <c r="W224" s="18">
        <f t="shared" si="20"/>
        <v>0.56189301548958215</v>
      </c>
      <c r="X224" s="20">
        <f t="shared" si="21"/>
        <v>0.13551798022362033</v>
      </c>
    </row>
    <row r="225" spans="1:24" s="3" customFormat="1" ht="11.25" customHeight="1" x14ac:dyDescent="0.2">
      <c r="A225" s="2">
        <v>3987</v>
      </c>
      <c r="B225" s="4" t="s">
        <v>19</v>
      </c>
      <c r="C225" s="4" t="s">
        <v>9</v>
      </c>
      <c r="D225" s="4">
        <v>800212989</v>
      </c>
      <c r="E225" s="4" t="s">
        <v>49</v>
      </c>
      <c r="F225" s="4" t="s">
        <v>394</v>
      </c>
      <c r="G225" s="4" t="s">
        <v>74</v>
      </c>
      <c r="H225" s="4" t="s">
        <v>10</v>
      </c>
      <c r="I225" s="4" t="s">
        <v>395</v>
      </c>
      <c r="J225" s="4" t="s">
        <v>11</v>
      </c>
      <c r="K225" s="4" t="s">
        <v>11</v>
      </c>
      <c r="L225" s="4" t="s">
        <v>12</v>
      </c>
      <c r="M225" s="4">
        <v>2107712</v>
      </c>
      <c r="N225" s="4">
        <v>4140362</v>
      </c>
      <c r="O225" s="4">
        <v>775580</v>
      </c>
      <c r="P225" s="4">
        <v>2255344</v>
      </c>
      <c r="Q225" s="4">
        <v>1885018</v>
      </c>
      <c r="R225" s="4">
        <v>401899</v>
      </c>
      <c r="S225" s="4">
        <v>237508</v>
      </c>
      <c r="T225" s="29">
        <f t="shared" si="18"/>
        <v>2.7175945743830425</v>
      </c>
      <c r="U225" s="18">
        <f t="shared" si="19"/>
        <v>0.54472145189237076</v>
      </c>
      <c r="V225" s="18">
        <f>R225/S225</f>
        <v>1.6921493170756354</v>
      </c>
      <c r="W225" s="18">
        <f t="shared" si="20"/>
        <v>0.21320698263889257</v>
      </c>
      <c r="X225" s="20">
        <f t="shared" si="21"/>
        <v>9.706856550224352E-2</v>
      </c>
    </row>
    <row r="226" spans="1:24" s="3" customFormat="1" ht="11.25" customHeight="1" x14ac:dyDescent="0.2">
      <c r="A226" s="2">
        <v>28835</v>
      </c>
      <c r="B226" s="4" t="s">
        <v>19</v>
      </c>
      <c r="C226" s="4" t="s">
        <v>9</v>
      </c>
      <c r="D226" s="4">
        <v>900348900</v>
      </c>
      <c r="E226" s="4" t="s">
        <v>49</v>
      </c>
      <c r="F226" s="4" t="s">
        <v>917</v>
      </c>
      <c r="G226" s="4" t="s">
        <v>423</v>
      </c>
      <c r="H226" s="4" t="s">
        <v>10</v>
      </c>
      <c r="I226" s="4" t="s">
        <v>918</v>
      </c>
      <c r="J226" s="4" t="s">
        <v>15</v>
      </c>
      <c r="K226" s="4" t="s">
        <v>16</v>
      </c>
      <c r="L226" s="4" t="s">
        <v>12</v>
      </c>
      <c r="M226" s="4">
        <v>1995221</v>
      </c>
      <c r="N226" s="4">
        <v>4506243</v>
      </c>
      <c r="O226" s="4">
        <v>731046</v>
      </c>
      <c r="P226" s="4">
        <v>672195</v>
      </c>
      <c r="Q226" s="4">
        <v>3834048</v>
      </c>
      <c r="R226" s="4">
        <v>286899</v>
      </c>
      <c r="S226" s="4"/>
      <c r="T226" s="29">
        <f t="shared" si="18"/>
        <v>2.7292687464263534</v>
      </c>
      <c r="U226" s="18">
        <f t="shared" si="19"/>
        <v>0.1491697185438069</v>
      </c>
      <c r="V226" s="18"/>
      <c r="W226" s="18">
        <f t="shared" si="20"/>
        <v>7.4829266613250539E-2</v>
      </c>
      <c r="X226" s="20">
        <f t="shared" si="21"/>
        <v>6.3667005973712471E-2</v>
      </c>
    </row>
    <row r="227" spans="1:24" s="3" customFormat="1" ht="11.25" customHeight="1" x14ac:dyDescent="0.2">
      <c r="A227" s="2">
        <v>3119</v>
      </c>
      <c r="B227" s="4" t="s">
        <v>19</v>
      </c>
      <c r="C227" s="4" t="s">
        <v>9</v>
      </c>
      <c r="D227" s="4">
        <v>800172957</v>
      </c>
      <c r="E227" s="4" t="s">
        <v>49</v>
      </c>
      <c r="F227" s="4" t="s">
        <v>366</v>
      </c>
      <c r="G227" s="4" t="s">
        <v>78</v>
      </c>
      <c r="H227" s="4" t="s">
        <v>10</v>
      </c>
      <c r="I227" s="4" t="s">
        <v>367</v>
      </c>
      <c r="J227" s="4" t="s">
        <v>368</v>
      </c>
      <c r="K227" s="4" t="s">
        <v>369</v>
      </c>
      <c r="L227" s="4" t="s">
        <v>12</v>
      </c>
      <c r="M227" s="4">
        <v>6487916</v>
      </c>
      <c r="N227" s="4">
        <v>9137743</v>
      </c>
      <c r="O227" s="4">
        <v>2375210</v>
      </c>
      <c r="P227" s="4">
        <v>2477954</v>
      </c>
      <c r="Q227" s="4">
        <v>6659789</v>
      </c>
      <c r="R227" s="4">
        <v>2787510</v>
      </c>
      <c r="S227" s="4">
        <v>93200</v>
      </c>
      <c r="T227" s="29">
        <f t="shared" si="18"/>
        <v>2.7315125820453772</v>
      </c>
      <c r="U227" s="18">
        <f t="shared" si="19"/>
        <v>0.27117790465326064</v>
      </c>
      <c r="V227" s="18">
        <f>R227/S227</f>
        <v>29.908905579399143</v>
      </c>
      <c r="W227" s="18">
        <f t="shared" si="20"/>
        <v>0.41855830567605068</v>
      </c>
      <c r="X227" s="20">
        <f t="shared" si="21"/>
        <v>0.3050545413676003</v>
      </c>
    </row>
    <row r="228" spans="1:24" s="3" customFormat="1" ht="11.25" customHeight="1" x14ac:dyDescent="0.2">
      <c r="A228" s="2">
        <v>1913</v>
      </c>
      <c r="B228" s="4" t="s">
        <v>19</v>
      </c>
      <c r="C228" s="4" t="s">
        <v>9</v>
      </c>
      <c r="D228" s="4">
        <v>800106621</v>
      </c>
      <c r="E228" s="4" t="s">
        <v>49</v>
      </c>
      <c r="F228" s="4" t="s">
        <v>340</v>
      </c>
      <c r="G228" s="4" t="s">
        <v>74</v>
      </c>
      <c r="H228" s="4" t="s">
        <v>10</v>
      </c>
      <c r="I228" s="4" t="s">
        <v>341</v>
      </c>
      <c r="J228" s="4" t="s">
        <v>11</v>
      </c>
      <c r="K228" s="4" t="s">
        <v>11</v>
      </c>
      <c r="L228" s="4" t="s">
        <v>12</v>
      </c>
      <c r="M228" s="4">
        <v>6021221</v>
      </c>
      <c r="N228" s="4">
        <v>6756213</v>
      </c>
      <c r="O228" s="4">
        <v>2179532</v>
      </c>
      <c r="P228" s="4">
        <v>5018479</v>
      </c>
      <c r="Q228" s="4">
        <v>1737734</v>
      </c>
      <c r="R228" s="4">
        <v>-282774</v>
      </c>
      <c r="S228" s="4">
        <v>579696</v>
      </c>
      <c r="T228" s="18">
        <f t="shared" si="18"/>
        <v>2.7626210580987109</v>
      </c>
      <c r="U228" s="18">
        <f t="shared" si="19"/>
        <v>0.742794669143794</v>
      </c>
      <c r="V228" s="18">
        <f>R228/S228</f>
        <v>-0.48779705224807485</v>
      </c>
      <c r="W228" s="18">
        <f t="shared" si="20"/>
        <v>-0.16272571060933377</v>
      </c>
      <c r="X228" s="20">
        <f t="shared" si="21"/>
        <v>-4.1853920236084918E-2</v>
      </c>
    </row>
    <row r="229" spans="1:24" s="3" customFormat="1" ht="11.25" customHeight="1" x14ac:dyDescent="0.2">
      <c r="A229" s="2">
        <v>5651</v>
      </c>
      <c r="B229" s="4" t="s">
        <v>21</v>
      </c>
      <c r="C229" s="4" t="s">
        <v>9</v>
      </c>
      <c r="D229" s="4">
        <v>901239290</v>
      </c>
      <c r="E229" s="4" t="s">
        <v>49</v>
      </c>
      <c r="F229" s="4" t="s">
        <v>266</v>
      </c>
      <c r="G229" s="4" t="s">
        <v>74</v>
      </c>
      <c r="H229" s="4" t="s">
        <v>10</v>
      </c>
      <c r="I229" s="4" t="s">
        <v>267</v>
      </c>
      <c r="J229" s="4" t="s">
        <v>11</v>
      </c>
      <c r="K229" s="4" t="s">
        <v>11</v>
      </c>
      <c r="L229" s="4" t="s">
        <v>12</v>
      </c>
      <c r="M229" s="4">
        <v>50750750</v>
      </c>
      <c r="N229" s="4">
        <v>69296262</v>
      </c>
      <c r="O229" s="4">
        <v>18334201</v>
      </c>
      <c r="P229" s="4">
        <v>18451282</v>
      </c>
      <c r="Q229" s="4">
        <v>50844980</v>
      </c>
      <c r="R229" s="4">
        <v>1620524</v>
      </c>
      <c r="S229" s="4"/>
      <c r="T229" s="18">
        <f t="shared" si="18"/>
        <v>2.7680917210409115</v>
      </c>
      <c r="U229" s="18">
        <f t="shared" si="19"/>
        <v>0.26626662777279386</v>
      </c>
      <c r="V229" s="18"/>
      <c r="W229" s="18">
        <f t="shared" si="20"/>
        <v>3.1871858342750845E-2</v>
      </c>
      <c r="X229" s="20">
        <f t="shared" si="21"/>
        <v>2.3385446100974393E-2</v>
      </c>
    </row>
    <row r="230" spans="1:24" s="3" customFormat="1" ht="11.25" customHeight="1" x14ac:dyDescent="0.2">
      <c r="A230" s="2">
        <v>5943</v>
      </c>
      <c r="B230" s="4" t="s">
        <v>19</v>
      </c>
      <c r="C230" s="4" t="s">
        <v>9</v>
      </c>
      <c r="D230" s="4">
        <v>805000856</v>
      </c>
      <c r="E230" s="4" t="s">
        <v>49</v>
      </c>
      <c r="F230" s="4" t="s">
        <v>434</v>
      </c>
      <c r="G230" s="4" t="s">
        <v>78</v>
      </c>
      <c r="H230" s="4" t="s">
        <v>10</v>
      </c>
      <c r="I230" s="4" t="s">
        <v>435</v>
      </c>
      <c r="J230" s="4" t="s">
        <v>178</v>
      </c>
      <c r="K230" s="4" t="s">
        <v>436</v>
      </c>
      <c r="L230" s="4" t="s">
        <v>12</v>
      </c>
      <c r="M230" s="4">
        <v>3999577</v>
      </c>
      <c r="N230" s="4">
        <v>5602561</v>
      </c>
      <c r="O230" s="4">
        <v>1436526</v>
      </c>
      <c r="P230" s="4">
        <v>3764465</v>
      </c>
      <c r="Q230" s="4">
        <v>1838096</v>
      </c>
      <c r="R230" s="4">
        <v>233354</v>
      </c>
      <c r="S230" s="4">
        <v>161022</v>
      </c>
      <c r="T230" s="18">
        <f t="shared" si="18"/>
        <v>2.7842009124791338</v>
      </c>
      <c r="U230" s="18">
        <f t="shared" si="19"/>
        <v>0.67191861007849807</v>
      </c>
      <c r="V230" s="18">
        <f>R230/S230</f>
        <v>1.4492056986001913</v>
      </c>
      <c r="W230" s="18">
        <f t="shared" si="20"/>
        <v>0.12695419608116223</v>
      </c>
      <c r="X230" s="20">
        <f t="shared" si="21"/>
        <v>4.1651309106674611E-2</v>
      </c>
    </row>
    <row r="231" spans="1:24" s="3" customFormat="1" ht="11.25" customHeight="1" x14ac:dyDescent="0.2">
      <c r="A231" s="2">
        <v>19259</v>
      </c>
      <c r="B231" s="4" t="s">
        <v>19</v>
      </c>
      <c r="C231" s="4" t="s">
        <v>9</v>
      </c>
      <c r="D231" s="4">
        <v>890912306</v>
      </c>
      <c r="E231" s="4" t="s">
        <v>49</v>
      </c>
      <c r="F231" s="4" t="s">
        <v>728</v>
      </c>
      <c r="G231" s="4" t="s">
        <v>74</v>
      </c>
      <c r="H231" s="4" t="s">
        <v>10</v>
      </c>
      <c r="I231" s="4" t="s">
        <v>729</v>
      </c>
      <c r="J231" s="4" t="s">
        <v>13</v>
      </c>
      <c r="K231" s="4" t="s">
        <v>103</v>
      </c>
      <c r="L231" s="4" t="s">
        <v>12</v>
      </c>
      <c r="M231" s="4">
        <v>4821594</v>
      </c>
      <c r="N231" s="4">
        <v>6533185</v>
      </c>
      <c r="O231" s="4">
        <v>1730981</v>
      </c>
      <c r="P231" s="4">
        <v>4814433</v>
      </c>
      <c r="Q231" s="4">
        <v>1718752</v>
      </c>
      <c r="R231" s="4">
        <v>575552</v>
      </c>
      <c r="S231" s="4">
        <v>439081</v>
      </c>
      <c r="T231" s="18">
        <f t="shared" si="18"/>
        <v>2.7854690490536869</v>
      </c>
      <c r="U231" s="18">
        <f t="shared" si="19"/>
        <v>0.73691974129004456</v>
      </c>
      <c r="V231" s="18">
        <f>R231/S231</f>
        <v>1.3108105338195002</v>
      </c>
      <c r="W231" s="18">
        <f t="shared" si="20"/>
        <v>0.3348662285192977</v>
      </c>
      <c r="X231" s="20">
        <f t="shared" si="21"/>
        <v>8.8096694032083894E-2</v>
      </c>
    </row>
    <row r="232" spans="1:24" s="3" customFormat="1" ht="11.25" customHeight="1" x14ac:dyDescent="0.2">
      <c r="A232" s="2">
        <v>37505</v>
      </c>
      <c r="B232" s="4" t="s">
        <v>19</v>
      </c>
      <c r="C232" s="4" t="s">
        <v>9</v>
      </c>
      <c r="D232" s="4">
        <v>900739798</v>
      </c>
      <c r="E232" s="4" t="s">
        <v>49</v>
      </c>
      <c r="F232" s="4" t="s">
        <v>1068</v>
      </c>
      <c r="G232" s="4" t="s">
        <v>74</v>
      </c>
      <c r="H232" s="4" t="s">
        <v>10</v>
      </c>
      <c r="I232" s="4" t="s">
        <v>1069</v>
      </c>
      <c r="J232" s="4" t="s">
        <v>178</v>
      </c>
      <c r="K232" s="4" t="s">
        <v>179</v>
      </c>
      <c r="L232" s="4" t="s">
        <v>12</v>
      </c>
      <c r="M232" s="4">
        <v>2038998</v>
      </c>
      <c r="N232" s="4">
        <v>2314123</v>
      </c>
      <c r="O232" s="4">
        <v>731046</v>
      </c>
      <c r="P232" s="4">
        <v>1711583</v>
      </c>
      <c r="Q232" s="4">
        <v>602540</v>
      </c>
      <c r="R232" s="4">
        <v>228740</v>
      </c>
      <c r="S232" s="4">
        <v>151618</v>
      </c>
      <c r="T232" s="18">
        <f t="shared" si="18"/>
        <v>2.7891514350670135</v>
      </c>
      <c r="U232" s="18">
        <f t="shared" si="19"/>
        <v>0.73962490325708707</v>
      </c>
      <c r="V232" s="18">
        <f>R232/S232</f>
        <v>1.5086599216451873</v>
      </c>
      <c r="W232" s="18">
        <f t="shared" si="20"/>
        <v>0.37962624887974245</v>
      </c>
      <c r="X232" s="20">
        <f t="shared" si="21"/>
        <v>9.8845221278212089E-2</v>
      </c>
    </row>
    <row r="233" spans="1:24" s="3" customFormat="1" ht="11.25" customHeight="1" x14ac:dyDescent="0.2">
      <c r="A233" s="2">
        <v>1313</v>
      </c>
      <c r="B233" s="4" t="s">
        <v>21</v>
      </c>
      <c r="C233" s="4" t="s">
        <v>9</v>
      </c>
      <c r="D233" s="4">
        <v>830025149</v>
      </c>
      <c r="E233" s="4" t="s">
        <v>49</v>
      </c>
      <c r="F233" s="4" t="s">
        <v>107</v>
      </c>
      <c r="G233" s="4" t="s">
        <v>74</v>
      </c>
      <c r="H233" s="4" t="s">
        <v>75</v>
      </c>
      <c r="I233" s="4" t="s">
        <v>108</v>
      </c>
      <c r="J233" s="4" t="s">
        <v>11</v>
      </c>
      <c r="K233" s="4" t="s">
        <v>11</v>
      </c>
      <c r="L233" s="4" t="s">
        <v>12</v>
      </c>
      <c r="M233" s="4">
        <v>558144231</v>
      </c>
      <c r="N233" s="4">
        <v>618935642</v>
      </c>
      <c r="O233" s="4">
        <v>199026896</v>
      </c>
      <c r="P233" s="4">
        <v>204574632</v>
      </c>
      <c r="Q233" s="4">
        <v>414361010</v>
      </c>
      <c r="R233" s="4">
        <v>20957514</v>
      </c>
      <c r="S233" s="4"/>
      <c r="T233" s="18">
        <f t="shared" si="18"/>
        <v>2.8043658531457978</v>
      </c>
      <c r="U233" s="18">
        <f t="shared" si="19"/>
        <v>0.33052650084740154</v>
      </c>
      <c r="V233" s="18"/>
      <c r="W233" s="18">
        <f t="shared" si="20"/>
        <v>5.0577910310625029E-2</v>
      </c>
      <c r="X233" s="20">
        <f t="shared" si="21"/>
        <v>3.3860570595480428E-2</v>
      </c>
    </row>
    <row r="234" spans="1:24" s="3" customFormat="1" ht="11.25" customHeight="1" x14ac:dyDescent="0.2">
      <c r="A234" s="2">
        <v>173</v>
      </c>
      <c r="B234" s="4" t="s">
        <v>21</v>
      </c>
      <c r="C234" s="4" t="s">
        <v>9</v>
      </c>
      <c r="D234" s="4">
        <v>800061357</v>
      </c>
      <c r="E234" s="4" t="s">
        <v>49</v>
      </c>
      <c r="F234" s="4" t="s">
        <v>82</v>
      </c>
      <c r="G234" s="4" t="s">
        <v>74</v>
      </c>
      <c r="H234" s="4" t="s">
        <v>75</v>
      </c>
      <c r="I234" s="4" t="s">
        <v>83</v>
      </c>
      <c r="J234" s="4" t="s">
        <v>11</v>
      </c>
      <c r="K234" s="4" t="s">
        <v>11</v>
      </c>
      <c r="L234" s="4" t="s">
        <v>12</v>
      </c>
      <c r="M234" s="4">
        <v>77593348</v>
      </c>
      <c r="N234" s="4">
        <v>99393091</v>
      </c>
      <c r="O234" s="4">
        <v>27595938</v>
      </c>
      <c r="P234" s="4">
        <v>31289839</v>
      </c>
      <c r="Q234" s="4">
        <v>68103252</v>
      </c>
      <c r="R234" s="4">
        <v>-888406</v>
      </c>
      <c r="S234" s="4"/>
      <c r="T234" s="18">
        <f t="shared" si="18"/>
        <v>2.811767007158807</v>
      </c>
      <c r="U234" s="18">
        <f t="shared" si="19"/>
        <v>0.31480899411811231</v>
      </c>
      <c r="V234" s="18"/>
      <c r="W234" s="18">
        <f t="shared" si="20"/>
        <v>-1.3044986456740714E-2</v>
      </c>
      <c r="X234" s="20">
        <f t="shared" si="21"/>
        <v>-8.9383073920097731E-3</v>
      </c>
    </row>
    <row r="235" spans="1:24" s="3" customFormat="1" ht="11.25" customHeight="1" x14ac:dyDescent="0.2">
      <c r="A235" s="2">
        <v>8423</v>
      </c>
      <c r="B235" s="4" t="s">
        <v>19</v>
      </c>
      <c r="C235" s="4" t="s">
        <v>9</v>
      </c>
      <c r="D235" s="4">
        <v>811044610</v>
      </c>
      <c r="E235" s="4" t="s">
        <v>49</v>
      </c>
      <c r="F235" s="4" t="s">
        <v>488</v>
      </c>
      <c r="G235" s="4" t="s">
        <v>74</v>
      </c>
      <c r="H235" s="4" t="s">
        <v>10</v>
      </c>
      <c r="I235" s="4" t="s">
        <v>489</v>
      </c>
      <c r="J235" s="4" t="s">
        <v>13</v>
      </c>
      <c r="K235" s="4" t="s">
        <v>103</v>
      </c>
      <c r="L235" s="4" t="s">
        <v>12</v>
      </c>
      <c r="M235" s="4">
        <v>6011855</v>
      </c>
      <c r="N235" s="4">
        <v>12119347</v>
      </c>
      <c r="O235" s="4">
        <v>2133702</v>
      </c>
      <c r="P235" s="4">
        <v>7907529</v>
      </c>
      <c r="Q235" s="4">
        <v>4211818</v>
      </c>
      <c r="R235" s="4">
        <v>-111835</v>
      </c>
      <c r="S235" s="4">
        <v>269411</v>
      </c>
      <c r="T235" s="18">
        <f t="shared" si="18"/>
        <v>2.8175701199136522</v>
      </c>
      <c r="U235" s="18">
        <f t="shared" si="19"/>
        <v>0.65247153992702744</v>
      </c>
      <c r="V235" s="18">
        <f>R235/S235</f>
        <v>-0.41510925686033606</v>
      </c>
      <c r="W235" s="18">
        <f t="shared" si="20"/>
        <v>-2.6552666805640699E-2</v>
      </c>
      <c r="X235" s="20">
        <f t="shared" si="21"/>
        <v>-9.2278074057950479E-3</v>
      </c>
    </row>
    <row r="236" spans="1:24" s="3" customFormat="1" ht="11.25" customHeight="1" x14ac:dyDescent="0.2">
      <c r="A236" s="2">
        <v>3489</v>
      </c>
      <c r="B236" s="4" t="s">
        <v>19</v>
      </c>
      <c r="C236" s="4" t="s">
        <v>9</v>
      </c>
      <c r="D236" s="4">
        <v>800189010</v>
      </c>
      <c r="E236" s="4" t="s">
        <v>49</v>
      </c>
      <c r="F236" s="4" t="s">
        <v>374</v>
      </c>
      <c r="G236" s="4" t="s">
        <v>74</v>
      </c>
      <c r="H236" s="4" t="s">
        <v>10</v>
      </c>
      <c r="I236" s="4" t="s">
        <v>375</v>
      </c>
      <c r="J236" s="4" t="s">
        <v>178</v>
      </c>
      <c r="K236" s="4" t="s">
        <v>179</v>
      </c>
      <c r="L236" s="4" t="s">
        <v>12</v>
      </c>
      <c r="M236" s="4">
        <v>12368798</v>
      </c>
      <c r="N236" s="4">
        <v>12470435</v>
      </c>
      <c r="O236" s="4">
        <v>4372771</v>
      </c>
      <c r="P236" s="4">
        <v>4486158</v>
      </c>
      <c r="Q236" s="4">
        <v>7984277</v>
      </c>
      <c r="R236" s="4">
        <v>2285681</v>
      </c>
      <c r="S236" s="4">
        <v>477397</v>
      </c>
      <c r="T236" s="18">
        <f t="shared" si="18"/>
        <v>2.8285949572936704</v>
      </c>
      <c r="U236" s="18">
        <f t="shared" si="19"/>
        <v>0.35974350533882737</v>
      </c>
      <c r="V236" s="18">
        <f>R236/S236</f>
        <v>4.787799253032591</v>
      </c>
      <c r="W236" s="18">
        <f t="shared" si="20"/>
        <v>0.28627275832238785</v>
      </c>
      <c r="X236" s="20">
        <f t="shared" si="21"/>
        <v>0.18328799276047708</v>
      </c>
    </row>
    <row r="237" spans="1:24" s="3" customFormat="1" ht="11.25" customHeight="1" x14ac:dyDescent="0.2">
      <c r="A237" s="2">
        <v>3249</v>
      </c>
      <c r="B237" s="4" t="s">
        <v>21</v>
      </c>
      <c r="C237" s="4" t="s">
        <v>9</v>
      </c>
      <c r="D237" s="4">
        <v>900124455</v>
      </c>
      <c r="E237" s="4" t="s">
        <v>49</v>
      </c>
      <c r="F237" s="4" t="s">
        <v>195</v>
      </c>
      <c r="G237" s="4" t="s">
        <v>74</v>
      </c>
      <c r="H237" s="4" t="s">
        <v>10</v>
      </c>
      <c r="I237" s="4" t="s">
        <v>196</v>
      </c>
      <c r="J237" s="4" t="s">
        <v>11</v>
      </c>
      <c r="K237" s="4" t="s">
        <v>11</v>
      </c>
      <c r="L237" s="4" t="s">
        <v>12</v>
      </c>
      <c r="M237" s="4">
        <v>112157131</v>
      </c>
      <c r="N237" s="4">
        <v>154781921</v>
      </c>
      <c r="O237" s="4">
        <v>39616105</v>
      </c>
      <c r="P237" s="4">
        <v>42516097</v>
      </c>
      <c r="Q237" s="4">
        <v>112265824</v>
      </c>
      <c r="R237" s="4">
        <v>10038404</v>
      </c>
      <c r="S237" s="4">
        <v>42774</v>
      </c>
      <c r="T237" s="18">
        <f t="shared" si="18"/>
        <v>2.8310993975808576</v>
      </c>
      <c r="U237" s="18">
        <f t="shared" si="19"/>
        <v>0.27468386957156321</v>
      </c>
      <c r="V237" s="18">
        <f>R237/S237</f>
        <v>234.68471501379344</v>
      </c>
      <c r="W237" s="18">
        <f t="shared" si="20"/>
        <v>8.941638374292786E-2</v>
      </c>
      <c r="X237" s="20">
        <f t="shared" si="21"/>
        <v>6.4855145453324617E-2</v>
      </c>
    </row>
    <row r="238" spans="1:24" s="3" customFormat="1" ht="11.25" customHeight="1" x14ac:dyDescent="0.2">
      <c r="A238" s="2">
        <v>2333</v>
      </c>
      <c r="B238" s="4" t="s">
        <v>21</v>
      </c>
      <c r="C238" s="4" t="s">
        <v>9</v>
      </c>
      <c r="D238" s="4">
        <v>860503565</v>
      </c>
      <c r="E238" s="4" t="s">
        <v>49</v>
      </c>
      <c r="F238" s="4" t="s">
        <v>161</v>
      </c>
      <c r="G238" s="4" t="s">
        <v>74</v>
      </c>
      <c r="H238" s="4" t="s">
        <v>10</v>
      </c>
      <c r="I238" s="4" t="s">
        <v>162</v>
      </c>
      <c r="J238" s="4" t="s">
        <v>11</v>
      </c>
      <c r="K238" s="4" t="s">
        <v>11</v>
      </c>
      <c r="L238" s="4" t="s">
        <v>12</v>
      </c>
      <c r="M238" s="4">
        <v>28598812</v>
      </c>
      <c r="N238" s="4">
        <v>35845152</v>
      </c>
      <c r="O238" s="4">
        <v>10083659</v>
      </c>
      <c r="P238" s="4">
        <v>17452032</v>
      </c>
      <c r="Q238" s="4">
        <v>18393120</v>
      </c>
      <c r="R238" s="4">
        <v>4066019</v>
      </c>
      <c r="S238" s="4"/>
      <c r="T238" s="18">
        <f t="shared" si="18"/>
        <v>2.8361542174323824</v>
      </c>
      <c r="U238" s="18">
        <f t="shared" si="19"/>
        <v>0.48687286916791428</v>
      </c>
      <c r="V238" s="18"/>
      <c r="W238" s="18">
        <f t="shared" si="20"/>
        <v>0.22106195142531554</v>
      </c>
      <c r="X238" s="20">
        <f t="shared" si="21"/>
        <v>0.11343288487101408</v>
      </c>
    </row>
    <row r="239" spans="1:24" s="3" customFormat="1" ht="11.25" customHeight="1" x14ac:dyDescent="0.2">
      <c r="A239" s="2">
        <v>30803</v>
      </c>
      <c r="B239" s="4" t="s">
        <v>19</v>
      </c>
      <c r="C239" s="4" t="s">
        <v>9</v>
      </c>
      <c r="D239" s="4">
        <v>900410401</v>
      </c>
      <c r="E239" s="4" t="s">
        <v>49</v>
      </c>
      <c r="F239" s="4" t="s">
        <v>953</v>
      </c>
      <c r="G239" s="4" t="s">
        <v>78</v>
      </c>
      <c r="H239" s="4" t="s">
        <v>10</v>
      </c>
      <c r="I239" s="4" t="s">
        <v>954</v>
      </c>
      <c r="J239" s="4" t="s">
        <v>368</v>
      </c>
      <c r="K239" s="4" t="s">
        <v>369</v>
      </c>
      <c r="L239" s="4" t="s">
        <v>12</v>
      </c>
      <c r="M239" s="4">
        <v>8993293</v>
      </c>
      <c r="N239" s="4">
        <v>10212706</v>
      </c>
      <c r="O239" s="4">
        <v>3170245</v>
      </c>
      <c r="P239" s="4">
        <v>1735832</v>
      </c>
      <c r="Q239" s="4">
        <v>8476874</v>
      </c>
      <c r="R239" s="4">
        <v>2754403</v>
      </c>
      <c r="S239" s="4"/>
      <c r="T239" s="18">
        <f t="shared" si="18"/>
        <v>2.8367816998370787</v>
      </c>
      <c r="U239" s="18">
        <f t="shared" si="19"/>
        <v>0.1699678811864358</v>
      </c>
      <c r="V239" s="18"/>
      <c r="W239" s="18">
        <f t="shared" si="20"/>
        <v>0.32493145468482837</v>
      </c>
      <c r="X239" s="20">
        <f t="shared" si="21"/>
        <v>0.26970354380122175</v>
      </c>
    </row>
    <row r="240" spans="1:24" s="3" customFormat="1" ht="11.25" customHeight="1" x14ac:dyDescent="0.2">
      <c r="A240" s="2">
        <v>27367</v>
      </c>
      <c r="B240" s="4" t="s">
        <v>19</v>
      </c>
      <c r="C240" s="4" t="s">
        <v>9</v>
      </c>
      <c r="D240" s="4">
        <v>900296267</v>
      </c>
      <c r="E240" s="4" t="s">
        <v>49</v>
      </c>
      <c r="F240" s="4" t="s">
        <v>876</v>
      </c>
      <c r="G240" s="4" t="s">
        <v>74</v>
      </c>
      <c r="H240" s="4" t="s">
        <v>10</v>
      </c>
      <c r="I240" s="4" t="s">
        <v>877</v>
      </c>
      <c r="J240" s="4" t="s">
        <v>23</v>
      </c>
      <c r="K240" s="4" t="s">
        <v>805</v>
      </c>
      <c r="L240" s="4" t="s">
        <v>12</v>
      </c>
      <c r="M240" s="4">
        <v>1984021</v>
      </c>
      <c r="N240" s="4">
        <v>3439418</v>
      </c>
      <c r="O240" s="4">
        <v>699098</v>
      </c>
      <c r="P240" s="4">
        <v>768939</v>
      </c>
      <c r="Q240" s="4">
        <v>2670479</v>
      </c>
      <c r="R240" s="4">
        <v>185628</v>
      </c>
      <c r="S240" s="4">
        <v>126204</v>
      </c>
      <c r="T240" s="18">
        <f t="shared" si="18"/>
        <v>2.8379726447508076</v>
      </c>
      <c r="U240" s="18">
        <f t="shared" si="19"/>
        <v>0.22356660341953202</v>
      </c>
      <c r="V240" s="18">
        <f>R240/S240</f>
        <v>1.4708567081867452</v>
      </c>
      <c r="W240" s="18">
        <f t="shared" si="20"/>
        <v>6.9511125157696432E-2</v>
      </c>
      <c r="X240" s="20">
        <f t="shared" si="21"/>
        <v>5.3970759006320257E-2</v>
      </c>
    </row>
    <row r="241" spans="1:24" s="3" customFormat="1" ht="11.25" customHeight="1" x14ac:dyDescent="0.2">
      <c r="A241" s="2">
        <v>21843</v>
      </c>
      <c r="B241" s="4" t="s">
        <v>19</v>
      </c>
      <c r="C241" s="4" t="s">
        <v>9</v>
      </c>
      <c r="D241" s="4">
        <v>900068178</v>
      </c>
      <c r="E241" s="4" t="s">
        <v>49</v>
      </c>
      <c r="F241" s="4" t="s">
        <v>767</v>
      </c>
      <c r="G241" s="4" t="s">
        <v>74</v>
      </c>
      <c r="H241" s="4" t="s">
        <v>10</v>
      </c>
      <c r="I241" s="4" t="s">
        <v>768</v>
      </c>
      <c r="J241" s="4" t="s">
        <v>11</v>
      </c>
      <c r="K241" s="4" t="s">
        <v>11</v>
      </c>
      <c r="L241" s="4" t="s">
        <v>12</v>
      </c>
      <c r="M241" s="4">
        <v>4254966</v>
      </c>
      <c r="N241" s="4">
        <v>4452480</v>
      </c>
      <c r="O241" s="4">
        <v>1484025</v>
      </c>
      <c r="P241" s="4">
        <v>2329239</v>
      </c>
      <c r="Q241" s="4">
        <v>2123241</v>
      </c>
      <c r="R241" s="4">
        <v>244390</v>
      </c>
      <c r="S241" s="4"/>
      <c r="T241" s="18">
        <f t="shared" si="18"/>
        <v>2.8671794612624448</v>
      </c>
      <c r="U241" s="18">
        <f t="shared" si="19"/>
        <v>0.52313295062526954</v>
      </c>
      <c r="V241" s="18"/>
      <c r="W241" s="18">
        <f t="shared" si="20"/>
        <v>0.1151023364752282</v>
      </c>
      <c r="X241" s="20">
        <f t="shared" si="21"/>
        <v>5.488851157107949E-2</v>
      </c>
    </row>
    <row r="242" spans="1:24" s="3" customFormat="1" ht="11.25" customHeight="1" x14ac:dyDescent="0.2">
      <c r="A242" s="2">
        <v>10919</v>
      </c>
      <c r="B242" s="4" t="s">
        <v>19</v>
      </c>
      <c r="C242" s="4" t="s">
        <v>9</v>
      </c>
      <c r="D242" s="4">
        <v>830051556</v>
      </c>
      <c r="E242" s="4" t="s">
        <v>49</v>
      </c>
      <c r="F242" s="4" t="s">
        <v>544</v>
      </c>
      <c r="G242" s="4" t="s">
        <v>74</v>
      </c>
      <c r="H242" s="4" t="s">
        <v>14</v>
      </c>
      <c r="I242" s="4" t="s">
        <v>545</v>
      </c>
      <c r="J242" s="4" t="s">
        <v>11</v>
      </c>
      <c r="K242" s="4" t="s">
        <v>11</v>
      </c>
      <c r="L242" s="4" t="s">
        <v>12</v>
      </c>
      <c r="M242" s="4">
        <v>10145212</v>
      </c>
      <c r="N242" s="4">
        <v>14075725</v>
      </c>
      <c r="O242" s="4">
        <v>3466556</v>
      </c>
      <c r="P242" s="4">
        <v>1771668</v>
      </c>
      <c r="Q242" s="4">
        <v>12304057</v>
      </c>
      <c r="R242" s="4">
        <v>2373803</v>
      </c>
      <c r="S242" s="4"/>
      <c r="T242" s="18">
        <f t="shared" si="18"/>
        <v>2.9265968875160246</v>
      </c>
      <c r="U242" s="18">
        <f t="shared" si="19"/>
        <v>0.12586690916453683</v>
      </c>
      <c r="V242" s="18"/>
      <c r="W242" s="18">
        <f t="shared" si="20"/>
        <v>0.19292847879362068</v>
      </c>
      <c r="X242" s="20">
        <f t="shared" si="21"/>
        <v>0.16864516747805175</v>
      </c>
    </row>
    <row r="243" spans="1:24" s="3" customFormat="1" ht="11.25" customHeight="1" x14ac:dyDescent="0.2">
      <c r="A243" s="2">
        <v>27107</v>
      </c>
      <c r="B243" s="4" t="s">
        <v>19</v>
      </c>
      <c r="C243" s="4" t="s">
        <v>9</v>
      </c>
      <c r="D243" s="4">
        <v>900281103</v>
      </c>
      <c r="E243" s="4" t="s">
        <v>49</v>
      </c>
      <c r="F243" s="4" t="s">
        <v>874</v>
      </c>
      <c r="G243" s="4" t="s">
        <v>74</v>
      </c>
      <c r="H243" s="4" t="s">
        <v>10</v>
      </c>
      <c r="I243" s="4" t="s">
        <v>875</v>
      </c>
      <c r="J243" s="4" t="s">
        <v>11</v>
      </c>
      <c r="K243" s="4" t="s">
        <v>11</v>
      </c>
      <c r="L243" s="4" t="s">
        <v>12</v>
      </c>
      <c r="M243" s="4">
        <v>9283850</v>
      </c>
      <c r="N243" s="4">
        <v>9637336</v>
      </c>
      <c r="O243" s="4">
        <v>3170245</v>
      </c>
      <c r="P243" s="4">
        <v>4588671</v>
      </c>
      <c r="Q243" s="4">
        <v>5048665</v>
      </c>
      <c r="R243" s="4">
        <v>-1801131</v>
      </c>
      <c r="S243" s="4">
        <v>14927</v>
      </c>
      <c r="T243" s="18">
        <f t="shared" si="18"/>
        <v>2.9284329760002774</v>
      </c>
      <c r="U243" s="18">
        <f t="shared" si="19"/>
        <v>0.47613479492673078</v>
      </c>
      <c r="V243" s="18">
        <f>R243/S243</f>
        <v>-120.66262477389965</v>
      </c>
      <c r="W243" s="18">
        <f t="shared" si="20"/>
        <v>-0.35675391415354357</v>
      </c>
      <c r="X243" s="20">
        <f t="shared" si="21"/>
        <v>-0.18689096239873756</v>
      </c>
    </row>
    <row r="244" spans="1:24" s="3" customFormat="1" ht="11.25" customHeight="1" x14ac:dyDescent="0.2">
      <c r="A244" s="2">
        <v>25199</v>
      </c>
      <c r="B244" s="4" t="s">
        <v>19</v>
      </c>
      <c r="C244" s="4" t="s">
        <v>9</v>
      </c>
      <c r="D244" s="4">
        <v>900200526</v>
      </c>
      <c r="E244" s="4" t="s">
        <v>49</v>
      </c>
      <c r="F244" s="4" t="s">
        <v>844</v>
      </c>
      <c r="G244" s="4" t="s">
        <v>78</v>
      </c>
      <c r="H244" s="4" t="s">
        <v>10</v>
      </c>
      <c r="I244" s="4" t="s">
        <v>845</v>
      </c>
      <c r="J244" s="4" t="s">
        <v>11</v>
      </c>
      <c r="K244" s="4" t="s">
        <v>11</v>
      </c>
      <c r="L244" s="4" t="s">
        <v>12</v>
      </c>
      <c r="M244" s="4">
        <v>9285521</v>
      </c>
      <c r="N244" s="4">
        <v>12106187</v>
      </c>
      <c r="O244" s="4">
        <v>3170245</v>
      </c>
      <c r="P244" s="4">
        <v>8860656</v>
      </c>
      <c r="Q244" s="4">
        <v>3245531</v>
      </c>
      <c r="R244" s="4">
        <v>1178211</v>
      </c>
      <c r="S244" s="4">
        <v>920474</v>
      </c>
      <c r="T244" s="18">
        <f t="shared" si="18"/>
        <v>2.9289600646006853</v>
      </c>
      <c r="U244" s="18">
        <f t="shared" si="19"/>
        <v>0.7319113772156336</v>
      </c>
      <c r="V244" s="18">
        <f>R244/S244</f>
        <v>1.2800046497782664</v>
      </c>
      <c r="W244" s="18">
        <f t="shared" si="20"/>
        <v>0.36302564973189289</v>
      </c>
      <c r="X244" s="20">
        <f t="shared" si="21"/>
        <v>9.7323046472022945E-2</v>
      </c>
    </row>
    <row r="245" spans="1:24" s="3" customFormat="1" ht="11.25" customHeight="1" x14ac:dyDescent="0.2">
      <c r="A245" s="2">
        <v>2073</v>
      </c>
      <c r="B245" s="4" t="s">
        <v>21</v>
      </c>
      <c r="C245" s="4" t="s">
        <v>9</v>
      </c>
      <c r="D245" s="4">
        <v>860028581</v>
      </c>
      <c r="E245" s="4" t="s">
        <v>49</v>
      </c>
      <c r="F245" s="4" t="s">
        <v>147</v>
      </c>
      <c r="G245" s="4" t="s">
        <v>74</v>
      </c>
      <c r="H245" s="4" t="s">
        <v>10</v>
      </c>
      <c r="I245" s="4" t="s">
        <v>148</v>
      </c>
      <c r="J245" s="4" t="s">
        <v>11</v>
      </c>
      <c r="K245" s="4" t="s">
        <v>11</v>
      </c>
      <c r="L245" s="4" t="s">
        <v>12</v>
      </c>
      <c r="M245" s="4">
        <v>10234745</v>
      </c>
      <c r="N245" s="4">
        <v>52509885</v>
      </c>
      <c r="O245" s="4">
        <v>3462243</v>
      </c>
      <c r="P245" s="4">
        <v>11212223</v>
      </c>
      <c r="Q245" s="4">
        <v>41297662</v>
      </c>
      <c r="R245" s="4">
        <v>2003130</v>
      </c>
      <c r="S245" s="4"/>
      <c r="T245" s="18">
        <f t="shared" si="18"/>
        <v>2.9561024457266574</v>
      </c>
      <c r="U245" s="18">
        <f t="shared" si="19"/>
        <v>0.21352594849522141</v>
      </c>
      <c r="V245" s="18"/>
      <c r="W245" s="18">
        <f t="shared" si="20"/>
        <v>4.8504682904325191E-2</v>
      </c>
      <c r="X245" s="20">
        <f t="shared" si="21"/>
        <v>3.81476744807192E-2</v>
      </c>
    </row>
    <row r="246" spans="1:24" s="3" customFormat="1" ht="11.25" customHeight="1" x14ac:dyDescent="0.2">
      <c r="A246" s="2">
        <v>19287</v>
      </c>
      <c r="B246" s="4" t="s">
        <v>19</v>
      </c>
      <c r="C246" s="4" t="s">
        <v>9</v>
      </c>
      <c r="D246" s="4">
        <v>890913321</v>
      </c>
      <c r="E246" s="4" t="s">
        <v>49</v>
      </c>
      <c r="F246" s="4" t="s">
        <v>730</v>
      </c>
      <c r="G246" s="4" t="s">
        <v>74</v>
      </c>
      <c r="H246" s="4" t="s">
        <v>10</v>
      </c>
      <c r="I246" s="4" t="s">
        <v>731</v>
      </c>
      <c r="J246" s="4" t="s">
        <v>13</v>
      </c>
      <c r="K246" s="4" t="s">
        <v>22</v>
      </c>
      <c r="L246" s="4" t="s">
        <v>12</v>
      </c>
      <c r="M246" s="4">
        <v>9385468</v>
      </c>
      <c r="N246" s="4">
        <v>10242983</v>
      </c>
      <c r="O246" s="4">
        <v>3170245</v>
      </c>
      <c r="P246" s="4">
        <v>6697950</v>
      </c>
      <c r="Q246" s="4">
        <v>3545033</v>
      </c>
      <c r="R246" s="4">
        <v>1716290</v>
      </c>
      <c r="S246" s="4">
        <v>1178686</v>
      </c>
      <c r="T246" s="18">
        <f t="shared" si="18"/>
        <v>2.9604866500854037</v>
      </c>
      <c r="U246" s="18">
        <f t="shared" si="19"/>
        <v>0.65390619119449866</v>
      </c>
      <c r="V246" s="18">
        <f>R246/S246</f>
        <v>1.4561045095979761</v>
      </c>
      <c r="W246" s="18">
        <f t="shared" si="20"/>
        <v>0.48413935780005435</v>
      </c>
      <c r="X246" s="20">
        <f t="shared" si="21"/>
        <v>0.16755763433367019</v>
      </c>
    </row>
    <row r="247" spans="1:24" s="3" customFormat="1" ht="11.25" customHeight="1" x14ac:dyDescent="0.2">
      <c r="A247" s="2">
        <v>2247</v>
      </c>
      <c r="B247" s="4" t="s">
        <v>21</v>
      </c>
      <c r="C247" s="4" t="s">
        <v>9</v>
      </c>
      <c r="D247" s="4">
        <v>860070078</v>
      </c>
      <c r="E247" s="4" t="s">
        <v>49</v>
      </c>
      <c r="F247" s="4" t="s">
        <v>153</v>
      </c>
      <c r="G247" s="4" t="s">
        <v>74</v>
      </c>
      <c r="H247" s="4" t="s">
        <v>75</v>
      </c>
      <c r="I247" s="4" t="s">
        <v>154</v>
      </c>
      <c r="J247" s="4" t="s">
        <v>11</v>
      </c>
      <c r="K247" s="4" t="s">
        <v>11</v>
      </c>
      <c r="L247" s="4" t="s">
        <v>12</v>
      </c>
      <c r="M247" s="4">
        <v>49013850</v>
      </c>
      <c r="N247" s="4">
        <v>75123716</v>
      </c>
      <c r="O247" s="4">
        <v>16500158</v>
      </c>
      <c r="P247" s="4">
        <v>31949342</v>
      </c>
      <c r="Q247" s="4">
        <v>43174374</v>
      </c>
      <c r="R247" s="4">
        <v>2708552</v>
      </c>
      <c r="S247" s="4">
        <v>306458</v>
      </c>
      <c r="T247" s="18">
        <f t="shared" si="18"/>
        <v>2.9705079187726566</v>
      </c>
      <c r="U247" s="18">
        <f t="shared" si="19"/>
        <v>0.42528969147372847</v>
      </c>
      <c r="V247" s="18">
        <f>R247/S247</f>
        <v>8.8382486343968836</v>
      </c>
      <c r="W247" s="18">
        <f t="shared" si="20"/>
        <v>6.2735177121502672E-2</v>
      </c>
      <c r="X247" s="20">
        <f t="shared" si="21"/>
        <v>3.6054552998949094E-2</v>
      </c>
    </row>
    <row r="248" spans="1:24" s="3" customFormat="1" ht="11.25" customHeight="1" x14ac:dyDescent="0.2">
      <c r="A248" s="2">
        <v>15</v>
      </c>
      <c r="B248" s="4" t="s">
        <v>24</v>
      </c>
      <c r="C248" s="4" t="s">
        <v>9</v>
      </c>
      <c r="D248" s="4">
        <v>800002030</v>
      </c>
      <c r="E248" s="4" t="s">
        <v>49</v>
      </c>
      <c r="F248" s="4" t="s">
        <v>276</v>
      </c>
      <c r="G248" s="4" t="s">
        <v>74</v>
      </c>
      <c r="H248" s="4" t="s">
        <v>10</v>
      </c>
      <c r="I248" s="4" t="s">
        <v>277</v>
      </c>
      <c r="J248" s="4" t="s">
        <v>23</v>
      </c>
      <c r="K248" s="4" t="s">
        <v>61</v>
      </c>
      <c r="L248" s="4" t="s">
        <v>12</v>
      </c>
      <c r="M248" s="4">
        <v>21979451</v>
      </c>
      <c r="N248" s="4">
        <v>22930028</v>
      </c>
      <c r="O248" s="4">
        <v>7236571</v>
      </c>
      <c r="P248" s="4">
        <v>7439173</v>
      </c>
      <c r="Q248" s="4">
        <v>15490855</v>
      </c>
      <c r="R248" s="4">
        <v>1421549</v>
      </c>
      <c r="S248" s="4">
        <v>329843</v>
      </c>
      <c r="T248" s="18">
        <f t="shared" si="18"/>
        <v>3.0372742836351638</v>
      </c>
      <c r="U248" s="18">
        <f t="shared" si="19"/>
        <v>0.32442930292104311</v>
      </c>
      <c r="V248" s="18">
        <f>R248/S248</f>
        <v>4.3097746503639609</v>
      </c>
      <c r="W248" s="18">
        <f t="shared" si="20"/>
        <v>9.1766981228602301E-2</v>
      </c>
      <c r="X248" s="20">
        <f t="shared" si="21"/>
        <v>6.1995083477438408E-2</v>
      </c>
    </row>
    <row r="249" spans="1:24" s="3" customFormat="1" ht="11.25" customHeight="1" x14ac:dyDescent="0.2">
      <c r="A249" s="2">
        <v>6223</v>
      </c>
      <c r="B249" s="4" t="s">
        <v>19</v>
      </c>
      <c r="C249" s="4" t="s">
        <v>9</v>
      </c>
      <c r="D249" s="4">
        <v>805012376</v>
      </c>
      <c r="E249" s="4" t="s">
        <v>49</v>
      </c>
      <c r="F249" s="4" t="s">
        <v>449</v>
      </c>
      <c r="G249" s="4" t="s">
        <v>74</v>
      </c>
      <c r="H249" s="4" t="s">
        <v>10</v>
      </c>
      <c r="I249" s="4" t="s">
        <v>450</v>
      </c>
      <c r="J249" s="4" t="s">
        <v>178</v>
      </c>
      <c r="K249" s="4" t="s">
        <v>179</v>
      </c>
      <c r="L249" s="4" t="s">
        <v>12</v>
      </c>
      <c r="M249" s="4">
        <v>7731504</v>
      </c>
      <c r="N249" s="4">
        <v>11811842</v>
      </c>
      <c r="O249" s="4">
        <v>2515869</v>
      </c>
      <c r="P249" s="4">
        <v>5056420</v>
      </c>
      <c r="Q249" s="4">
        <v>6755422</v>
      </c>
      <c r="R249" s="4">
        <v>32679</v>
      </c>
      <c r="S249" s="4">
        <v>87436</v>
      </c>
      <c r="T249" s="18">
        <f t="shared" si="18"/>
        <v>3.0730948232996234</v>
      </c>
      <c r="U249" s="18">
        <f t="shared" si="19"/>
        <v>0.42808056524968757</v>
      </c>
      <c r="V249" s="18">
        <f>R249/S249</f>
        <v>0.37374765542797017</v>
      </c>
      <c r="W249" s="18">
        <f t="shared" si="20"/>
        <v>4.8374476087504233E-3</v>
      </c>
      <c r="X249" s="20">
        <f t="shared" si="21"/>
        <v>2.7666303020307927E-3</v>
      </c>
    </row>
    <row r="250" spans="1:24" s="3" customFormat="1" ht="11.25" customHeight="1" x14ac:dyDescent="0.2">
      <c r="A250" s="2">
        <v>4325</v>
      </c>
      <c r="B250" s="4" t="s">
        <v>21</v>
      </c>
      <c r="C250" s="4" t="s">
        <v>9</v>
      </c>
      <c r="D250" s="4">
        <v>900476067</v>
      </c>
      <c r="E250" s="4" t="s">
        <v>49</v>
      </c>
      <c r="F250" s="4" t="s">
        <v>229</v>
      </c>
      <c r="G250" s="4" t="s">
        <v>74</v>
      </c>
      <c r="H250" s="4" t="s">
        <v>10</v>
      </c>
      <c r="I250" s="4" t="s">
        <v>230</v>
      </c>
      <c r="J250" s="4" t="s">
        <v>13</v>
      </c>
      <c r="K250" s="4" t="s">
        <v>231</v>
      </c>
      <c r="L250" s="4" t="s">
        <v>12</v>
      </c>
      <c r="M250" s="4">
        <v>60089711</v>
      </c>
      <c r="N250" s="4">
        <v>65600505</v>
      </c>
      <c r="O250" s="4">
        <v>19485583</v>
      </c>
      <c r="P250" s="4">
        <v>21648105</v>
      </c>
      <c r="Q250" s="4">
        <v>43952400</v>
      </c>
      <c r="R250" s="4">
        <v>12193739</v>
      </c>
      <c r="S250" s="4">
        <v>95503</v>
      </c>
      <c r="T250" s="18">
        <f t="shared" si="18"/>
        <v>3.0838035998204414</v>
      </c>
      <c r="U250" s="18">
        <f t="shared" si="19"/>
        <v>0.32999906022064923</v>
      </c>
      <c r="V250" s="18">
        <f>R250/S250</f>
        <v>127.67912002764311</v>
      </c>
      <c r="W250" s="18">
        <f t="shared" si="20"/>
        <v>0.27743056124352711</v>
      </c>
      <c r="X250" s="20">
        <f t="shared" si="21"/>
        <v>0.18587873675667588</v>
      </c>
    </row>
    <row r="251" spans="1:24" s="3" customFormat="1" ht="11.25" customHeight="1" x14ac:dyDescent="0.2">
      <c r="A251" s="2">
        <v>33169</v>
      </c>
      <c r="B251" s="4" t="s">
        <v>19</v>
      </c>
      <c r="C251" s="4" t="s">
        <v>9</v>
      </c>
      <c r="D251" s="4">
        <v>900492874</v>
      </c>
      <c r="E251" s="4" t="s">
        <v>49</v>
      </c>
      <c r="F251" s="4" t="s">
        <v>1000</v>
      </c>
      <c r="G251" s="4" t="s">
        <v>74</v>
      </c>
      <c r="H251" s="4" t="s">
        <v>10</v>
      </c>
      <c r="I251" s="4" t="s">
        <v>1001</v>
      </c>
      <c r="J251" s="4" t="s">
        <v>17</v>
      </c>
      <c r="K251" s="4" t="s">
        <v>18</v>
      </c>
      <c r="L251" s="4" t="s">
        <v>12</v>
      </c>
      <c r="M251" s="4">
        <v>6400123</v>
      </c>
      <c r="N251" s="4">
        <v>8442771</v>
      </c>
      <c r="O251" s="4">
        <v>2057884</v>
      </c>
      <c r="P251" s="4">
        <v>2543153</v>
      </c>
      <c r="Q251" s="4">
        <v>5899618</v>
      </c>
      <c r="R251" s="4">
        <v>1768908</v>
      </c>
      <c r="S251" s="4"/>
      <c r="T251" s="18">
        <f t="shared" si="18"/>
        <v>3.1100504207234225</v>
      </c>
      <c r="U251" s="18">
        <f t="shared" si="19"/>
        <v>0.30122254885274041</v>
      </c>
      <c r="V251" s="18"/>
      <c r="W251" s="18">
        <f t="shared" si="20"/>
        <v>0.29983432825650747</v>
      </c>
      <c r="X251" s="20">
        <f t="shared" si="21"/>
        <v>0.20951746766553303</v>
      </c>
    </row>
    <row r="252" spans="1:24" s="3" customFormat="1" ht="11.25" customHeight="1" x14ac:dyDescent="0.2">
      <c r="A252" s="2">
        <v>2363</v>
      </c>
      <c r="B252" s="4" t="s">
        <v>21</v>
      </c>
      <c r="C252" s="4" t="s">
        <v>9</v>
      </c>
      <c r="D252" s="4">
        <v>860510826</v>
      </c>
      <c r="E252" s="4" t="s">
        <v>49</v>
      </c>
      <c r="F252" s="4" t="s">
        <v>165</v>
      </c>
      <c r="G252" s="4" t="s">
        <v>74</v>
      </c>
      <c r="H252" s="4" t="s">
        <v>10</v>
      </c>
      <c r="I252" s="4" t="s">
        <v>166</v>
      </c>
      <c r="J252" s="4" t="s">
        <v>11</v>
      </c>
      <c r="K252" s="4" t="s">
        <v>11</v>
      </c>
      <c r="L252" s="4" t="s">
        <v>12</v>
      </c>
      <c r="M252" s="4">
        <v>55714657</v>
      </c>
      <c r="N252" s="4">
        <v>56551135</v>
      </c>
      <c r="O252" s="4">
        <v>17881566</v>
      </c>
      <c r="P252" s="4">
        <v>17881566</v>
      </c>
      <c r="Q252" s="4">
        <v>38669569</v>
      </c>
      <c r="R252" s="4">
        <v>2894092</v>
      </c>
      <c r="S252" s="4">
        <v>352873</v>
      </c>
      <c r="T252" s="18">
        <f t="shared" si="18"/>
        <v>3.1157593803585213</v>
      </c>
      <c r="U252" s="18">
        <f t="shared" si="19"/>
        <v>0.31620171725996304</v>
      </c>
      <c r="V252" s="18">
        <f>R252/S252</f>
        <v>8.2015115919891866</v>
      </c>
      <c r="W252" s="18">
        <f t="shared" si="20"/>
        <v>7.4841589261054345E-2</v>
      </c>
      <c r="X252" s="20">
        <f t="shared" si="21"/>
        <v>5.1176550214244151E-2</v>
      </c>
    </row>
    <row r="253" spans="1:24" s="3" customFormat="1" ht="11.25" customHeight="1" x14ac:dyDescent="0.2">
      <c r="A253" s="2">
        <v>31357</v>
      </c>
      <c r="B253" s="4" t="s">
        <v>19</v>
      </c>
      <c r="C253" s="4" t="s">
        <v>9</v>
      </c>
      <c r="D253" s="4">
        <v>900429554</v>
      </c>
      <c r="E253" s="4" t="s">
        <v>49</v>
      </c>
      <c r="F253" s="4" t="s">
        <v>971</v>
      </c>
      <c r="G253" s="4" t="s">
        <v>78</v>
      </c>
      <c r="H253" s="4" t="s">
        <v>10</v>
      </c>
      <c r="I253" s="4" t="s">
        <v>972</v>
      </c>
      <c r="J253" s="4" t="s">
        <v>13</v>
      </c>
      <c r="K253" s="4" t="s">
        <v>973</v>
      </c>
      <c r="L253" s="4" t="s">
        <v>12</v>
      </c>
      <c r="M253" s="4">
        <v>1615457</v>
      </c>
      <c r="N253" s="4">
        <v>4933607</v>
      </c>
      <c r="O253" s="4">
        <v>516186</v>
      </c>
      <c r="P253" s="4">
        <v>2552641</v>
      </c>
      <c r="Q253" s="4">
        <v>2380966</v>
      </c>
      <c r="R253" s="4">
        <v>-57055</v>
      </c>
      <c r="S253" s="4"/>
      <c r="T253" s="18">
        <f t="shared" si="18"/>
        <v>3.129602507623221</v>
      </c>
      <c r="U253" s="18">
        <f t="shared" si="19"/>
        <v>0.5173985280951644</v>
      </c>
      <c r="V253" s="18"/>
      <c r="W253" s="18">
        <f t="shared" si="20"/>
        <v>-2.396296293185203E-2</v>
      </c>
      <c r="X253" s="20">
        <f t="shared" si="21"/>
        <v>-1.1564561182112803E-2</v>
      </c>
    </row>
    <row r="254" spans="1:24" s="3" customFormat="1" ht="11.25" customHeight="1" x14ac:dyDescent="0.2">
      <c r="A254" s="2">
        <v>5431</v>
      </c>
      <c r="B254" s="4" t="s">
        <v>21</v>
      </c>
      <c r="C254" s="4" t="s">
        <v>9</v>
      </c>
      <c r="D254" s="4">
        <v>901117560</v>
      </c>
      <c r="E254" s="4" t="s">
        <v>49</v>
      </c>
      <c r="F254" s="4" t="s">
        <v>260</v>
      </c>
      <c r="G254" s="4" t="s">
        <v>74</v>
      </c>
      <c r="H254" s="4" t="s">
        <v>10</v>
      </c>
      <c r="I254" s="4" t="s">
        <v>261</v>
      </c>
      <c r="J254" s="4" t="s">
        <v>11</v>
      </c>
      <c r="K254" s="4" t="s">
        <v>11</v>
      </c>
      <c r="L254" s="4" t="s">
        <v>12</v>
      </c>
      <c r="M254" s="4">
        <v>24261354</v>
      </c>
      <c r="N254" s="4">
        <v>27779740</v>
      </c>
      <c r="O254" s="4">
        <v>7718797</v>
      </c>
      <c r="P254" s="4">
        <v>8915942</v>
      </c>
      <c r="Q254" s="4">
        <v>18863798</v>
      </c>
      <c r="R254" s="4">
        <v>-3563950</v>
      </c>
      <c r="S254" s="4"/>
      <c r="T254" s="18">
        <f t="shared" si="18"/>
        <v>3.1431522295507968</v>
      </c>
      <c r="U254" s="18">
        <f t="shared" si="19"/>
        <v>0.32095124000440611</v>
      </c>
      <c r="V254" s="18"/>
      <c r="W254" s="18">
        <f t="shared" si="20"/>
        <v>-0.18893067027117233</v>
      </c>
      <c r="X254" s="20">
        <f t="shared" si="21"/>
        <v>-0.12829313737277598</v>
      </c>
    </row>
    <row r="255" spans="1:24" s="3" customFormat="1" ht="11.25" customHeight="1" x14ac:dyDescent="0.2">
      <c r="A255" s="2">
        <v>18077</v>
      </c>
      <c r="B255" s="4" t="s">
        <v>19</v>
      </c>
      <c r="C255" s="4" t="s">
        <v>9</v>
      </c>
      <c r="D255" s="4">
        <v>890307709</v>
      </c>
      <c r="E255" s="4" t="s">
        <v>49</v>
      </c>
      <c r="F255" s="4" t="s">
        <v>709</v>
      </c>
      <c r="G255" s="4" t="s">
        <v>78</v>
      </c>
      <c r="H255" s="4" t="s">
        <v>75</v>
      </c>
      <c r="I255" s="4" t="s">
        <v>710</v>
      </c>
      <c r="J255" s="4" t="s">
        <v>178</v>
      </c>
      <c r="K255" s="4" t="s">
        <v>179</v>
      </c>
      <c r="L255" s="4" t="s">
        <v>12</v>
      </c>
      <c r="M255" s="4">
        <v>2327971</v>
      </c>
      <c r="N255" s="4">
        <v>8779585</v>
      </c>
      <c r="O255" s="4">
        <v>733836</v>
      </c>
      <c r="P255" s="4">
        <v>8321655</v>
      </c>
      <c r="Q255" s="4">
        <v>457930</v>
      </c>
      <c r="R255" s="4">
        <v>-13412</v>
      </c>
      <c r="S255" s="4"/>
      <c r="T255" s="18">
        <f t="shared" si="18"/>
        <v>3.1723314200993138</v>
      </c>
      <c r="U255" s="18">
        <f t="shared" si="19"/>
        <v>0.94784149820293329</v>
      </c>
      <c r="V255" s="18"/>
      <c r="W255" s="18">
        <f t="shared" si="20"/>
        <v>-2.9288319175419825E-2</v>
      </c>
      <c r="X255" s="20">
        <f t="shared" si="21"/>
        <v>-1.5276348483441984E-3</v>
      </c>
    </row>
    <row r="256" spans="1:24" s="3" customFormat="1" ht="11.25" customHeight="1" x14ac:dyDescent="0.2">
      <c r="A256" s="2">
        <v>1035</v>
      </c>
      <c r="B256" s="4" t="s">
        <v>28</v>
      </c>
      <c r="C256" s="4" t="s">
        <v>9</v>
      </c>
      <c r="D256" s="4">
        <v>830021108</v>
      </c>
      <c r="E256" s="4" t="s">
        <v>49</v>
      </c>
      <c r="F256" s="4" t="s">
        <v>1116</v>
      </c>
      <c r="G256" s="4" t="s">
        <v>74</v>
      </c>
      <c r="H256" s="4" t="s">
        <v>75</v>
      </c>
      <c r="I256" s="4" t="s">
        <v>1117</v>
      </c>
      <c r="J256" s="4" t="s">
        <v>11</v>
      </c>
      <c r="K256" s="4" t="s">
        <v>11</v>
      </c>
      <c r="L256" s="4" t="s">
        <v>12</v>
      </c>
      <c r="M256" s="4">
        <v>8969264</v>
      </c>
      <c r="N256" s="4">
        <v>14295705</v>
      </c>
      <c r="O256" s="4">
        <v>2827249</v>
      </c>
      <c r="P256" s="4">
        <v>4722761</v>
      </c>
      <c r="Q256" s="4">
        <v>9572944</v>
      </c>
      <c r="R256" s="4">
        <v>1206019</v>
      </c>
      <c r="S256" s="4">
        <v>782519</v>
      </c>
      <c r="T256" s="18">
        <f t="shared" si="18"/>
        <v>3.1724351127191133</v>
      </c>
      <c r="U256" s="18">
        <f t="shared" si="19"/>
        <v>0.33036223117362873</v>
      </c>
      <c r="V256" s="18">
        <f>R256/S256</f>
        <v>1.5412009165272664</v>
      </c>
      <c r="W256" s="18">
        <f t="shared" si="20"/>
        <v>0.12598203854530018</v>
      </c>
      <c r="X256" s="20">
        <f t="shared" si="21"/>
        <v>8.4362331203672716E-2</v>
      </c>
    </row>
    <row r="257" spans="1:24" s="3" customFormat="1" ht="11.25" customHeight="1" x14ac:dyDescent="0.2">
      <c r="A257" s="2">
        <v>30923</v>
      </c>
      <c r="B257" s="4" t="s">
        <v>19</v>
      </c>
      <c r="C257" s="4" t="s">
        <v>9</v>
      </c>
      <c r="D257" s="4">
        <v>900414376</v>
      </c>
      <c r="E257" s="4" t="s">
        <v>49</v>
      </c>
      <c r="F257" s="4" t="s">
        <v>959</v>
      </c>
      <c r="G257" s="4" t="s">
        <v>74</v>
      </c>
      <c r="H257" s="4" t="s">
        <v>10</v>
      </c>
      <c r="I257" s="4" t="s">
        <v>960</v>
      </c>
      <c r="J257" s="4" t="s">
        <v>11</v>
      </c>
      <c r="K257" s="4" t="s">
        <v>11</v>
      </c>
      <c r="L257" s="4" t="s">
        <v>12</v>
      </c>
      <c r="M257" s="4">
        <v>13944100</v>
      </c>
      <c r="N257" s="4">
        <v>16487405</v>
      </c>
      <c r="O257" s="4">
        <v>4336768</v>
      </c>
      <c r="P257" s="4">
        <v>10622186</v>
      </c>
      <c r="Q257" s="4">
        <v>5865219</v>
      </c>
      <c r="R257" s="4">
        <v>670764</v>
      </c>
      <c r="S257" s="4">
        <v>467177</v>
      </c>
      <c r="T257" s="18">
        <f t="shared" si="18"/>
        <v>3.2153207181015908</v>
      </c>
      <c r="U257" s="18">
        <f t="shared" si="19"/>
        <v>0.64426063410221313</v>
      </c>
      <c r="V257" s="18">
        <f>R257/S257</f>
        <v>1.4357812991649845</v>
      </c>
      <c r="W257" s="18">
        <f t="shared" si="20"/>
        <v>0.11436299309539848</v>
      </c>
      <c r="X257" s="20">
        <f t="shared" si="21"/>
        <v>4.0683418645930031E-2</v>
      </c>
    </row>
    <row r="258" spans="1:24" s="3" customFormat="1" ht="11.25" customHeight="1" x14ac:dyDescent="0.2">
      <c r="A258" s="2">
        <v>3407</v>
      </c>
      <c r="B258" s="4" t="s">
        <v>19</v>
      </c>
      <c r="C258" s="4" t="s">
        <v>9</v>
      </c>
      <c r="D258" s="4">
        <v>800185534</v>
      </c>
      <c r="E258" s="4" t="s">
        <v>49</v>
      </c>
      <c r="F258" s="4" t="s">
        <v>372</v>
      </c>
      <c r="G258" s="4" t="s">
        <v>74</v>
      </c>
      <c r="H258" s="4" t="s">
        <v>10</v>
      </c>
      <c r="I258" s="4" t="s">
        <v>373</v>
      </c>
      <c r="J258" s="4" t="s">
        <v>11</v>
      </c>
      <c r="K258" s="4" t="s">
        <v>11</v>
      </c>
      <c r="L258" s="4" t="s">
        <v>12</v>
      </c>
      <c r="M258" s="4">
        <v>5388510</v>
      </c>
      <c r="N258" s="4">
        <v>5874447</v>
      </c>
      <c r="O258" s="4">
        <v>1666612</v>
      </c>
      <c r="P258" s="4">
        <v>2273677</v>
      </c>
      <c r="Q258" s="4">
        <v>3600770</v>
      </c>
      <c r="R258" s="4">
        <v>2022878</v>
      </c>
      <c r="S258" s="4"/>
      <c r="T258" s="18">
        <f t="shared" si="18"/>
        <v>3.233212049355219</v>
      </c>
      <c r="U258" s="18">
        <f t="shared" si="19"/>
        <v>0.38704528273044253</v>
      </c>
      <c r="V258" s="18"/>
      <c r="W258" s="18">
        <f t="shared" si="20"/>
        <v>0.56179039483221649</v>
      </c>
      <c r="X258" s="20">
        <f t="shared" si="21"/>
        <v>0.34435207262913431</v>
      </c>
    </row>
    <row r="259" spans="1:24" s="3" customFormat="1" ht="11.25" customHeight="1" x14ac:dyDescent="0.2">
      <c r="A259" s="2">
        <v>5213</v>
      </c>
      <c r="B259" s="4" t="s">
        <v>21</v>
      </c>
      <c r="C259" s="4" t="s">
        <v>9</v>
      </c>
      <c r="D259" s="4">
        <v>900958202</v>
      </c>
      <c r="E259" s="4" t="s">
        <v>49</v>
      </c>
      <c r="F259" s="4" t="s">
        <v>256</v>
      </c>
      <c r="G259" s="4" t="s">
        <v>74</v>
      </c>
      <c r="H259" s="4" t="s">
        <v>10</v>
      </c>
      <c r="I259" s="4" t="s">
        <v>257</v>
      </c>
      <c r="J259" s="4" t="s">
        <v>11</v>
      </c>
      <c r="K259" s="4" t="s">
        <v>11</v>
      </c>
      <c r="L259" s="4" t="s">
        <v>12</v>
      </c>
      <c r="M259" s="4">
        <v>57746577</v>
      </c>
      <c r="N259" s="4">
        <v>60444676</v>
      </c>
      <c r="O259" s="4">
        <v>17754049</v>
      </c>
      <c r="P259" s="4">
        <v>36108183</v>
      </c>
      <c r="Q259" s="4">
        <v>24336493</v>
      </c>
      <c r="R259" s="4">
        <v>6815080</v>
      </c>
      <c r="S259" s="4">
        <v>1597888</v>
      </c>
      <c r="T259" s="18">
        <f t="shared" si="18"/>
        <v>3.2525863255193226</v>
      </c>
      <c r="U259" s="18">
        <f t="shared" si="19"/>
        <v>0.59737573909735242</v>
      </c>
      <c r="V259" s="18">
        <f>R259/S259</f>
        <v>4.2650548724316097</v>
      </c>
      <c r="W259" s="18">
        <f t="shared" si="20"/>
        <v>0.28003541841464175</v>
      </c>
      <c r="X259" s="20">
        <f t="shared" si="21"/>
        <v>0.1127490533657588</v>
      </c>
    </row>
    <row r="260" spans="1:24" s="3" customFormat="1" ht="11.25" customHeight="1" x14ac:dyDescent="0.2">
      <c r="A260" s="2">
        <v>4567</v>
      </c>
      <c r="B260" s="4" t="s">
        <v>21</v>
      </c>
      <c r="C260" s="4" t="s">
        <v>9</v>
      </c>
      <c r="D260" s="4">
        <v>900561151</v>
      </c>
      <c r="E260" s="4" t="s">
        <v>49</v>
      </c>
      <c r="F260" s="4" t="s">
        <v>240</v>
      </c>
      <c r="G260" s="4" t="s">
        <v>74</v>
      </c>
      <c r="H260" s="4" t="s">
        <v>10</v>
      </c>
      <c r="I260" s="4" t="s">
        <v>241</v>
      </c>
      <c r="J260" s="4" t="s">
        <v>23</v>
      </c>
      <c r="K260" s="4" t="s">
        <v>136</v>
      </c>
      <c r="L260" s="4" t="s">
        <v>12</v>
      </c>
      <c r="M260" s="4">
        <v>15891329</v>
      </c>
      <c r="N260" s="4">
        <v>20034164</v>
      </c>
      <c r="O260" s="4">
        <v>4872080</v>
      </c>
      <c r="P260" s="4">
        <v>13506544</v>
      </c>
      <c r="Q260" s="4">
        <v>6527620</v>
      </c>
      <c r="R260" s="4">
        <v>3261643</v>
      </c>
      <c r="S260" s="4">
        <v>857785</v>
      </c>
      <c r="T260" s="18">
        <f t="shared" si="18"/>
        <v>3.2617134776112051</v>
      </c>
      <c r="U260" s="18">
        <f t="shared" si="19"/>
        <v>0.67417557328571331</v>
      </c>
      <c r="V260" s="18">
        <f>R260/S260</f>
        <v>3.8024015341839736</v>
      </c>
      <c r="W260" s="18">
        <f t="shared" si="20"/>
        <v>0.49966802601867144</v>
      </c>
      <c r="X260" s="20">
        <f t="shared" si="21"/>
        <v>0.16280404812499288</v>
      </c>
    </row>
    <row r="261" spans="1:24" s="3" customFormat="1" ht="11.25" customHeight="1" x14ac:dyDescent="0.2">
      <c r="A261" s="2">
        <v>155</v>
      </c>
      <c r="B261" s="4" t="s">
        <v>21</v>
      </c>
      <c r="C261" s="4" t="s">
        <v>9</v>
      </c>
      <c r="D261" s="4">
        <v>800051319</v>
      </c>
      <c r="E261" s="4" t="s">
        <v>49</v>
      </c>
      <c r="F261" s="4" t="s">
        <v>80</v>
      </c>
      <c r="G261" s="4" t="s">
        <v>74</v>
      </c>
      <c r="H261" s="4" t="s">
        <v>10</v>
      </c>
      <c r="I261" s="4" t="s">
        <v>81</v>
      </c>
      <c r="J261" s="4" t="s">
        <v>13</v>
      </c>
      <c r="K261" s="4" t="s">
        <v>22</v>
      </c>
      <c r="L261" s="4" t="s">
        <v>12</v>
      </c>
      <c r="M261" s="4">
        <v>38103064</v>
      </c>
      <c r="N261" s="4">
        <v>57894848</v>
      </c>
      <c r="O261" s="4">
        <v>11608524</v>
      </c>
      <c r="P261" s="4">
        <v>23290496</v>
      </c>
      <c r="Q261" s="4">
        <v>34604352</v>
      </c>
      <c r="R261" s="4">
        <v>336028</v>
      </c>
      <c r="S261" s="4">
        <v>1153434</v>
      </c>
      <c r="T261" s="18">
        <f t="shared" si="18"/>
        <v>3.2823349462860221</v>
      </c>
      <c r="U261" s="18">
        <f t="shared" si="19"/>
        <v>0.40228961305848837</v>
      </c>
      <c r="V261" s="18">
        <f>R261/S261</f>
        <v>0.29132832914583756</v>
      </c>
      <c r="W261" s="18">
        <f t="shared" si="20"/>
        <v>9.7105705085880536E-3</v>
      </c>
      <c r="X261" s="20">
        <f t="shared" si="21"/>
        <v>5.804108856110996E-3</v>
      </c>
    </row>
    <row r="262" spans="1:24" s="3" customFormat="1" ht="11.25" customHeight="1" x14ac:dyDescent="0.2">
      <c r="A262" s="2">
        <v>29803</v>
      </c>
      <c r="B262" s="4" t="s">
        <v>19</v>
      </c>
      <c r="C262" s="4" t="s">
        <v>9</v>
      </c>
      <c r="D262" s="4">
        <v>900384485</v>
      </c>
      <c r="E262" s="4" t="s">
        <v>49</v>
      </c>
      <c r="F262" s="4" t="s">
        <v>941</v>
      </c>
      <c r="G262" s="4" t="s">
        <v>78</v>
      </c>
      <c r="H262" s="4" t="s">
        <v>10</v>
      </c>
      <c r="I262" s="4" t="s">
        <v>942</v>
      </c>
      <c r="J262" s="4" t="s">
        <v>368</v>
      </c>
      <c r="K262" s="4" t="s">
        <v>369</v>
      </c>
      <c r="L262" s="4" t="s">
        <v>12</v>
      </c>
      <c r="M262" s="4">
        <v>1697384</v>
      </c>
      <c r="N262" s="4">
        <v>7001609</v>
      </c>
      <c r="O262" s="4">
        <v>516186</v>
      </c>
      <c r="P262" s="4">
        <v>2756030</v>
      </c>
      <c r="Q262" s="4">
        <v>4245579</v>
      </c>
      <c r="R262" s="4">
        <v>659310</v>
      </c>
      <c r="S262" s="4"/>
      <c r="T262" s="18">
        <f t="shared" si="18"/>
        <v>3.2883185518398408</v>
      </c>
      <c r="U262" s="18">
        <f t="shared" si="19"/>
        <v>0.39362809319972025</v>
      </c>
      <c r="V262" s="18"/>
      <c r="W262" s="18">
        <f t="shared" si="20"/>
        <v>0.15529330628401922</v>
      </c>
      <c r="X262" s="20">
        <f t="shared" si="21"/>
        <v>9.4165498244760601E-2</v>
      </c>
    </row>
    <row r="263" spans="1:24" s="3" customFormat="1" ht="11.25" customHeight="1" x14ac:dyDescent="0.2">
      <c r="A263" s="2">
        <v>24127</v>
      </c>
      <c r="B263" s="4" t="s">
        <v>19</v>
      </c>
      <c r="C263" s="4" t="s">
        <v>9</v>
      </c>
      <c r="D263" s="4">
        <v>900157835</v>
      </c>
      <c r="E263" s="4" t="s">
        <v>49</v>
      </c>
      <c r="F263" s="4" t="s">
        <v>824</v>
      </c>
      <c r="G263" s="4" t="s">
        <v>74</v>
      </c>
      <c r="H263" s="4" t="s">
        <v>14</v>
      </c>
      <c r="I263" s="4" t="s">
        <v>825</v>
      </c>
      <c r="J263" s="4" t="s">
        <v>11</v>
      </c>
      <c r="K263" s="4" t="s">
        <v>11</v>
      </c>
      <c r="L263" s="4" t="s">
        <v>12</v>
      </c>
      <c r="M263" s="4">
        <v>2439137</v>
      </c>
      <c r="N263" s="4">
        <v>2757653</v>
      </c>
      <c r="O263" s="4">
        <v>733836</v>
      </c>
      <c r="P263" s="4">
        <v>1840339</v>
      </c>
      <c r="Q263" s="4">
        <v>917314</v>
      </c>
      <c r="R263" s="4">
        <v>198844</v>
      </c>
      <c r="S263" s="4">
        <v>114323</v>
      </c>
      <c r="T263" s="18">
        <f t="shared" si="18"/>
        <v>3.323817583220229</v>
      </c>
      <c r="U263" s="18">
        <f t="shared" si="19"/>
        <v>0.66735698798942433</v>
      </c>
      <c r="V263" s="18">
        <f>R263/S263</f>
        <v>1.7393175476500791</v>
      </c>
      <c r="W263" s="18">
        <f t="shared" si="20"/>
        <v>0.21676764989959818</v>
      </c>
      <c r="X263" s="20">
        <f t="shared" si="21"/>
        <v>7.2106243969056294E-2</v>
      </c>
    </row>
    <row r="264" spans="1:24" s="3" customFormat="1" ht="11.25" customHeight="1" x14ac:dyDescent="0.2">
      <c r="A264" s="2"/>
      <c r="B264" s="4"/>
      <c r="C264" s="4"/>
      <c r="D264" s="33"/>
      <c r="E264" s="33"/>
      <c r="F264" s="33" t="s">
        <v>1137</v>
      </c>
      <c r="G264" s="32" t="s">
        <v>1133</v>
      </c>
      <c r="H264" s="4"/>
      <c r="I264" s="4"/>
      <c r="J264" s="4"/>
      <c r="K264" s="4"/>
      <c r="L264" s="4"/>
      <c r="M264" s="4">
        <v>16881955955</v>
      </c>
      <c r="N264" s="4">
        <v>30585810220</v>
      </c>
      <c r="O264" s="4">
        <v>5055316658</v>
      </c>
      <c r="P264" s="4">
        <v>16364220709</v>
      </c>
      <c r="Q264" s="4">
        <v>14221589511</v>
      </c>
      <c r="R264" s="4">
        <v>3121069800</v>
      </c>
      <c r="S264" s="4">
        <v>1538145989</v>
      </c>
      <c r="T264" s="18">
        <f t="shared" si="18"/>
        <v>3.339445794811772</v>
      </c>
      <c r="U264" s="18">
        <f t="shared" si="19"/>
        <v>0.53502655614790506</v>
      </c>
      <c r="V264" s="18">
        <f>R264/S264</f>
        <v>2.0291115552881371</v>
      </c>
      <c r="W264" s="18">
        <f t="shared" si="20"/>
        <v>0.21945998354023227</v>
      </c>
      <c r="X264" s="20">
        <f t="shared" si="21"/>
        <v>0.10204306433442586</v>
      </c>
    </row>
    <row r="265" spans="1:24" s="3" customFormat="1" ht="11.25" customHeight="1" x14ac:dyDescent="0.2">
      <c r="A265" s="2">
        <v>9881</v>
      </c>
      <c r="B265" s="4" t="s">
        <v>19</v>
      </c>
      <c r="C265" s="4" t="s">
        <v>9</v>
      </c>
      <c r="D265" s="4">
        <v>830013234</v>
      </c>
      <c r="E265" s="4" t="s">
        <v>49</v>
      </c>
      <c r="F265" s="4" t="s">
        <v>508</v>
      </c>
      <c r="G265" s="4" t="s">
        <v>74</v>
      </c>
      <c r="H265" s="4" t="s">
        <v>14</v>
      </c>
      <c r="I265" s="4" t="s">
        <v>509</v>
      </c>
      <c r="J265" s="4" t="s">
        <v>11</v>
      </c>
      <c r="K265" s="4" t="s">
        <v>11</v>
      </c>
      <c r="L265" s="4" t="s">
        <v>12</v>
      </c>
      <c r="M265" s="4">
        <v>2337848</v>
      </c>
      <c r="N265" s="4">
        <v>4807261</v>
      </c>
      <c r="O265" s="4">
        <v>699098</v>
      </c>
      <c r="P265" s="4">
        <v>1250116</v>
      </c>
      <c r="Q265" s="4">
        <v>3557145</v>
      </c>
      <c r="R265" s="4">
        <v>1444455</v>
      </c>
      <c r="S265" s="4">
        <v>89693</v>
      </c>
      <c r="T265" s="18">
        <f t="shared" si="18"/>
        <v>3.3440919584950892</v>
      </c>
      <c r="U265" s="18">
        <f t="shared" si="19"/>
        <v>0.26004745737749624</v>
      </c>
      <c r="V265" s="18">
        <f>R265/S265</f>
        <v>16.104434013802639</v>
      </c>
      <c r="W265" s="18">
        <f t="shared" si="20"/>
        <v>0.40607144212563728</v>
      </c>
      <c r="X265" s="20">
        <f t="shared" si="21"/>
        <v>0.30047359608725216</v>
      </c>
    </row>
    <row r="266" spans="1:24" s="3" customFormat="1" ht="11.25" customHeight="1" x14ac:dyDescent="0.2">
      <c r="A266" s="2">
        <v>31867</v>
      </c>
      <c r="B266" s="4" t="s">
        <v>19</v>
      </c>
      <c r="C266" s="4" t="s">
        <v>9</v>
      </c>
      <c r="D266" s="4">
        <v>900446887</v>
      </c>
      <c r="E266" s="4" t="s">
        <v>49</v>
      </c>
      <c r="F266" s="4" t="s">
        <v>984</v>
      </c>
      <c r="G266" s="4" t="s">
        <v>74</v>
      </c>
      <c r="H266" s="4" t="s">
        <v>10</v>
      </c>
      <c r="I266" s="4" t="s">
        <v>985</v>
      </c>
      <c r="J266" s="4" t="s">
        <v>26</v>
      </c>
      <c r="K266" s="4" t="s">
        <v>27</v>
      </c>
      <c r="L266" s="4" t="s">
        <v>12</v>
      </c>
      <c r="M266" s="4">
        <v>10698360</v>
      </c>
      <c r="N266" s="4">
        <v>10981402</v>
      </c>
      <c r="O266" s="4">
        <v>3170245</v>
      </c>
      <c r="P266" s="4">
        <v>4795289</v>
      </c>
      <c r="Q266" s="4">
        <v>6186113</v>
      </c>
      <c r="R266" s="4">
        <v>537955</v>
      </c>
      <c r="S266" s="4"/>
      <c r="T266" s="18">
        <f t="shared" si="18"/>
        <v>3.3746161574263187</v>
      </c>
      <c r="U266" s="18">
        <f t="shared" si="19"/>
        <v>0.43667365970210359</v>
      </c>
      <c r="V266" s="18"/>
      <c r="W266" s="18">
        <f t="shared" si="20"/>
        <v>8.6961715700957939E-2</v>
      </c>
      <c r="X266" s="20">
        <f t="shared" si="21"/>
        <v>4.8987825051846748E-2</v>
      </c>
    </row>
    <row r="267" spans="1:24" s="3" customFormat="1" ht="11.25" customHeight="1" x14ac:dyDescent="0.2">
      <c r="A267" s="2">
        <v>2963</v>
      </c>
      <c r="B267" s="4" t="s">
        <v>19</v>
      </c>
      <c r="C267" s="4" t="s">
        <v>9</v>
      </c>
      <c r="D267" s="4">
        <v>800164421</v>
      </c>
      <c r="E267" s="4" t="s">
        <v>49</v>
      </c>
      <c r="F267" s="4" t="s">
        <v>358</v>
      </c>
      <c r="G267" s="4" t="s">
        <v>74</v>
      </c>
      <c r="H267" s="4" t="s">
        <v>10</v>
      </c>
      <c r="I267" s="4" t="s">
        <v>359</v>
      </c>
      <c r="J267" s="4" t="s">
        <v>178</v>
      </c>
      <c r="K267" s="4" t="s">
        <v>179</v>
      </c>
      <c r="L267" s="4" t="s">
        <v>12</v>
      </c>
      <c r="M267" s="4">
        <v>4587205</v>
      </c>
      <c r="N267" s="4">
        <v>5172625</v>
      </c>
      <c r="O267" s="4">
        <v>1350514</v>
      </c>
      <c r="P267" s="4">
        <v>3795493</v>
      </c>
      <c r="Q267" s="4">
        <v>1377132</v>
      </c>
      <c r="R267" s="4">
        <v>523022</v>
      </c>
      <c r="S267" s="4">
        <v>125878</v>
      </c>
      <c r="T267" s="18">
        <f t="shared" si="18"/>
        <v>3.3966363917737987</v>
      </c>
      <c r="U267" s="18">
        <f t="shared" si="19"/>
        <v>0.73376535124815734</v>
      </c>
      <c r="V267" s="18">
        <f>R267/S267</f>
        <v>4.1549913408220656</v>
      </c>
      <c r="W267" s="18">
        <f t="shared" si="20"/>
        <v>0.3797907535370611</v>
      </c>
      <c r="X267" s="20">
        <f t="shared" si="21"/>
        <v>0.10111345786713709</v>
      </c>
    </row>
    <row r="268" spans="1:24" s="3" customFormat="1" ht="11.25" customHeight="1" x14ac:dyDescent="0.2">
      <c r="A268" s="2">
        <v>28347</v>
      </c>
      <c r="B268" s="4" t="s">
        <v>19</v>
      </c>
      <c r="C268" s="4" t="s">
        <v>9</v>
      </c>
      <c r="D268" s="4">
        <v>900332988</v>
      </c>
      <c r="E268" s="4" t="s">
        <v>49</v>
      </c>
      <c r="F268" s="4" t="s">
        <v>901</v>
      </c>
      <c r="G268" s="4" t="s">
        <v>74</v>
      </c>
      <c r="H268" s="4" t="s">
        <v>10</v>
      </c>
      <c r="I268" s="4" t="s">
        <v>902</v>
      </c>
      <c r="J268" s="4" t="s">
        <v>11</v>
      </c>
      <c r="K268" s="4" t="s">
        <v>11</v>
      </c>
      <c r="L268" s="4" t="s">
        <v>12</v>
      </c>
      <c r="M268" s="4">
        <v>2639979</v>
      </c>
      <c r="N268" s="4">
        <v>2982048</v>
      </c>
      <c r="O268" s="4">
        <v>774590</v>
      </c>
      <c r="P268" s="4">
        <v>1639644</v>
      </c>
      <c r="Q268" s="4">
        <v>1342404</v>
      </c>
      <c r="R268" s="4">
        <v>391942</v>
      </c>
      <c r="S268" s="4">
        <v>142705</v>
      </c>
      <c r="T268" s="18">
        <f t="shared" ref="T268:T331" si="22">M268/O268</f>
        <v>3.4082275784608633</v>
      </c>
      <c r="U268" s="18">
        <f t="shared" ref="U268:U331" si="23">P268/N268</f>
        <v>0.54983823198016935</v>
      </c>
      <c r="V268" s="18">
        <f>R268/S268</f>
        <v>2.7465190427805615</v>
      </c>
      <c r="W268" s="18">
        <f t="shared" ref="W268:W331" si="24">R268/Q268</f>
        <v>0.29197022654878857</v>
      </c>
      <c r="X268" s="20">
        <f t="shared" ref="X268:X331" si="25">R268/N268</f>
        <v>0.13143383339235318</v>
      </c>
    </row>
    <row r="269" spans="1:24" s="3" customFormat="1" ht="11.25" customHeight="1" x14ac:dyDescent="0.2">
      <c r="A269" s="2"/>
      <c r="B269" s="4"/>
      <c r="C269" s="4"/>
      <c r="D269" s="33"/>
      <c r="E269" s="33"/>
      <c r="F269" s="33" t="s">
        <v>1131</v>
      </c>
      <c r="G269" s="32" t="s">
        <v>1133</v>
      </c>
      <c r="H269" s="4"/>
      <c r="I269" s="4"/>
      <c r="J269" s="4"/>
      <c r="K269" s="4"/>
      <c r="L269" s="4"/>
      <c r="M269" s="4">
        <v>1592658104</v>
      </c>
      <c r="N269" s="4">
        <v>2137614271</v>
      </c>
      <c r="O269" s="4">
        <v>466203606</v>
      </c>
      <c r="P269" s="4">
        <v>634766121</v>
      </c>
      <c r="Q269" s="4">
        <v>1502848150</v>
      </c>
      <c r="R269" s="4">
        <v>1849837284</v>
      </c>
      <c r="S269" s="4">
        <v>24525692</v>
      </c>
      <c r="T269" s="18">
        <f t="shared" si="22"/>
        <v>3.4162286252243188</v>
      </c>
      <c r="U269" s="18">
        <f t="shared" si="23"/>
        <v>0.29695073129496335</v>
      </c>
      <c r="V269" s="18">
        <f>R269/S269</f>
        <v>75.424468512448087</v>
      </c>
      <c r="W269" s="18">
        <f t="shared" si="24"/>
        <v>1.2308876874885863</v>
      </c>
      <c r="X269" s="20">
        <f t="shared" si="25"/>
        <v>0.86537468854688426</v>
      </c>
    </row>
    <row r="270" spans="1:24" s="3" customFormat="1" ht="11.25" customHeight="1" x14ac:dyDescent="0.2">
      <c r="A270" s="2">
        <v>2259</v>
      </c>
      <c r="B270" s="4" t="s">
        <v>21</v>
      </c>
      <c r="C270" s="4" t="s">
        <v>9</v>
      </c>
      <c r="D270" s="4">
        <v>860072122</v>
      </c>
      <c r="E270" s="4" t="s">
        <v>49</v>
      </c>
      <c r="F270" s="4" t="s">
        <v>157</v>
      </c>
      <c r="G270" s="4" t="s">
        <v>74</v>
      </c>
      <c r="H270" s="4" t="s">
        <v>10</v>
      </c>
      <c r="I270" s="4" t="s">
        <v>158</v>
      </c>
      <c r="J270" s="4" t="s">
        <v>11</v>
      </c>
      <c r="K270" s="4" t="s">
        <v>11</v>
      </c>
      <c r="L270" s="4" t="s">
        <v>12</v>
      </c>
      <c r="M270" s="4">
        <v>3354358</v>
      </c>
      <c r="N270" s="4">
        <v>3437608</v>
      </c>
      <c r="O270" s="4">
        <v>980403</v>
      </c>
      <c r="P270" s="4">
        <v>1303651</v>
      </c>
      <c r="Q270" s="4">
        <v>2133957</v>
      </c>
      <c r="R270" s="4">
        <v>253588</v>
      </c>
      <c r="S270" s="4"/>
      <c r="T270" s="18">
        <f t="shared" si="22"/>
        <v>3.4214073192350494</v>
      </c>
      <c r="U270" s="18">
        <f t="shared" si="23"/>
        <v>0.37923201249240751</v>
      </c>
      <c r="V270" s="18"/>
      <c r="W270" s="18">
        <f t="shared" si="24"/>
        <v>0.11883463443733872</v>
      </c>
      <c r="X270" s="20">
        <f t="shared" si="25"/>
        <v>7.3768736865867199E-2</v>
      </c>
    </row>
    <row r="271" spans="1:24" s="3" customFormat="1" ht="11.25" customHeight="1" x14ac:dyDescent="0.2">
      <c r="A271" s="2">
        <v>5143</v>
      </c>
      <c r="B271" s="4" t="s">
        <v>21</v>
      </c>
      <c r="C271" s="4" t="s">
        <v>9</v>
      </c>
      <c r="D271" s="4">
        <v>900896981</v>
      </c>
      <c r="E271" s="4" t="s">
        <v>49</v>
      </c>
      <c r="F271" s="4" t="s">
        <v>254</v>
      </c>
      <c r="G271" s="4" t="s">
        <v>74</v>
      </c>
      <c r="H271" s="4" t="s">
        <v>10</v>
      </c>
      <c r="I271" s="4" t="s">
        <v>255</v>
      </c>
      <c r="J271" s="4" t="s">
        <v>11</v>
      </c>
      <c r="K271" s="4" t="s">
        <v>11</v>
      </c>
      <c r="L271" s="4" t="s">
        <v>12</v>
      </c>
      <c r="M271" s="4">
        <v>60110279</v>
      </c>
      <c r="N271" s="4">
        <v>71157564</v>
      </c>
      <c r="O271" s="4">
        <v>17473260</v>
      </c>
      <c r="P271" s="4">
        <v>41919586</v>
      </c>
      <c r="Q271" s="4">
        <v>29237978</v>
      </c>
      <c r="R271" s="4">
        <v>4150079</v>
      </c>
      <c r="S271" s="4">
        <v>767123</v>
      </c>
      <c r="T271" s="18">
        <f t="shared" si="22"/>
        <v>3.4401296037488138</v>
      </c>
      <c r="U271" s="18">
        <f t="shared" si="23"/>
        <v>0.58910934612657617</v>
      </c>
      <c r="V271" s="18">
        <f>R271/S271</f>
        <v>5.4099264394367008</v>
      </c>
      <c r="W271" s="18">
        <f t="shared" si="24"/>
        <v>0.14194138185615982</v>
      </c>
      <c r="X271" s="20">
        <f t="shared" si="25"/>
        <v>5.8322387202574835E-2</v>
      </c>
    </row>
    <row r="272" spans="1:24" s="3" customFormat="1" ht="11.25" customHeight="1" x14ac:dyDescent="0.2">
      <c r="A272" s="2">
        <v>2323</v>
      </c>
      <c r="B272" s="4" t="s">
        <v>21</v>
      </c>
      <c r="C272" s="4" t="s">
        <v>9</v>
      </c>
      <c r="D272" s="4">
        <v>860450450</v>
      </c>
      <c r="E272" s="4" t="s">
        <v>49</v>
      </c>
      <c r="F272" s="4" t="s">
        <v>159</v>
      </c>
      <c r="G272" s="4" t="s">
        <v>74</v>
      </c>
      <c r="H272" s="4" t="s">
        <v>10</v>
      </c>
      <c r="I272" s="4" t="s">
        <v>160</v>
      </c>
      <c r="J272" s="4" t="s">
        <v>11</v>
      </c>
      <c r="K272" s="4" t="s">
        <v>11</v>
      </c>
      <c r="L272" s="4" t="s">
        <v>12</v>
      </c>
      <c r="M272" s="4">
        <v>62389976</v>
      </c>
      <c r="N272" s="4">
        <v>70701385</v>
      </c>
      <c r="O272" s="4">
        <v>18130555</v>
      </c>
      <c r="P272" s="4">
        <v>18130555</v>
      </c>
      <c r="Q272" s="4">
        <v>52570830</v>
      </c>
      <c r="R272" s="4">
        <v>14141660</v>
      </c>
      <c r="S272" s="4">
        <v>3158427</v>
      </c>
      <c r="T272" s="18">
        <f t="shared" si="22"/>
        <v>3.441150918987312</v>
      </c>
      <c r="U272" s="18">
        <f t="shared" si="23"/>
        <v>0.25643847005260223</v>
      </c>
      <c r="V272" s="18">
        <f>R272/S272</f>
        <v>4.4774376612155358</v>
      </c>
      <c r="W272" s="18">
        <f t="shared" si="24"/>
        <v>0.26900203021333313</v>
      </c>
      <c r="X272" s="20">
        <f t="shared" si="25"/>
        <v>0.2000195611443821</v>
      </c>
    </row>
    <row r="273" spans="1:24" s="3" customFormat="1" ht="11.25" customHeight="1" x14ac:dyDescent="0.2">
      <c r="A273" s="2">
        <v>22907</v>
      </c>
      <c r="B273" s="4" t="s">
        <v>19</v>
      </c>
      <c r="C273" s="4" t="s">
        <v>9</v>
      </c>
      <c r="D273" s="4">
        <v>900110270</v>
      </c>
      <c r="E273" s="4" t="s">
        <v>49</v>
      </c>
      <c r="F273" s="4" t="s">
        <v>793</v>
      </c>
      <c r="G273" s="4" t="s">
        <v>74</v>
      </c>
      <c r="H273" s="4" t="s">
        <v>10</v>
      </c>
      <c r="I273" s="4" t="s">
        <v>794</v>
      </c>
      <c r="J273" s="4" t="s">
        <v>11</v>
      </c>
      <c r="K273" s="4" t="s">
        <v>11</v>
      </c>
      <c r="L273" s="4" t="s">
        <v>12</v>
      </c>
      <c r="M273" s="4">
        <v>2558667</v>
      </c>
      <c r="N273" s="4">
        <v>2966299</v>
      </c>
      <c r="O273" s="4">
        <v>733836</v>
      </c>
      <c r="P273" s="4">
        <v>1665655</v>
      </c>
      <c r="Q273" s="4">
        <v>1300644</v>
      </c>
      <c r="R273" s="4">
        <v>144803</v>
      </c>
      <c r="S273" s="4"/>
      <c r="T273" s="18">
        <f t="shared" si="22"/>
        <v>3.4867013883210962</v>
      </c>
      <c r="U273" s="18">
        <f t="shared" si="23"/>
        <v>0.56152633298261567</v>
      </c>
      <c r="V273" s="18"/>
      <c r="W273" s="18">
        <f t="shared" si="24"/>
        <v>0.11133177103035112</v>
      </c>
      <c r="X273" s="20">
        <f t="shared" si="25"/>
        <v>4.8816049899217846E-2</v>
      </c>
    </row>
    <row r="274" spans="1:24" s="3" customFormat="1" ht="11.25" customHeight="1" x14ac:dyDescent="0.2">
      <c r="A274" s="2">
        <v>18061</v>
      </c>
      <c r="B274" s="4" t="s">
        <v>19</v>
      </c>
      <c r="C274" s="4" t="s">
        <v>9</v>
      </c>
      <c r="D274" s="4">
        <v>890306166</v>
      </c>
      <c r="E274" s="4" t="s">
        <v>49</v>
      </c>
      <c r="F274" s="4" t="s">
        <v>707</v>
      </c>
      <c r="G274" s="4" t="s">
        <v>74</v>
      </c>
      <c r="H274" s="4" t="s">
        <v>10</v>
      </c>
      <c r="I274" s="4" t="s">
        <v>708</v>
      </c>
      <c r="J274" s="4" t="s">
        <v>178</v>
      </c>
      <c r="K274" s="4" t="s">
        <v>179</v>
      </c>
      <c r="L274" s="4" t="s">
        <v>12</v>
      </c>
      <c r="M274" s="4">
        <v>2716548</v>
      </c>
      <c r="N274" s="4">
        <v>2785011</v>
      </c>
      <c r="O274" s="4">
        <v>774590</v>
      </c>
      <c r="P274" s="4">
        <v>341374</v>
      </c>
      <c r="Q274" s="4">
        <v>2443637</v>
      </c>
      <c r="R274" s="4">
        <v>39893</v>
      </c>
      <c r="S274" s="4"/>
      <c r="T274" s="18">
        <f t="shared" si="22"/>
        <v>3.5070785835086951</v>
      </c>
      <c r="U274" s="18">
        <f t="shared" si="23"/>
        <v>0.12257545840932046</v>
      </c>
      <c r="V274" s="18"/>
      <c r="W274" s="18">
        <f t="shared" si="24"/>
        <v>1.6325256165297872E-2</v>
      </c>
      <c r="X274" s="20">
        <f t="shared" si="25"/>
        <v>1.4324180407186901E-2</v>
      </c>
    </row>
    <row r="275" spans="1:24" s="3" customFormat="1" ht="11.25" customHeight="1" x14ac:dyDescent="0.2">
      <c r="A275" s="2">
        <v>33399</v>
      </c>
      <c r="B275" s="4" t="s">
        <v>19</v>
      </c>
      <c r="C275" s="4" t="s">
        <v>9</v>
      </c>
      <c r="D275" s="4">
        <v>900502162</v>
      </c>
      <c r="E275" s="4" t="s">
        <v>49</v>
      </c>
      <c r="F275" s="4" t="s">
        <v>1012</v>
      </c>
      <c r="G275" s="4" t="s">
        <v>423</v>
      </c>
      <c r="H275" s="4" t="s">
        <v>10</v>
      </c>
      <c r="I275" s="4" t="s">
        <v>1013</v>
      </c>
      <c r="J275" s="4" t="s">
        <v>1014</v>
      </c>
      <c r="K275" s="4" t="s">
        <v>1015</v>
      </c>
      <c r="L275" s="4" t="s">
        <v>12</v>
      </c>
      <c r="M275" s="4">
        <v>2456974</v>
      </c>
      <c r="N275" s="4">
        <v>3074020</v>
      </c>
      <c r="O275" s="4">
        <v>699098</v>
      </c>
      <c r="P275" s="4">
        <v>1061665</v>
      </c>
      <c r="Q275" s="4">
        <v>2012355</v>
      </c>
      <c r="R275" s="4">
        <v>615173</v>
      </c>
      <c r="S275" s="4">
        <v>168463</v>
      </c>
      <c r="T275" s="18">
        <f t="shared" si="22"/>
        <v>3.514491530515035</v>
      </c>
      <c r="U275" s="18">
        <f t="shared" si="23"/>
        <v>0.34536697874444539</v>
      </c>
      <c r="V275" s="18">
        <f>R275/S275</f>
        <v>3.6516801909024532</v>
      </c>
      <c r="W275" s="18">
        <f t="shared" si="24"/>
        <v>0.30569805029430691</v>
      </c>
      <c r="X275" s="20">
        <f t="shared" si="25"/>
        <v>0.20012003825609462</v>
      </c>
    </row>
    <row r="276" spans="1:24" s="3" customFormat="1" ht="11.25" customHeight="1" x14ac:dyDescent="0.2">
      <c r="A276" s="2">
        <v>2057</v>
      </c>
      <c r="B276" s="4" t="s">
        <v>19</v>
      </c>
      <c r="C276" s="4" t="s">
        <v>9</v>
      </c>
      <c r="D276" s="4">
        <v>800115389</v>
      </c>
      <c r="E276" s="4" t="s">
        <v>49</v>
      </c>
      <c r="F276" s="4" t="s">
        <v>346</v>
      </c>
      <c r="G276" s="4" t="s">
        <v>74</v>
      </c>
      <c r="H276" s="4" t="s">
        <v>14</v>
      </c>
      <c r="I276" s="4" t="s">
        <v>347</v>
      </c>
      <c r="J276" s="4" t="s">
        <v>11</v>
      </c>
      <c r="K276" s="4" t="s">
        <v>11</v>
      </c>
      <c r="L276" s="4" t="s">
        <v>12</v>
      </c>
      <c r="M276" s="4">
        <v>3562512</v>
      </c>
      <c r="N276" s="4">
        <v>4549967</v>
      </c>
      <c r="O276" s="4">
        <v>1001177</v>
      </c>
      <c r="P276" s="4">
        <v>1391732</v>
      </c>
      <c r="Q276" s="4">
        <v>3158235</v>
      </c>
      <c r="R276" s="4">
        <v>467296</v>
      </c>
      <c r="S276" s="4"/>
      <c r="T276" s="18">
        <f t="shared" si="22"/>
        <v>3.5583238528252248</v>
      </c>
      <c r="U276" s="18">
        <f t="shared" si="23"/>
        <v>0.30587738328651615</v>
      </c>
      <c r="V276" s="18"/>
      <c r="W276" s="18">
        <f t="shared" si="24"/>
        <v>0.14796112385557122</v>
      </c>
      <c r="X276" s="20">
        <f t="shared" si="25"/>
        <v>0.10270316246249699</v>
      </c>
    </row>
    <row r="277" spans="1:24" s="3" customFormat="1" ht="11.25" customHeight="1" x14ac:dyDescent="0.2">
      <c r="A277" s="2">
        <v>22185</v>
      </c>
      <c r="B277" s="4" t="s">
        <v>19</v>
      </c>
      <c r="C277" s="4" t="s">
        <v>9</v>
      </c>
      <c r="D277" s="4">
        <v>900080090</v>
      </c>
      <c r="E277" s="4" t="s">
        <v>49</v>
      </c>
      <c r="F277" s="4" t="s">
        <v>779</v>
      </c>
      <c r="G277" s="4" t="s">
        <v>74</v>
      </c>
      <c r="H277" s="4" t="s">
        <v>14</v>
      </c>
      <c r="I277" s="4" t="s">
        <v>780</v>
      </c>
      <c r="J277" s="4" t="s">
        <v>11</v>
      </c>
      <c r="K277" s="4" t="s">
        <v>11</v>
      </c>
      <c r="L277" s="4" t="s">
        <v>12</v>
      </c>
      <c r="M277" s="4">
        <v>4321873</v>
      </c>
      <c r="N277" s="4">
        <v>4518053</v>
      </c>
      <c r="O277" s="4">
        <v>1198575</v>
      </c>
      <c r="P277" s="4">
        <v>2247471</v>
      </c>
      <c r="Q277" s="4">
        <v>2270582</v>
      </c>
      <c r="R277" s="4">
        <v>2098511</v>
      </c>
      <c r="S277" s="4">
        <v>104596</v>
      </c>
      <c r="T277" s="18">
        <f t="shared" si="22"/>
        <v>3.6058427716246375</v>
      </c>
      <c r="U277" s="18">
        <f t="shared" si="23"/>
        <v>0.49744237174729911</v>
      </c>
      <c r="V277" s="18">
        <f t="shared" ref="V277:V286" si="26">R277/S277</f>
        <v>20.063013881984016</v>
      </c>
      <c r="W277" s="18">
        <f t="shared" si="24"/>
        <v>0.92421722712502785</v>
      </c>
      <c r="X277" s="20">
        <f t="shared" si="25"/>
        <v>0.4644724176542418</v>
      </c>
    </row>
    <row r="278" spans="1:24" s="3" customFormat="1" ht="11.25" customHeight="1" x14ac:dyDescent="0.2">
      <c r="A278" s="2">
        <v>2255</v>
      </c>
      <c r="B278" s="4" t="s">
        <v>28</v>
      </c>
      <c r="C278" s="4" t="s">
        <v>9</v>
      </c>
      <c r="D278" s="4">
        <v>900031030</v>
      </c>
      <c r="E278" s="4" t="s">
        <v>49</v>
      </c>
      <c r="F278" s="4" t="s">
        <v>1124</v>
      </c>
      <c r="G278" s="4" t="s">
        <v>74</v>
      </c>
      <c r="H278" s="4" t="s">
        <v>10</v>
      </c>
      <c r="I278" s="4" t="s">
        <v>1125</v>
      </c>
      <c r="J278" s="4" t="s">
        <v>17</v>
      </c>
      <c r="K278" s="4" t="s">
        <v>18</v>
      </c>
      <c r="L278" s="4" t="s">
        <v>12</v>
      </c>
      <c r="M278" s="4">
        <v>14991117</v>
      </c>
      <c r="N278" s="4">
        <v>24779608</v>
      </c>
      <c r="O278" s="4">
        <v>4139548</v>
      </c>
      <c r="P278" s="4">
        <v>17379681</v>
      </c>
      <c r="Q278" s="4">
        <v>7399927</v>
      </c>
      <c r="R278" s="4">
        <v>4611649</v>
      </c>
      <c r="S278" s="4">
        <v>3557163</v>
      </c>
      <c r="T278" s="18">
        <f t="shared" si="22"/>
        <v>3.621438137690395</v>
      </c>
      <c r="U278" s="18">
        <f t="shared" si="23"/>
        <v>0.70137029609185098</v>
      </c>
      <c r="V278" s="18">
        <f t="shared" si="26"/>
        <v>1.296440168752458</v>
      </c>
      <c r="W278" s="18">
        <f t="shared" si="24"/>
        <v>0.62320195861391603</v>
      </c>
      <c r="X278" s="20">
        <f t="shared" si="25"/>
        <v>0.18610661637585227</v>
      </c>
    </row>
    <row r="279" spans="1:24" s="3" customFormat="1" ht="11.25" customHeight="1" x14ac:dyDescent="0.2">
      <c r="A279" s="2">
        <v>209</v>
      </c>
      <c r="B279" s="4" t="s">
        <v>19</v>
      </c>
      <c r="C279" s="4" t="s">
        <v>9</v>
      </c>
      <c r="D279" s="4">
        <v>800008639</v>
      </c>
      <c r="E279" s="4" t="s">
        <v>49</v>
      </c>
      <c r="F279" s="4" t="s">
        <v>305</v>
      </c>
      <c r="G279" s="4" t="s">
        <v>78</v>
      </c>
      <c r="H279" s="4" t="s">
        <v>14</v>
      </c>
      <c r="I279" s="4" t="s">
        <v>306</v>
      </c>
      <c r="J279" s="4" t="s">
        <v>11</v>
      </c>
      <c r="K279" s="4" t="s">
        <v>11</v>
      </c>
      <c r="L279" s="4" t="s">
        <v>12</v>
      </c>
      <c r="M279" s="4">
        <v>3592277</v>
      </c>
      <c r="N279" s="4">
        <v>5127206</v>
      </c>
      <c r="O279" s="4">
        <v>988514</v>
      </c>
      <c r="P279" s="4">
        <v>988514</v>
      </c>
      <c r="Q279" s="4">
        <v>4138692</v>
      </c>
      <c r="R279" s="4">
        <v>741360</v>
      </c>
      <c r="S279" s="4">
        <v>30331</v>
      </c>
      <c r="T279" s="18">
        <f t="shared" si="22"/>
        <v>3.6340173229716526</v>
      </c>
      <c r="U279" s="18">
        <f t="shared" si="23"/>
        <v>0.19279779279397005</v>
      </c>
      <c r="V279" s="18">
        <f t="shared" si="26"/>
        <v>24.442319738881015</v>
      </c>
      <c r="W279" s="18">
        <f t="shared" si="24"/>
        <v>0.17912905816620323</v>
      </c>
      <c r="X279" s="20">
        <f t="shared" si="25"/>
        <v>0.14459337112649656</v>
      </c>
    </row>
    <row r="280" spans="1:24" s="3" customFormat="1" ht="11.25" customHeight="1" x14ac:dyDescent="0.2">
      <c r="A280" s="2">
        <v>31873</v>
      </c>
      <c r="B280" s="4" t="s">
        <v>19</v>
      </c>
      <c r="C280" s="4" t="s">
        <v>9</v>
      </c>
      <c r="D280" s="4">
        <v>900446951</v>
      </c>
      <c r="E280" s="4" t="s">
        <v>49</v>
      </c>
      <c r="F280" s="4" t="s">
        <v>986</v>
      </c>
      <c r="G280" s="4" t="s">
        <v>78</v>
      </c>
      <c r="H280" s="4" t="s">
        <v>10</v>
      </c>
      <c r="I280" s="4" t="s">
        <v>987</v>
      </c>
      <c r="J280" s="4" t="s">
        <v>11</v>
      </c>
      <c r="K280" s="4" t="s">
        <v>11</v>
      </c>
      <c r="L280" s="4" t="s">
        <v>12</v>
      </c>
      <c r="M280" s="4">
        <v>2542447</v>
      </c>
      <c r="N280" s="4">
        <v>3892097</v>
      </c>
      <c r="O280" s="4">
        <v>699098</v>
      </c>
      <c r="P280" s="4">
        <v>4017137</v>
      </c>
      <c r="Q280" s="4">
        <v>-125040</v>
      </c>
      <c r="R280" s="4">
        <v>136119</v>
      </c>
      <c r="S280" s="4">
        <v>166170</v>
      </c>
      <c r="T280" s="18">
        <f t="shared" si="22"/>
        <v>3.6367533593287349</v>
      </c>
      <c r="U280" s="18">
        <f t="shared" si="23"/>
        <v>1.0321266402147737</v>
      </c>
      <c r="V280" s="18">
        <f t="shared" si="26"/>
        <v>0.81915508214479149</v>
      </c>
      <c r="W280" s="18">
        <f t="shared" si="24"/>
        <v>-1.0886036468330134</v>
      </c>
      <c r="X280" s="20">
        <f t="shared" si="25"/>
        <v>3.4973177698294777E-2</v>
      </c>
    </row>
    <row r="281" spans="1:24" s="3" customFormat="1" ht="11.25" customHeight="1" x14ac:dyDescent="0.2">
      <c r="A281" s="2">
        <v>36409</v>
      </c>
      <c r="B281" s="4" t="s">
        <v>19</v>
      </c>
      <c r="C281" s="4" t="s">
        <v>9</v>
      </c>
      <c r="D281" s="4">
        <v>900648510</v>
      </c>
      <c r="E281" s="4" t="s">
        <v>49</v>
      </c>
      <c r="F281" s="4" t="s">
        <v>1052</v>
      </c>
      <c r="G281" s="4" t="s">
        <v>74</v>
      </c>
      <c r="H281" s="4" t="s">
        <v>10</v>
      </c>
      <c r="I281" s="4" t="s">
        <v>1053</v>
      </c>
      <c r="J281" s="4" t="s">
        <v>13</v>
      </c>
      <c r="K281" s="4" t="s">
        <v>103</v>
      </c>
      <c r="L281" s="4" t="s">
        <v>12</v>
      </c>
      <c r="M281" s="4">
        <v>2865509</v>
      </c>
      <c r="N281" s="4">
        <v>4439805</v>
      </c>
      <c r="O281" s="4">
        <v>774590</v>
      </c>
      <c r="P281" s="4">
        <v>2942414</v>
      </c>
      <c r="Q281" s="4">
        <v>1497391</v>
      </c>
      <c r="R281" s="4">
        <v>565323</v>
      </c>
      <c r="S281" s="4">
        <v>255051</v>
      </c>
      <c r="T281" s="18">
        <f t="shared" si="22"/>
        <v>3.6993880633625529</v>
      </c>
      <c r="U281" s="18">
        <f t="shared" si="23"/>
        <v>0.66273496245893682</v>
      </c>
      <c r="V281" s="18">
        <f t="shared" si="26"/>
        <v>2.216509639248621</v>
      </c>
      <c r="W281" s="18">
        <f t="shared" si="24"/>
        <v>0.37753866558567534</v>
      </c>
      <c r="X281" s="20">
        <f t="shared" si="25"/>
        <v>0.1273305922219557</v>
      </c>
    </row>
    <row r="282" spans="1:24" s="3" customFormat="1" ht="11.25" customHeight="1" x14ac:dyDescent="0.2">
      <c r="A282" s="2"/>
      <c r="B282" s="4"/>
      <c r="C282" s="4"/>
      <c r="D282" s="33"/>
      <c r="E282" s="33"/>
      <c r="F282" s="33" t="s">
        <v>1136</v>
      </c>
      <c r="G282" s="32" t="s">
        <v>1133</v>
      </c>
      <c r="H282" s="4"/>
      <c r="I282" s="4"/>
      <c r="J282" s="4"/>
      <c r="K282" s="4"/>
      <c r="L282" s="4"/>
      <c r="M282" s="4">
        <v>737761496</v>
      </c>
      <c r="N282" s="4">
        <v>804145134</v>
      </c>
      <c r="O282" s="4">
        <v>199293692</v>
      </c>
      <c r="P282" s="4">
        <v>199293692</v>
      </c>
      <c r="Q282" s="4">
        <v>604851442</v>
      </c>
      <c r="R282" s="4">
        <v>446839583</v>
      </c>
      <c r="S282" s="4">
        <v>7405003</v>
      </c>
      <c r="T282" s="18">
        <f t="shared" si="22"/>
        <v>3.7018808201917399</v>
      </c>
      <c r="U282" s="18">
        <f t="shared" si="23"/>
        <v>0.24783298881467833</v>
      </c>
      <c r="V282" s="18">
        <f t="shared" si="26"/>
        <v>60.342930718596605</v>
      </c>
      <c r="W282" s="18">
        <f t="shared" si="24"/>
        <v>0.73875922577365705</v>
      </c>
      <c r="X282" s="20">
        <f t="shared" si="25"/>
        <v>0.5556703188357538</v>
      </c>
    </row>
    <row r="283" spans="1:24" s="3" customFormat="1" ht="11.25" customHeight="1" x14ac:dyDescent="0.2">
      <c r="A283" s="2">
        <v>2089</v>
      </c>
      <c r="B283" s="4" t="s">
        <v>19</v>
      </c>
      <c r="C283" s="4" t="s">
        <v>9</v>
      </c>
      <c r="D283" s="4">
        <v>800117139</v>
      </c>
      <c r="E283" s="4" t="s">
        <v>49</v>
      </c>
      <c r="F283" s="4" t="s">
        <v>348</v>
      </c>
      <c r="G283" s="4" t="s">
        <v>74</v>
      </c>
      <c r="H283" s="4" t="s">
        <v>10</v>
      </c>
      <c r="I283" s="4" t="s">
        <v>349</v>
      </c>
      <c r="J283" s="4" t="s">
        <v>13</v>
      </c>
      <c r="K283" s="4" t="s">
        <v>103</v>
      </c>
      <c r="L283" s="4" t="s">
        <v>12</v>
      </c>
      <c r="M283" s="4">
        <v>16490475</v>
      </c>
      <c r="N283" s="4">
        <v>17698371</v>
      </c>
      <c r="O283" s="4">
        <v>4440729</v>
      </c>
      <c r="P283" s="4">
        <v>9946003</v>
      </c>
      <c r="Q283" s="4">
        <v>7752368</v>
      </c>
      <c r="R283" s="4">
        <v>735744</v>
      </c>
      <c r="S283" s="4">
        <v>801237</v>
      </c>
      <c r="T283" s="18">
        <f t="shared" si="22"/>
        <v>3.7134612357565615</v>
      </c>
      <c r="U283" s="18">
        <f t="shared" si="23"/>
        <v>0.56197279399330025</v>
      </c>
      <c r="V283" s="18">
        <f t="shared" si="26"/>
        <v>0.91826014025812586</v>
      </c>
      <c r="W283" s="18">
        <f t="shared" si="24"/>
        <v>9.4905711390377748E-2</v>
      </c>
      <c r="X283" s="20">
        <f t="shared" si="25"/>
        <v>4.1571283594405387E-2</v>
      </c>
    </row>
    <row r="284" spans="1:24" s="3" customFormat="1" ht="11.25" customHeight="1" x14ac:dyDescent="0.2">
      <c r="A284" s="2">
        <v>20731</v>
      </c>
      <c r="B284" s="4" t="s">
        <v>19</v>
      </c>
      <c r="C284" s="4" t="s">
        <v>9</v>
      </c>
      <c r="D284" s="4">
        <v>900013343</v>
      </c>
      <c r="E284" s="4" t="s">
        <v>49</v>
      </c>
      <c r="F284" s="4" t="s">
        <v>750</v>
      </c>
      <c r="G284" s="4" t="s">
        <v>74</v>
      </c>
      <c r="H284" s="4" t="s">
        <v>14</v>
      </c>
      <c r="I284" s="4" t="s">
        <v>751</v>
      </c>
      <c r="J284" s="4" t="s">
        <v>11</v>
      </c>
      <c r="K284" s="4" t="s">
        <v>11</v>
      </c>
      <c r="L284" s="4" t="s">
        <v>12</v>
      </c>
      <c r="M284" s="4">
        <v>1918050</v>
      </c>
      <c r="N284" s="4">
        <v>1953398</v>
      </c>
      <c r="O284" s="4">
        <v>516186</v>
      </c>
      <c r="P284" s="4">
        <v>1163134</v>
      </c>
      <c r="Q284" s="4">
        <v>790264</v>
      </c>
      <c r="R284" s="4">
        <v>275191</v>
      </c>
      <c r="S284" s="4">
        <v>279094</v>
      </c>
      <c r="T284" s="18">
        <f t="shared" si="22"/>
        <v>3.7158117422789458</v>
      </c>
      <c r="U284" s="18">
        <f t="shared" si="23"/>
        <v>0.59544137958572707</v>
      </c>
      <c r="V284" s="18">
        <f t="shared" si="26"/>
        <v>0.9860154643238479</v>
      </c>
      <c r="W284" s="18">
        <f t="shared" si="24"/>
        <v>0.34822666855633055</v>
      </c>
      <c r="X284" s="20">
        <f t="shared" si="25"/>
        <v>0.14087810062260736</v>
      </c>
    </row>
    <row r="285" spans="1:24" s="3" customFormat="1" ht="11.25" customHeight="1" x14ac:dyDescent="0.2">
      <c r="A285" s="2">
        <v>1473</v>
      </c>
      <c r="B285" s="4" t="s">
        <v>24</v>
      </c>
      <c r="C285" s="4" t="s">
        <v>9</v>
      </c>
      <c r="D285" s="4">
        <v>890940259</v>
      </c>
      <c r="E285" s="4" t="s">
        <v>49</v>
      </c>
      <c r="F285" s="4" t="s">
        <v>294</v>
      </c>
      <c r="G285" s="4" t="s">
        <v>74</v>
      </c>
      <c r="H285" s="4" t="s">
        <v>10</v>
      </c>
      <c r="I285" s="4" t="s">
        <v>295</v>
      </c>
      <c r="J285" s="4" t="s">
        <v>13</v>
      </c>
      <c r="K285" s="4" t="s">
        <v>103</v>
      </c>
      <c r="L285" s="4" t="s">
        <v>12</v>
      </c>
      <c r="M285" s="4">
        <v>33047600</v>
      </c>
      <c r="N285" s="4">
        <v>36892738</v>
      </c>
      <c r="O285" s="4">
        <v>8825090</v>
      </c>
      <c r="P285" s="4">
        <v>8915931</v>
      </c>
      <c r="Q285" s="4">
        <v>27976807</v>
      </c>
      <c r="R285" s="4">
        <v>10025046</v>
      </c>
      <c r="S285" s="4">
        <v>651177</v>
      </c>
      <c r="T285" s="18">
        <f t="shared" si="22"/>
        <v>3.744732348338657</v>
      </c>
      <c r="U285" s="18">
        <f t="shared" si="23"/>
        <v>0.24167170785751926</v>
      </c>
      <c r="V285" s="18">
        <f t="shared" si="26"/>
        <v>15.39527041034926</v>
      </c>
      <c r="W285" s="18">
        <f t="shared" si="24"/>
        <v>0.35833417301695653</v>
      </c>
      <c r="X285" s="20">
        <f t="shared" si="25"/>
        <v>0.27173494144023685</v>
      </c>
    </row>
    <row r="286" spans="1:24" s="3" customFormat="1" ht="11.25" customHeight="1" x14ac:dyDescent="0.2">
      <c r="A286" s="2">
        <v>3719</v>
      </c>
      <c r="B286" s="4" t="s">
        <v>19</v>
      </c>
      <c r="C286" s="4" t="s">
        <v>9</v>
      </c>
      <c r="D286" s="4">
        <v>800200388</v>
      </c>
      <c r="E286" s="4" t="s">
        <v>49</v>
      </c>
      <c r="F286" s="4" t="s">
        <v>380</v>
      </c>
      <c r="G286" s="4" t="s">
        <v>74</v>
      </c>
      <c r="H286" s="4" t="s">
        <v>10</v>
      </c>
      <c r="I286" s="4" t="s">
        <v>381</v>
      </c>
      <c r="J286" s="4" t="s">
        <v>178</v>
      </c>
      <c r="K286" s="4" t="s">
        <v>179</v>
      </c>
      <c r="L286" s="4" t="s">
        <v>12</v>
      </c>
      <c r="M286" s="4">
        <v>2900131</v>
      </c>
      <c r="N286" s="4">
        <v>3827962</v>
      </c>
      <c r="O286" s="4">
        <v>770818</v>
      </c>
      <c r="P286" s="4">
        <v>779175</v>
      </c>
      <c r="Q286" s="4">
        <v>3048787</v>
      </c>
      <c r="R286" s="4">
        <v>371590</v>
      </c>
      <c r="S286" s="4">
        <v>28468</v>
      </c>
      <c r="T286" s="18">
        <f t="shared" si="22"/>
        <v>3.7624069495004009</v>
      </c>
      <c r="U286" s="18">
        <f t="shared" si="23"/>
        <v>0.20354825883851513</v>
      </c>
      <c r="V286" s="18">
        <f t="shared" si="26"/>
        <v>13.052901503442461</v>
      </c>
      <c r="W286" s="18">
        <f t="shared" si="24"/>
        <v>0.12188125966162937</v>
      </c>
      <c r="X286" s="20">
        <f t="shared" si="25"/>
        <v>9.7072541472459764E-2</v>
      </c>
    </row>
    <row r="287" spans="1:24" s="3" customFormat="1" ht="11.25" customHeight="1" x14ac:dyDescent="0.2">
      <c r="A287" s="2">
        <v>30797</v>
      </c>
      <c r="B287" s="4" t="s">
        <v>19</v>
      </c>
      <c r="C287" s="4" t="s">
        <v>9</v>
      </c>
      <c r="D287" s="4">
        <v>900410229</v>
      </c>
      <c r="E287" s="4" t="s">
        <v>49</v>
      </c>
      <c r="F287" s="4" t="s">
        <v>951</v>
      </c>
      <c r="G287" s="4" t="s">
        <v>74</v>
      </c>
      <c r="H287" s="4" t="s">
        <v>10</v>
      </c>
      <c r="I287" s="4" t="s">
        <v>952</v>
      </c>
      <c r="J287" s="4" t="s">
        <v>11</v>
      </c>
      <c r="K287" s="4" t="s">
        <v>11</v>
      </c>
      <c r="L287" s="4" t="s">
        <v>12</v>
      </c>
      <c r="M287" s="4">
        <v>6514710</v>
      </c>
      <c r="N287" s="4">
        <v>6518292</v>
      </c>
      <c r="O287" s="4">
        <v>1730981</v>
      </c>
      <c r="P287" s="4">
        <v>839271</v>
      </c>
      <c r="Q287" s="4">
        <v>5679021</v>
      </c>
      <c r="R287" s="4">
        <v>359752</v>
      </c>
      <c r="S287" s="4"/>
      <c r="T287" s="18">
        <f t="shared" si="22"/>
        <v>3.7635941700111095</v>
      </c>
      <c r="U287" s="18">
        <f t="shared" si="23"/>
        <v>0.12875627541693438</v>
      </c>
      <c r="V287" s="18"/>
      <c r="W287" s="18">
        <f t="shared" si="24"/>
        <v>6.3347538246468896E-2</v>
      </c>
      <c r="X287" s="20">
        <f t="shared" si="25"/>
        <v>5.5191145165021757E-2</v>
      </c>
    </row>
    <row r="288" spans="1:24" s="3" customFormat="1" ht="11.25" customHeight="1" x14ac:dyDescent="0.2">
      <c r="A288" s="2">
        <v>30993</v>
      </c>
      <c r="B288" s="4" t="s">
        <v>19</v>
      </c>
      <c r="C288" s="4" t="s">
        <v>9</v>
      </c>
      <c r="D288" s="4">
        <v>900417394</v>
      </c>
      <c r="E288" s="4" t="s">
        <v>49</v>
      </c>
      <c r="F288" s="4" t="s">
        <v>961</v>
      </c>
      <c r="G288" s="4" t="s">
        <v>78</v>
      </c>
      <c r="H288" s="4" t="s">
        <v>10</v>
      </c>
      <c r="I288" s="4" t="s">
        <v>962</v>
      </c>
      <c r="J288" s="4" t="s">
        <v>15</v>
      </c>
      <c r="K288" s="4" t="s">
        <v>16</v>
      </c>
      <c r="L288" s="4" t="s">
        <v>12</v>
      </c>
      <c r="M288" s="4">
        <v>2919833</v>
      </c>
      <c r="N288" s="4">
        <v>2990272</v>
      </c>
      <c r="O288" s="4">
        <v>774590</v>
      </c>
      <c r="P288" s="4">
        <v>1409877</v>
      </c>
      <c r="Q288" s="4">
        <v>1580395</v>
      </c>
      <c r="R288" s="4">
        <v>376817</v>
      </c>
      <c r="S288" s="4">
        <v>103475</v>
      </c>
      <c r="T288" s="18">
        <f t="shared" si="22"/>
        <v>3.7695206496339999</v>
      </c>
      <c r="U288" s="18">
        <f t="shared" si="23"/>
        <v>0.47148787802581171</v>
      </c>
      <c r="V288" s="18">
        <f t="shared" ref="V288:V295" si="27">R288/S288</f>
        <v>3.6416235805750183</v>
      </c>
      <c r="W288" s="18">
        <f t="shared" si="24"/>
        <v>0.23843216411087101</v>
      </c>
      <c r="X288" s="20">
        <f t="shared" si="25"/>
        <v>0.12601428900113434</v>
      </c>
    </row>
    <row r="289" spans="1:24" s="3" customFormat="1" ht="11.25" customHeight="1" x14ac:dyDescent="0.2">
      <c r="A289" s="2">
        <v>3793</v>
      </c>
      <c r="B289" s="4" t="s">
        <v>19</v>
      </c>
      <c r="C289" s="4" t="s">
        <v>9</v>
      </c>
      <c r="D289" s="4">
        <v>800204547</v>
      </c>
      <c r="E289" s="4" t="s">
        <v>49</v>
      </c>
      <c r="F289" s="4" t="s">
        <v>388</v>
      </c>
      <c r="G289" s="4" t="s">
        <v>74</v>
      </c>
      <c r="H289" s="4" t="s">
        <v>10</v>
      </c>
      <c r="I289" s="4" t="s">
        <v>389</v>
      </c>
      <c r="J289" s="4" t="s">
        <v>11</v>
      </c>
      <c r="K289" s="4" t="s">
        <v>11</v>
      </c>
      <c r="L289" s="4" t="s">
        <v>12</v>
      </c>
      <c r="M289" s="4">
        <v>13965213</v>
      </c>
      <c r="N289" s="4">
        <v>15763077</v>
      </c>
      <c r="O289" s="4">
        <v>3703294</v>
      </c>
      <c r="P289" s="4">
        <v>3703294</v>
      </c>
      <c r="Q289" s="4">
        <v>12059783</v>
      </c>
      <c r="R289" s="4">
        <v>353590</v>
      </c>
      <c r="S289" s="4">
        <v>209293</v>
      </c>
      <c r="T289" s="18">
        <f t="shared" si="22"/>
        <v>3.771024660747972</v>
      </c>
      <c r="U289" s="18">
        <f t="shared" si="23"/>
        <v>0.23493471484025613</v>
      </c>
      <c r="V289" s="18">
        <f t="shared" si="27"/>
        <v>1.6894497188152495</v>
      </c>
      <c r="W289" s="18">
        <f t="shared" si="24"/>
        <v>2.931976470886748E-2</v>
      </c>
      <c r="X289" s="20">
        <f t="shared" si="25"/>
        <v>2.2431534147806294E-2</v>
      </c>
    </row>
    <row r="290" spans="1:24" s="3" customFormat="1" ht="11.25" customHeight="1" x14ac:dyDescent="0.2">
      <c r="A290" s="2">
        <v>26085</v>
      </c>
      <c r="B290" s="4" t="s">
        <v>19</v>
      </c>
      <c r="C290" s="4" t="s">
        <v>9</v>
      </c>
      <c r="D290" s="4">
        <v>900237382</v>
      </c>
      <c r="E290" s="4" t="s">
        <v>49</v>
      </c>
      <c r="F290" s="4" t="s">
        <v>854</v>
      </c>
      <c r="G290" s="4" t="s">
        <v>74</v>
      </c>
      <c r="H290" s="4" t="s">
        <v>10</v>
      </c>
      <c r="I290" s="4" t="s">
        <v>855</v>
      </c>
      <c r="J290" s="4" t="s">
        <v>11</v>
      </c>
      <c r="K290" s="4" t="s">
        <v>11</v>
      </c>
      <c r="L290" s="4" t="s">
        <v>12</v>
      </c>
      <c r="M290" s="4">
        <v>2770795</v>
      </c>
      <c r="N290" s="4">
        <v>3092099</v>
      </c>
      <c r="O290" s="4">
        <v>733836</v>
      </c>
      <c r="P290" s="4">
        <v>2100359</v>
      </c>
      <c r="Q290" s="4">
        <v>991740</v>
      </c>
      <c r="R290" s="4">
        <v>-89796</v>
      </c>
      <c r="S290" s="4">
        <v>336916</v>
      </c>
      <c r="T290" s="18">
        <f t="shared" si="22"/>
        <v>3.7757687003635692</v>
      </c>
      <c r="U290" s="18">
        <f t="shared" si="23"/>
        <v>0.67926641417367295</v>
      </c>
      <c r="V290" s="18">
        <f t="shared" si="27"/>
        <v>-0.26652340642771494</v>
      </c>
      <c r="W290" s="18">
        <f t="shared" si="24"/>
        <v>-9.0543892552483518E-2</v>
      </c>
      <c r="X290" s="20">
        <f t="shared" si="25"/>
        <v>-2.9040467333031703E-2</v>
      </c>
    </row>
    <row r="291" spans="1:24" s="3" customFormat="1" ht="11.25" customHeight="1" x14ac:dyDescent="0.2">
      <c r="A291" s="2">
        <v>22343</v>
      </c>
      <c r="B291" s="4" t="s">
        <v>19</v>
      </c>
      <c r="C291" s="4" t="s">
        <v>9</v>
      </c>
      <c r="D291" s="4">
        <v>900085739</v>
      </c>
      <c r="E291" s="4" t="s">
        <v>49</v>
      </c>
      <c r="F291" s="4" t="s">
        <v>785</v>
      </c>
      <c r="G291" s="4" t="s">
        <v>74</v>
      </c>
      <c r="H291" s="4" t="s">
        <v>10</v>
      </c>
      <c r="I291" s="4" t="s">
        <v>786</v>
      </c>
      <c r="J291" s="4" t="s">
        <v>11</v>
      </c>
      <c r="K291" s="4" t="s">
        <v>11</v>
      </c>
      <c r="L291" s="4" t="s">
        <v>12</v>
      </c>
      <c r="M291" s="4">
        <v>2656667</v>
      </c>
      <c r="N291" s="4">
        <v>2954284</v>
      </c>
      <c r="O291" s="4">
        <v>699098</v>
      </c>
      <c r="P291" s="4">
        <v>1669312</v>
      </c>
      <c r="Q291" s="4">
        <v>1284972</v>
      </c>
      <c r="R291" s="4">
        <v>717401</v>
      </c>
      <c r="S291" s="4">
        <v>92665</v>
      </c>
      <c r="T291" s="18">
        <f t="shared" si="22"/>
        <v>3.8001353172230501</v>
      </c>
      <c r="U291" s="18">
        <f t="shared" si="23"/>
        <v>0.56504791008582789</v>
      </c>
      <c r="V291" s="18">
        <f t="shared" si="27"/>
        <v>7.741876652457778</v>
      </c>
      <c r="W291" s="18">
        <f t="shared" si="24"/>
        <v>0.55830088126433886</v>
      </c>
      <c r="X291" s="20">
        <f t="shared" si="25"/>
        <v>0.24283413510684823</v>
      </c>
    </row>
    <row r="292" spans="1:24" s="3" customFormat="1" ht="11.25" customHeight="1" x14ac:dyDescent="0.2">
      <c r="A292" s="2">
        <v>17431</v>
      </c>
      <c r="B292" s="4" t="s">
        <v>19</v>
      </c>
      <c r="C292" s="4" t="s">
        <v>9</v>
      </c>
      <c r="D292" s="4">
        <v>890101977</v>
      </c>
      <c r="E292" s="4" t="s">
        <v>49</v>
      </c>
      <c r="F292" s="4" t="s">
        <v>699</v>
      </c>
      <c r="G292" s="4" t="s">
        <v>74</v>
      </c>
      <c r="H292" s="4" t="s">
        <v>10</v>
      </c>
      <c r="I292" s="4" t="s">
        <v>700</v>
      </c>
      <c r="J292" s="4" t="s">
        <v>17</v>
      </c>
      <c r="K292" s="4" t="s">
        <v>18</v>
      </c>
      <c r="L292" s="4" t="s">
        <v>12</v>
      </c>
      <c r="M292" s="4">
        <v>12183542</v>
      </c>
      <c r="N292" s="4">
        <v>16661320</v>
      </c>
      <c r="O292" s="4">
        <v>3170245</v>
      </c>
      <c r="P292" s="4">
        <v>6543124</v>
      </c>
      <c r="Q292" s="4">
        <v>10118196</v>
      </c>
      <c r="R292" s="4">
        <v>2595378</v>
      </c>
      <c r="S292" s="4">
        <v>167920</v>
      </c>
      <c r="T292" s="18">
        <f t="shared" si="22"/>
        <v>3.8430916222563241</v>
      </c>
      <c r="U292" s="18">
        <f t="shared" si="23"/>
        <v>0.39271342246592705</v>
      </c>
      <c r="V292" s="18">
        <f t="shared" si="27"/>
        <v>15.456038589804669</v>
      </c>
      <c r="W292" s="18">
        <f t="shared" si="24"/>
        <v>0.25650600166274701</v>
      </c>
      <c r="X292" s="20">
        <f t="shared" si="25"/>
        <v>0.15577265186671885</v>
      </c>
    </row>
    <row r="293" spans="1:24" s="3" customFormat="1" ht="11.25" customHeight="1" x14ac:dyDescent="0.2">
      <c r="A293" s="2">
        <v>25773</v>
      </c>
      <c r="B293" s="4" t="s">
        <v>19</v>
      </c>
      <c r="C293" s="4" t="s">
        <v>9</v>
      </c>
      <c r="D293" s="4">
        <v>900225517</v>
      </c>
      <c r="E293" s="4" t="s">
        <v>49</v>
      </c>
      <c r="F293" s="4" t="s">
        <v>852</v>
      </c>
      <c r="G293" s="4" t="s">
        <v>78</v>
      </c>
      <c r="H293" s="4" t="s">
        <v>10</v>
      </c>
      <c r="I293" s="4" t="s">
        <v>853</v>
      </c>
      <c r="J293" s="4" t="s">
        <v>178</v>
      </c>
      <c r="K293" s="4" t="s">
        <v>179</v>
      </c>
      <c r="L293" s="4" t="s">
        <v>12</v>
      </c>
      <c r="M293" s="4">
        <v>2986124</v>
      </c>
      <c r="N293" s="4">
        <v>3397278</v>
      </c>
      <c r="O293" s="4">
        <v>774590</v>
      </c>
      <c r="P293" s="4">
        <v>2018345</v>
      </c>
      <c r="Q293" s="4">
        <v>1378933</v>
      </c>
      <c r="R293" s="4">
        <v>5355</v>
      </c>
      <c r="S293" s="4">
        <v>308886</v>
      </c>
      <c r="T293" s="18">
        <f t="shared" si="22"/>
        <v>3.855102699492635</v>
      </c>
      <c r="U293" s="18">
        <f t="shared" si="23"/>
        <v>0.59410651704099571</v>
      </c>
      <c r="V293" s="18">
        <f t="shared" si="27"/>
        <v>1.7336493075115093E-2</v>
      </c>
      <c r="W293" s="18">
        <f t="shared" si="24"/>
        <v>3.8834374113898211E-3</v>
      </c>
      <c r="X293" s="20">
        <f t="shared" si="25"/>
        <v>1.5762619367623138E-3</v>
      </c>
    </row>
    <row r="294" spans="1:24" s="3" customFormat="1" ht="11.25" customHeight="1" x14ac:dyDescent="0.2">
      <c r="A294" s="2">
        <v>1163</v>
      </c>
      <c r="B294" s="4" t="s">
        <v>19</v>
      </c>
      <c r="C294" s="4" t="s">
        <v>9</v>
      </c>
      <c r="D294" s="4">
        <v>800062591</v>
      </c>
      <c r="E294" s="4" t="s">
        <v>49</v>
      </c>
      <c r="F294" s="4" t="s">
        <v>326</v>
      </c>
      <c r="G294" s="4" t="s">
        <v>74</v>
      </c>
      <c r="H294" s="4" t="s">
        <v>75</v>
      </c>
      <c r="I294" s="4" t="s">
        <v>327</v>
      </c>
      <c r="J294" s="4" t="s">
        <v>17</v>
      </c>
      <c r="K294" s="4" t="s">
        <v>18</v>
      </c>
      <c r="L294" s="4" t="s">
        <v>12</v>
      </c>
      <c r="M294" s="4">
        <v>47664580</v>
      </c>
      <c r="N294" s="4">
        <v>67531316</v>
      </c>
      <c r="O294" s="4">
        <v>12120361</v>
      </c>
      <c r="P294" s="4">
        <v>36749529</v>
      </c>
      <c r="Q294" s="4">
        <v>30781787</v>
      </c>
      <c r="R294" s="4">
        <v>3924210</v>
      </c>
      <c r="S294" s="4">
        <v>1735878</v>
      </c>
      <c r="T294" s="18">
        <f t="shared" si="22"/>
        <v>3.9326039876205008</v>
      </c>
      <c r="U294" s="18">
        <f t="shared" si="23"/>
        <v>0.54418499707602319</v>
      </c>
      <c r="V294" s="18">
        <f t="shared" si="27"/>
        <v>2.2606485017956333</v>
      </c>
      <c r="W294" s="18">
        <f t="shared" si="24"/>
        <v>0.12748480132098894</v>
      </c>
      <c r="X294" s="20">
        <f t="shared" si="25"/>
        <v>5.8109485086889172E-2</v>
      </c>
    </row>
    <row r="295" spans="1:24" s="3" customFormat="1" ht="11.25" customHeight="1" x14ac:dyDescent="0.2">
      <c r="A295" s="2">
        <v>21353</v>
      </c>
      <c r="B295" s="4" t="s">
        <v>19</v>
      </c>
      <c r="C295" s="4" t="s">
        <v>9</v>
      </c>
      <c r="D295" s="4">
        <v>900042898</v>
      </c>
      <c r="E295" s="4" t="s">
        <v>49</v>
      </c>
      <c r="F295" s="4" t="s">
        <v>759</v>
      </c>
      <c r="G295" s="4" t="s">
        <v>74</v>
      </c>
      <c r="H295" s="4" t="s">
        <v>14</v>
      </c>
      <c r="I295" s="4" t="s">
        <v>760</v>
      </c>
      <c r="J295" s="4" t="s">
        <v>11</v>
      </c>
      <c r="K295" s="4" t="s">
        <v>11</v>
      </c>
      <c r="L295" s="4" t="s">
        <v>12</v>
      </c>
      <c r="M295" s="4">
        <v>4750760</v>
      </c>
      <c r="N295" s="4">
        <v>19063293</v>
      </c>
      <c r="O295" s="4">
        <v>1198575</v>
      </c>
      <c r="P295" s="4">
        <v>6882511</v>
      </c>
      <c r="Q295" s="4">
        <v>12180782</v>
      </c>
      <c r="R295" s="4">
        <v>-2305618</v>
      </c>
      <c r="S295" s="4">
        <v>115098</v>
      </c>
      <c r="T295" s="18">
        <f t="shared" si="22"/>
        <v>3.963673528982333</v>
      </c>
      <c r="U295" s="18">
        <f t="shared" si="23"/>
        <v>0.36103473833193456</v>
      </c>
      <c r="V295" s="18">
        <f t="shared" si="27"/>
        <v>-20.031781612191349</v>
      </c>
      <c r="W295" s="18">
        <f t="shared" si="24"/>
        <v>-0.18928324963044244</v>
      </c>
      <c r="X295" s="20">
        <f t="shared" si="25"/>
        <v>-0.12094542112949741</v>
      </c>
    </row>
    <row r="296" spans="1:24" s="3" customFormat="1" ht="11.25" customHeight="1" x14ac:dyDescent="0.2">
      <c r="A296" s="2">
        <v>8259</v>
      </c>
      <c r="B296" s="4" t="s">
        <v>19</v>
      </c>
      <c r="C296" s="4" t="s">
        <v>9</v>
      </c>
      <c r="D296" s="4">
        <v>811038520</v>
      </c>
      <c r="E296" s="4" t="s">
        <v>49</v>
      </c>
      <c r="F296" s="4" t="s">
        <v>479</v>
      </c>
      <c r="G296" s="4" t="s">
        <v>74</v>
      </c>
      <c r="H296" s="4" t="s">
        <v>10</v>
      </c>
      <c r="I296" s="4" t="s">
        <v>480</v>
      </c>
      <c r="J296" s="4" t="s">
        <v>13</v>
      </c>
      <c r="K296" s="4" t="s">
        <v>185</v>
      </c>
      <c r="L296" s="4" t="s">
        <v>12</v>
      </c>
      <c r="M296" s="4">
        <v>7765639</v>
      </c>
      <c r="N296" s="4">
        <v>8486774</v>
      </c>
      <c r="O296" s="4">
        <v>1947883</v>
      </c>
      <c r="P296" s="4">
        <v>3019692</v>
      </c>
      <c r="Q296" s="4">
        <v>5467082</v>
      </c>
      <c r="R296" s="4">
        <v>686139</v>
      </c>
      <c r="S296" s="4"/>
      <c r="T296" s="18">
        <f t="shared" si="22"/>
        <v>3.9867071071517128</v>
      </c>
      <c r="U296" s="18">
        <f t="shared" si="23"/>
        <v>0.35581152508597497</v>
      </c>
      <c r="V296" s="18"/>
      <c r="W296" s="18">
        <f t="shared" si="24"/>
        <v>0.1255036964874498</v>
      </c>
      <c r="X296" s="20">
        <f t="shared" si="25"/>
        <v>8.0848034836322968E-2</v>
      </c>
    </row>
    <row r="297" spans="1:24" s="3" customFormat="1" ht="11.25" customHeight="1" x14ac:dyDescent="0.2">
      <c r="A297" s="2">
        <v>15693</v>
      </c>
      <c r="B297" s="4" t="s">
        <v>19</v>
      </c>
      <c r="C297" s="4" t="s">
        <v>9</v>
      </c>
      <c r="D297" s="4">
        <v>860055371</v>
      </c>
      <c r="E297" s="4" t="s">
        <v>49</v>
      </c>
      <c r="F297" s="4" t="s">
        <v>666</v>
      </c>
      <c r="G297" s="4" t="s">
        <v>74</v>
      </c>
      <c r="H297" s="4" t="s">
        <v>10</v>
      </c>
      <c r="I297" s="4" t="s">
        <v>667</v>
      </c>
      <c r="J297" s="4" t="s">
        <v>11</v>
      </c>
      <c r="K297" s="4" t="s">
        <v>11</v>
      </c>
      <c r="L297" s="4" t="s">
        <v>12</v>
      </c>
      <c r="M297" s="4">
        <v>6917565</v>
      </c>
      <c r="N297" s="4">
        <v>14589354</v>
      </c>
      <c r="O297" s="4">
        <v>1730981</v>
      </c>
      <c r="P297" s="4">
        <v>5141649</v>
      </c>
      <c r="Q297" s="4">
        <v>9447705</v>
      </c>
      <c r="R297" s="4">
        <v>110688</v>
      </c>
      <c r="S297" s="4">
        <v>751705</v>
      </c>
      <c r="T297" s="18">
        <f t="shared" si="22"/>
        <v>3.9963263606013006</v>
      </c>
      <c r="U297" s="18">
        <f t="shared" si="23"/>
        <v>0.35242472010755238</v>
      </c>
      <c r="V297" s="18">
        <f>R297/S297</f>
        <v>0.14724925336401912</v>
      </c>
      <c r="W297" s="18">
        <f t="shared" si="24"/>
        <v>1.1715861153581742E-2</v>
      </c>
      <c r="X297" s="20">
        <f t="shared" si="25"/>
        <v>7.5869020657117515E-3</v>
      </c>
    </row>
    <row r="298" spans="1:24" s="3" customFormat="1" ht="11.25" customHeight="1" x14ac:dyDescent="0.2">
      <c r="A298" s="2">
        <v>28923</v>
      </c>
      <c r="B298" s="4" t="s">
        <v>19</v>
      </c>
      <c r="C298" s="4" t="s">
        <v>9</v>
      </c>
      <c r="D298" s="4">
        <v>900352772</v>
      </c>
      <c r="E298" s="4" t="s">
        <v>49</v>
      </c>
      <c r="F298" s="4" t="s">
        <v>923</v>
      </c>
      <c r="G298" s="4" t="s">
        <v>74</v>
      </c>
      <c r="H298" s="4" t="s">
        <v>10</v>
      </c>
      <c r="I298" s="4" t="s">
        <v>924</v>
      </c>
      <c r="J298" s="4" t="s">
        <v>11</v>
      </c>
      <c r="K298" s="4" t="s">
        <v>11</v>
      </c>
      <c r="L298" s="4" t="s">
        <v>12</v>
      </c>
      <c r="M298" s="4">
        <v>12674034</v>
      </c>
      <c r="N298" s="4">
        <v>15093981</v>
      </c>
      <c r="O298" s="4">
        <v>3170245</v>
      </c>
      <c r="P298" s="4">
        <v>4051579</v>
      </c>
      <c r="Q298" s="4">
        <v>11042402</v>
      </c>
      <c r="R298" s="4">
        <v>3196887</v>
      </c>
      <c r="S298" s="4">
        <v>828914</v>
      </c>
      <c r="T298" s="18">
        <f t="shared" si="22"/>
        <v>3.9978090021433674</v>
      </c>
      <c r="U298" s="18">
        <f t="shared" si="23"/>
        <v>0.26842348615650174</v>
      </c>
      <c r="V298" s="18">
        <f>R298/S298</f>
        <v>3.8567173434156015</v>
      </c>
      <c r="W298" s="18">
        <f t="shared" si="24"/>
        <v>0.28951010839851693</v>
      </c>
      <c r="X298" s="20">
        <f t="shared" si="25"/>
        <v>0.21179879582464031</v>
      </c>
    </row>
    <row r="299" spans="1:24" s="3" customFormat="1" ht="11.25" customHeight="1" x14ac:dyDescent="0.2">
      <c r="A299" s="2">
        <v>33321</v>
      </c>
      <c r="B299" s="4" t="s">
        <v>19</v>
      </c>
      <c r="C299" s="4" t="s">
        <v>9</v>
      </c>
      <c r="D299" s="4">
        <v>900499033</v>
      </c>
      <c r="E299" s="4" t="s">
        <v>49</v>
      </c>
      <c r="F299" s="4" t="s">
        <v>1008</v>
      </c>
      <c r="G299" s="4" t="s">
        <v>74</v>
      </c>
      <c r="H299" s="4" t="s">
        <v>10</v>
      </c>
      <c r="I299" s="4" t="s">
        <v>1009</v>
      </c>
      <c r="J299" s="4" t="s">
        <v>11</v>
      </c>
      <c r="K299" s="4" t="s">
        <v>11</v>
      </c>
      <c r="L299" s="4" t="s">
        <v>12</v>
      </c>
      <c r="M299" s="4">
        <v>7030795</v>
      </c>
      <c r="N299" s="4">
        <v>7498826</v>
      </c>
      <c r="O299" s="4">
        <v>1730981</v>
      </c>
      <c r="P299" s="4">
        <v>1299387</v>
      </c>
      <c r="Q299" s="4">
        <v>6199439</v>
      </c>
      <c r="R299" s="4">
        <v>1972691</v>
      </c>
      <c r="S299" s="4">
        <v>158654</v>
      </c>
      <c r="T299" s="18">
        <f t="shared" si="22"/>
        <v>4.0617401346404147</v>
      </c>
      <c r="U299" s="18">
        <f t="shared" si="23"/>
        <v>0.17327872389624724</v>
      </c>
      <c r="V299" s="18">
        <f>R299/S299</f>
        <v>12.433919094381483</v>
      </c>
      <c r="W299" s="18">
        <f t="shared" si="24"/>
        <v>0.31820476014039334</v>
      </c>
      <c r="X299" s="20">
        <f t="shared" si="25"/>
        <v>0.26306664536555457</v>
      </c>
    </row>
    <row r="300" spans="1:24" s="3" customFormat="1" ht="11.25" customHeight="1" x14ac:dyDescent="0.2">
      <c r="A300" s="2">
        <v>32449</v>
      </c>
      <c r="B300" s="4" t="s">
        <v>19</v>
      </c>
      <c r="C300" s="4" t="s">
        <v>9</v>
      </c>
      <c r="D300" s="4">
        <v>900467933</v>
      </c>
      <c r="E300" s="4" t="s">
        <v>49</v>
      </c>
      <c r="F300" s="4" t="s">
        <v>990</v>
      </c>
      <c r="G300" s="4" t="s">
        <v>74</v>
      </c>
      <c r="H300" s="4" t="s">
        <v>10</v>
      </c>
      <c r="I300" s="4" t="s">
        <v>991</v>
      </c>
      <c r="J300" s="4" t="s">
        <v>26</v>
      </c>
      <c r="K300" s="4" t="s">
        <v>27</v>
      </c>
      <c r="L300" s="4" t="s">
        <v>12</v>
      </c>
      <c r="M300" s="4">
        <v>17726140</v>
      </c>
      <c r="N300" s="4">
        <v>21133480</v>
      </c>
      <c r="O300" s="4">
        <v>4336768</v>
      </c>
      <c r="P300" s="4">
        <v>10308807</v>
      </c>
      <c r="Q300" s="4">
        <v>10824673</v>
      </c>
      <c r="R300" s="4">
        <v>2218688</v>
      </c>
      <c r="S300" s="4"/>
      <c r="T300" s="18">
        <f t="shared" si="22"/>
        <v>4.0874079498834153</v>
      </c>
      <c r="U300" s="18">
        <f t="shared" si="23"/>
        <v>0.48779505315735977</v>
      </c>
      <c r="V300" s="18"/>
      <c r="W300" s="18">
        <f t="shared" si="24"/>
        <v>0.20496582206224612</v>
      </c>
      <c r="X300" s="20">
        <f t="shared" si="25"/>
        <v>0.10498450799395083</v>
      </c>
    </row>
    <row r="301" spans="1:24" s="3" customFormat="1" ht="11.25" customHeight="1" x14ac:dyDescent="0.2">
      <c r="A301" s="2">
        <v>11481</v>
      </c>
      <c r="B301" s="4" t="s">
        <v>19</v>
      </c>
      <c r="C301" s="4" t="s">
        <v>9</v>
      </c>
      <c r="D301" s="4">
        <v>830068550</v>
      </c>
      <c r="E301" s="4" t="s">
        <v>49</v>
      </c>
      <c r="F301" s="4" t="s">
        <v>564</v>
      </c>
      <c r="G301" s="4" t="s">
        <v>74</v>
      </c>
      <c r="H301" s="4" t="s">
        <v>10</v>
      </c>
      <c r="I301" s="4" t="s">
        <v>565</v>
      </c>
      <c r="J301" s="4" t="s">
        <v>11</v>
      </c>
      <c r="K301" s="4" t="s">
        <v>11</v>
      </c>
      <c r="L301" s="4" t="s">
        <v>12</v>
      </c>
      <c r="M301" s="4">
        <v>17879753</v>
      </c>
      <c r="N301" s="4">
        <v>20156531</v>
      </c>
      <c r="O301" s="4">
        <v>4336768</v>
      </c>
      <c r="P301" s="4">
        <v>11795627</v>
      </c>
      <c r="Q301" s="4">
        <v>8360904</v>
      </c>
      <c r="R301" s="4">
        <v>2101716</v>
      </c>
      <c r="S301" s="4">
        <v>1357617</v>
      </c>
      <c r="T301" s="18">
        <f t="shared" si="22"/>
        <v>4.1228290284377671</v>
      </c>
      <c r="U301" s="18">
        <f t="shared" si="23"/>
        <v>0.58520124320995515</v>
      </c>
      <c r="V301" s="18">
        <f t="shared" ref="V301:V306" si="28">R301/S301</f>
        <v>1.548091987651893</v>
      </c>
      <c r="W301" s="18">
        <f t="shared" si="24"/>
        <v>0.25137425331040758</v>
      </c>
      <c r="X301" s="20">
        <f t="shared" si="25"/>
        <v>0.10426972776218289</v>
      </c>
    </row>
    <row r="302" spans="1:24" s="3" customFormat="1" ht="11.25" customHeight="1" x14ac:dyDescent="0.2">
      <c r="A302" s="2">
        <v>13971</v>
      </c>
      <c r="B302" s="4" t="s">
        <v>19</v>
      </c>
      <c r="C302" s="4" t="s">
        <v>9</v>
      </c>
      <c r="D302" s="4">
        <v>830508713</v>
      </c>
      <c r="E302" s="4" t="s">
        <v>49</v>
      </c>
      <c r="F302" s="4" t="s">
        <v>627</v>
      </c>
      <c r="G302" s="4" t="s">
        <v>74</v>
      </c>
      <c r="H302" s="4" t="s">
        <v>10</v>
      </c>
      <c r="I302" s="4" t="s">
        <v>628</v>
      </c>
      <c r="J302" s="4" t="s">
        <v>17</v>
      </c>
      <c r="K302" s="4" t="s">
        <v>629</v>
      </c>
      <c r="L302" s="4" t="s">
        <v>12</v>
      </c>
      <c r="M302" s="4">
        <v>3207890</v>
      </c>
      <c r="N302" s="4">
        <v>3579787</v>
      </c>
      <c r="O302" s="4">
        <v>774590</v>
      </c>
      <c r="P302" s="4">
        <v>1479391</v>
      </c>
      <c r="Q302" s="4">
        <v>2100396</v>
      </c>
      <c r="R302" s="4">
        <v>546314</v>
      </c>
      <c r="S302" s="4">
        <v>154459</v>
      </c>
      <c r="T302" s="18">
        <f t="shared" si="22"/>
        <v>4.1414038394505477</v>
      </c>
      <c r="U302" s="18">
        <f t="shared" si="23"/>
        <v>0.41326229744954102</v>
      </c>
      <c r="V302" s="18">
        <f t="shared" si="28"/>
        <v>3.536951553486686</v>
      </c>
      <c r="W302" s="18">
        <f t="shared" si="24"/>
        <v>0.26010047629113747</v>
      </c>
      <c r="X302" s="20">
        <f t="shared" si="25"/>
        <v>0.15261075589134213</v>
      </c>
    </row>
    <row r="303" spans="1:24" s="3" customFormat="1" ht="11.25" customHeight="1" x14ac:dyDescent="0.2">
      <c r="A303" s="2">
        <v>26865</v>
      </c>
      <c r="B303" s="4" t="s">
        <v>19</v>
      </c>
      <c r="C303" s="4" t="s">
        <v>9</v>
      </c>
      <c r="D303" s="4">
        <v>900271266</v>
      </c>
      <c r="E303" s="4" t="s">
        <v>49</v>
      </c>
      <c r="F303" s="4" t="s">
        <v>870</v>
      </c>
      <c r="G303" s="4" t="s">
        <v>126</v>
      </c>
      <c r="H303" s="4" t="s">
        <v>712</v>
      </c>
      <c r="I303" s="4" t="s">
        <v>871</v>
      </c>
      <c r="J303" s="4" t="s">
        <v>11</v>
      </c>
      <c r="K303" s="4" t="s">
        <v>11</v>
      </c>
      <c r="L303" s="4" t="s">
        <v>12</v>
      </c>
      <c r="M303" s="4">
        <v>4990750</v>
      </c>
      <c r="N303" s="4">
        <v>5250799</v>
      </c>
      <c r="O303" s="4">
        <v>1198575</v>
      </c>
      <c r="P303" s="4">
        <v>5280591</v>
      </c>
      <c r="Q303" s="4">
        <v>-29792</v>
      </c>
      <c r="R303" s="4">
        <v>-779880</v>
      </c>
      <c r="S303" s="4">
        <v>122734</v>
      </c>
      <c r="T303" s="18">
        <f t="shared" si="22"/>
        <v>4.1639029681079611</v>
      </c>
      <c r="U303" s="18">
        <f t="shared" si="23"/>
        <v>1.0056738031678607</v>
      </c>
      <c r="V303" s="18">
        <f t="shared" si="28"/>
        <v>-6.3542294718659864</v>
      </c>
      <c r="W303" s="18">
        <f t="shared" si="24"/>
        <v>26.17749731471536</v>
      </c>
      <c r="X303" s="20">
        <f t="shared" si="25"/>
        <v>-0.148525967190898</v>
      </c>
    </row>
    <row r="304" spans="1:24" s="3" customFormat="1" ht="11.25" customHeight="1" x14ac:dyDescent="0.2">
      <c r="A304" s="2">
        <v>2235</v>
      </c>
      <c r="B304" s="4" t="s">
        <v>19</v>
      </c>
      <c r="C304" s="4" t="s">
        <v>9</v>
      </c>
      <c r="D304" s="4">
        <v>800126506</v>
      </c>
      <c r="E304" s="4" t="s">
        <v>49</v>
      </c>
      <c r="F304" s="4" t="s">
        <v>352</v>
      </c>
      <c r="G304" s="4" t="s">
        <v>74</v>
      </c>
      <c r="H304" s="4" t="s">
        <v>10</v>
      </c>
      <c r="I304" s="4" t="s">
        <v>353</v>
      </c>
      <c r="J304" s="4" t="s">
        <v>23</v>
      </c>
      <c r="K304" s="4" t="s">
        <v>194</v>
      </c>
      <c r="L304" s="4" t="s">
        <v>12</v>
      </c>
      <c r="M304" s="4">
        <v>19892758</v>
      </c>
      <c r="N304" s="4">
        <v>27097692</v>
      </c>
      <c r="O304" s="4">
        <v>4761130</v>
      </c>
      <c r="P304" s="4">
        <v>13494855</v>
      </c>
      <c r="Q304" s="4">
        <v>13602837</v>
      </c>
      <c r="R304" s="4">
        <v>5285408</v>
      </c>
      <c r="S304" s="4">
        <v>1515205</v>
      </c>
      <c r="T304" s="18">
        <f t="shared" si="22"/>
        <v>4.1781589664638439</v>
      </c>
      <c r="U304" s="18">
        <f t="shared" si="23"/>
        <v>0.49800754248738233</v>
      </c>
      <c r="V304" s="18">
        <f t="shared" si="28"/>
        <v>3.4882461449110846</v>
      </c>
      <c r="W304" s="18">
        <f t="shared" si="24"/>
        <v>0.38855188810981123</v>
      </c>
      <c r="X304" s="20">
        <f t="shared" si="25"/>
        <v>0.19505011718341178</v>
      </c>
    </row>
    <row r="305" spans="1:24" s="3" customFormat="1" ht="11.25" customHeight="1" x14ac:dyDescent="0.2">
      <c r="A305" s="2">
        <v>4479</v>
      </c>
      <c r="B305" s="4" t="s">
        <v>19</v>
      </c>
      <c r="C305" s="4" t="s">
        <v>9</v>
      </c>
      <c r="D305" s="4">
        <v>800236878</v>
      </c>
      <c r="E305" s="4" t="s">
        <v>49</v>
      </c>
      <c r="F305" s="4" t="s">
        <v>412</v>
      </c>
      <c r="G305" s="4" t="s">
        <v>74</v>
      </c>
      <c r="H305" s="4" t="s">
        <v>10</v>
      </c>
      <c r="I305" s="4" t="s">
        <v>413</v>
      </c>
      <c r="J305" s="4" t="s">
        <v>11</v>
      </c>
      <c r="K305" s="4" t="s">
        <v>11</v>
      </c>
      <c r="L305" s="4" t="s">
        <v>12</v>
      </c>
      <c r="M305" s="4">
        <v>5068852</v>
      </c>
      <c r="N305" s="4">
        <v>7798378</v>
      </c>
      <c r="O305" s="4">
        <v>1210111</v>
      </c>
      <c r="P305" s="4">
        <v>1412874</v>
      </c>
      <c r="Q305" s="4">
        <v>6385504</v>
      </c>
      <c r="R305" s="4">
        <v>1280469</v>
      </c>
      <c r="S305" s="4">
        <v>299773</v>
      </c>
      <c r="T305" s="18">
        <f t="shared" si="22"/>
        <v>4.1887496271003242</v>
      </c>
      <c r="U305" s="18">
        <f t="shared" si="23"/>
        <v>0.18117536749308638</v>
      </c>
      <c r="V305" s="18">
        <f t="shared" si="28"/>
        <v>4.2714620729685464</v>
      </c>
      <c r="W305" s="18">
        <f t="shared" si="24"/>
        <v>0.20052747598310172</v>
      </c>
      <c r="X305" s="20">
        <f t="shared" si="25"/>
        <v>0.16419683682940223</v>
      </c>
    </row>
    <row r="306" spans="1:24" s="3" customFormat="1" ht="11.25" customHeight="1" x14ac:dyDescent="0.2">
      <c r="A306" s="2">
        <v>3351</v>
      </c>
      <c r="B306" s="4" t="s">
        <v>21</v>
      </c>
      <c r="C306" s="4" t="s">
        <v>9</v>
      </c>
      <c r="D306" s="4">
        <v>900157189</v>
      </c>
      <c r="E306" s="4" t="s">
        <v>49</v>
      </c>
      <c r="F306" s="4" t="s">
        <v>197</v>
      </c>
      <c r="G306" s="4" t="s">
        <v>74</v>
      </c>
      <c r="H306" s="4" t="s">
        <v>10</v>
      </c>
      <c r="I306" s="4" t="s">
        <v>198</v>
      </c>
      <c r="J306" s="4" t="s">
        <v>11</v>
      </c>
      <c r="K306" s="4" t="s">
        <v>11</v>
      </c>
      <c r="L306" s="4" t="s">
        <v>12</v>
      </c>
      <c r="M306" s="4">
        <v>20805889</v>
      </c>
      <c r="N306" s="4">
        <v>40196731</v>
      </c>
      <c r="O306" s="4">
        <v>4966961</v>
      </c>
      <c r="P306" s="4">
        <v>21104105</v>
      </c>
      <c r="Q306" s="4">
        <v>19092626</v>
      </c>
      <c r="R306" s="4">
        <v>1554542</v>
      </c>
      <c r="S306" s="4">
        <v>2526767</v>
      </c>
      <c r="T306" s="18">
        <f t="shared" si="22"/>
        <v>4.1888569288142188</v>
      </c>
      <c r="U306" s="18">
        <f t="shared" si="23"/>
        <v>0.52502043014393385</v>
      </c>
      <c r="V306" s="18">
        <f t="shared" si="28"/>
        <v>0.61522965908609695</v>
      </c>
      <c r="W306" s="18">
        <f t="shared" si="24"/>
        <v>8.1421068008140945E-2</v>
      </c>
      <c r="X306" s="20">
        <f t="shared" si="25"/>
        <v>3.8673343859728294E-2</v>
      </c>
    </row>
    <row r="307" spans="1:24" s="3" customFormat="1" ht="11.25" customHeight="1" x14ac:dyDescent="0.2">
      <c r="A307" s="2">
        <v>3741</v>
      </c>
      <c r="B307" s="4" t="s">
        <v>19</v>
      </c>
      <c r="C307" s="4" t="s">
        <v>9</v>
      </c>
      <c r="D307" s="4">
        <v>800201735</v>
      </c>
      <c r="E307" s="4" t="s">
        <v>49</v>
      </c>
      <c r="F307" s="4" t="s">
        <v>382</v>
      </c>
      <c r="G307" s="4" t="s">
        <v>78</v>
      </c>
      <c r="H307" s="4" t="s">
        <v>10</v>
      </c>
      <c r="I307" s="4" t="s">
        <v>383</v>
      </c>
      <c r="J307" s="4" t="s">
        <v>384</v>
      </c>
      <c r="K307" s="4" t="s">
        <v>385</v>
      </c>
      <c r="L307" s="4" t="s">
        <v>12</v>
      </c>
      <c r="M307" s="4">
        <v>22358257</v>
      </c>
      <c r="N307" s="4">
        <v>25068346</v>
      </c>
      <c r="O307" s="4">
        <v>5275637</v>
      </c>
      <c r="P307" s="4">
        <v>13430399</v>
      </c>
      <c r="Q307" s="4">
        <v>11637947</v>
      </c>
      <c r="R307" s="4">
        <v>2835199</v>
      </c>
      <c r="S307" s="4"/>
      <c r="T307" s="18">
        <f t="shared" si="22"/>
        <v>4.2380203565939052</v>
      </c>
      <c r="U307" s="18">
        <f t="shared" si="23"/>
        <v>0.53575130166146578</v>
      </c>
      <c r="V307" s="18"/>
      <c r="W307" s="18">
        <f t="shared" si="24"/>
        <v>0.24361676505314897</v>
      </c>
      <c r="X307" s="20">
        <f t="shared" si="25"/>
        <v>0.11309876606936892</v>
      </c>
    </row>
    <row r="308" spans="1:24" s="3" customFormat="1" ht="11.25" customHeight="1" x14ac:dyDescent="0.2">
      <c r="A308" s="2">
        <v>6665</v>
      </c>
      <c r="B308" s="4" t="s">
        <v>19</v>
      </c>
      <c r="C308" s="4" t="s">
        <v>9</v>
      </c>
      <c r="D308" s="4">
        <v>805030075</v>
      </c>
      <c r="E308" s="4" t="s">
        <v>49</v>
      </c>
      <c r="F308" s="4" t="s">
        <v>459</v>
      </c>
      <c r="G308" s="4" t="s">
        <v>74</v>
      </c>
      <c r="H308" s="4" t="s">
        <v>10</v>
      </c>
      <c r="I308" s="4" t="s">
        <v>460</v>
      </c>
      <c r="J308" s="4" t="s">
        <v>178</v>
      </c>
      <c r="K308" s="4" t="s">
        <v>182</v>
      </c>
      <c r="L308" s="4" t="s">
        <v>12</v>
      </c>
      <c r="M308" s="4">
        <v>2450798</v>
      </c>
      <c r="N308" s="4">
        <v>3363716</v>
      </c>
      <c r="O308" s="4">
        <v>577511</v>
      </c>
      <c r="P308" s="4">
        <v>577511</v>
      </c>
      <c r="Q308" s="4">
        <v>2786205</v>
      </c>
      <c r="R308" s="4">
        <v>478225</v>
      </c>
      <c r="S308" s="4">
        <v>75147</v>
      </c>
      <c r="T308" s="18">
        <f t="shared" si="22"/>
        <v>4.2437252277445801</v>
      </c>
      <c r="U308" s="18">
        <f t="shared" si="23"/>
        <v>0.17168839462071114</v>
      </c>
      <c r="V308" s="18">
        <f>R308/S308</f>
        <v>6.3638601674052193</v>
      </c>
      <c r="W308" s="18">
        <f t="shared" si="24"/>
        <v>0.17164027772543658</v>
      </c>
      <c r="X308" s="20">
        <f t="shared" si="25"/>
        <v>0.14217163399050337</v>
      </c>
    </row>
    <row r="309" spans="1:24" s="3" customFormat="1" ht="11.25" customHeight="1" x14ac:dyDescent="0.2">
      <c r="A309" s="2">
        <v>1057</v>
      </c>
      <c r="B309" s="4" t="s">
        <v>24</v>
      </c>
      <c r="C309" s="4" t="s">
        <v>9</v>
      </c>
      <c r="D309" s="4">
        <v>860350543</v>
      </c>
      <c r="E309" s="4" t="s">
        <v>49</v>
      </c>
      <c r="F309" s="4" t="s">
        <v>292</v>
      </c>
      <c r="G309" s="4" t="s">
        <v>74</v>
      </c>
      <c r="H309" s="4" t="s">
        <v>75</v>
      </c>
      <c r="I309" s="4" t="s">
        <v>293</v>
      </c>
      <c r="J309" s="4" t="s">
        <v>11</v>
      </c>
      <c r="K309" s="4" t="s">
        <v>11</v>
      </c>
      <c r="L309" s="4" t="s">
        <v>12</v>
      </c>
      <c r="M309" s="4">
        <v>97302848</v>
      </c>
      <c r="N309" s="4">
        <v>124235761</v>
      </c>
      <c r="O309" s="4">
        <v>22903136</v>
      </c>
      <c r="P309" s="4">
        <v>32455932</v>
      </c>
      <c r="Q309" s="4">
        <v>91779829</v>
      </c>
      <c r="R309" s="4">
        <v>24810281</v>
      </c>
      <c r="S309" s="4">
        <v>565489</v>
      </c>
      <c r="T309" s="18">
        <f t="shared" si="22"/>
        <v>4.24845086716509</v>
      </c>
      <c r="U309" s="18">
        <f t="shared" si="23"/>
        <v>0.26124468300234421</v>
      </c>
      <c r="V309" s="18">
        <f>R309/S309</f>
        <v>43.87402937988184</v>
      </c>
      <c r="W309" s="18">
        <f t="shared" si="24"/>
        <v>0.27032389655029754</v>
      </c>
      <c r="X309" s="20">
        <f t="shared" si="25"/>
        <v>0.19970321588805659</v>
      </c>
    </row>
    <row r="310" spans="1:24" s="3" customFormat="1" ht="11.25" customHeight="1" x14ac:dyDescent="0.2">
      <c r="A310" s="2">
        <v>11347</v>
      </c>
      <c r="B310" s="4" t="s">
        <v>19</v>
      </c>
      <c r="C310" s="4" t="s">
        <v>9</v>
      </c>
      <c r="D310" s="4">
        <v>830065092</v>
      </c>
      <c r="E310" s="4" t="s">
        <v>49</v>
      </c>
      <c r="F310" s="4" t="s">
        <v>556</v>
      </c>
      <c r="G310" s="4" t="s">
        <v>74</v>
      </c>
      <c r="H310" s="4" t="s">
        <v>10</v>
      </c>
      <c r="I310" s="4" t="s">
        <v>557</v>
      </c>
      <c r="J310" s="4" t="s">
        <v>11</v>
      </c>
      <c r="K310" s="4" t="s">
        <v>11</v>
      </c>
      <c r="L310" s="4" t="s">
        <v>12</v>
      </c>
      <c r="M310" s="4">
        <v>7392618</v>
      </c>
      <c r="N310" s="4">
        <v>12837557</v>
      </c>
      <c r="O310" s="4">
        <v>1730981</v>
      </c>
      <c r="P310" s="4">
        <v>6846546</v>
      </c>
      <c r="Q310" s="4">
        <v>5991011</v>
      </c>
      <c r="R310" s="4">
        <v>2721816</v>
      </c>
      <c r="S310" s="4">
        <v>1193269</v>
      </c>
      <c r="T310" s="18">
        <f t="shared" si="22"/>
        <v>4.2707678478273303</v>
      </c>
      <c r="U310" s="18">
        <f t="shared" si="23"/>
        <v>0.5333215657776631</v>
      </c>
      <c r="V310" s="18">
        <f>R310/S310</f>
        <v>2.2809743653777983</v>
      </c>
      <c r="W310" s="18">
        <f t="shared" si="24"/>
        <v>0.45431664204923011</v>
      </c>
      <c r="X310" s="20">
        <f t="shared" si="25"/>
        <v>0.21201977915268458</v>
      </c>
    </row>
    <row r="311" spans="1:24" s="3" customFormat="1" ht="11.25" customHeight="1" x14ac:dyDescent="0.2">
      <c r="A311" s="2">
        <v>2929</v>
      </c>
      <c r="B311" s="4" t="s">
        <v>21</v>
      </c>
      <c r="C311" s="4" t="s">
        <v>9</v>
      </c>
      <c r="D311" s="4">
        <v>890942914</v>
      </c>
      <c r="E311" s="4" t="s">
        <v>49</v>
      </c>
      <c r="F311" s="4" t="s">
        <v>188</v>
      </c>
      <c r="G311" s="4" t="s">
        <v>74</v>
      </c>
      <c r="H311" s="4" t="s">
        <v>10</v>
      </c>
      <c r="I311" s="4" t="s">
        <v>189</v>
      </c>
      <c r="J311" s="4" t="s">
        <v>13</v>
      </c>
      <c r="K311" s="4" t="s">
        <v>103</v>
      </c>
      <c r="L311" s="4" t="s">
        <v>12</v>
      </c>
      <c r="M311" s="4">
        <v>35947676</v>
      </c>
      <c r="N311" s="4">
        <v>38216060</v>
      </c>
      <c r="O311" s="4">
        <v>8379074</v>
      </c>
      <c r="P311" s="4">
        <v>13535139</v>
      </c>
      <c r="Q311" s="4">
        <v>24680921</v>
      </c>
      <c r="R311" s="4">
        <v>1009901</v>
      </c>
      <c r="S311" s="4">
        <v>180575</v>
      </c>
      <c r="T311" s="18">
        <f t="shared" si="22"/>
        <v>4.2901728759049034</v>
      </c>
      <c r="U311" s="18">
        <f t="shared" si="23"/>
        <v>0.35417410900024754</v>
      </c>
      <c r="V311" s="18">
        <f>R311/S311</f>
        <v>5.592695555863215</v>
      </c>
      <c r="W311" s="18">
        <f t="shared" si="24"/>
        <v>4.0918286639303289E-2</v>
      </c>
      <c r="X311" s="20">
        <f t="shared" si="25"/>
        <v>2.6426088927011315E-2</v>
      </c>
    </row>
    <row r="312" spans="1:24" s="3" customFormat="1" ht="11.25" customHeight="1" x14ac:dyDescent="0.2">
      <c r="A312" s="2">
        <v>649</v>
      </c>
      <c r="B312" s="4" t="s">
        <v>19</v>
      </c>
      <c r="C312" s="4" t="s">
        <v>9</v>
      </c>
      <c r="D312" s="4">
        <v>800032069</v>
      </c>
      <c r="E312" s="4" t="s">
        <v>49</v>
      </c>
      <c r="F312" s="4" t="s">
        <v>317</v>
      </c>
      <c r="G312" s="4" t="s">
        <v>78</v>
      </c>
      <c r="H312" s="4" t="s">
        <v>10</v>
      </c>
      <c r="I312" s="4" t="s">
        <v>318</v>
      </c>
      <c r="J312" s="4" t="s">
        <v>11</v>
      </c>
      <c r="K312" s="4" t="s">
        <v>11</v>
      </c>
      <c r="L312" s="4" t="s">
        <v>12</v>
      </c>
      <c r="M312" s="4">
        <v>7039055</v>
      </c>
      <c r="N312" s="4">
        <v>15767694</v>
      </c>
      <c r="O312" s="4">
        <v>1613037</v>
      </c>
      <c r="P312" s="4">
        <v>7139478</v>
      </c>
      <c r="Q312" s="4">
        <v>8628216</v>
      </c>
      <c r="R312" s="4">
        <v>1923952</v>
      </c>
      <c r="S312" s="4">
        <v>1010893</v>
      </c>
      <c r="T312" s="18">
        <f t="shared" si="22"/>
        <v>4.3638521621016757</v>
      </c>
      <c r="U312" s="18">
        <f t="shared" si="23"/>
        <v>0.45279151155520903</v>
      </c>
      <c r="V312" s="18">
        <f>R312/S312</f>
        <v>1.903220222120442</v>
      </c>
      <c r="W312" s="18">
        <f t="shared" si="24"/>
        <v>0.22298375469506096</v>
      </c>
      <c r="X312" s="20">
        <f t="shared" si="25"/>
        <v>0.12201860335442836</v>
      </c>
    </row>
    <row r="313" spans="1:24" s="3" customFormat="1" ht="11.25" customHeight="1" x14ac:dyDescent="0.2">
      <c r="A313" s="2">
        <v>12359</v>
      </c>
      <c r="B313" s="4" t="s">
        <v>19</v>
      </c>
      <c r="C313" s="4" t="s">
        <v>9</v>
      </c>
      <c r="D313" s="4">
        <v>830099538</v>
      </c>
      <c r="E313" s="4" t="s">
        <v>49</v>
      </c>
      <c r="F313" s="4" t="s">
        <v>588</v>
      </c>
      <c r="G313" s="4" t="s">
        <v>74</v>
      </c>
      <c r="H313" s="4" t="s">
        <v>10</v>
      </c>
      <c r="I313" s="4" t="s">
        <v>589</v>
      </c>
      <c r="J313" s="4" t="s">
        <v>11</v>
      </c>
      <c r="K313" s="4" t="s">
        <v>11</v>
      </c>
      <c r="L313" s="4" t="s">
        <v>12</v>
      </c>
      <c r="M313" s="4">
        <v>13909383</v>
      </c>
      <c r="N313" s="4">
        <v>15348296</v>
      </c>
      <c r="O313" s="4">
        <v>3170245</v>
      </c>
      <c r="P313" s="4">
        <v>5579883</v>
      </c>
      <c r="Q313" s="4">
        <v>9768413</v>
      </c>
      <c r="R313" s="4">
        <v>-651008</v>
      </c>
      <c r="S313" s="4"/>
      <c r="T313" s="18">
        <f t="shared" si="22"/>
        <v>4.3874788857012632</v>
      </c>
      <c r="U313" s="18">
        <f t="shared" si="23"/>
        <v>0.36355065083446397</v>
      </c>
      <c r="V313" s="18"/>
      <c r="W313" s="18">
        <f t="shared" si="24"/>
        <v>-6.6644192869404678E-2</v>
      </c>
      <c r="X313" s="20">
        <f t="shared" si="25"/>
        <v>-4.2415653177395068E-2</v>
      </c>
    </row>
    <row r="314" spans="1:24" s="3" customFormat="1" ht="11.25" customHeight="1" x14ac:dyDescent="0.2">
      <c r="A314" s="2">
        <v>8317</v>
      </c>
      <c r="B314" s="4" t="s">
        <v>19</v>
      </c>
      <c r="C314" s="4" t="s">
        <v>9</v>
      </c>
      <c r="D314" s="4">
        <v>811041408</v>
      </c>
      <c r="E314" s="4" t="s">
        <v>49</v>
      </c>
      <c r="F314" s="4" t="s">
        <v>483</v>
      </c>
      <c r="G314" s="4" t="s">
        <v>423</v>
      </c>
      <c r="H314" s="4" t="s">
        <v>14</v>
      </c>
      <c r="I314" s="4" t="s">
        <v>484</v>
      </c>
      <c r="J314" s="4" t="s">
        <v>13</v>
      </c>
      <c r="K314" s="4" t="s">
        <v>485</v>
      </c>
      <c r="L314" s="4" t="s">
        <v>12</v>
      </c>
      <c r="M314" s="4">
        <v>10714710</v>
      </c>
      <c r="N314" s="4">
        <v>11508338</v>
      </c>
      <c r="O314" s="4">
        <v>2439592</v>
      </c>
      <c r="P314" s="4">
        <v>3622134</v>
      </c>
      <c r="Q314" s="4">
        <v>7886204</v>
      </c>
      <c r="R314" s="4">
        <v>829764</v>
      </c>
      <c r="S314" s="4">
        <v>349460</v>
      </c>
      <c r="T314" s="18">
        <f t="shared" si="22"/>
        <v>4.392008991667459</v>
      </c>
      <c r="U314" s="18">
        <f t="shared" si="23"/>
        <v>0.31473997374772966</v>
      </c>
      <c r="V314" s="18">
        <f>R314/S314</f>
        <v>2.374417672981171</v>
      </c>
      <c r="W314" s="18">
        <f t="shared" si="24"/>
        <v>0.10521716151395526</v>
      </c>
      <c r="X314" s="20">
        <f t="shared" si="25"/>
        <v>7.2101114861242349E-2</v>
      </c>
    </row>
    <row r="315" spans="1:24" s="3" customFormat="1" ht="11.25" customHeight="1" x14ac:dyDescent="0.2">
      <c r="A315" s="2">
        <v>21253</v>
      </c>
      <c r="B315" s="4" t="s">
        <v>19</v>
      </c>
      <c r="C315" s="4" t="s">
        <v>9</v>
      </c>
      <c r="D315" s="4">
        <v>900039051</v>
      </c>
      <c r="E315" s="4" t="s">
        <v>49</v>
      </c>
      <c r="F315" s="4" t="s">
        <v>757</v>
      </c>
      <c r="G315" s="4" t="s">
        <v>74</v>
      </c>
      <c r="H315" s="4" t="s">
        <v>10</v>
      </c>
      <c r="I315" s="4" t="s">
        <v>758</v>
      </c>
      <c r="J315" s="4" t="s">
        <v>11</v>
      </c>
      <c r="K315" s="4" t="s">
        <v>11</v>
      </c>
      <c r="L315" s="4" t="s">
        <v>12</v>
      </c>
      <c r="M315" s="4">
        <v>3221550</v>
      </c>
      <c r="N315" s="4">
        <v>4120238</v>
      </c>
      <c r="O315" s="4">
        <v>731046</v>
      </c>
      <c r="P315" s="4">
        <v>2533731</v>
      </c>
      <c r="Q315" s="4">
        <v>1586507</v>
      </c>
      <c r="R315" s="4">
        <v>470640</v>
      </c>
      <c r="S315" s="4">
        <v>355205</v>
      </c>
      <c r="T315" s="18">
        <f t="shared" si="22"/>
        <v>4.4067678367708734</v>
      </c>
      <c r="U315" s="18">
        <f t="shared" si="23"/>
        <v>0.61494772874770831</v>
      </c>
      <c r="V315" s="18">
        <f>R315/S315</f>
        <v>1.3249813487985811</v>
      </c>
      <c r="W315" s="18">
        <f t="shared" si="24"/>
        <v>0.29665170087494097</v>
      </c>
      <c r="X315" s="20">
        <f t="shared" si="25"/>
        <v>0.11422641119275148</v>
      </c>
    </row>
    <row r="316" spans="1:24" s="3" customFormat="1" ht="11.25" customHeight="1" x14ac:dyDescent="0.2">
      <c r="A316" s="2">
        <v>12747</v>
      </c>
      <c r="B316" s="4" t="s">
        <v>19</v>
      </c>
      <c r="C316" s="4" t="s">
        <v>9</v>
      </c>
      <c r="D316" s="4">
        <v>830114737</v>
      </c>
      <c r="E316" s="4" t="s">
        <v>49</v>
      </c>
      <c r="F316" s="4" t="s">
        <v>596</v>
      </c>
      <c r="G316" s="4" t="s">
        <v>74</v>
      </c>
      <c r="H316" s="4" t="s">
        <v>10</v>
      </c>
      <c r="I316" s="4" t="s">
        <v>597</v>
      </c>
      <c r="J316" s="4" t="s">
        <v>11</v>
      </c>
      <c r="K316" s="4" t="s">
        <v>11</v>
      </c>
      <c r="L316" s="4" t="s">
        <v>12</v>
      </c>
      <c r="M316" s="4">
        <v>3451683</v>
      </c>
      <c r="N316" s="4">
        <v>4511963</v>
      </c>
      <c r="O316" s="4">
        <v>774590</v>
      </c>
      <c r="P316" s="4">
        <v>1162177</v>
      </c>
      <c r="Q316" s="4">
        <v>3349786</v>
      </c>
      <c r="R316" s="4">
        <v>855421</v>
      </c>
      <c r="S316" s="4"/>
      <c r="T316" s="18">
        <f t="shared" si="22"/>
        <v>4.456141958971843</v>
      </c>
      <c r="U316" s="18">
        <f t="shared" si="23"/>
        <v>0.25757680193742721</v>
      </c>
      <c r="V316" s="18"/>
      <c r="W316" s="18">
        <f t="shared" si="24"/>
        <v>0.2553658651627298</v>
      </c>
      <c r="X316" s="20">
        <f t="shared" si="25"/>
        <v>0.18958954229012959</v>
      </c>
    </row>
    <row r="317" spans="1:24" s="3" customFormat="1" ht="11.25" customHeight="1" x14ac:dyDescent="0.2">
      <c r="A317" s="2">
        <v>10905</v>
      </c>
      <c r="B317" s="4" t="s">
        <v>19</v>
      </c>
      <c r="C317" s="4" t="s">
        <v>9</v>
      </c>
      <c r="D317" s="4">
        <v>830051298</v>
      </c>
      <c r="E317" s="4" t="s">
        <v>49</v>
      </c>
      <c r="F317" s="4" t="s">
        <v>542</v>
      </c>
      <c r="G317" s="4" t="s">
        <v>74</v>
      </c>
      <c r="H317" s="4" t="s">
        <v>10</v>
      </c>
      <c r="I317" s="4" t="s">
        <v>543</v>
      </c>
      <c r="J317" s="4" t="s">
        <v>11</v>
      </c>
      <c r="K317" s="4" t="s">
        <v>11</v>
      </c>
      <c r="L317" s="4" t="s">
        <v>12</v>
      </c>
      <c r="M317" s="4">
        <v>19334351</v>
      </c>
      <c r="N317" s="4">
        <v>20274372</v>
      </c>
      <c r="O317" s="4">
        <v>4336768</v>
      </c>
      <c r="P317" s="4">
        <v>10131637</v>
      </c>
      <c r="Q317" s="4">
        <v>10142735</v>
      </c>
      <c r="R317" s="4">
        <v>141191</v>
      </c>
      <c r="S317" s="4">
        <v>872396</v>
      </c>
      <c r="T317" s="18">
        <f t="shared" si="22"/>
        <v>4.4582396383666358</v>
      </c>
      <c r="U317" s="18">
        <f t="shared" si="23"/>
        <v>0.49972630471612139</v>
      </c>
      <c r="V317" s="18">
        <f>R317/S317</f>
        <v>0.16184278699122875</v>
      </c>
      <c r="W317" s="18">
        <f t="shared" si="24"/>
        <v>1.3920407069690768E-2</v>
      </c>
      <c r="X317" s="20">
        <f t="shared" si="25"/>
        <v>6.964013484610029E-3</v>
      </c>
    </row>
    <row r="318" spans="1:24" s="3" customFormat="1" ht="11.25" customHeight="1" x14ac:dyDescent="0.2">
      <c r="A318" s="2">
        <v>16145</v>
      </c>
      <c r="B318" s="4" t="s">
        <v>19</v>
      </c>
      <c r="C318" s="4" t="s">
        <v>9</v>
      </c>
      <c r="D318" s="4">
        <v>860079475</v>
      </c>
      <c r="E318" s="4" t="s">
        <v>49</v>
      </c>
      <c r="F318" s="4" t="s">
        <v>670</v>
      </c>
      <c r="G318" s="4" t="s">
        <v>74</v>
      </c>
      <c r="H318" s="4" t="s">
        <v>14</v>
      </c>
      <c r="I318" s="4" t="s">
        <v>671</v>
      </c>
      <c r="J318" s="4" t="s">
        <v>11</v>
      </c>
      <c r="K318" s="4" t="s">
        <v>11</v>
      </c>
      <c r="L318" s="4" t="s">
        <v>12</v>
      </c>
      <c r="M318" s="4">
        <v>3180984</v>
      </c>
      <c r="N318" s="4">
        <v>8640625</v>
      </c>
      <c r="O318" s="4">
        <v>699098</v>
      </c>
      <c r="P318" s="4">
        <v>1758115</v>
      </c>
      <c r="Q318" s="4">
        <v>6882510</v>
      </c>
      <c r="R318" s="4">
        <v>998505</v>
      </c>
      <c r="S318" s="4"/>
      <c r="T318" s="18">
        <f t="shared" si="22"/>
        <v>4.5501260195280206</v>
      </c>
      <c r="U318" s="18">
        <f t="shared" si="23"/>
        <v>0.20347081374321882</v>
      </c>
      <c r="V318" s="18"/>
      <c r="W318" s="18">
        <f t="shared" si="24"/>
        <v>0.1450786123085909</v>
      </c>
      <c r="X318" s="20">
        <f t="shared" si="25"/>
        <v>0.11555934900542496</v>
      </c>
    </row>
    <row r="319" spans="1:24" s="3" customFormat="1" ht="11.25" customHeight="1" x14ac:dyDescent="0.2">
      <c r="A319" s="2">
        <v>27909</v>
      </c>
      <c r="B319" s="4" t="s">
        <v>19</v>
      </c>
      <c r="C319" s="4" t="s">
        <v>9</v>
      </c>
      <c r="D319" s="4">
        <v>900318694</v>
      </c>
      <c r="E319" s="4" t="s">
        <v>49</v>
      </c>
      <c r="F319" s="4" t="s">
        <v>893</v>
      </c>
      <c r="G319" s="4" t="s">
        <v>74</v>
      </c>
      <c r="H319" s="4" t="s">
        <v>10</v>
      </c>
      <c r="I319" s="4" t="s">
        <v>894</v>
      </c>
      <c r="J319" s="4" t="s">
        <v>15</v>
      </c>
      <c r="K319" s="4" t="s">
        <v>16</v>
      </c>
      <c r="L319" s="4" t="s">
        <v>12</v>
      </c>
      <c r="M319" s="4">
        <v>14561214</v>
      </c>
      <c r="N319" s="4">
        <v>15160972</v>
      </c>
      <c r="O319" s="4">
        <v>3170245</v>
      </c>
      <c r="P319" s="4">
        <v>5971183</v>
      </c>
      <c r="Q319" s="4">
        <v>9189789</v>
      </c>
      <c r="R319" s="4">
        <v>2135748</v>
      </c>
      <c r="S319" s="4">
        <v>345592</v>
      </c>
      <c r="T319" s="18">
        <f t="shared" si="22"/>
        <v>4.5930879159181703</v>
      </c>
      <c r="U319" s="18">
        <f t="shared" si="23"/>
        <v>0.39385225432775683</v>
      </c>
      <c r="V319" s="18">
        <f>R319/S319</f>
        <v>6.1799694437371233</v>
      </c>
      <c r="W319" s="18">
        <f t="shared" si="24"/>
        <v>0.23240446543440768</v>
      </c>
      <c r="X319" s="20">
        <f t="shared" si="25"/>
        <v>0.14087144280722899</v>
      </c>
    </row>
    <row r="320" spans="1:24" s="3" customFormat="1" ht="11.25" customHeight="1" x14ac:dyDescent="0.2">
      <c r="A320" s="2">
        <v>135</v>
      </c>
      <c r="B320" s="4" t="s">
        <v>24</v>
      </c>
      <c r="C320" s="4" t="s">
        <v>9</v>
      </c>
      <c r="D320" s="4">
        <v>800127132</v>
      </c>
      <c r="E320" s="4" t="s">
        <v>49</v>
      </c>
      <c r="F320" s="4" t="s">
        <v>280</v>
      </c>
      <c r="G320" s="4" t="s">
        <v>74</v>
      </c>
      <c r="H320" s="4" t="s">
        <v>75</v>
      </c>
      <c r="I320" s="4" t="s">
        <v>281</v>
      </c>
      <c r="J320" s="4" t="s">
        <v>11</v>
      </c>
      <c r="K320" s="4" t="s">
        <v>11</v>
      </c>
      <c r="L320" s="4" t="s">
        <v>12</v>
      </c>
      <c r="M320" s="4">
        <v>98685365</v>
      </c>
      <c r="N320" s="4">
        <v>112510023</v>
      </c>
      <c r="O320" s="4">
        <v>21332363</v>
      </c>
      <c r="P320" s="4">
        <v>21942988</v>
      </c>
      <c r="Q320" s="4">
        <v>90567035</v>
      </c>
      <c r="R320" s="4">
        <v>25910177</v>
      </c>
      <c r="S320" s="4">
        <v>390143</v>
      </c>
      <c r="T320" s="18">
        <f t="shared" si="22"/>
        <v>4.6260868990462987</v>
      </c>
      <c r="U320" s="18">
        <f t="shared" si="23"/>
        <v>0.19503140622413703</v>
      </c>
      <c r="V320" s="18">
        <f>R320/S320</f>
        <v>66.412000215305667</v>
      </c>
      <c r="W320" s="18">
        <f t="shared" si="24"/>
        <v>0.28608838745797521</v>
      </c>
      <c r="X320" s="20">
        <f t="shared" si="25"/>
        <v>0.23029216694765053</v>
      </c>
    </row>
    <row r="321" spans="1:24" s="3" customFormat="1" ht="11.25" customHeight="1" x14ac:dyDescent="0.2">
      <c r="A321" s="2">
        <v>3583</v>
      </c>
      <c r="B321" s="4" t="s">
        <v>19</v>
      </c>
      <c r="C321" s="4" t="s">
        <v>9</v>
      </c>
      <c r="D321" s="4">
        <v>800193265</v>
      </c>
      <c r="E321" s="4" t="s">
        <v>49</v>
      </c>
      <c r="F321" s="4" t="s">
        <v>376</v>
      </c>
      <c r="G321" s="4" t="s">
        <v>74</v>
      </c>
      <c r="H321" s="4" t="s">
        <v>10</v>
      </c>
      <c r="I321" s="4" t="s">
        <v>377</v>
      </c>
      <c r="J321" s="4" t="s">
        <v>11</v>
      </c>
      <c r="K321" s="4" t="s">
        <v>11</v>
      </c>
      <c r="L321" s="4" t="s">
        <v>12</v>
      </c>
      <c r="M321" s="4">
        <v>2548792</v>
      </c>
      <c r="N321" s="4">
        <v>3814319</v>
      </c>
      <c r="O321" s="4">
        <v>546068</v>
      </c>
      <c r="P321" s="4">
        <v>1660175</v>
      </c>
      <c r="Q321" s="4">
        <v>2154144</v>
      </c>
      <c r="R321" s="4">
        <v>271482</v>
      </c>
      <c r="S321" s="4"/>
      <c r="T321" s="18">
        <f t="shared" si="22"/>
        <v>4.6675359112784491</v>
      </c>
      <c r="U321" s="18">
        <f t="shared" si="23"/>
        <v>0.43524807442691604</v>
      </c>
      <c r="V321" s="18"/>
      <c r="W321" s="18">
        <f t="shared" si="24"/>
        <v>0.12602778644324614</v>
      </c>
      <c r="X321" s="20">
        <f t="shared" si="25"/>
        <v>7.1174435069536662E-2</v>
      </c>
    </row>
    <row r="322" spans="1:24" s="3" customFormat="1" ht="11.25" customHeight="1" x14ac:dyDescent="0.2">
      <c r="A322" s="2">
        <v>23865</v>
      </c>
      <c r="B322" s="4" t="s">
        <v>19</v>
      </c>
      <c r="C322" s="4" t="s">
        <v>9</v>
      </c>
      <c r="D322" s="4">
        <v>900148010</v>
      </c>
      <c r="E322" s="4" t="s">
        <v>49</v>
      </c>
      <c r="F322" s="4" t="s">
        <v>818</v>
      </c>
      <c r="G322" s="4" t="s">
        <v>74</v>
      </c>
      <c r="H322" s="4" t="s">
        <v>10</v>
      </c>
      <c r="I322" s="4" t="s">
        <v>819</v>
      </c>
      <c r="J322" s="4" t="s">
        <v>23</v>
      </c>
      <c r="K322" s="4" t="s">
        <v>194</v>
      </c>
      <c r="L322" s="4" t="s">
        <v>12</v>
      </c>
      <c r="M322" s="4">
        <v>6987830</v>
      </c>
      <c r="N322" s="4">
        <v>6987830</v>
      </c>
      <c r="O322" s="4">
        <v>1484025</v>
      </c>
      <c r="P322" s="4">
        <v>22315792</v>
      </c>
      <c r="Q322" s="4">
        <v>-15327962</v>
      </c>
      <c r="R322" s="4">
        <v>24116</v>
      </c>
      <c r="S322" s="4">
        <v>2778293</v>
      </c>
      <c r="T322" s="18">
        <f t="shared" si="22"/>
        <v>4.7087009989723896</v>
      </c>
      <c r="U322" s="18">
        <f t="shared" si="23"/>
        <v>3.1935224526068895</v>
      </c>
      <c r="V322" s="18">
        <f>R322/S322</f>
        <v>8.6801500057769286E-3</v>
      </c>
      <c r="W322" s="18">
        <f t="shared" si="24"/>
        <v>-1.5733337543503826E-3</v>
      </c>
      <c r="X322" s="20">
        <f t="shared" si="25"/>
        <v>3.4511429156118567E-3</v>
      </c>
    </row>
    <row r="323" spans="1:24" s="3" customFormat="1" ht="11.25" customHeight="1" x14ac:dyDescent="0.2">
      <c r="A323" s="2">
        <v>14731</v>
      </c>
      <c r="B323" s="4" t="s">
        <v>19</v>
      </c>
      <c r="C323" s="4" t="s">
        <v>9</v>
      </c>
      <c r="D323" s="4">
        <v>860007229</v>
      </c>
      <c r="E323" s="4" t="s">
        <v>49</v>
      </c>
      <c r="F323" s="4" t="s">
        <v>650</v>
      </c>
      <c r="G323" s="4" t="s">
        <v>74</v>
      </c>
      <c r="H323" s="4" t="s">
        <v>75</v>
      </c>
      <c r="I323" s="4" t="s">
        <v>651</v>
      </c>
      <c r="J323" s="4" t="s">
        <v>11</v>
      </c>
      <c r="K323" s="4" t="s">
        <v>11</v>
      </c>
      <c r="L323" s="4" t="s">
        <v>12</v>
      </c>
      <c r="M323" s="4">
        <v>14944241</v>
      </c>
      <c r="N323" s="4">
        <v>33948219</v>
      </c>
      <c r="O323" s="4">
        <v>3170245</v>
      </c>
      <c r="P323" s="4">
        <v>26303165</v>
      </c>
      <c r="Q323" s="4">
        <v>7645054</v>
      </c>
      <c r="R323" s="4">
        <v>433681</v>
      </c>
      <c r="S323" s="4"/>
      <c r="T323" s="18">
        <f t="shared" si="22"/>
        <v>4.7139072847682115</v>
      </c>
      <c r="U323" s="18">
        <f t="shared" si="23"/>
        <v>0.77480250142135587</v>
      </c>
      <c r="V323" s="18"/>
      <c r="W323" s="18">
        <f t="shared" si="24"/>
        <v>5.6727002843930209E-2</v>
      </c>
      <c r="X323" s="20">
        <f t="shared" si="25"/>
        <v>1.2774779142316714E-2</v>
      </c>
    </row>
    <row r="324" spans="1:24" s="3" customFormat="1" ht="11.25" customHeight="1" x14ac:dyDescent="0.2">
      <c r="A324" s="2">
        <v>33047</v>
      </c>
      <c r="B324" s="4" t="s">
        <v>19</v>
      </c>
      <c r="C324" s="4" t="s">
        <v>9</v>
      </c>
      <c r="D324" s="4">
        <v>900488465</v>
      </c>
      <c r="E324" s="4" t="s">
        <v>49</v>
      </c>
      <c r="F324" s="4" t="s">
        <v>998</v>
      </c>
      <c r="G324" s="4" t="s">
        <v>74</v>
      </c>
      <c r="H324" s="4" t="s">
        <v>10</v>
      </c>
      <c r="I324" s="4" t="s">
        <v>999</v>
      </c>
      <c r="J324" s="4" t="s">
        <v>178</v>
      </c>
      <c r="K324" s="4" t="s">
        <v>182</v>
      </c>
      <c r="L324" s="4" t="s">
        <v>12</v>
      </c>
      <c r="M324" s="4">
        <v>2446243</v>
      </c>
      <c r="N324" s="4">
        <v>4233225</v>
      </c>
      <c r="O324" s="4">
        <v>516186</v>
      </c>
      <c r="P324" s="4">
        <v>2306434</v>
      </c>
      <c r="Q324" s="4">
        <v>1926791</v>
      </c>
      <c r="R324" s="4">
        <v>448007</v>
      </c>
      <c r="S324" s="4"/>
      <c r="T324" s="18">
        <f t="shared" si="22"/>
        <v>4.739072737346615</v>
      </c>
      <c r="U324" s="18">
        <f t="shared" si="23"/>
        <v>0.54484087191207653</v>
      </c>
      <c r="V324" s="18"/>
      <c r="W324" s="18">
        <f t="shared" si="24"/>
        <v>0.23251457994146746</v>
      </c>
      <c r="X324" s="20">
        <f t="shared" si="25"/>
        <v>0.10583113347388812</v>
      </c>
    </row>
    <row r="325" spans="1:24" s="3" customFormat="1" ht="11.25" customHeight="1" x14ac:dyDescent="0.2">
      <c r="A325" s="2">
        <v>26617</v>
      </c>
      <c r="B325" s="4" t="s">
        <v>19</v>
      </c>
      <c r="C325" s="4" t="s">
        <v>9</v>
      </c>
      <c r="D325" s="4">
        <v>900259499</v>
      </c>
      <c r="E325" s="4" t="s">
        <v>49</v>
      </c>
      <c r="F325" s="4" t="s">
        <v>864</v>
      </c>
      <c r="G325" s="4" t="s">
        <v>78</v>
      </c>
      <c r="H325" s="4" t="s">
        <v>10</v>
      </c>
      <c r="I325" s="4" t="s">
        <v>865</v>
      </c>
      <c r="J325" s="4" t="s">
        <v>17</v>
      </c>
      <c r="K325" s="4" t="s">
        <v>18</v>
      </c>
      <c r="L325" s="4" t="s">
        <v>12</v>
      </c>
      <c r="M325" s="4">
        <v>9788066</v>
      </c>
      <c r="N325" s="4">
        <v>10346975</v>
      </c>
      <c r="O325" s="4">
        <v>2057884</v>
      </c>
      <c r="P325" s="4">
        <v>9801358</v>
      </c>
      <c r="Q325" s="4">
        <v>545617</v>
      </c>
      <c r="R325" s="4">
        <v>1315236</v>
      </c>
      <c r="S325" s="4"/>
      <c r="T325" s="18">
        <f t="shared" si="22"/>
        <v>4.7563740230255931</v>
      </c>
      <c r="U325" s="18">
        <f t="shared" si="23"/>
        <v>0.94726796962397219</v>
      </c>
      <c r="V325" s="18"/>
      <c r="W325" s="18">
        <f t="shared" si="24"/>
        <v>2.4105480584365955</v>
      </c>
      <c r="X325" s="20">
        <f t="shared" si="25"/>
        <v>0.12711309344035335</v>
      </c>
    </row>
    <row r="326" spans="1:24" s="3" customFormat="1" ht="11.25" customHeight="1" x14ac:dyDescent="0.2">
      <c r="A326" s="2">
        <v>2639</v>
      </c>
      <c r="B326" s="4" t="s">
        <v>21</v>
      </c>
      <c r="C326" s="4" t="s">
        <v>9</v>
      </c>
      <c r="D326" s="4">
        <v>890317417</v>
      </c>
      <c r="E326" s="4" t="s">
        <v>49</v>
      </c>
      <c r="F326" s="4" t="s">
        <v>180</v>
      </c>
      <c r="G326" s="4" t="s">
        <v>74</v>
      </c>
      <c r="H326" s="4" t="s">
        <v>10</v>
      </c>
      <c r="I326" s="4" t="s">
        <v>181</v>
      </c>
      <c r="J326" s="4" t="s">
        <v>178</v>
      </c>
      <c r="K326" s="4" t="s">
        <v>182</v>
      </c>
      <c r="L326" s="4" t="s">
        <v>12</v>
      </c>
      <c r="M326" s="4">
        <v>81184179</v>
      </c>
      <c r="N326" s="4">
        <v>92932033</v>
      </c>
      <c r="O326" s="4">
        <v>17067248</v>
      </c>
      <c r="P326" s="4">
        <v>19910664</v>
      </c>
      <c r="Q326" s="4">
        <v>73021369</v>
      </c>
      <c r="R326" s="4">
        <v>10164553</v>
      </c>
      <c r="S326" s="4">
        <v>2665023</v>
      </c>
      <c r="T326" s="18">
        <f t="shared" si="22"/>
        <v>4.7567234623883126</v>
      </c>
      <c r="U326" s="18">
        <f t="shared" si="23"/>
        <v>0.21424974099081637</v>
      </c>
      <c r="V326" s="18">
        <f>R326/S326</f>
        <v>3.8140582651631898</v>
      </c>
      <c r="W326" s="18">
        <f t="shared" si="24"/>
        <v>0.1391997046782292</v>
      </c>
      <c r="X326" s="20">
        <f t="shared" si="25"/>
        <v>0.10937620400492046</v>
      </c>
    </row>
    <row r="327" spans="1:24" s="3" customFormat="1" ht="11.25" customHeight="1" x14ac:dyDescent="0.2">
      <c r="A327" s="2">
        <v>9733</v>
      </c>
      <c r="B327" s="4" t="s">
        <v>19</v>
      </c>
      <c r="C327" s="4" t="s">
        <v>9</v>
      </c>
      <c r="D327" s="4">
        <v>830007414</v>
      </c>
      <c r="E327" s="4" t="s">
        <v>49</v>
      </c>
      <c r="F327" s="4" t="s">
        <v>504</v>
      </c>
      <c r="G327" s="4" t="s">
        <v>74</v>
      </c>
      <c r="H327" s="4" t="s">
        <v>10</v>
      </c>
      <c r="I327" s="4" t="s">
        <v>505</v>
      </c>
      <c r="J327" s="4" t="s">
        <v>11</v>
      </c>
      <c r="K327" s="4" t="s">
        <v>11</v>
      </c>
      <c r="L327" s="4" t="s">
        <v>12</v>
      </c>
      <c r="M327" s="4">
        <v>8254813</v>
      </c>
      <c r="N327" s="4">
        <v>8330370</v>
      </c>
      <c r="O327" s="4">
        <v>1730981</v>
      </c>
      <c r="P327" s="4">
        <v>2130681</v>
      </c>
      <c r="Q327" s="4">
        <v>6199689</v>
      </c>
      <c r="R327" s="4">
        <v>1276737</v>
      </c>
      <c r="S327" s="4">
        <v>91072</v>
      </c>
      <c r="T327" s="18">
        <f t="shared" si="22"/>
        <v>4.7688640141052963</v>
      </c>
      <c r="U327" s="18">
        <f t="shared" si="23"/>
        <v>0.25577267276243432</v>
      </c>
      <c r="V327" s="18">
        <f>R327/S327</f>
        <v>14.018984978917779</v>
      </c>
      <c r="W327" s="18">
        <f t="shared" si="24"/>
        <v>0.20593565257870194</v>
      </c>
      <c r="X327" s="20">
        <f t="shared" si="25"/>
        <v>0.15326294030157123</v>
      </c>
    </row>
    <row r="328" spans="1:24" s="3" customFormat="1" ht="11.25" customHeight="1" x14ac:dyDescent="0.2">
      <c r="A328" s="2">
        <v>33747</v>
      </c>
      <c r="B328" s="4" t="s">
        <v>19</v>
      </c>
      <c r="C328" s="4" t="s">
        <v>9</v>
      </c>
      <c r="D328" s="4">
        <v>900519726</v>
      </c>
      <c r="E328" s="4" t="s">
        <v>49</v>
      </c>
      <c r="F328" s="4" t="s">
        <v>1016</v>
      </c>
      <c r="G328" s="4" t="s">
        <v>78</v>
      </c>
      <c r="H328" s="4" t="s">
        <v>105</v>
      </c>
      <c r="I328" s="4" t="s">
        <v>1017</v>
      </c>
      <c r="J328" s="4" t="s">
        <v>11</v>
      </c>
      <c r="K328" s="4" t="s">
        <v>11</v>
      </c>
      <c r="L328" s="4" t="s">
        <v>12</v>
      </c>
      <c r="M328" s="4">
        <v>7168367</v>
      </c>
      <c r="N328" s="4">
        <v>7333502</v>
      </c>
      <c r="O328" s="4">
        <v>1484025</v>
      </c>
      <c r="P328" s="4">
        <v>2552496</v>
      </c>
      <c r="Q328" s="4">
        <v>4781006</v>
      </c>
      <c r="R328" s="4">
        <v>2077494</v>
      </c>
      <c r="S328" s="4"/>
      <c r="T328" s="18">
        <f t="shared" si="22"/>
        <v>4.8303546099290777</v>
      </c>
      <c r="U328" s="18">
        <f t="shared" si="23"/>
        <v>0.34805963099212356</v>
      </c>
      <c r="V328" s="18"/>
      <c r="W328" s="18">
        <f t="shared" si="24"/>
        <v>0.43453072428689693</v>
      </c>
      <c r="X328" s="20">
        <f t="shared" si="25"/>
        <v>0.28328812073685944</v>
      </c>
    </row>
    <row r="329" spans="1:24" s="3" customFormat="1" ht="11.25" customHeight="1" x14ac:dyDescent="0.2">
      <c r="A329" s="2">
        <v>6045</v>
      </c>
      <c r="B329" s="4" t="s">
        <v>19</v>
      </c>
      <c r="C329" s="4" t="s">
        <v>9</v>
      </c>
      <c r="D329" s="4">
        <v>805004659</v>
      </c>
      <c r="E329" s="4" t="s">
        <v>49</v>
      </c>
      <c r="F329" s="4" t="s">
        <v>441</v>
      </c>
      <c r="G329" s="4" t="s">
        <v>78</v>
      </c>
      <c r="H329" s="4" t="s">
        <v>10</v>
      </c>
      <c r="I329" s="4" t="s">
        <v>442</v>
      </c>
      <c r="J329" s="4" t="s">
        <v>178</v>
      </c>
      <c r="K329" s="4" t="s">
        <v>179</v>
      </c>
      <c r="L329" s="4" t="s">
        <v>12</v>
      </c>
      <c r="M329" s="4">
        <v>7173136</v>
      </c>
      <c r="N329" s="4">
        <v>7729981</v>
      </c>
      <c r="O329" s="4">
        <v>1447393</v>
      </c>
      <c r="P329" s="4">
        <v>2605761</v>
      </c>
      <c r="Q329" s="4">
        <v>5124220</v>
      </c>
      <c r="R329" s="4">
        <v>574287</v>
      </c>
      <c r="S329" s="4"/>
      <c r="T329" s="18">
        <f t="shared" si="22"/>
        <v>4.9559007125224452</v>
      </c>
      <c r="U329" s="18">
        <f t="shared" si="23"/>
        <v>0.33709798251768019</v>
      </c>
      <c r="V329" s="18"/>
      <c r="W329" s="18">
        <f t="shared" si="24"/>
        <v>0.11207305697257339</v>
      </c>
      <c r="X329" s="20">
        <f t="shared" si="25"/>
        <v>7.4293455572529865E-2</v>
      </c>
    </row>
    <row r="330" spans="1:24" s="3" customFormat="1" ht="11.25" customHeight="1" x14ac:dyDescent="0.2">
      <c r="A330" s="2">
        <v>1199</v>
      </c>
      <c r="B330" s="4" t="s">
        <v>21</v>
      </c>
      <c r="C330" s="4" t="s">
        <v>9</v>
      </c>
      <c r="D330" s="4">
        <v>830002560</v>
      </c>
      <c r="E330" s="4" t="s">
        <v>49</v>
      </c>
      <c r="F330" s="4" t="s">
        <v>104</v>
      </c>
      <c r="G330" s="4" t="s">
        <v>74</v>
      </c>
      <c r="H330" s="4" t="s">
        <v>105</v>
      </c>
      <c r="I330" s="4" t="s">
        <v>106</v>
      </c>
      <c r="J330" s="4" t="s">
        <v>11</v>
      </c>
      <c r="K330" s="4" t="s">
        <v>11</v>
      </c>
      <c r="L330" s="4" t="s">
        <v>12</v>
      </c>
      <c r="M330" s="4">
        <v>43511138</v>
      </c>
      <c r="N330" s="4">
        <v>54746225</v>
      </c>
      <c r="O330" s="4">
        <v>8699204</v>
      </c>
      <c r="P330" s="4">
        <v>11817999</v>
      </c>
      <c r="Q330" s="4">
        <v>42928226</v>
      </c>
      <c r="R330" s="4">
        <v>8964141</v>
      </c>
      <c r="S330" s="4">
        <v>1486590</v>
      </c>
      <c r="T330" s="18">
        <f t="shared" si="22"/>
        <v>5.001737860153642</v>
      </c>
      <c r="U330" s="18">
        <f t="shared" si="23"/>
        <v>0.21586874711452708</v>
      </c>
      <c r="V330" s="18">
        <f>R330/S330</f>
        <v>6.030002219845418</v>
      </c>
      <c r="W330" s="18">
        <f t="shared" si="24"/>
        <v>0.20881694482320326</v>
      </c>
      <c r="X330" s="20">
        <f t="shared" si="25"/>
        <v>0.16373989256793506</v>
      </c>
    </row>
    <row r="331" spans="1:24" s="3" customFormat="1" ht="11.25" customHeight="1" x14ac:dyDescent="0.2">
      <c r="A331" s="2">
        <v>22555</v>
      </c>
      <c r="B331" s="4" t="s">
        <v>19</v>
      </c>
      <c r="C331" s="4" t="s">
        <v>9</v>
      </c>
      <c r="D331" s="4">
        <v>900095423</v>
      </c>
      <c r="E331" s="4" t="s">
        <v>49</v>
      </c>
      <c r="F331" s="4" t="s">
        <v>789</v>
      </c>
      <c r="G331" s="4" t="s">
        <v>74</v>
      </c>
      <c r="H331" s="4" t="s">
        <v>10</v>
      </c>
      <c r="I331" s="4" t="s">
        <v>790</v>
      </c>
      <c r="J331" s="4" t="s">
        <v>178</v>
      </c>
      <c r="K331" s="4" t="s">
        <v>179</v>
      </c>
      <c r="L331" s="4" t="s">
        <v>12</v>
      </c>
      <c r="M331" s="4">
        <v>21864160</v>
      </c>
      <c r="N331" s="4">
        <v>36847079</v>
      </c>
      <c r="O331" s="4">
        <v>4336768</v>
      </c>
      <c r="P331" s="4">
        <v>25069832</v>
      </c>
      <c r="Q331" s="4">
        <v>11777247</v>
      </c>
      <c r="R331" s="4">
        <v>5689855</v>
      </c>
      <c r="S331" s="4">
        <v>1605162</v>
      </c>
      <c r="T331" s="18">
        <f t="shared" si="22"/>
        <v>5.0415793512588181</v>
      </c>
      <c r="U331" s="18">
        <f t="shared" si="23"/>
        <v>0.68037501697217306</v>
      </c>
      <c r="V331" s="18">
        <f>R331/S331</f>
        <v>3.54472321173813</v>
      </c>
      <c r="W331" s="18">
        <f t="shared" si="24"/>
        <v>0.48312266865083153</v>
      </c>
      <c r="X331" s="20">
        <f t="shared" si="25"/>
        <v>0.15441807476788053</v>
      </c>
    </row>
    <row r="332" spans="1:24" s="3" customFormat="1" ht="11.25" customHeight="1" x14ac:dyDescent="0.2">
      <c r="A332" s="2">
        <v>4245</v>
      </c>
      <c r="B332" s="4" t="s">
        <v>19</v>
      </c>
      <c r="C332" s="4" t="s">
        <v>9</v>
      </c>
      <c r="D332" s="4">
        <v>800226013</v>
      </c>
      <c r="E332" s="4" t="s">
        <v>49</v>
      </c>
      <c r="F332" s="4" t="s">
        <v>404</v>
      </c>
      <c r="G332" s="4" t="s">
        <v>74</v>
      </c>
      <c r="H332" s="4" t="s">
        <v>10</v>
      </c>
      <c r="I332" s="4" t="s">
        <v>405</v>
      </c>
      <c r="J332" s="4" t="s">
        <v>178</v>
      </c>
      <c r="K332" s="4" t="s">
        <v>182</v>
      </c>
      <c r="L332" s="4" t="s">
        <v>12</v>
      </c>
      <c r="M332" s="4">
        <v>6657343</v>
      </c>
      <c r="N332" s="4">
        <v>8414425</v>
      </c>
      <c r="O332" s="4">
        <v>1319634</v>
      </c>
      <c r="P332" s="4">
        <v>1589206</v>
      </c>
      <c r="Q332" s="4">
        <v>6825219</v>
      </c>
      <c r="R332" s="4">
        <v>1055861</v>
      </c>
      <c r="S332" s="4"/>
      <c r="T332" s="18">
        <f t="shared" ref="T332:T395" si="29">M332/O332</f>
        <v>5.0448404633405932</v>
      </c>
      <c r="U332" s="18">
        <f t="shared" ref="U332:U395" si="30">P332/N332</f>
        <v>0.18886685661824784</v>
      </c>
      <c r="V332" s="18"/>
      <c r="W332" s="18">
        <f t="shared" ref="W332:W395" si="31">R332/Q332</f>
        <v>0.15469994442669166</v>
      </c>
      <c r="X332" s="20">
        <f t="shared" ref="X332:X395" si="32">R332/N332</f>
        <v>0.12548225220380477</v>
      </c>
    </row>
    <row r="333" spans="1:24" s="3" customFormat="1" ht="11.25" customHeight="1" x14ac:dyDescent="0.2">
      <c r="A333" s="2">
        <v>959</v>
      </c>
      <c r="B333" s="4" t="s">
        <v>28</v>
      </c>
      <c r="C333" s="4" t="s">
        <v>9</v>
      </c>
      <c r="D333" s="4">
        <v>824003252</v>
      </c>
      <c r="E333" s="4" t="s">
        <v>49</v>
      </c>
      <c r="F333" s="4" t="s">
        <v>1112</v>
      </c>
      <c r="G333" s="4" t="s">
        <v>74</v>
      </c>
      <c r="H333" s="4" t="s">
        <v>10</v>
      </c>
      <c r="I333" s="4" t="s">
        <v>1113</v>
      </c>
      <c r="J333" s="4" t="s">
        <v>1114</v>
      </c>
      <c r="K333" s="4" t="s">
        <v>1115</v>
      </c>
      <c r="L333" s="4" t="s">
        <v>12</v>
      </c>
      <c r="M333" s="4">
        <v>1304390</v>
      </c>
      <c r="N333" s="4">
        <v>3124266</v>
      </c>
      <c r="O333" s="4">
        <v>256036</v>
      </c>
      <c r="P333" s="4">
        <v>2421078</v>
      </c>
      <c r="Q333" s="4">
        <v>703188</v>
      </c>
      <c r="R333" s="4">
        <v>-190591</v>
      </c>
      <c r="S333" s="4">
        <v>18630</v>
      </c>
      <c r="T333" s="18">
        <f t="shared" si="29"/>
        <v>5.0945570154197064</v>
      </c>
      <c r="U333" s="18">
        <f t="shared" si="30"/>
        <v>0.77492697484785222</v>
      </c>
      <c r="V333" s="18">
        <f t="shared" ref="V333:V339" si="33">R333/S333</f>
        <v>-10.230327428878153</v>
      </c>
      <c r="W333" s="18">
        <f t="shared" si="31"/>
        <v>-0.27103847050859797</v>
      </c>
      <c r="X333" s="20">
        <f t="shared" si="32"/>
        <v>-6.1003448489981328E-2</v>
      </c>
    </row>
    <row r="334" spans="1:24" s="3" customFormat="1" ht="11.25" customHeight="1" x14ac:dyDescent="0.2">
      <c r="A334" s="2">
        <v>3879</v>
      </c>
      <c r="B334" s="4" t="s">
        <v>19</v>
      </c>
      <c r="C334" s="4" t="s">
        <v>9</v>
      </c>
      <c r="D334" s="4">
        <v>800208795</v>
      </c>
      <c r="E334" s="4" t="s">
        <v>49</v>
      </c>
      <c r="F334" s="4" t="s">
        <v>392</v>
      </c>
      <c r="G334" s="4" t="s">
        <v>74</v>
      </c>
      <c r="H334" s="4" t="s">
        <v>10</v>
      </c>
      <c r="I334" s="4" t="s">
        <v>393</v>
      </c>
      <c r="J334" s="4" t="s">
        <v>11</v>
      </c>
      <c r="K334" s="4" t="s">
        <v>11</v>
      </c>
      <c r="L334" s="4" t="s">
        <v>12</v>
      </c>
      <c r="M334" s="4">
        <v>9948072</v>
      </c>
      <c r="N334" s="4">
        <v>19005371</v>
      </c>
      <c r="O334" s="4">
        <v>1950846</v>
      </c>
      <c r="P334" s="4">
        <v>6719482</v>
      </c>
      <c r="Q334" s="4">
        <v>12285889</v>
      </c>
      <c r="R334" s="4">
        <v>3861983</v>
      </c>
      <c r="S334" s="4">
        <v>63989</v>
      </c>
      <c r="T334" s="18">
        <f t="shared" si="29"/>
        <v>5.0993630455709988</v>
      </c>
      <c r="U334" s="18">
        <f t="shared" si="30"/>
        <v>0.35355700238632543</v>
      </c>
      <c r="V334" s="18">
        <f t="shared" si="33"/>
        <v>60.353857694291207</v>
      </c>
      <c r="W334" s="18">
        <f t="shared" si="31"/>
        <v>0.31434298323873838</v>
      </c>
      <c r="X334" s="20">
        <f t="shared" si="32"/>
        <v>0.2032048203636751</v>
      </c>
    </row>
    <row r="335" spans="1:24" s="3" customFormat="1" ht="11.25" customHeight="1" x14ac:dyDescent="0.2">
      <c r="A335" s="2">
        <v>31227</v>
      </c>
      <c r="B335" s="4" t="s">
        <v>19</v>
      </c>
      <c r="C335" s="4" t="s">
        <v>9</v>
      </c>
      <c r="D335" s="4">
        <v>900424919</v>
      </c>
      <c r="E335" s="4" t="s">
        <v>49</v>
      </c>
      <c r="F335" s="4" t="s">
        <v>969</v>
      </c>
      <c r="G335" s="4" t="s">
        <v>74</v>
      </c>
      <c r="H335" s="4" t="s">
        <v>10</v>
      </c>
      <c r="I335" s="4" t="s">
        <v>970</v>
      </c>
      <c r="J335" s="4" t="s">
        <v>13</v>
      </c>
      <c r="K335" s="4" t="s">
        <v>103</v>
      </c>
      <c r="L335" s="4" t="s">
        <v>12</v>
      </c>
      <c r="M335" s="4">
        <v>17680869</v>
      </c>
      <c r="N335" s="4">
        <v>18799905</v>
      </c>
      <c r="O335" s="4">
        <v>3466556</v>
      </c>
      <c r="P335" s="4">
        <v>12546228</v>
      </c>
      <c r="Q335" s="4">
        <v>6253677</v>
      </c>
      <c r="R335" s="4">
        <v>-194894</v>
      </c>
      <c r="S335" s="4">
        <v>2114487</v>
      </c>
      <c r="T335" s="18">
        <f t="shared" si="29"/>
        <v>5.1004134939692305</v>
      </c>
      <c r="U335" s="18">
        <f t="shared" si="30"/>
        <v>0.66735592546877232</v>
      </c>
      <c r="V335" s="18">
        <f t="shared" si="33"/>
        <v>-9.2170819683450408E-2</v>
      </c>
      <c r="W335" s="18">
        <f t="shared" si="31"/>
        <v>-3.1164705180648122E-2</v>
      </c>
      <c r="X335" s="20">
        <f t="shared" si="32"/>
        <v>-1.0366754512855252E-2</v>
      </c>
    </row>
    <row r="336" spans="1:24" s="3" customFormat="1" ht="11.25" customHeight="1" x14ac:dyDescent="0.2">
      <c r="A336" s="2">
        <v>26461</v>
      </c>
      <c r="B336" s="4" t="s">
        <v>19</v>
      </c>
      <c r="C336" s="4" t="s">
        <v>9</v>
      </c>
      <c r="D336" s="4">
        <v>900254658</v>
      </c>
      <c r="E336" s="4" t="s">
        <v>49</v>
      </c>
      <c r="F336" s="4" t="s">
        <v>860</v>
      </c>
      <c r="G336" s="4" t="s">
        <v>74</v>
      </c>
      <c r="H336" s="4" t="s">
        <v>10</v>
      </c>
      <c r="I336" s="4" t="s">
        <v>861</v>
      </c>
      <c r="J336" s="4" t="s">
        <v>11</v>
      </c>
      <c r="K336" s="4" t="s">
        <v>11</v>
      </c>
      <c r="L336" s="4" t="s">
        <v>12</v>
      </c>
      <c r="M336" s="4">
        <v>18243885</v>
      </c>
      <c r="N336" s="4">
        <v>20000593</v>
      </c>
      <c r="O336" s="4">
        <v>3466556</v>
      </c>
      <c r="P336" s="4">
        <v>14099966</v>
      </c>
      <c r="Q336" s="4">
        <v>5900627</v>
      </c>
      <c r="R336" s="4">
        <v>37067</v>
      </c>
      <c r="S336" s="4">
        <v>572668</v>
      </c>
      <c r="T336" s="18">
        <f t="shared" si="29"/>
        <v>5.2628271402510158</v>
      </c>
      <c r="U336" s="18">
        <f t="shared" si="30"/>
        <v>0.70497739742016652</v>
      </c>
      <c r="V336" s="18">
        <f t="shared" si="33"/>
        <v>6.4726857446199187E-2</v>
      </c>
      <c r="W336" s="18">
        <f t="shared" si="31"/>
        <v>6.2818747905942877E-3</v>
      </c>
      <c r="X336" s="20">
        <f t="shared" si="32"/>
        <v>1.8532950498017734E-3</v>
      </c>
    </row>
    <row r="337" spans="1:24" s="3" customFormat="1" ht="11.25" customHeight="1" x14ac:dyDescent="0.2">
      <c r="A337" s="2">
        <v>22163</v>
      </c>
      <c r="B337" s="4" t="s">
        <v>19</v>
      </c>
      <c r="C337" s="4" t="s">
        <v>9</v>
      </c>
      <c r="D337" s="4">
        <v>900079249</v>
      </c>
      <c r="E337" s="4" t="s">
        <v>49</v>
      </c>
      <c r="F337" s="4" t="s">
        <v>777</v>
      </c>
      <c r="G337" s="4" t="s">
        <v>78</v>
      </c>
      <c r="H337" s="4" t="s">
        <v>14</v>
      </c>
      <c r="I337" s="4" t="s">
        <v>778</v>
      </c>
      <c r="J337" s="4" t="s">
        <v>11</v>
      </c>
      <c r="K337" s="4" t="s">
        <v>11</v>
      </c>
      <c r="L337" s="4" t="s">
        <v>12</v>
      </c>
      <c r="M337" s="4">
        <v>3855955</v>
      </c>
      <c r="N337" s="4">
        <v>7718735</v>
      </c>
      <c r="O337" s="4">
        <v>731046</v>
      </c>
      <c r="P337" s="4">
        <v>3964627</v>
      </c>
      <c r="Q337" s="4">
        <v>3754108</v>
      </c>
      <c r="R337" s="4">
        <v>1580650</v>
      </c>
      <c r="S337" s="4">
        <v>382953</v>
      </c>
      <c r="T337" s="18">
        <f t="shared" si="29"/>
        <v>5.2745723251341232</v>
      </c>
      <c r="U337" s="18">
        <f t="shared" si="30"/>
        <v>0.51363688480042391</v>
      </c>
      <c r="V337" s="18">
        <f t="shared" si="33"/>
        <v>4.1275300102101307</v>
      </c>
      <c r="W337" s="18">
        <f t="shared" si="31"/>
        <v>0.42104542543794693</v>
      </c>
      <c r="X337" s="20">
        <f t="shared" si="32"/>
        <v>0.20478096475653071</v>
      </c>
    </row>
    <row r="338" spans="1:24" s="3" customFormat="1" ht="11.25" customHeight="1" x14ac:dyDescent="0.2">
      <c r="A338" s="2">
        <v>8421</v>
      </c>
      <c r="B338" s="4" t="s">
        <v>19</v>
      </c>
      <c r="C338" s="4" t="s">
        <v>9</v>
      </c>
      <c r="D338" s="4">
        <v>811044369</v>
      </c>
      <c r="E338" s="4" t="s">
        <v>49</v>
      </c>
      <c r="F338" s="4" t="s">
        <v>486</v>
      </c>
      <c r="G338" s="4" t="s">
        <v>74</v>
      </c>
      <c r="H338" s="4" t="s">
        <v>10</v>
      </c>
      <c r="I338" s="4" t="s">
        <v>487</v>
      </c>
      <c r="J338" s="4" t="s">
        <v>13</v>
      </c>
      <c r="K338" s="4" t="s">
        <v>103</v>
      </c>
      <c r="L338" s="4" t="s">
        <v>12</v>
      </c>
      <c r="M338" s="4">
        <v>3162883</v>
      </c>
      <c r="N338" s="4">
        <v>3715380</v>
      </c>
      <c r="O338" s="4">
        <v>597264</v>
      </c>
      <c r="P338" s="4">
        <v>597264</v>
      </c>
      <c r="Q338" s="4">
        <v>3118116</v>
      </c>
      <c r="R338" s="4">
        <v>231324</v>
      </c>
      <c r="S338" s="4">
        <v>64414</v>
      </c>
      <c r="T338" s="18">
        <f t="shared" si="29"/>
        <v>5.295619692464304</v>
      </c>
      <c r="U338" s="18">
        <f t="shared" si="30"/>
        <v>0.16075448540929865</v>
      </c>
      <c r="V338" s="18">
        <f t="shared" si="33"/>
        <v>3.5912068804918187</v>
      </c>
      <c r="W338" s="18">
        <f t="shared" si="31"/>
        <v>7.4187105290502348E-2</v>
      </c>
      <c r="X338" s="20">
        <f t="shared" si="32"/>
        <v>6.2261195355522179E-2</v>
      </c>
    </row>
    <row r="339" spans="1:24" s="3" customFormat="1" ht="11.25" customHeight="1" x14ac:dyDescent="0.2">
      <c r="A339" s="2">
        <v>919</v>
      </c>
      <c r="B339" s="4" t="s">
        <v>21</v>
      </c>
      <c r="C339" s="4" t="s">
        <v>9</v>
      </c>
      <c r="D339" s="4">
        <v>811001646</v>
      </c>
      <c r="E339" s="4" t="s">
        <v>49</v>
      </c>
      <c r="F339" s="4" t="s">
        <v>98</v>
      </c>
      <c r="G339" s="4" t="s">
        <v>74</v>
      </c>
      <c r="H339" s="4" t="s">
        <v>14</v>
      </c>
      <c r="I339" s="4" t="s">
        <v>99</v>
      </c>
      <c r="J339" s="4" t="s">
        <v>13</v>
      </c>
      <c r="K339" s="4" t="s">
        <v>100</v>
      </c>
      <c r="L339" s="4" t="s">
        <v>12</v>
      </c>
      <c r="M339" s="4">
        <v>11899481</v>
      </c>
      <c r="N339" s="4">
        <v>13434180</v>
      </c>
      <c r="O339" s="4">
        <v>2242987</v>
      </c>
      <c r="P339" s="4">
        <v>2974660</v>
      </c>
      <c r="Q339" s="4">
        <v>10459520</v>
      </c>
      <c r="R339" s="4">
        <v>5889619</v>
      </c>
      <c r="S339" s="4">
        <v>2582603</v>
      </c>
      <c r="T339" s="18">
        <f t="shared" si="29"/>
        <v>5.3051939222117648</v>
      </c>
      <c r="U339" s="18">
        <f t="shared" si="30"/>
        <v>0.22142475387407345</v>
      </c>
      <c r="V339" s="18">
        <f t="shared" si="33"/>
        <v>2.2804972347666288</v>
      </c>
      <c r="W339" s="18">
        <f t="shared" si="31"/>
        <v>0.56308692941932326</v>
      </c>
      <c r="X339" s="20">
        <f t="shared" si="32"/>
        <v>0.43840554466294185</v>
      </c>
    </row>
    <row r="340" spans="1:24" s="3" customFormat="1" ht="11.25" customHeight="1" x14ac:dyDescent="0.2">
      <c r="A340" s="2">
        <v>6099</v>
      </c>
      <c r="B340" s="4" t="s">
        <v>19</v>
      </c>
      <c r="C340" s="4" t="s">
        <v>9</v>
      </c>
      <c r="D340" s="4">
        <v>805006278</v>
      </c>
      <c r="E340" s="4" t="s">
        <v>49</v>
      </c>
      <c r="F340" s="4" t="s">
        <v>445</v>
      </c>
      <c r="G340" s="4" t="s">
        <v>74</v>
      </c>
      <c r="H340" s="4" t="s">
        <v>10</v>
      </c>
      <c r="I340" s="4" t="s">
        <v>446</v>
      </c>
      <c r="J340" s="4" t="s">
        <v>26</v>
      </c>
      <c r="K340" s="4" t="s">
        <v>27</v>
      </c>
      <c r="L340" s="4" t="s">
        <v>12</v>
      </c>
      <c r="M340" s="4">
        <v>13307732</v>
      </c>
      <c r="N340" s="4">
        <v>16634309</v>
      </c>
      <c r="O340" s="4">
        <v>2507307</v>
      </c>
      <c r="P340" s="4">
        <v>7675261</v>
      </c>
      <c r="Q340" s="4">
        <v>8959048</v>
      </c>
      <c r="R340" s="4">
        <v>40995</v>
      </c>
      <c r="S340" s="4"/>
      <c r="T340" s="18">
        <f t="shared" si="29"/>
        <v>5.3075798057437718</v>
      </c>
      <c r="U340" s="18">
        <f t="shared" si="30"/>
        <v>0.46141147191626658</v>
      </c>
      <c r="V340" s="18"/>
      <c r="W340" s="18">
        <f t="shared" si="31"/>
        <v>4.5758210024100772E-3</v>
      </c>
      <c r="X340" s="20">
        <f t="shared" si="32"/>
        <v>2.4644846984626773E-3</v>
      </c>
    </row>
    <row r="341" spans="1:24" s="3" customFormat="1" ht="11.25" customHeight="1" x14ac:dyDescent="0.2">
      <c r="A341" s="2">
        <v>2391</v>
      </c>
      <c r="B341" s="4" t="s">
        <v>19</v>
      </c>
      <c r="C341" s="4" t="s">
        <v>9</v>
      </c>
      <c r="D341" s="4">
        <v>800136972</v>
      </c>
      <c r="E341" s="4" t="s">
        <v>49</v>
      </c>
      <c r="F341" s="4" t="s">
        <v>354</v>
      </c>
      <c r="G341" s="4" t="s">
        <v>74</v>
      </c>
      <c r="H341" s="4" t="s">
        <v>14</v>
      </c>
      <c r="I341" s="4" t="s">
        <v>355</v>
      </c>
      <c r="J341" s="4" t="s">
        <v>11</v>
      </c>
      <c r="K341" s="4" t="s">
        <v>11</v>
      </c>
      <c r="L341" s="4" t="s">
        <v>12</v>
      </c>
      <c r="M341" s="4">
        <v>9056802</v>
      </c>
      <c r="N341" s="4">
        <v>11262507</v>
      </c>
      <c r="O341" s="4">
        <v>1685843</v>
      </c>
      <c r="P341" s="4">
        <v>3836585</v>
      </c>
      <c r="Q341" s="4">
        <v>7425922</v>
      </c>
      <c r="R341" s="4">
        <v>4593426</v>
      </c>
      <c r="S341" s="4">
        <v>1655942</v>
      </c>
      <c r="T341" s="18">
        <f t="shared" si="29"/>
        <v>5.3722689479388057</v>
      </c>
      <c r="U341" s="18">
        <f t="shared" si="30"/>
        <v>0.34065106463418848</v>
      </c>
      <c r="V341" s="18">
        <f>R341/S341</f>
        <v>2.7739051246963964</v>
      </c>
      <c r="W341" s="18">
        <f t="shared" si="31"/>
        <v>0.61856642178573917</v>
      </c>
      <c r="X341" s="20">
        <f t="shared" si="32"/>
        <v>0.40785111165746668</v>
      </c>
    </row>
    <row r="342" spans="1:24" s="3" customFormat="1" ht="11.25" customHeight="1" x14ac:dyDescent="0.2">
      <c r="A342" s="2">
        <v>33891</v>
      </c>
      <c r="B342" s="4" t="s">
        <v>19</v>
      </c>
      <c r="C342" s="4" t="s">
        <v>9</v>
      </c>
      <c r="D342" s="4">
        <v>900526085</v>
      </c>
      <c r="E342" s="4" t="s">
        <v>49</v>
      </c>
      <c r="F342" s="4" t="s">
        <v>1018</v>
      </c>
      <c r="G342" s="4" t="s">
        <v>74</v>
      </c>
      <c r="H342" s="4" t="s">
        <v>10</v>
      </c>
      <c r="I342" s="4" t="s">
        <v>1019</v>
      </c>
      <c r="J342" s="4" t="s">
        <v>17</v>
      </c>
      <c r="K342" s="4" t="s">
        <v>1020</v>
      </c>
      <c r="L342" s="4" t="s">
        <v>12</v>
      </c>
      <c r="M342" s="4">
        <v>23751917</v>
      </c>
      <c r="N342" s="4">
        <v>30264155</v>
      </c>
      <c r="O342" s="4">
        <v>4336768</v>
      </c>
      <c r="P342" s="4">
        <v>28546520</v>
      </c>
      <c r="Q342" s="4">
        <v>1717635</v>
      </c>
      <c r="R342" s="4">
        <v>1803655</v>
      </c>
      <c r="S342" s="4">
        <v>5578168</v>
      </c>
      <c r="T342" s="18">
        <f t="shared" si="29"/>
        <v>5.4768705635164254</v>
      </c>
      <c r="U342" s="18">
        <f t="shared" si="30"/>
        <v>0.94324523516351277</v>
      </c>
      <c r="V342" s="18">
        <f>R342/S342</f>
        <v>0.32334182118573696</v>
      </c>
      <c r="W342" s="18">
        <f t="shared" si="31"/>
        <v>1.0500804885787725</v>
      </c>
      <c r="X342" s="20">
        <f t="shared" si="32"/>
        <v>5.9597071188671878E-2</v>
      </c>
    </row>
    <row r="343" spans="1:24" s="3" customFormat="1" ht="11.25" customHeight="1" x14ac:dyDescent="0.2">
      <c r="A343" s="2">
        <v>825</v>
      </c>
      <c r="B343" s="4" t="s">
        <v>19</v>
      </c>
      <c r="C343" s="4" t="s">
        <v>9</v>
      </c>
      <c r="D343" s="4">
        <v>800042641</v>
      </c>
      <c r="E343" s="4" t="s">
        <v>49</v>
      </c>
      <c r="F343" s="4" t="s">
        <v>323</v>
      </c>
      <c r="G343" s="4" t="s">
        <v>74</v>
      </c>
      <c r="H343" s="4" t="s">
        <v>10</v>
      </c>
      <c r="I343" s="4" t="s">
        <v>324</v>
      </c>
      <c r="J343" s="4" t="s">
        <v>13</v>
      </c>
      <c r="K343" s="4" t="s">
        <v>325</v>
      </c>
      <c r="L343" s="4" t="s">
        <v>12</v>
      </c>
      <c r="M343" s="4">
        <v>34984681</v>
      </c>
      <c r="N343" s="4">
        <v>50493352</v>
      </c>
      <c r="O343" s="4">
        <v>6380118</v>
      </c>
      <c r="P343" s="4">
        <v>20027564</v>
      </c>
      <c r="Q343" s="4">
        <v>30465788</v>
      </c>
      <c r="R343" s="4">
        <v>1318959</v>
      </c>
      <c r="S343" s="4"/>
      <c r="T343" s="18">
        <f t="shared" si="29"/>
        <v>5.4833909028014842</v>
      </c>
      <c r="U343" s="18">
        <f t="shared" si="30"/>
        <v>0.39663764053533224</v>
      </c>
      <c r="V343" s="18"/>
      <c r="W343" s="18">
        <f t="shared" si="31"/>
        <v>4.3293119482089221E-2</v>
      </c>
      <c r="X343" s="20">
        <f t="shared" si="32"/>
        <v>2.6121438719299128E-2</v>
      </c>
    </row>
    <row r="344" spans="1:24" s="3" customFormat="1" ht="11.25" customHeight="1" x14ac:dyDescent="0.2">
      <c r="A344" s="2">
        <v>16413</v>
      </c>
      <c r="B344" s="4" t="s">
        <v>19</v>
      </c>
      <c r="C344" s="4" t="s">
        <v>9</v>
      </c>
      <c r="D344" s="4">
        <v>860450913</v>
      </c>
      <c r="E344" s="4" t="s">
        <v>49</v>
      </c>
      <c r="F344" s="4" t="s">
        <v>676</v>
      </c>
      <c r="G344" s="4" t="s">
        <v>74</v>
      </c>
      <c r="H344" s="4" t="s">
        <v>10</v>
      </c>
      <c r="I344" s="4" t="s">
        <v>677</v>
      </c>
      <c r="J344" s="4" t="s">
        <v>23</v>
      </c>
      <c r="K344" s="4" t="s">
        <v>117</v>
      </c>
      <c r="L344" s="4" t="s">
        <v>12</v>
      </c>
      <c r="M344" s="4">
        <v>4281931</v>
      </c>
      <c r="N344" s="4">
        <v>34285691</v>
      </c>
      <c r="O344" s="4">
        <v>774590</v>
      </c>
      <c r="P344" s="4">
        <v>33543282</v>
      </c>
      <c r="Q344" s="4">
        <v>742409</v>
      </c>
      <c r="R344" s="4">
        <v>-651058</v>
      </c>
      <c r="S344" s="4">
        <v>3875527</v>
      </c>
      <c r="T344" s="18">
        <f t="shared" si="29"/>
        <v>5.5279967466659778</v>
      </c>
      <c r="U344" s="18">
        <f t="shared" si="30"/>
        <v>0.9783463894602562</v>
      </c>
      <c r="V344" s="18">
        <f>R344/S344</f>
        <v>-0.16799212081350484</v>
      </c>
      <c r="W344" s="18">
        <f t="shared" si="31"/>
        <v>-0.87695326969365939</v>
      </c>
      <c r="X344" s="20">
        <f t="shared" si="32"/>
        <v>-1.8989204563501432E-2</v>
      </c>
    </row>
    <row r="345" spans="1:24" s="3" customFormat="1" ht="11.25" customHeight="1" x14ac:dyDescent="0.2">
      <c r="A345" s="2">
        <v>32893</v>
      </c>
      <c r="B345" s="4" t="s">
        <v>19</v>
      </c>
      <c r="C345" s="4" t="s">
        <v>9</v>
      </c>
      <c r="D345" s="4">
        <v>900482537</v>
      </c>
      <c r="E345" s="4" t="s">
        <v>49</v>
      </c>
      <c r="F345" s="4" t="s">
        <v>996</v>
      </c>
      <c r="G345" s="4" t="s">
        <v>74</v>
      </c>
      <c r="H345" s="4" t="s">
        <v>10</v>
      </c>
      <c r="I345" s="4" t="s">
        <v>997</v>
      </c>
      <c r="J345" s="4" t="s">
        <v>11</v>
      </c>
      <c r="K345" s="4" t="s">
        <v>11</v>
      </c>
      <c r="L345" s="4" t="s">
        <v>12</v>
      </c>
      <c r="M345" s="4">
        <v>19326073</v>
      </c>
      <c r="N345" s="4">
        <v>21103800</v>
      </c>
      <c r="O345" s="4">
        <v>3466556</v>
      </c>
      <c r="P345" s="4">
        <v>9239481</v>
      </c>
      <c r="Q345" s="4">
        <v>11864319</v>
      </c>
      <c r="R345" s="4">
        <v>1273858</v>
      </c>
      <c r="S345" s="4">
        <v>1248911</v>
      </c>
      <c r="T345" s="18">
        <f t="shared" si="29"/>
        <v>5.5750067213684131</v>
      </c>
      <c r="U345" s="18">
        <f t="shared" si="30"/>
        <v>0.43781124726352599</v>
      </c>
      <c r="V345" s="18">
        <f>R345/S345</f>
        <v>1.0199750022219358</v>
      </c>
      <c r="W345" s="18">
        <f t="shared" si="31"/>
        <v>0.10736882580449834</v>
      </c>
      <c r="X345" s="20">
        <f t="shared" si="32"/>
        <v>6.0361546261810672E-2</v>
      </c>
    </row>
    <row r="346" spans="1:24" s="3" customFormat="1" ht="11.25" customHeight="1" x14ac:dyDescent="0.2">
      <c r="A346" s="2">
        <v>3675</v>
      </c>
      <c r="B346" s="4" t="s">
        <v>19</v>
      </c>
      <c r="C346" s="4" t="s">
        <v>9</v>
      </c>
      <c r="D346" s="4">
        <v>800198076</v>
      </c>
      <c r="E346" s="4" t="s">
        <v>49</v>
      </c>
      <c r="F346" s="4" t="s">
        <v>378</v>
      </c>
      <c r="G346" s="4" t="s">
        <v>74</v>
      </c>
      <c r="H346" s="4" t="s">
        <v>10</v>
      </c>
      <c r="I346" s="4" t="s">
        <v>379</v>
      </c>
      <c r="J346" s="4" t="s">
        <v>11</v>
      </c>
      <c r="K346" s="4" t="s">
        <v>11</v>
      </c>
      <c r="L346" s="4" t="s">
        <v>12</v>
      </c>
      <c r="M346" s="4">
        <v>4453557</v>
      </c>
      <c r="N346" s="4">
        <v>4476934</v>
      </c>
      <c r="O346" s="4">
        <v>788240</v>
      </c>
      <c r="P346" s="4">
        <v>1058326</v>
      </c>
      <c r="Q346" s="4">
        <v>3418608</v>
      </c>
      <c r="R346" s="4">
        <v>171348</v>
      </c>
      <c r="S346" s="4">
        <v>113538</v>
      </c>
      <c r="T346" s="18">
        <f t="shared" si="29"/>
        <v>5.6500012686491425</v>
      </c>
      <c r="U346" s="18">
        <f t="shared" si="30"/>
        <v>0.23639526515244585</v>
      </c>
      <c r="V346" s="18">
        <f>R346/S346</f>
        <v>1.5091687364582782</v>
      </c>
      <c r="W346" s="18">
        <f t="shared" si="31"/>
        <v>5.0122154982378792E-2</v>
      </c>
      <c r="X346" s="20">
        <f t="shared" si="32"/>
        <v>3.8273514865307376E-2</v>
      </c>
    </row>
    <row r="347" spans="1:24" s="3" customFormat="1" ht="11.25" customHeight="1" x14ac:dyDescent="0.2">
      <c r="A347" s="2">
        <v>4189</v>
      </c>
      <c r="B347" s="4" t="s">
        <v>19</v>
      </c>
      <c r="C347" s="4" t="s">
        <v>9</v>
      </c>
      <c r="D347" s="4">
        <v>800223278</v>
      </c>
      <c r="E347" s="4" t="s">
        <v>49</v>
      </c>
      <c r="F347" s="4" t="s">
        <v>402</v>
      </c>
      <c r="G347" s="4" t="s">
        <v>74</v>
      </c>
      <c r="H347" s="4" t="s">
        <v>10</v>
      </c>
      <c r="I347" s="4" t="s">
        <v>403</v>
      </c>
      <c r="J347" s="4" t="s">
        <v>17</v>
      </c>
      <c r="K347" s="4" t="s">
        <v>18</v>
      </c>
      <c r="L347" s="4" t="s">
        <v>12</v>
      </c>
      <c r="M347" s="4">
        <v>3477570</v>
      </c>
      <c r="N347" s="4">
        <v>3516013</v>
      </c>
      <c r="O347" s="4">
        <v>611171</v>
      </c>
      <c r="P347" s="4">
        <v>611171</v>
      </c>
      <c r="Q347" s="4">
        <v>2904842</v>
      </c>
      <c r="R347" s="4">
        <v>615700</v>
      </c>
      <c r="S347" s="4"/>
      <c r="T347" s="18">
        <f t="shared" si="29"/>
        <v>5.6900114697850519</v>
      </c>
      <c r="U347" s="18">
        <f t="shared" si="30"/>
        <v>0.17382501145473581</v>
      </c>
      <c r="V347" s="18"/>
      <c r="W347" s="18">
        <f t="shared" si="31"/>
        <v>0.2119564506434429</v>
      </c>
      <c r="X347" s="20">
        <f t="shared" si="32"/>
        <v>0.1751131181824413</v>
      </c>
    </row>
    <row r="348" spans="1:24" s="3" customFormat="1" ht="11.25" customHeight="1" x14ac:dyDescent="0.2">
      <c r="A348" s="2">
        <v>29307</v>
      </c>
      <c r="B348" s="4" t="s">
        <v>19</v>
      </c>
      <c r="C348" s="4" t="s">
        <v>9</v>
      </c>
      <c r="D348" s="4">
        <v>900366080</v>
      </c>
      <c r="E348" s="4" t="s">
        <v>49</v>
      </c>
      <c r="F348" s="4" t="s">
        <v>933</v>
      </c>
      <c r="G348" s="4" t="s">
        <v>74</v>
      </c>
      <c r="H348" s="4" t="s">
        <v>10</v>
      </c>
      <c r="I348" s="4" t="s">
        <v>934</v>
      </c>
      <c r="J348" s="4" t="s">
        <v>11</v>
      </c>
      <c r="K348" s="4" t="s">
        <v>11</v>
      </c>
      <c r="L348" s="4" t="s">
        <v>12</v>
      </c>
      <c r="M348" s="4">
        <v>4311839</v>
      </c>
      <c r="N348" s="4">
        <v>5977745</v>
      </c>
      <c r="O348" s="4">
        <v>733836</v>
      </c>
      <c r="P348" s="4">
        <v>3627463</v>
      </c>
      <c r="Q348" s="4">
        <v>2350282</v>
      </c>
      <c r="R348" s="4">
        <v>756739</v>
      </c>
      <c r="S348" s="4">
        <v>527157</v>
      </c>
      <c r="T348" s="18">
        <f t="shared" si="29"/>
        <v>5.8757528930169682</v>
      </c>
      <c r="U348" s="18">
        <f t="shared" si="30"/>
        <v>0.60682799283007216</v>
      </c>
      <c r="V348" s="18">
        <f>R348/S348</f>
        <v>1.4355097248068411</v>
      </c>
      <c r="W348" s="18">
        <f t="shared" si="31"/>
        <v>0.32197795838967408</v>
      </c>
      <c r="X348" s="20">
        <f t="shared" si="32"/>
        <v>0.12659272016454365</v>
      </c>
    </row>
    <row r="349" spans="1:24" s="3" customFormat="1" ht="11.25" customHeight="1" x14ac:dyDescent="0.2">
      <c r="A349" s="2">
        <v>22049</v>
      </c>
      <c r="B349" s="4" t="s">
        <v>19</v>
      </c>
      <c r="C349" s="4" t="s">
        <v>9</v>
      </c>
      <c r="D349" s="4">
        <v>900075980</v>
      </c>
      <c r="E349" s="4" t="s">
        <v>49</v>
      </c>
      <c r="F349" s="4" t="s">
        <v>773</v>
      </c>
      <c r="G349" s="4" t="s">
        <v>74</v>
      </c>
      <c r="H349" s="4" t="s">
        <v>10</v>
      </c>
      <c r="I349" s="4" t="s">
        <v>774</v>
      </c>
      <c r="J349" s="4" t="s">
        <v>11</v>
      </c>
      <c r="K349" s="4" t="s">
        <v>11</v>
      </c>
      <c r="L349" s="4" t="s">
        <v>12</v>
      </c>
      <c r="M349" s="4">
        <v>12097821</v>
      </c>
      <c r="N349" s="4">
        <v>12247420</v>
      </c>
      <c r="O349" s="4">
        <v>2057884</v>
      </c>
      <c r="P349" s="4">
        <v>7918719</v>
      </c>
      <c r="Q349" s="4">
        <v>4328701</v>
      </c>
      <c r="R349" s="4">
        <v>87522</v>
      </c>
      <c r="S349" s="4"/>
      <c r="T349" s="18">
        <f t="shared" si="29"/>
        <v>5.8787672191435476</v>
      </c>
      <c r="U349" s="18">
        <f t="shared" si="30"/>
        <v>0.64656221473583819</v>
      </c>
      <c r="V349" s="18"/>
      <c r="W349" s="18">
        <f t="shared" si="31"/>
        <v>2.0218998725021663E-2</v>
      </c>
      <c r="X349" s="20">
        <f t="shared" si="32"/>
        <v>7.1461581296305672E-3</v>
      </c>
    </row>
    <row r="350" spans="1:24" s="3" customFormat="1" ht="11.25" customHeight="1" x14ac:dyDescent="0.2">
      <c r="A350" s="2">
        <v>7579</v>
      </c>
      <c r="B350" s="4" t="s">
        <v>19</v>
      </c>
      <c r="C350" s="4" t="s">
        <v>9</v>
      </c>
      <c r="D350" s="4">
        <v>811014137</v>
      </c>
      <c r="E350" s="4" t="s">
        <v>49</v>
      </c>
      <c r="F350" s="4" t="s">
        <v>473</v>
      </c>
      <c r="G350" s="4" t="s">
        <v>74</v>
      </c>
      <c r="H350" s="4" t="s">
        <v>10</v>
      </c>
      <c r="I350" s="4" t="s">
        <v>474</v>
      </c>
      <c r="J350" s="4" t="s">
        <v>11</v>
      </c>
      <c r="K350" s="4" t="s">
        <v>11</v>
      </c>
      <c r="L350" s="4" t="s">
        <v>12</v>
      </c>
      <c r="M350" s="4">
        <v>1671977</v>
      </c>
      <c r="N350" s="4">
        <v>3123187</v>
      </c>
      <c r="O350" s="4">
        <v>283712</v>
      </c>
      <c r="P350" s="4">
        <v>4688561</v>
      </c>
      <c r="Q350" s="4">
        <v>-1565374</v>
      </c>
      <c r="R350" s="4">
        <v>-854677</v>
      </c>
      <c r="S350" s="4">
        <v>905948</v>
      </c>
      <c r="T350" s="18">
        <f t="shared" si="29"/>
        <v>5.893219180013535</v>
      </c>
      <c r="U350" s="18">
        <f t="shared" si="30"/>
        <v>1.5012104622617859</v>
      </c>
      <c r="V350" s="18">
        <f>R350/S350</f>
        <v>-0.94340624406698836</v>
      </c>
      <c r="W350" s="18">
        <f t="shared" si="31"/>
        <v>0.54598900965520059</v>
      </c>
      <c r="X350" s="20">
        <f t="shared" si="32"/>
        <v>-0.27365540391913773</v>
      </c>
    </row>
    <row r="351" spans="1:24" s="3" customFormat="1" ht="11.25" customHeight="1" x14ac:dyDescent="0.2">
      <c r="A351" s="2">
        <v>10777</v>
      </c>
      <c r="B351" s="4" t="s">
        <v>19</v>
      </c>
      <c r="C351" s="4" t="s">
        <v>9</v>
      </c>
      <c r="D351" s="4">
        <v>830046982</v>
      </c>
      <c r="E351" s="4" t="s">
        <v>49</v>
      </c>
      <c r="F351" s="4" t="s">
        <v>540</v>
      </c>
      <c r="G351" s="4" t="s">
        <v>74</v>
      </c>
      <c r="H351" s="4" t="s">
        <v>105</v>
      </c>
      <c r="I351" s="4" t="s">
        <v>541</v>
      </c>
      <c r="J351" s="4" t="s">
        <v>11</v>
      </c>
      <c r="K351" s="4" t="s">
        <v>11</v>
      </c>
      <c r="L351" s="4" t="s">
        <v>12</v>
      </c>
      <c r="M351" s="4">
        <v>8780983</v>
      </c>
      <c r="N351" s="4">
        <v>8847678</v>
      </c>
      <c r="O351" s="4">
        <v>1484025</v>
      </c>
      <c r="P351" s="4">
        <v>2835638</v>
      </c>
      <c r="Q351" s="4">
        <v>6012040</v>
      </c>
      <c r="R351" s="4">
        <v>1765349</v>
      </c>
      <c r="S351" s="4"/>
      <c r="T351" s="18">
        <f t="shared" si="29"/>
        <v>5.9170047674399013</v>
      </c>
      <c r="U351" s="18">
        <f t="shared" si="30"/>
        <v>0.32049516268562217</v>
      </c>
      <c r="V351" s="18"/>
      <c r="W351" s="18">
        <f t="shared" si="31"/>
        <v>0.29363560455352927</v>
      </c>
      <c r="X351" s="20">
        <f t="shared" si="32"/>
        <v>0.19952681370185488</v>
      </c>
    </row>
    <row r="352" spans="1:24" s="3" customFormat="1" ht="11.25" customHeight="1" x14ac:dyDescent="0.2">
      <c r="A352" s="2">
        <v>725</v>
      </c>
      <c r="B352" s="4" t="s">
        <v>19</v>
      </c>
      <c r="C352" s="4" t="s">
        <v>9</v>
      </c>
      <c r="D352" s="4">
        <v>800036678</v>
      </c>
      <c r="E352" s="4" t="s">
        <v>49</v>
      </c>
      <c r="F352" s="4" t="s">
        <v>321</v>
      </c>
      <c r="G352" s="4" t="s">
        <v>74</v>
      </c>
      <c r="H352" s="4" t="s">
        <v>14</v>
      </c>
      <c r="I352" s="4" t="s">
        <v>322</v>
      </c>
      <c r="J352" s="4" t="s">
        <v>11</v>
      </c>
      <c r="K352" s="4" t="s">
        <v>11</v>
      </c>
      <c r="L352" s="4" t="s">
        <v>12</v>
      </c>
      <c r="M352" s="4">
        <v>11647310</v>
      </c>
      <c r="N352" s="4">
        <v>11680288</v>
      </c>
      <c r="O352" s="4">
        <v>1913922</v>
      </c>
      <c r="P352" s="4">
        <v>1913922</v>
      </c>
      <c r="Q352" s="4">
        <v>9766366</v>
      </c>
      <c r="R352" s="4">
        <v>1378723</v>
      </c>
      <c r="S352" s="4"/>
      <c r="T352" s="18">
        <f t="shared" si="29"/>
        <v>6.08557193030855</v>
      </c>
      <c r="U352" s="18">
        <f t="shared" si="30"/>
        <v>0.16385914456903802</v>
      </c>
      <c r="V352" s="18"/>
      <c r="W352" s="18">
        <f t="shared" si="31"/>
        <v>0.14117052340655675</v>
      </c>
      <c r="X352" s="20">
        <f t="shared" si="32"/>
        <v>0.118038442202795</v>
      </c>
    </row>
    <row r="353" spans="1:24" s="3" customFormat="1" ht="11.25" customHeight="1" x14ac:dyDescent="0.2">
      <c r="A353" s="2">
        <v>11101</v>
      </c>
      <c r="B353" s="4" t="s">
        <v>19</v>
      </c>
      <c r="C353" s="4" t="s">
        <v>9</v>
      </c>
      <c r="D353" s="4">
        <v>830056903</v>
      </c>
      <c r="E353" s="4" t="s">
        <v>49</v>
      </c>
      <c r="F353" s="4" t="s">
        <v>550</v>
      </c>
      <c r="G353" s="4" t="s">
        <v>74</v>
      </c>
      <c r="H353" s="4" t="s">
        <v>10</v>
      </c>
      <c r="I353" s="4" t="s">
        <v>551</v>
      </c>
      <c r="J353" s="4" t="s">
        <v>11</v>
      </c>
      <c r="K353" s="4" t="s">
        <v>11</v>
      </c>
      <c r="L353" s="4" t="s">
        <v>12</v>
      </c>
      <c r="M353" s="4">
        <v>594031</v>
      </c>
      <c r="N353" s="4">
        <v>2121550</v>
      </c>
      <c r="O353" s="4">
        <v>97578</v>
      </c>
      <c r="P353" s="4">
        <v>1045289</v>
      </c>
      <c r="Q353" s="4">
        <v>1076261</v>
      </c>
      <c r="R353" s="4">
        <v>-68940</v>
      </c>
      <c r="S353" s="4">
        <v>7893</v>
      </c>
      <c r="T353" s="18">
        <f t="shared" si="29"/>
        <v>6.0877554366763</v>
      </c>
      <c r="U353" s="18">
        <f t="shared" si="30"/>
        <v>0.49270061982984137</v>
      </c>
      <c r="V353" s="18">
        <f>R353/S353</f>
        <v>-8.7343215507411625</v>
      </c>
      <c r="W353" s="18">
        <f t="shared" si="31"/>
        <v>-6.405509444270488E-2</v>
      </c>
      <c r="X353" s="20">
        <f t="shared" si="32"/>
        <v>-3.2495109707525158E-2</v>
      </c>
    </row>
    <row r="354" spans="1:24" s="3" customFormat="1" ht="11.25" customHeight="1" x14ac:dyDescent="0.2">
      <c r="A354" s="2">
        <v>12417</v>
      </c>
      <c r="B354" s="4" t="s">
        <v>19</v>
      </c>
      <c r="C354" s="4" t="s">
        <v>9</v>
      </c>
      <c r="D354" s="4">
        <v>830101742</v>
      </c>
      <c r="E354" s="4" t="s">
        <v>49</v>
      </c>
      <c r="F354" s="4" t="s">
        <v>590</v>
      </c>
      <c r="G354" s="4" t="s">
        <v>74</v>
      </c>
      <c r="H354" s="4" t="s">
        <v>10</v>
      </c>
      <c r="I354" s="4" t="s">
        <v>591</v>
      </c>
      <c r="J354" s="4" t="s">
        <v>11</v>
      </c>
      <c r="K354" s="4" t="s">
        <v>11</v>
      </c>
      <c r="L354" s="4" t="s">
        <v>12</v>
      </c>
      <c r="M354" s="4">
        <v>4274540</v>
      </c>
      <c r="N354" s="4">
        <v>4304128</v>
      </c>
      <c r="O354" s="4">
        <v>699098</v>
      </c>
      <c r="P354" s="4">
        <v>731952</v>
      </c>
      <c r="Q354" s="4">
        <v>3572176</v>
      </c>
      <c r="R354" s="4">
        <v>511865</v>
      </c>
      <c r="S354" s="4"/>
      <c r="T354" s="18">
        <f t="shared" si="29"/>
        <v>6.1143645096967809</v>
      </c>
      <c r="U354" s="18">
        <f t="shared" si="30"/>
        <v>0.17005813953488372</v>
      </c>
      <c r="V354" s="18"/>
      <c r="W354" s="18">
        <f t="shared" si="31"/>
        <v>0.14329221180591326</v>
      </c>
      <c r="X354" s="20">
        <f t="shared" si="32"/>
        <v>0.11892420485636115</v>
      </c>
    </row>
    <row r="355" spans="1:24" s="3" customFormat="1" ht="11.25" customHeight="1" x14ac:dyDescent="0.2">
      <c r="A355" s="2">
        <v>11153</v>
      </c>
      <c r="B355" s="4" t="s">
        <v>19</v>
      </c>
      <c r="C355" s="4" t="s">
        <v>9</v>
      </c>
      <c r="D355" s="4">
        <v>830058620</v>
      </c>
      <c r="E355" s="4" t="s">
        <v>49</v>
      </c>
      <c r="F355" s="4" t="s">
        <v>554</v>
      </c>
      <c r="G355" s="4" t="s">
        <v>78</v>
      </c>
      <c r="H355" s="4" t="s">
        <v>105</v>
      </c>
      <c r="I355" s="4" t="s">
        <v>555</v>
      </c>
      <c r="J355" s="4" t="s">
        <v>11</v>
      </c>
      <c r="K355" s="4" t="s">
        <v>11</v>
      </c>
      <c r="L355" s="4" t="s">
        <v>12</v>
      </c>
      <c r="M355" s="4">
        <v>7383919</v>
      </c>
      <c r="N355" s="4">
        <v>8024661</v>
      </c>
      <c r="O355" s="4">
        <v>1198575</v>
      </c>
      <c r="P355" s="4">
        <v>4272424</v>
      </c>
      <c r="Q355" s="4">
        <v>3752237</v>
      </c>
      <c r="R355" s="4">
        <v>804595</v>
      </c>
      <c r="S355" s="4">
        <v>804679</v>
      </c>
      <c r="T355" s="18">
        <f t="shared" si="29"/>
        <v>6.1605815238929562</v>
      </c>
      <c r="U355" s="18">
        <f t="shared" si="30"/>
        <v>0.53241177415469643</v>
      </c>
      <c r="V355" s="18">
        <f>R355/S355</f>
        <v>0.99989561054780851</v>
      </c>
      <c r="W355" s="18">
        <f t="shared" si="31"/>
        <v>0.21443075157566008</v>
      </c>
      <c r="X355" s="20">
        <f t="shared" si="32"/>
        <v>0.10026529469593794</v>
      </c>
    </row>
    <row r="356" spans="1:24" s="3" customFormat="1" ht="11.25" customHeight="1" x14ac:dyDescent="0.2">
      <c r="A356" s="2">
        <v>28629</v>
      </c>
      <c r="B356" s="4" t="s">
        <v>19</v>
      </c>
      <c r="C356" s="4" t="s">
        <v>9</v>
      </c>
      <c r="D356" s="4">
        <v>900341778</v>
      </c>
      <c r="E356" s="4" t="s">
        <v>49</v>
      </c>
      <c r="F356" s="4" t="s">
        <v>911</v>
      </c>
      <c r="G356" s="4" t="s">
        <v>78</v>
      </c>
      <c r="H356" s="4" t="s">
        <v>10</v>
      </c>
      <c r="I356" s="4" t="s">
        <v>912</v>
      </c>
      <c r="J356" s="4" t="s">
        <v>13</v>
      </c>
      <c r="K356" s="4" t="s">
        <v>325</v>
      </c>
      <c r="L356" s="4" t="s">
        <v>12</v>
      </c>
      <c r="M356" s="4">
        <v>3204836</v>
      </c>
      <c r="N356" s="4">
        <v>7019383</v>
      </c>
      <c r="O356" s="4">
        <v>516186</v>
      </c>
      <c r="P356" s="4">
        <v>5265896</v>
      </c>
      <c r="Q356" s="4">
        <v>1753487</v>
      </c>
      <c r="R356" s="4">
        <v>361428</v>
      </c>
      <c r="S356" s="4">
        <v>847460</v>
      </c>
      <c r="T356" s="18">
        <f t="shared" si="29"/>
        <v>6.2086844664520155</v>
      </c>
      <c r="U356" s="18">
        <f t="shared" si="30"/>
        <v>0.75019357114435836</v>
      </c>
      <c r="V356" s="18">
        <f>R356/S356</f>
        <v>0.42648384584523163</v>
      </c>
      <c r="W356" s="18">
        <f t="shared" si="31"/>
        <v>0.20611957773282608</v>
      </c>
      <c r="X356" s="20">
        <f t="shared" si="32"/>
        <v>5.1489995630670103E-2</v>
      </c>
    </row>
    <row r="357" spans="1:24" s="3" customFormat="1" ht="11.25" customHeight="1" x14ac:dyDescent="0.2">
      <c r="A357" s="2">
        <v>20035</v>
      </c>
      <c r="B357" s="4" t="s">
        <v>19</v>
      </c>
      <c r="C357" s="4" t="s">
        <v>9</v>
      </c>
      <c r="D357" s="4">
        <v>890943055</v>
      </c>
      <c r="E357" s="4" t="s">
        <v>49</v>
      </c>
      <c r="F357" s="4" t="s">
        <v>740</v>
      </c>
      <c r="G357" s="4" t="s">
        <v>74</v>
      </c>
      <c r="H357" s="4" t="s">
        <v>75</v>
      </c>
      <c r="I357" s="4" t="s">
        <v>741</v>
      </c>
      <c r="J357" s="4" t="s">
        <v>13</v>
      </c>
      <c r="K357" s="4" t="s">
        <v>103</v>
      </c>
      <c r="L357" s="4" t="s">
        <v>12</v>
      </c>
      <c r="M357" s="4">
        <v>4564667</v>
      </c>
      <c r="N357" s="4">
        <v>4605473</v>
      </c>
      <c r="O357" s="4">
        <v>733836</v>
      </c>
      <c r="P357" s="4">
        <v>881205</v>
      </c>
      <c r="Q357" s="4">
        <v>3724268</v>
      </c>
      <c r="R357" s="4">
        <v>620142</v>
      </c>
      <c r="S357" s="4"/>
      <c r="T357" s="18">
        <f t="shared" si="29"/>
        <v>6.2202821883908666</v>
      </c>
      <c r="U357" s="18">
        <f t="shared" si="30"/>
        <v>0.19133865294617947</v>
      </c>
      <c r="V357" s="18"/>
      <c r="W357" s="18">
        <f t="shared" si="31"/>
        <v>0.16651379546262512</v>
      </c>
      <c r="X357" s="20">
        <f t="shared" si="32"/>
        <v>0.1346532701418508</v>
      </c>
    </row>
    <row r="358" spans="1:24" s="3" customFormat="1" ht="11.25" customHeight="1" x14ac:dyDescent="0.2">
      <c r="A358" s="2">
        <v>17847</v>
      </c>
      <c r="B358" s="4" t="s">
        <v>19</v>
      </c>
      <c r="C358" s="4" t="s">
        <v>9</v>
      </c>
      <c r="D358" s="4">
        <v>890208730</v>
      </c>
      <c r="E358" s="4" t="s">
        <v>49</v>
      </c>
      <c r="F358" s="4" t="s">
        <v>705</v>
      </c>
      <c r="G358" s="4" t="s">
        <v>74</v>
      </c>
      <c r="H358" s="4" t="s">
        <v>10</v>
      </c>
      <c r="I358" s="4" t="s">
        <v>706</v>
      </c>
      <c r="J358" s="4" t="s">
        <v>15</v>
      </c>
      <c r="K358" s="4" t="s">
        <v>175</v>
      </c>
      <c r="L358" s="4" t="s">
        <v>12</v>
      </c>
      <c r="M358" s="4">
        <v>27070498</v>
      </c>
      <c r="N358" s="4">
        <v>29025293</v>
      </c>
      <c r="O358" s="4">
        <v>4336768</v>
      </c>
      <c r="P358" s="4">
        <v>24865562</v>
      </c>
      <c r="Q358" s="4">
        <v>4159731</v>
      </c>
      <c r="R358" s="4">
        <v>-359927</v>
      </c>
      <c r="S358" s="4"/>
      <c r="T358" s="18">
        <f t="shared" si="29"/>
        <v>6.2420904230984915</v>
      </c>
      <c r="U358" s="18">
        <f t="shared" si="30"/>
        <v>0.85668599452208805</v>
      </c>
      <c r="V358" s="18"/>
      <c r="W358" s="18">
        <f t="shared" si="31"/>
        <v>-8.6526508565097124E-2</v>
      </c>
      <c r="X358" s="20">
        <f t="shared" si="32"/>
        <v>-1.2400460522482925E-2</v>
      </c>
    </row>
    <row r="359" spans="1:24" s="3" customFormat="1" ht="11.25" customHeight="1" x14ac:dyDescent="0.2">
      <c r="A359" s="2">
        <v>415</v>
      </c>
      <c r="B359" s="4" t="s">
        <v>19</v>
      </c>
      <c r="C359" s="4" t="s">
        <v>9</v>
      </c>
      <c r="D359" s="4">
        <v>800019856</v>
      </c>
      <c r="E359" s="4" t="s">
        <v>49</v>
      </c>
      <c r="F359" s="4" t="s">
        <v>311</v>
      </c>
      <c r="G359" s="4" t="s">
        <v>74</v>
      </c>
      <c r="H359" s="4" t="s">
        <v>10</v>
      </c>
      <c r="I359" s="4" t="s">
        <v>312</v>
      </c>
      <c r="J359" s="4" t="s">
        <v>62</v>
      </c>
      <c r="K359" s="4" t="s">
        <v>63</v>
      </c>
      <c r="L359" s="4" t="s">
        <v>12</v>
      </c>
      <c r="M359" s="4">
        <v>34684345</v>
      </c>
      <c r="N359" s="4">
        <v>36941243</v>
      </c>
      <c r="O359" s="4">
        <v>5552446</v>
      </c>
      <c r="P359" s="4">
        <v>14405432</v>
      </c>
      <c r="Q359" s="4">
        <v>22535811</v>
      </c>
      <c r="R359" s="4">
        <v>3572577</v>
      </c>
      <c r="S359" s="4">
        <v>618910</v>
      </c>
      <c r="T359" s="18">
        <f t="shared" si="29"/>
        <v>6.2466784908849178</v>
      </c>
      <c r="U359" s="18">
        <f t="shared" si="30"/>
        <v>0.38995525949140369</v>
      </c>
      <c r="V359" s="18">
        <f>R359/S359</f>
        <v>5.7723691651451743</v>
      </c>
      <c r="W359" s="18">
        <f t="shared" si="31"/>
        <v>0.15852888542595606</v>
      </c>
      <c r="X359" s="20">
        <f t="shared" si="32"/>
        <v>9.670971277279436E-2</v>
      </c>
    </row>
    <row r="360" spans="1:24" s="3" customFormat="1" ht="11.25" customHeight="1" x14ac:dyDescent="0.2">
      <c r="A360" s="2">
        <v>17581</v>
      </c>
      <c r="B360" s="4" t="s">
        <v>19</v>
      </c>
      <c r="C360" s="4" t="s">
        <v>9</v>
      </c>
      <c r="D360" s="4">
        <v>890111918</v>
      </c>
      <c r="E360" s="4" t="s">
        <v>49</v>
      </c>
      <c r="F360" s="4" t="s">
        <v>703</v>
      </c>
      <c r="G360" s="4" t="s">
        <v>74</v>
      </c>
      <c r="H360" s="4" t="s">
        <v>683</v>
      </c>
      <c r="I360" s="4" t="s">
        <v>704</v>
      </c>
      <c r="J360" s="4" t="s">
        <v>17</v>
      </c>
      <c r="K360" s="4" t="s">
        <v>18</v>
      </c>
      <c r="L360" s="4" t="s">
        <v>12</v>
      </c>
      <c r="M360" s="4">
        <v>9355384</v>
      </c>
      <c r="N360" s="4">
        <v>13967808</v>
      </c>
      <c r="O360" s="4">
        <v>1484025</v>
      </c>
      <c r="P360" s="4">
        <v>11425578</v>
      </c>
      <c r="Q360" s="4">
        <v>2542230</v>
      </c>
      <c r="R360" s="4">
        <v>26086</v>
      </c>
      <c r="S360" s="4">
        <v>2726</v>
      </c>
      <c r="T360" s="18">
        <f t="shared" si="29"/>
        <v>6.3040609154158451</v>
      </c>
      <c r="U360" s="18">
        <f t="shared" si="30"/>
        <v>0.81799363221487575</v>
      </c>
      <c r="V360" s="18">
        <f>R360/S360</f>
        <v>9.5693323550990463</v>
      </c>
      <c r="W360" s="18">
        <f t="shared" si="31"/>
        <v>1.0261070005467641E-2</v>
      </c>
      <c r="X360" s="20">
        <f t="shared" si="32"/>
        <v>1.8675800812840498E-3</v>
      </c>
    </row>
    <row r="361" spans="1:24" s="3" customFormat="1" ht="11.25" customHeight="1" x14ac:dyDescent="0.2">
      <c r="A361" s="2">
        <v>8015</v>
      </c>
      <c r="B361" s="4" t="s">
        <v>19</v>
      </c>
      <c r="C361" s="4" t="s">
        <v>9</v>
      </c>
      <c r="D361" s="4">
        <v>811030191</v>
      </c>
      <c r="E361" s="4" t="s">
        <v>49</v>
      </c>
      <c r="F361" s="4" t="s">
        <v>475</v>
      </c>
      <c r="G361" s="4" t="s">
        <v>74</v>
      </c>
      <c r="H361" s="4" t="s">
        <v>10</v>
      </c>
      <c r="I361" s="4" t="s">
        <v>476</v>
      </c>
      <c r="J361" s="4" t="s">
        <v>13</v>
      </c>
      <c r="K361" s="4" t="s">
        <v>325</v>
      </c>
      <c r="L361" s="4" t="s">
        <v>12</v>
      </c>
      <c r="M361" s="4">
        <v>50923210</v>
      </c>
      <c r="N361" s="4">
        <v>52215572</v>
      </c>
      <c r="O361" s="4">
        <v>8060454</v>
      </c>
      <c r="P361" s="4">
        <v>17515323</v>
      </c>
      <c r="Q361" s="4">
        <v>34700249</v>
      </c>
      <c r="R361" s="4">
        <v>10604198</v>
      </c>
      <c r="S361" s="4">
        <v>1230480</v>
      </c>
      <c r="T361" s="18">
        <f t="shared" si="29"/>
        <v>6.317660270749017</v>
      </c>
      <c r="U361" s="18">
        <f t="shared" si="30"/>
        <v>0.33544251894817889</v>
      </c>
      <c r="V361" s="18">
        <f>R361/S361</f>
        <v>8.6179360899811464</v>
      </c>
      <c r="W361" s="18">
        <f t="shared" si="31"/>
        <v>0.30559429126863036</v>
      </c>
      <c r="X361" s="20">
        <f t="shared" si="32"/>
        <v>0.20308497242929752</v>
      </c>
    </row>
    <row r="362" spans="1:24" s="3" customFormat="1" ht="11.25" customHeight="1" x14ac:dyDescent="0.2">
      <c r="A362" s="2">
        <v>6485</v>
      </c>
      <c r="B362" s="4" t="s">
        <v>19</v>
      </c>
      <c r="C362" s="4" t="s">
        <v>9</v>
      </c>
      <c r="D362" s="4">
        <v>805022749</v>
      </c>
      <c r="E362" s="4" t="s">
        <v>49</v>
      </c>
      <c r="F362" s="4" t="s">
        <v>453</v>
      </c>
      <c r="G362" s="4" t="s">
        <v>78</v>
      </c>
      <c r="H362" s="4" t="s">
        <v>14</v>
      </c>
      <c r="I362" s="4" t="s">
        <v>454</v>
      </c>
      <c r="J362" s="4" t="s">
        <v>178</v>
      </c>
      <c r="K362" s="4" t="s">
        <v>179</v>
      </c>
      <c r="L362" s="4" t="s">
        <v>12</v>
      </c>
      <c r="M362" s="4">
        <v>3721437</v>
      </c>
      <c r="N362" s="4">
        <v>4123042</v>
      </c>
      <c r="O362" s="4">
        <v>586129</v>
      </c>
      <c r="P362" s="4">
        <v>3500294</v>
      </c>
      <c r="Q362" s="4">
        <v>622748</v>
      </c>
      <c r="R362" s="4">
        <v>-98794</v>
      </c>
      <c r="S362" s="4">
        <v>5195</v>
      </c>
      <c r="T362" s="18">
        <f t="shared" si="29"/>
        <v>6.3491773995144412</v>
      </c>
      <c r="U362" s="18">
        <f t="shared" si="30"/>
        <v>0.84895909379530943</v>
      </c>
      <c r="V362" s="18">
        <f>R362/S362</f>
        <v>-19.017131857555341</v>
      </c>
      <c r="W362" s="18">
        <f t="shared" si="31"/>
        <v>-0.15864201892258184</v>
      </c>
      <c r="X362" s="20">
        <f t="shared" si="32"/>
        <v>-2.3961434300208438E-2</v>
      </c>
    </row>
    <row r="363" spans="1:24" s="3" customFormat="1" ht="11.25" customHeight="1" x14ac:dyDescent="0.2">
      <c r="A363" s="2">
        <v>10101</v>
      </c>
      <c r="B363" s="4" t="s">
        <v>19</v>
      </c>
      <c r="C363" s="4" t="s">
        <v>9</v>
      </c>
      <c r="D363" s="4">
        <v>830021692</v>
      </c>
      <c r="E363" s="4" t="s">
        <v>49</v>
      </c>
      <c r="F363" s="4" t="s">
        <v>522</v>
      </c>
      <c r="G363" s="4" t="s">
        <v>74</v>
      </c>
      <c r="H363" s="4" t="s">
        <v>10</v>
      </c>
      <c r="I363" s="4" t="s">
        <v>523</v>
      </c>
      <c r="J363" s="4" t="s">
        <v>23</v>
      </c>
      <c r="K363" s="4" t="s">
        <v>136</v>
      </c>
      <c r="L363" s="4" t="s">
        <v>12</v>
      </c>
      <c r="M363" s="4">
        <v>22123033</v>
      </c>
      <c r="N363" s="4">
        <v>22451599</v>
      </c>
      <c r="O363" s="4">
        <v>3466556</v>
      </c>
      <c r="P363" s="4">
        <v>14071521</v>
      </c>
      <c r="Q363" s="4">
        <v>8380078</v>
      </c>
      <c r="R363" s="4">
        <v>6040679</v>
      </c>
      <c r="S363" s="4">
        <v>1218637</v>
      </c>
      <c r="T363" s="29">
        <f t="shared" si="29"/>
        <v>6.3818478628356212</v>
      </c>
      <c r="U363" s="18">
        <f t="shared" si="30"/>
        <v>0.62674916828863725</v>
      </c>
      <c r="V363" s="18">
        <f>R363/S363</f>
        <v>4.9569141590153594</v>
      </c>
      <c r="W363" s="18">
        <f t="shared" si="31"/>
        <v>0.7208380399323252</v>
      </c>
      <c r="X363" s="20">
        <f t="shared" si="32"/>
        <v>0.26905339793392891</v>
      </c>
    </row>
    <row r="364" spans="1:24" s="3" customFormat="1" ht="11.25" customHeight="1" x14ac:dyDescent="0.2">
      <c r="A364" s="2">
        <v>16661</v>
      </c>
      <c r="B364" s="4" t="s">
        <v>19</v>
      </c>
      <c r="C364" s="4" t="s">
        <v>9</v>
      </c>
      <c r="D364" s="4">
        <v>860509225</v>
      </c>
      <c r="E364" s="4" t="s">
        <v>49</v>
      </c>
      <c r="F364" s="4" t="s">
        <v>685</v>
      </c>
      <c r="G364" s="4" t="s">
        <v>74</v>
      </c>
      <c r="H364" s="4" t="s">
        <v>10</v>
      </c>
      <c r="I364" s="4" t="s">
        <v>686</v>
      </c>
      <c r="J364" s="4" t="s">
        <v>11</v>
      </c>
      <c r="K364" s="4" t="s">
        <v>11</v>
      </c>
      <c r="L364" s="4" t="s">
        <v>12</v>
      </c>
      <c r="M364" s="4">
        <v>22267043</v>
      </c>
      <c r="N364" s="4">
        <v>24677838</v>
      </c>
      <c r="O364" s="4">
        <v>3466556</v>
      </c>
      <c r="P364" s="4">
        <v>21291494</v>
      </c>
      <c r="Q364" s="4">
        <v>3386344</v>
      </c>
      <c r="R364" s="4">
        <v>3876133</v>
      </c>
      <c r="S364" s="4"/>
      <c r="T364" s="29">
        <f t="shared" si="29"/>
        <v>6.4233905351593918</v>
      </c>
      <c r="U364" s="18">
        <f t="shared" si="30"/>
        <v>0.86277793054642793</v>
      </c>
      <c r="V364" s="18"/>
      <c r="W364" s="18">
        <f t="shared" si="31"/>
        <v>1.1446365165500021</v>
      </c>
      <c r="X364" s="20">
        <f t="shared" si="32"/>
        <v>0.15706939157311917</v>
      </c>
    </row>
    <row r="365" spans="1:24" s="3" customFormat="1" ht="11.25" customHeight="1" x14ac:dyDescent="0.2">
      <c r="A365" s="2">
        <v>4537</v>
      </c>
      <c r="B365" s="4" t="s">
        <v>21</v>
      </c>
      <c r="C365" s="4" t="s">
        <v>9</v>
      </c>
      <c r="D365" s="4">
        <v>900551847</v>
      </c>
      <c r="E365" s="4" t="s">
        <v>49</v>
      </c>
      <c r="F365" s="4" t="s">
        <v>238</v>
      </c>
      <c r="G365" s="4" t="s">
        <v>74</v>
      </c>
      <c r="H365" s="4" t="s">
        <v>105</v>
      </c>
      <c r="I365" s="4" t="s">
        <v>239</v>
      </c>
      <c r="J365" s="4" t="s">
        <v>11</v>
      </c>
      <c r="K365" s="4" t="s">
        <v>11</v>
      </c>
      <c r="L365" s="4" t="s">
        <v>12</v>
      </c>
      <c r="M365" s="4">
        <v>39815199</v>
      </c>
      <c r="N365" s="4">
        <v>44660281</v>
      </c>
      <c r="O365" s="4">
        <v>6197175</v>
      </c>
      <c r="P365" s="4">
        <v>6277015</v>
      </c>
      <c r="Q365" s="4">
        <v>38383266</v>
      </c>
      <c r="R365" s="4">
        <v>2734503</v>
      </c>
      <c r="S365" s="4">
        <v>3274176</v>
      </c>
      <c r="T365" s="29">
        <f t="shared" si="29"/>
        <v>6.4247336891406164</v>
      </c>
      <c r="U365" s="18">
        <f t="shared" si="30"/>
        <v>0.14055028001279257</v>
      </c>
      <c r="V365" s="18">
        <f>R365/S365</f>
        <v>0.83517288013839208</v>
      </c>
      <c r="W365" s="18">
        <f t="shared" si="31"/>
        <v>7.1242061579647756E-2</v>
      </c>
      <c r="X365" s="20">
        <f t="shared" si="32"/>
        <v>6.1228969875939655E-2</v>
      </c>
    </row>
    <row r="366" spans="1:24" s="3" customFormat="1" ht="11.25" customHeight="1" x14ac:dyDescent="0.2">
      <c r="A366" s="2">
        <v>38713</v>
      </c>
      <c r="B366" s="4" t="s">
        <v>19</v>
      </c>
      <c r="C366" s="4" t="s">
        <v>9</v>
      </c>
      <c r="D366" s="4">
        <v>900860584</v>
      </c>
      <c r="E366" s="4" t="s">
        <v>49</v>
      </c>
      <c r="F366" s="4" t="s">
        <v>1079</v>
      </c>
      <c r="G366" s="4" t="s">
        <v>74</v>
      </c>
      <c r="H366" s="4" t="s">
        <v>10</v>
      </c>
      <c r="I366" s="4" t="s">
        <v>1080</v>
      </c>
      <c r="J366" s="4" t="s">
        <v>13</v>
      </c>
      <c r="K366" s="4" t="s">
        <v>103</v>
      </c>
      <c r="L366" s="4" t="s">
        <v>12</v>
      </c>
      <c r="M366" s="4">
        <v>9543832</v>
      </c>
      <c r="N366" s="4">
        <v>36670404</v>
      </c>
      <c r="O366" s="4">
        <v>1484025</v>
      </c>
      <c r="P366" s="4">
        <v>19749302</v>
      </c>
      <c r="Q366" s="4">
        <v>16921102</v>
      </c>
      <c r="R366" s="4">
        <v>-655863</v>
      </c>
      <c r="S366" s="4">
        <v>755109</v>
      </c>
      <c r="T366" s="29">
        <f t="shared" si="29"/>
        <v>6.4310452991021041</v>
      </c>
      <c r="U366" s="18">
        <f t="shared" si="30"/>
        <v>0.53856243307273077</v>
      </c>
      <c r="V366" s="18">
        <f>R366/S366</f>
        <v>-0.86856731942011023</v>
      </c>
      <c r="W366" s="18">
        <f t="shared" si="31"/>
        <v>-3.876006420858405E-2</v>
      </c>
      <c r="X366" s="20">
        <f t="shared" si="32"/>
        <v>-1.7885349722353755E-2</v>
      </c>
    </row>
    <row r="367" spans="1:24" s="3" customFormat="1" ht="11.25" customHeight="1" x14ac:dyDescent="0.2">
      <c r="A367" s="2">
        <v>707</v>
      </c>
      <c r="B367" s="4" t="s">
        <v>24</v>
      </c>
      <c r="C367" s="4" t="s">
        <v>9</v>
      </c>
      <c r="D367" s="4">
        <v>830116807</v>
      </c>
      <c r="E367" s="4" t="s">
        <v>49</v>
      </c>
      <c r="F367" s="4" t="s">
        <v>290</v>
      </c>
      <c r="G367" s="4" t="s">
        <v>74</v>
      </c>
      <c r="H367" s="4" t="s">
        <v>10</v>
      </c>
      <c r="I367" s="4" t="s">
        <v>291</v>
      </c>
      <c r="J367" s="4" t="s">
        <v>11</v>
      </c>
      <c r="K367" s="4" t="s">
        <v>11</v>
      </c>
      <c r="L367" s="4" t="s">
        <v>12</v>
      </c>
      <c r="M367" s="4">
        <v>116337420</v>
      </c>
      <c r="N367" s="4">
        <v>153515880</v>
      </c>
      <c r="O367" s="4">
        <v>17936791</v>
      </c>
      <c r="P367" s="4">
        <v>85868592</v>
      </c>
      <c r="Q367" s="4">
        <v>67647288</v>
      </c>
      <c r="R367" s="4">
        <v>14450891</v>
      </c>
      <c r="S367" s="4">
        <v>4514201</v>
      </c>
      <c r="T367" s="29">
        <f t="shared" si="29"/>
        <v>6.4859661909424045</v>
      </c>
      <c r="U367" s="18">
        <f t="shared" si="30"/>
        <v>0.55934664218450891</v>
      </c>
      <c r="V367" s="18">
        <f>R367/S367</f>
        <v>3.2012068137860941</v>
      </c>
      <c r="W367" s="18">
        <f t="shared" si="31"/>
        <v>0.21362114324523993</v>
      </c>
      <c r="X367" s="20">
        <f t="shared" si="32"/>
        <v>9.4132874071399003E-2</v>
      </c>
    </row>
    <row r="368" spans="1:24" s="3" customFormat="1" ht="11.25" customHeight="1" x14ac:dyDescent="0.2">
      <c r="A368" s="2">
        <v>43725</v>
      </c>
      <c r="B368" s="4" t="s">
        <v>19</v>
      </c>
      <c r="C368" s="4" t="s">
        <v>9</v>
      </c>
      <c r="D368" s="4">
        <v>901528053</v>
      </c>
      <c r="E368" s="4" t="s">
        <v>49</v>
      </c>
      <c r="F368" s="4" t="s">
        <v>1104</v>
      </c>
      <c r="G368" s="4" t="s">
        <v>74</v>
      </c>
      <c r="H368" s="4" t="s">
        <v>10</v>
      </c>
      <c r="I368" s="4" t="s">
        <v>1105</v>
      </c>
      <c r="J368" s="4" t="s">
        <v>11</v>
      </c>
      <c r="K368" s="4" t="s">
        <v>11</v>
      </c>
      <c r="L368" s="4" t="s">
        <v>12</v>
      </c>
      <c r="M368" s="4">
        <v>11379656</v>
      </c>
      <c r="N368" s="4">
        <v>16081563</v>
      </c>
      <c r="O368" s="4">
        <v>1730981</v>
      </c>
      <c r="P368" s="4">
        <v>18459254</v>
      </c>
      <c r="Q368" s="4">
        <v>-2377691</v>
      </c>
      <c r="R368" s="4">
        <v>-1983094</v>
      </c>
      <c r="S368" s="4">
        <v>2657979</v>
      </c>
      <c r="T368" s="29">
        <f t="shared" si="29"/>
        <v>6.5741079769217574</v>
      </c>
      <c r="U368" s="18">
        <f t="shared" si="30"/>
        <v>1.1478519842878456</v>
      </c>
      <c r="V368" s="18">
        <f>R368/S368</f>
        <v>-0.74609092095911966</v>
      </c>
      <c r="W368" s="18">
        <f t="shared" si="31"/>
        <v>0.83404193396030013</v>
      </c>
      <c r="X368" s="20">
        <f t="shared" si="32"/>
        <v>-0.12331475491530269</v>
      </c>
    </row>
    <row r="369" spans="1:24" s="3" customFormat="1" ht="11.25" customHeight="1" x14ac:dyDescent="0.2">
      <c r="A369" s="2">
        <v>11497</v>
      </c>
      <c r="B369" s="4" t="s">
        <v>19</v>
      </c>
      <c r="C369" s="4" t="s">
        <v>9</v>
      </c>
      <c r="D369" s="4">
        <v>830069247</v>
      </c>
      <c r="E369" s="4" t="s">
        <v>49</v>
      </c>
      <c r="F369" s="4" t="s">
        <v>566</v>
      </c>
      <c r="G369" s="4" t="s">
        <v>78</v>
      </c>
      <c r="H369" s="4" t="s">
        <v>10</v>
      </c>
      <c r="I369" s="4" t="s">
        <v>567</v>
      </c>
      <c r="J369" s="4" t="s">
        <v>11</v>
      </c>
      <c r="K369" s="4" t="s">
        <v>11</v>
      </c>
      <c r="L369" s="4" t="s">
        <v>12</v>
      </c>
      <c r="M369" s="4">
        <v>5127683</v>
      </c>
      <c r="N369" s="4">
        <v>9789721</v>
      </c>
      <c r="O369" s="4">
        <v>774590</v>
      </c>
      <c r="P369" s="4">
        <v>1267309</v>
      </c>
      <c r="Q369" s="4">
        <v>8522412</v>
      </c>
      <c r="R369" s="4">
        <v>1065640</v>
      </c>
      <c r="S369" s="4">
        <v>177816</v>
      </c>
      <c r="T369" s="29">
        <f t="shared" si="29"/>
        <v>6.6198672846279969</v>
      </c>
      <c r="U369" s="18">
        <f t="shared" si="30"/>
        <v>0.12945302527007665</v>
      </c>
      <c r="V369" s="18">
        <f>R369/S369</f>
        <v>5.9929365186484906</v>
      </c>
      <c r="W369" s="18">
        <f t="shared" si="31"/>
        <v>0.12503971880261128</v>
      </c>
      <c r="X369" s="20">
        <f t="shared" si="32"/>
        <v>0.10885294892469356</v>
      </c>
    </row>
    <row r="370" spans="1:24" s="3" customFormat="1" ht="11.25" customHeight="1" x14ac:dyDescent="0.2">
      <c r="A370" s="2">
        <v>30525</v>
      </c>
      <c r="B370" s="4" t="s">
        <v>19</v>
      </c>
      <c r="C370" s="4" t="s">
        <v>9</v>
      </c>
      <c r="D370" s="4">
        <v>900403546</v>
      </c>
      <c r="E370" s="4" t="s">
        <v>49</v>
      </c>
      <c r="F370" s="4" t="s">
        <v>947</v>
      </c>
      <c r="G370" s="4" t="s">
        <v>74</v>
      </c>
      <c r="H370" s="4" t="s">
        <v>10</v>
      </c>
      <c r="I370" s="4" t="s">
        <v>948</v>
      </c>
      <c r="J370" s="4" t="s">
        <v>23</v>
      </c>
      <c r="K370" s="4" t="s">
        <v>136</v>
      </c>
      <c r="L370" s="4" t="s">
        <v>12</v>
      </c>
      <c r="M370" s="4">
        <v>4871394</v>
      </c>
      <c r="N370" s="4">
        <v>5290275</v>
      </c>
      <c r="O370" s="4">
        <v>731046</v>
      </c>
      <c r="P370" s="4">
        <v>3133069</v>
      </c>
      <c r="Q370" s="4">
        <v>2157206</v>
      </c>
      <c r="R370" s="4">
        <v>-380598</v>
      </c>
      <c r="S370" s="4"/>
      <c r="T370" s="29">
        <f t="shared" si="29"/>
        <v>6.6635943565794769</v>
      </c>
      <c r="U370" s="18">
        <f t="shared" si="30"/>
        <v>0.59223178379195784</v>
      </c>
      <c r="V370" s="18"/>
      <c r="W370" s="18">
        <f t="shared" si="31"/>
        <v>-0.17643099453645131</v>
      </c>
      <c r="X370" s="20">
        <f t="shared" si="32"/>
        <v>-7.194295192593958E-2</v>
      </c>
    </row>
    <row r="371" spans="1:24" s="3" customFormat="1" ht="11.25" customHeight="1" x14ac:dyDescent="0.2">
      <c r="A371" s="2">
        <v>13483</v>
      </c>
      <c r="B371" s="4" t="s">
        <v>19</v>
      </c>
      <c r="C371" s="4" t="s">
        <v>9</v>
      </c>
      <c r="D371" s="4">
        <v>830139893</v>
      </c>
      <c r="E371" s="4" t="s">
        <v>49</v>
      </c>
      <c r="F371" s="4" t="s">
        <v>612</v>
      </c>
      <c r="G371" s="4" t="s">
        <v>74</v>
      </c>
      <c r="H371" s="4" t="s">
        <v>10</v>
      </c>
      <c r="I371" s="4" t="s">
        <v>613</v>
      </c>
      <c r="J371" s="4" t="s">
        <v>11</v>
      </c>
      <c r="K371" s="4" t="s">
        <v>11</v>
      </c>
      <c r="L371" s="4" t="s">
        <v>12</v>
      </c>
      <c r="M371" s="4">
        <v>4976964</v>
      </c>
      <c r="N371" s="4">
        <v>6243017</v>
      </c>
      <c r="O371" s="4">
        <v>731046</v>
      </c>
      <c r="P371" s="4">
        <v>2325276</v>
      </c>
      <c r="Q371" s="4">
        <v>3917741</v>
      </c>
      <c r="R371" s="4">
        <v>1857764</v>
      </c>
      <c r="S371" s="4">
        <v>260539</v>
      </c>
      <c r="T371" s="29">
        <f t="shared" si="29"/>
        <v>6.8080038739012316</v>
      </c>
      <c r="U371" s="18">
        <f t="shared" si="30"/>
        <v>0.37246030244671768</v>
      </c>
      <c r="V371" s="18">
        <f>R371/S371</f>
        <v>7.1304641531594122</v>
      </c>
      <c r="W371" s="18">
        <f t="shared" si="31"/>
        <v>0.47419265336835692</v>
      </c>
      <c r="X371" s="20">
        <f t="shared" si="32"/>
        <v>0.29757471427676713</v>
      </c>
    </row>
    <row r="372" spans="1:24" s="3" customFormat="1" ht="11.25" customHeight="1" x14ac:dyDescent="0.2">
      <c r="A372" s="2">
        <v>23415</v>
      </c>
      <c r="B372" s="4" t="s">
        <v>19</v>
      </c>
      <c r="C372" s="4" t="s">
        <v>9</v>
      </c>
      <c r="D372" s="4">
        <v>900130896</v>
      </c>
      <c r="E372" s="4" t="s">
        <v>49</v>
      </c>
      <c r="F372" s="4" t="s">
        <v>801</v>
      </c>
      <c r="G372" s="4" t="s">
        <v>74</v>
      </c>
      <c r="H372" s="4" t="s">
        <v>10</v>
      </c>
      <c r="I372" s="4" t="s">
        <v>802</v>
      </c>
      <c r="J372" s="4" t="s">
        <v>17</v>
      </c>
      <c r="K372" s="4" t="s">
        <v>18</v>
      </c>
      <c r="L372" s="4" t="s">
        <v>12</v>
      </c>
      <c r="M372" s="4">
        <v>3553258</v>
      </c>
      <c r="N372" s="4">
        <v>4859761</v>
      </c>
      <c r="O372" s="4">
        <v>516186</v>
      </c>
      <c r="P372" s="4">
        <v>3112618</v>
      </c>
      <c r="Q372" s="4">
        <v>1747143</v>
      </c>
      <c r="R372" s="4">
        <v>430143</v>
      </c>
      <c r="S372" s="4">
        <v>200421</v>
      </c>
      <c r="T372" s="29">
        <f t="shared" si="29"/>
        <v>6.8836775890861048</v>
      </c>
      <c r="U372" s="18">
        <f t="shared" si="30"/>
        <v>0.64048787584410016</v>
      </c>
      <c r="V372" s="18">
        <f>R372/S372</f>
        <v>2.1461972547786909</v>
      </c>
      <c r="W372" s="18">
        <f t="shared" si="31"/>
        <v>0.2461979357156226</v>
      </c>
      <c r="X372" s="20">
        <f t="shared" si="32"/>
        <v>8.8511142831921158E-2</v>
      </c>
    </row>
    <row r="373" spans="1:24" s="3" customFormat="1" ht="11.25" customHeight="1" x14ac:dyDescent="0.2">
      <c r="A373" s="2">
        <v>9897</v>
      </c>
      <c r="B373" s="4" t="s">
        <v>19</v>
      </c>
      <c r="C373" s="4" t="s">
        <v>9</v>
      </c>
      <c r="D373" s="4">
        <v>830014011</v>
      </c>
      <c r="E373" s="4" t="s">
        <v>49</v>
      </c>
      <c r="F373" s="4" t="s">
        <v>512</v>
      </c>
      <c r="G373" s="4" t="s">
        <v>74</v>
      </c>
      <c r="H373" s="4" t="s">
        <v>14</v>
      </c>
      <c r="I373" s="4" t="s">
        <v>513</v>
      </c>
      <c r="J373" s="4" t="s">
        <v>11</v>
      </c>
      <c r="K373" s="4" t="s">
        <v>11</v>
      </c>
      <c r="L373" s="4" t="s">
        <v>12</v>
      </c>
      <c r="M373" s="4">
        <v>29904849</v>
      </c>
      <c r="N373" s="4">
        <v>30226141</v>
      </c>
      <c r="O373" s="4">
        <v>4336768</v>
      </c>
      <c r="P373" s="4">
        <v>6087843</v>
      </c>
      <c r="Q373" s="4">
        <v>24138298</v>
      </c>
      <c r="R373" s="4">
        <v>6583507</v>
      </c>
      <c r="S373" s="4">
        <v>446747</v>
      </c>
      <c r="T373" s="29">
        <f t="shared" si="29"/>
        <v>6.8956533990289541</v>
      </c>
      <c r="U373" s="18">
        <f t="shared" si="30"/>
        <v>0.20140986571855138</v>
      </c>
      <c r="V373" s="18">
        <f>R373/S373</f>
        <v>14.736544397612072</v>
      </c>
      <c r="W373" s="18">
        <f t="shared" si="31"/>
        <v>0.27274114355535756</v>
      </c>
      <c r="X373" s="20">
        <f t="shared" si="32"/>
        <v>0.21780838645594885</v>
      </c>
    </row>
    <row r="374" spans="1:24" s="3" customFormat="1" ht="11.25" customHeight="1" x14ac:dyDescent="0.2">
      <c r="A374" s="2">
        <v>9893</v>
      </c>
      <c r="B374" s="4" t="s">
        <v>19</v>
      </c>
      <c r="C374" s="4" t="s">
        <v>9</v>
      </c>
      <c r="D374" s="4">
        <v>830013922</v>
      </c>
      <c r="E374" s="4" t="s">
        <v>49</v>
      </c>
      <c r="F374" s="4" t="s">
        <v>510</v>
      </c>
      <c r="G374" s="4" t="s">
        <v>74</v>
      </c>
      <c r="H374" s="4" t="s">
        <v>10</v>
      </c>
      <c r="I374" s="4" t="s">
        <v>511</v>
      </c>
      <c r="J374" s="4" t="s">
        <v>11</v>
      </c>
      <c r="K374" s="4" t="s">
        <v>11</v>
      </c>
      <c r="L374" s="4" t="s">
        <v>12</v>
      </c>
      <c r="M374" s="4">
        <v>10508984</v>
      </c>
      <c r="N374" s="4">
        <v>14116862</v>
      </c>
      <c r="O374" s="4">
        <v>1484025</v>
      </c>
      <c r="P374" s="4">
        <v>4240989</v>
      </c>
      <c r="Q374" s="4">
        <v>9875873</v>
      </c>
      <c r="R374" s="4">
        <v>524682</v>
      </c>
      <c r="S374" s="4">
        <v>213553</v>
      </c>
      <c r="T374" s="29">
        <f t="shared" si="29"/>
        <v>7.0814063105405909</v>
      </c>
      <c r="U374" s="18">
        <f t="shared" si="30"/>
        <v>0.30042009336069164</v>
      </c>
      <c r="V374" s="18">
        <f>R374/S374</f>
        <v>2.4569170182577627</v>
      </c>
      <c r="W374" s="18">
        <f t="shared" si="31"/>
        <v>5.312765767644035E-2</v>
      </c>
      <c r="X374" s="20">
        <f t="shared" si="32"/>
        <v>3.7167041797249278E-2</v>
      </c>
    </row>
    <row r="375" spans="1:24" s="3" customFormat="1" ht="11.25" customHeight="1" x14ac:dyDescent="0.2">
      <c r="A375" s="2">
        <v>1715</v>
      </c>
      <c r="B375" s="4" t="s">
        <v>21</v>
      </c>
      <c r="C375" s="4" t="s">
        <v>9</v>
      </c>
      <c r="D375" s="4">
        <v>830117139</v>
      </c>
      <c r="E375" s="4" t="s">
        <v>49</v>
      </c>
      <c r="F375" s="4" t="s">
        <v>132</v>
      </c>
      <c r="G375" s="4" t="s">
        <v>74</v>
      </c>
      <c r="H375" s="4" t="s">
        <v>105</v>
      </c>
      <c r="I375" s="4" t="s">
        <v>133</v>
      </c>
      <c r="J375" s="4" t="s">
        <v>11</v>
      </c>
      <c r="K375" s="4" t="s">
        <v>11</v>
      </c>
      <c r="L375" s="4" t="s">
        <v>12</v>
      </c>
      <c r="M375" s="4">
        <v>49949968</v>
      </c>
      <c r="N375" s="4">
        <v>67026624</v>
      </c>
      <c r="O375" s="4">
        <v>7048088</v>
      </c>
      <c r="P375" s="4">
        <v>7934618</v>
      </c>
      <c r="Q375" s="4">
        <v>59092006</v>
      </c>
      <c r="R375" s="4">
        <v>2103961</v>
      </c>
      <c r="S375" s="4"/>
      <c r="T375" s="29">
        <f t="shared" si="29"/>
        <v>7.0870238850593239</v>
      </c>
      <c r="U375" s="18">
        <f t="shared" si="30"/>
        <v>0.11838009325965754</v>
      </c>
      <c r="V375" s="18"/>
      <c r="W375" s="18">
        <f t="shared" si="31"/>
        <v>3.560483291090169E-2</v>
      </c>
      <c r="X375" s="20">
        <f t="shared" si="32"/>
        <v>3.1389929470414621E-2</v>
      </c>
    </row>
    <row r="376" spans="1:24" s="3" customFormat="1" ht="11.25" customHeight="1" x14ac:dyDescent="0.2">
      <c r="A376" s="2">
        <v>9661</v>
      </c>
      <c r="B376" s="4" t="s">
        <v>19</v>
      </c>
      <c r="C376" s="4" t="s">
        <v>9</v>
      </c>
      <c r="D376" s="4">
        <v>830005062</v>
      </c>
      <c r="E376" s="4" t="s">
        <v>49</v>
      </c>
      <c r="F376" s="4" t="s">
        <v>502</v>
      </c>
      <c r="G376" s="4" t="s">
        <v>74</v>
      </c>
      <c r="H376" s="4" t="s">
        <v>10</v>
      </c>
      <c r="I376" s="4" t="s">
        <v>503</v>
      </c>
      <c r="J376" s="4" t="s">
        <v>11</v>
      </c>
      <c r="K376" s="4" t="s">
        <v>11</v>
      </c>
      <c r="L376" s="4" t="s">
        <v>12</v>
      </c>
      <c r="M376" s="4">
        <v>8546803</v>
      </c>
      <c r="N376" s="4">
        <v>8673814</v>
      </c>
      <c r="O376" s="4">
        <v>1198575</v>
      </c>
      <c r="P376" s="4">
        <v>1669382</v>
      </c>
      <c r="Q376" s="4">
        <v>7004432</v>
      </c>
      <c r="R376" s="4">
        <v>2132191</v>
      </c>
      <c r="S376" s="4">
        <v>446</v>
      </c>
      <c r="T376" s="29">
        <f t="shared" si="29"/>
        <v>7.1308036626827693</v>
      </c>
      <c r="U376" s="18">
        <f t="shared" si="30"/>
        <v>0.19246227783994446</v>
      </c>
      <c r="V376" s="18">
        <f>R376/S376</f>
        <v>4780.6973094170407</v>
      </c>
      <c r="W376" s="18">
        <f t="shared" si="31"/>
        <v>0.30440598181265804</v>
      </c>
      <c r="X376" s="20">
        <f t="shared" si="32"/>
        <v>0.24581931316488917</v>
      </c>
    </row>
    <row r="377" spans="1:24" s="3" customFormat="1" ht="11.25" customHeight="1" x14ac:dyDescent="0.2">
      <c r="A377" s="2">
        <v>26485</v>
      </c>
      <c r="B377" s="4" t="s">
        <v>19</v>
      </c>
      <c r="C377" s="4" t="s">
        <v>9</v>
      </c>
      <c r="D377" s="4">
        <v>900255798</v>
      </c>
      <c r="E377" s="4" t="s">
        <v>49</v>
      </c>
      <c r="F377" s="4" t="s">
        <v>862</v>
      </c>
      <c r="G377" s="4" t="s">
        <v>78</v>
      </c>
      <c r="H377" s="4" t="s">
        <v>105</v>
      </c>
      <c r="I377" s="4" t="s">
        <v>863</v>
      </c>
      <c r="J377" s="4" t="s">
        <v>11</v>
      </c>
      <c r="K377" s="4" t="s">
        <v>11</v>
      </c>
      <c r="L377" s="4" t="s">
        <v>12</v>
      </c>
      <c r="M377" s="4">
        <v>3705815</v>
      </c>
      <c r="N377" s="4">
        <v>5352729</v>
      </c>
      <c r="O377" s="4">
        <v>516186</v>
      </c>
      <c r="P377" s="4">
        <v>3647682</v>
      </c>
      <c r="Q377" s="4">
        <v>1705047</v>
      </c>
      <c r="R377" s="4">
        <v>-412071</v>
      </c>
      <c r="S377" s="4">
        <v>184093</v>
      </c>
      <c r="T377" s="29">
        <f t="shared" si="29"/>
        <v>7.1792241556338219</v>
      </c>
      <c r="U377" s="18">
        <f t="shared" si="30"/>
        <v>0.68146211026188697</v>
      </c>
      <c r="V377" s="18">
        <f>R377/S377</f>
        <v>-2.2383849467388766</v>
      </c>
      <c r="W377" s="18">
        <f t="shared" si="31"/>
        <v>-0.24167720889805383</v>
      </c>
      <c r="X377" s="20">
        <f t="shared" si="32"/>
        <v>-7.6983348120183176E-2</v>
      </c>
    </row>
    <row r="378" spans="1:24" s="3" customFormat="1" ht="11.25" customHeight="1" x14ac:dyDescent="0.2">
      <c r="A378" s="2">
        <v>5703</v>
      </c>
      <c r="B378" s="4" t="s">
        <v>19</v>
      </c>
      <c r="C378" s="4" t="s">
        <v>9</v>
      </c>
      <c r="D378" s="4">
        <v>804007262</v>
      </c>
      <c r="E378" s="4" t="s">
        <v>49</v>
      </c>
      <c r="F378" s="4" t="s">
        <v>432</v>
      </c>
      <c r="G378" s="4" t="s">
        <v>78</v>
      </c>
      <c r="H378" s="4" t="s">
        <v>10</v>
      </c>
      <c r="I378" s="4" t="s">
        <v>433</v>
      </c>
      <c r="J378" s="4" t="s">
        <v>15</v>
      </c>
      <c r="K378" s="4" t="s">
        <v>431</v>
      </c>
      <c r="L378" s="4" t="s">
        <v>12</v>
      </c>
      <c r="M378" s="4">
        <v>31045169</v>
      </c>
      <c r="N378" s="4">
        <v>36298634</v>
      </c>
      <c r="O378" s="4">
        <v>4265825</v>
      </c>
      <c r="P378" s="4">
        <v>25337846</v>
      </c>
      <c r="Q378" s="4">
        <v>10960788</v>
      </c>
      <c r="R378" s="4">
        <v>-6729750</v>
      </c>
      <c r="S378" s="4"/>
      <c r="T378" s="29">
        <f t="shared" si="29"/>
        <v>7.2776471139814687</v>
      </c>
      <c r="U378" s="18">
        <f t="shared" si="30"/>
        <v>0.69803855428829631</v>
      </c>
      <c r="V378" s="18"/>
      <c r="W378" s="18">
        <f t="shared" si="31"/>
        <v>-0.61398414055631767</v>
      </c>
      <c r="X378" s="20">
        <f t="shared" si="32"/>
        <v>-0.18539953872644355</v>
      </c>
    </row>
    <row r="379" spans="1:24" s="3" customFormat="1" ht="11.25" customHeight="1" x14ac:dyDescent="0.2">
      <c r="A379" s="2">
        <v>19561</v>
      </c>
      <c r="B379" s="4" t="s">
        <v>19</v>
      </c>
      <c r="C379" s="4" t="s">
        <v>9</v>
      </c>
      <c r="D379" s="4">
        <v>890924197</v>
      </c>
      <c r="E379" s="4" t="s">
        <v>49</v>
      </c>
      <c r="F379" s="4" t="s">
        <v>734</v>
      </c>
      <c r="G379" s="4" t="s">
        <v>74</v>
      </c>
      <c r="H379" s="4" t="s">
        <v>10</v>
      </c>
      <c r="I379" s="4" t="s">
        <v>735</v>
      </c>
      <c r="J379" s="4" t="s">
        <v>13</v>
      </c>
      <c r="K379" s="4" t="s">
        <v>103</v>
      </c>
      <c r="L379" s="4" t="s">
        <v>12</v>
      </c>
      <c r="M379" s="4">
        <v>10998938</v>
      </c>
      <c r="N379" s="4">
        <v>15981412</v>
      </c>
      <c r="O379" s="4">
        <v>1484025</v>
      </c>
      <c r="P379" s="4">
        <v>3765402</v>
      </c>
      <c r="Q379" s="4">
        <v>12216010</v>
      </c>
      <c r="R379" s="4">
        <v>1609218</v>
      </c>
      <c r="S379" s="4">
        <v>322943</v>
      </c>
      <c r="T379" s="29">
        <f t="shared" si="29"/>
        <v>7.4115584306194302</v>
      </c>
      <c r="U379" s="18">
        <f t="shared" si="30"/>
        <v>0.2356113464817752</v>
      </c>
      <c r="V379" s="18">
        <f>R379/S379</f>
        <v>4.9829784203404319</v>
      </c>
      <c r="W379" s="18">
        <f t="shared" si="31"/>
        <v>0.13173024580038817</v>
      </c>
      <c r="X379" s="20">
        <f t="shared" si="32"/>
        <v>0.10069310521498351</v>
      </c>
    </row>
    <row r="380" spans="1:24" s="3" customFormat="1" ht="11.25" customHeight="1" x14ac:dyDescent="0.2">
      <c r="A380" s="2">
        <v>35093</v>
      </c>
      <c r="B380" s="4" t="s">
        <v>19</v>
      </c>
      <c r="C380" s="4" t="s">
        <v>9</v>
      </c>
      <c r="D380" s="4">
        <v>900577032</v>
      </c>
      <c r="E380" s="4" t="s">
        <v>49</v>
      </c>
      <c r="F380" s="4" t="s">
        <v>1042</v>
      </c>
      <c r="G380" s="4" t="s">
        <v>74</v>
      </c>
      <c r="H380" s="4" t="s">
        <v>10</v>
      </c>
      <c r="I380" s="4" t="s">
        <v>1043</v>
      </c>
      <c r="J380" s="4" t="s">
        <v>23</v>
      </c>
      <c r="K380" s="4" t="s">
        <v>136</v>
      </c>
      <c r="L380" s="4" t="s">
        <v>12</v>
      </c>
      <c r="M380" s="4">
        <v>13026759</v>
      </c>
      <c r="N380" s="4">
        <v>13576925</v>
      </c>
      <c r="O380" s="4">
        <v>1730981</v>
      </c>
      <c r="P380" s="4">
        <v>7262091</v>
      </c>
      <c r="Q380" s="4">
        <v>6314834</v>
      </c>
      <c r="R380" s="4">
        <v>680162</v>
      </c>
      <c r="S380" s="4">
        <v>1820833</v>
      </c>
      <c r="T380" s="29">
        <f t="shared" si="29"/>
        <v>7.5256510614501257</v>
      </c>
      <c r="U380" s="18">
        <f t="shared" si="30"/>
        <v>0.53488481375569208</v>
      </c>
      <c r="V380" s="18">
        <f>R380/S380</f>
        <v>0.37354441620950413</v>
      </c>
      <c r="W380" s="18">
        <f t="shared" si="31"/>
        <v>0.10770861118439534</v>
      </c>
      <c r="X380" s="20">
        <f t="shared" si="32"/>
        <v>5.0096910751145786E-2</v>
      </c>
    </row>
    <row r="381" spans="1:24" s="3" customFormat="1" ht="11.25" customHeight="1" x14ac:dyDescent="0.2">
      <c r="A381" s="2">
        <v>23449</v>
      </c>
      <c r="B381" s="4" t="s">
        <v>19</v>
      </c>
      <c r="C381" s="4" t="s">
        <v>9</v>
      </c>
      <c r="D381" s="4">
        <v>900132012</v>
      </c>
      <c r="E381" s="4" t="s">
        <v>49</v>
      </c>
      <c r="F381" s="4" t="s">
        <v>803</v>
      </c>
      <c r="G381" s="4" t="s">
        <v>74</v>
      </c>
      <c r="H381" s="4" t="s">
        <v>10</v>
      </c>
      <c r="I381" s="4" t="s">
        <v>804</v>
      </c>
      <c r="J381" s="4" t="s">
        <v>23</v>
      </c>
      <c r="K381" s="4" t="s">
        <v>805</v>
      </c>
      <c r="L381" s="4" t="s">
        <v>12</v>
      </c>
      <c r="M381" s="4">
        <v>15704163</v>
      </c>
      <c r="N381" s="4">
        <v>21581131</v>
      </c>
      <c r="O381" s="4">
        <v>2057884</v>
      </c>
      <c r="P381" s="4">
        <v>18167476</v>
      </c>
      <c r="Q381" s="4">
        <v>3413655</v>
      </c>
      <c r="R381" s="4">
        <v>1199499</v>
      </c>
      <c r="S381" s="4">
        <v>365467</v>
      </c>
      <c r="T381" s="29">
        <f t="shared" si="29"/>
        <v>7.6312187664610835</v>
      </c>
      <c r="U381" s="18">
        <f t="shared" si="30"/>
        <v>0.84182223813941914</v>
      </c>
      <c r="V381" s="18">
        <f>R381/S381</f>
        <v>3.2820993413906043</v>
      </c>
      <c r="W381" s="18">
        <f t="shared" si="31"/>
        <v>0.35138260896312018</v>
      </c>
      <c r="X381" s="20">
        <f t="shared" si="32"/>
        <v>5.5580914642518041E-2</v>
      </c>
    </row>
    <row r="382" spans="1:24" s="3" customFormat="1" ht="11.25" customHeight="1" x14ac:dyDescent="0.2">
      <c r="A382" s="2">
        <v>17293</v>
      </c>
      <c r="B382" s="4" t="s">
        <v>19</v>
      </c>
      <c r="C382" s="4" t="s">
        <v>9</v>
      </c>
      <c r="D382" s="4">
        <v>860534810</v>
      </c>
      <c r="E382" s="4" t="s">
        <v>49</v>
      </c>
      <c r="F382" s="4" t="s">
        <v>695</v>
      </c>
      <c r="G382" s="4" t="s">
        <v>74</v>
      </c>
      <c r="H382" s="4" t="s">
        <v>10</v>
      </c>
      <c r="I382" s="4" t="s">
        <v>696</v>
      </c>
      <c r="J382" s="4" t="s">
        <v>11</v>
      </c>
      <c r="K382" s="4" t="s">
        <v>11</v>
      </c>
      <c r="L382" s="4" t="s">
        <v>12</v>
      </c>
      <c r="M382" s="4">
        <v>9511159</v>
      </c>
      <c r="N382" s="4">
        <v>14096242</v>
      </c>
      <c r="O382" s="4">
        <v>1198575</v>
      </c>
      <c r="P382" s="4">
        <v>8349070</v>
      </c>
      <c r="Q382" s="4">
        <v>5747172</v>
      </c>
      <c r="R382" s="4">
        <v>1570182</v>
      </c>
      <c r="S382" s="4"/>
      <c r="T382" s="29">
        <f t="shared" si="29"/>
        <v>7.9353891078989633</v>
      </c>
      <c r="U382" s="18">
        <f t="shared" si="30"/>
        <v>0.59229048422976849</v>
      </c>
      <c r="V382" s="18"/>
      <c r="W382" s="18">
        <f t="shared" si="31"/>
        <v>0.27320950199506816</v>
      </c>
      <c r="X382" s="20">
        <f t="shared" si="32"/>
        <v>0.11139011376223536</v>
      </c>
    </row>
    <row r="383" spans="1:24" s="3" customFormat="1" ht="11.25" customHeight="1" x14ac:dyDescent="0.2">
      <c r="A383" s="2">
        <v>25171</v>
      </c>
      <c r="B383" s="4" t="s">
        <v>19</v>
      </c>
      <c r="C383" s="4" t="s">
        <v>9</v>
      </c>
      <c r="D383" s="4">
        <v>900199289</v>
      </c>
      <c r="E383" s="4" t="s">
        <v>49</v>
      </c>
      <c r="F383" s="4" t="s">
        <v>842</v>
      </c>
      <c r="G383" s="4" t="s">
        <v>74</v>
      </c>
      <c r="H383" s="4" t="s">
        <v>10</v>
      </c>
      <c r="I383" s="4" t="s">
        <v>843</v>
      </c>
      <c r="J383" s="4" t="s">
        <v>178</v>
      </c>
      <c r="K383" s="4" t="s">
        <v>182</v>
      </c>
      <c r="L383" s="4" t="s">
        <v>12</v>
      </c>
      <c r="M383" s="4">
        <v>13867818</v>
      </c>
      <c r="N383" s="4">
        <v>14383881</v>
      </c>
      <c r="O383" s="4">
        <v>1730981</v>
      </c>
      <c r="P383" s="4">
        <v>6744677</v>
      </c>
      <c r="Q383" s="4">
        <v>7639204</v>
      </c>
      <c r="R383" s="4">
        <v>1751682</v>
      </c>
      <c r="S383" s="4">
        <v>1384452</v>
      </c>
      <c r="T383" s="29">
        <f t="shared" si="29"/>
        <v>8.0115368106293481</v>
      </c>
      <c r="U383" s="18">
        <f t="shared" si="30"/>
        <v>0.46890522801182793</v>
      </c>
      <c r="V383" s="18">
        <f t="shared" ref="V383:V391" si="34">R383/S383</f>
        <v>1.2652529665167156</v>
      </c>
      <c r="W383" s="18">
        <f t="shared" si="31"/>
        <v>0.22930163928074182</v>
      </c>
      <c r="X383" s="20">
        <f t="shared" si="32"/>
        <v>0.12178090183031964</v>
      </c>
    </row>
    <row r="384" spans="1:24" s="3" customFormat="1" ht="11.25" customHeight="1" x14ac:dyDescent="0.2">
      <c r="A384" s="2">
        <v>23665</v>
      </c>
      <c r="B384" s="4" t="s">
        <v>19</v>
      </c>
      <c r="C384" s="4" t="s">
        <v>9</v>
      </c>
      <c r="D384" s="4">
        <v>900140082</v>
      </c>
      <c r="E384" s="4" t="s">
        <v>49</v>
      </c>
      <c r="F384" s="4" t="s">
        <v>812</v>
      </c>
      <c r="G384" s="4" t="s">
        <v>74</v>
      </c>
      <c r="H384" s="4" t="s">
        <v>75</v>
      </c>
      <c r="I384" s="4" t="s">
        <v>813</v>
      </c>
      <c r="J384" s="4" t="s">
        <v>11</v>
      </c>
      <c r="K384" s="4" t="s">
        <v>11</v>
      </c>
      <c r="L384" s="4" t="s">
        <v>12</v>
      </c>
      <c r="M384" s="4">
        <v>14071693</v>
      </c>
      <c r="N384" s="4">
        <v>23784103</v>
      </c>
      <c r="O384" s="4">
        <v>1730981</v>
      </c>
      <c r="P384" s="4">
        <v>17479087</v>
      </c>
      <c r="Q384" s="4">
        <v>6305016</v>
      </c>
      <c r="R384" s="4">
        <v>-1324795</v>
      </c>
      <c r="S384" s="4">
        <v>1012096</v>
      </c>
      <c r="T384" s="29">
        <f t="shared" si="29"/>
        <v>8.1293168440323722</v>
      </c>
      <c r="U384" s="18">
        <f t="shared" si="30"/>
        <v>0.73490629434290622</v>
      </c>
      <c r="V384" s="18">
        <f t="shared" si="34"/>
        <v>-1.3089617980902997</v>
      </c>
      <c r="W384" s="18">
        <f t="shared" si="31"/>
        <v>-0.21011762698143827</v>
      </c>
      <c r="X384" s="20">
        <f t="shared" si="32"/>
        <v>-5.5700860360384415E-2</v>
      </c>
    </row>
    <row r="385" spans="1:24" s="3" customFormat="1" ht="11.25" customHeight="1" x14ac:dyDescent="0.2">
      <c r="A385" s="2">
        <v>32551</v>
      </c>
      <c r="B385" s="4" t="s">
        <v>19</v>
      </c>
      <c r="C385" s="4" t="s">
        <v>9</v>
      </c>
      <c r="D385" s="4">
        <v>900471382</v>
      </c>
      <c r="E385" s="4" t="s">
        <v>49</v>
      </c>
      <c r="F385" s="4" t="s">
        <v>992</v>
      </c>
      <c r="G385" s="4" t="s">
        <v>74</v>
      </c>
      <c r="H385" s="4" t="s">
        <v>10</v>
      </c>
      <c r="I385" s="4" t="s">
        <v>993</v>
      </c>
      <c r="J385" s="4" t="s">
        <v>178</v>
      </c>
      <c r="K385" s="4" t="s">
        <v>179</v>
      </c>
      <c r="L385" s="4" t="s">
        <v>12</v>
      </c>
      <c r="M385" s="4">
        <v>6320330</v>
      </c>
      <c r="N385" s="4">
        <v>6911329</v>
      </c>
      <c r="O385" s="4">
        <v>774590</v>
      </c>
      <c r="P385" s="4">
        <v>1302228</v>
      </c>
      <c r="Q385" s="4">
        <v>5609101</v>
      </c>
      <c r="R385" s="4">
        <v>2983701</v>
      </c>
      <c r="S385" s="4">
        <v>202027</v>
      </c>
      <c r="T385" s="29">
        <f t="shared" si="29"/>
        <v>8.1595811977949619</v>
      </c>
      <c r="U385" s="18">
        <f t="shared" si="30"/>
        <v>0.18841933295318455</v>
      </c>
      <c r="V385" s="18">
        <f t="shared" si="34"/>
        <v>14.768822979106753</v>
      </c>
      <c r="W385" s="18">
        <f t="shared" si="31"/>
        <v>0.53193925372354678</v>
      </c>
      <c r="X385" s="20">
        <f t="shared" si="32"/>
        <v>0.43171161436534133</v>
      </c>
    </row>
    <row r="386" spans="1:24" s="3" customFormat="1" ht="11.25" customHeight="1" x14ac:dyDescent="0.2">
      <c r="A386" s="2">
        <v>31115</v>
      </c>
      <c r="B386" s="4" t="s">
        <v>19</v>
      </c>
      <c r="C386" s="4" t="s">
        <v>9</v>
      </c>
      <c r="D386" s="4">
        <v>900422058</v>
      </c>
      <c r="E386" s="4" t="s">
        <v>49</v>
      </c>
      <c r="F386" s="4" t="s">
        <v>965</v>
      </c>
      <c r="G386" s="4" t="s">
        <v>74</v>
      </c>
      <c r="H386" s="4" t="s">
        <v>10</v>
      </c>
      <c r="I386" s="4" t="s">
        <v>966</v>
      </c>
      <c r="J386" s="4" t="s">
        <v>17</v>
      </c>
      <c r="K386" s="4" t="s">
        <v>18</v>
      </c>
      <c r="L386" s="4" t="s">
        <v>12</v>
      </c>
      <c r="M386" s="4">
        <v>669113</v>
      </c>
      <c r="N386" s="4">
        <v>3483806</v>
      </c>
      <c r="O386" s="4">
        <v>80161</v>
      </c>
      <c r="P386" s="4">
        <v>223933</v>
      </c>
      <c r="Q386" s="4">
        <v>3259873</v>
      </c>
      <c r="R386" s="4">
        <v>67261</v>
      </c>
      <c r="S386" s="4">
        <v>7747</v>
      </c>
      <c r="T386" s="29">
        <f t="shared" si="29"/>
        <v>8.3471139332094157</v>
      </c>
      <c r="U386" s="18">
        <f t="shared" si="30"/>
        <v>6.427826348539499E-2</v>
      </c>
      <c r="V386" s="18">
        <f t="shared" si="34"/>
        <v>8.6821995611204343</v>
      </c>
      <c r="W386" s="18">
        <f t="shared" si="31"/>
        <v>2.0633012390359994E-2</v>
      </c>
      <c r="X386" s="20">
        <f t="shared" si="32"/>
        <v>1.9306758183435014E-2</v>
      </c>
    </row>
    <row r="387" spans="1:24" s="3" customFormat="1" ht="11.25" customHeight="1" x14ac:dyDescent="0.2">
      <c r="A387" s="2">
        <v>28761</v>
      </c>
      <c r="B387" s="4" t="s">
        <v>19</v>
      </c>
      <c r="C387" s="4" t="s">
        <v>9</v>
      </c>
      <c r="D387" s="4">
        <v>900346138</v>
      </c>
      <c r="E387" s="4" t="s">
        <v>49</v>
      </c>
      <c r="F387" s="4" t="s">
        <v>913</v>
      </c>
      <c r="G387" s="4" t="s">
        <v>74</v>
      </c>
      <c r="H387" s="4" t="s">
        <v>10</v>
      </c>
      <c r="I387" s="4" t="s">
        <v>914</v>
      </c>
      <c r="J387" s="4" t="s">
        <v>11</v>
      </c>
      <c r="K387" s="4" t="s">
        <v>11</v>
      </c>
      <c r="L387" s="4" t="s">
        <v>12</v>
      </c>
      <c r="M387" s="4">
        <v>17292576</v>
      </c>
      <c r="N387" s="4">
        <v>22830038</v>
      </c>
      <c r="O387" s="4">
        <v>2057884</v>
      </c>
      <c r="P387" s="4">
        <v>897157</v>
      </c>
      <c r="Q387" s="4">
        <v>21932881</v>
      </c>
      <c r="R387" s="4">
        <v>770516</v>
      </c>
      <c r="S387" s="4">
        <v>44814</v>
      </c>
      <c r="T387" s="29">
        <f t="shared" si="29"/>
        <v>8.4030858882230479</v>
      </c>
      <c r="U387" s="18">
        <f t="shared" si="30"/>
        <v>3.9297218865776744E-2</v>
      </c>
      <c r="V387" s="18">
        <f t="shared" si="34"/>
        <v>17.19364484312938</v>
      </c>
      <c r="W387" s="18">
        <f t="shared" si="31"/>
        <v>3.513063331716431E-2</v>
      </c>
      <c r="X387" s="20">
        <f t="shared" si="32"/>
        <v>3.3750097130806352E-2</v>
      </c>
    </row>
    <row r="388" spans="1:24" s="3" customFormat="1" ht="11.25" customHeight="1" x14ac:dyDescent="0.2">
      <c r="A388" s="2">
        <v>33275</v>
      </c>
      <c r="B388" s="4" t="s">
        <v>19</v>
      </c>
      <c r="C388" s="4" t="s">
        <v>9</v>
      </c>
      <c r="D388" s="4">
        <v>900497017</v>
      </c>
      <c r="E388" s="4" t="s">
        <v>49</v>
      </c>
      <c r="F388" s="4" t="s">
        <v>1006</v>
      </c>
      <c r="G388" s="4" t="s">
        <v>74</v>
      </c>
      <c r="H388" s="4" t="s">
        <v>10</v>
      </c>
      <c r="I388" s="4" t="s">
        <v>1007</v>
      </c>
      <c r="J388" s="4" t="s">
        <v>13</v>
      </c>
      <c r="K388" s="4" t="s">
        <v>103</v>
      </c>
      <c r="L388" s="4" t="s">
        <v>12</v>
      </c>
      <c r="M388" s="4">
        <v>10398104</v>
      </c>
      <c r="N388" s="4">
        <v>10398104</v>
      </c>
      <c r="O388" s="4">
        <v>1198575</v>
      </c>
      <c r="P388" s="4">
        <v>6006272</v>
      </c>
      <c r="Q388" s="4">
        <v>4391832</v>
      </c>
      <c r="R388" s="4">
        <v>895388</v>
      </c>
      <c r="S388" s="4">
        <v>17841</v>
      </c>
      <c r="T388" s="29">
        <f t="shared" si="29"/>
        <v>8.6753886907369164</v>
      </c>
      <c r="U388" s="18">
        <f t="shared" si="30"/>
        <v>0.5776314605047228</v>
      </c>
      <c r="V388" s="18">
        <f t="shared" si="34"/>
        <v>50.187097135810774</v>
      </c>
      <c r="W388" s="18">
        <f t="shared" si="31"/>
        <v>0.20387574023778687</v>
      </c>
      <c r="X388" s="20">
        <f t="shared" si="32"/>
        <v>8.6110698642752559E-2</v>
      </c>
    </row>
    <row r="389" spans="1:24" s="3" customFormat="1" ht="11.25" customHeight="1" x14ac:dyDescent="0.2">
      <c r="A389" s="2">
        <v>12267</v>
      </c>
      <c r="B389" s="4" t="s">
        <v>19</v>
      </c>
      <c r="C389" s="4" t="s">
        <v>9</v>
      </c>
      <c r="D389" s="4">
        <v>830097194</v>
      </c>
      <c r="E389" s="4" t="s">
        <v>49</v>
      </c>
      <c r="F389" s="4" t="s">
        <v>586</v>
      </c>
      <c r="G389" s="4" t="s">
        <v>423</v>
      </c>
      <c r="H389" s="4" t="s">
        <v>10</v>
      </c>
      <c r="I389" s="4" t="s">
        <v>587</v>
      </c>
      <c r="J389" s="4" t="s">
        <v>11</v>
      </c>
      <c r="K389" s="4" t="s">
        <v>11</v>
      </c>
      <c r="L389" s="4" t="s">
        <v>12</v>
      </c>
      <c r="M389" s="4">
        <v>15370378</v>
      </c>
      <c r="N389" s="4">
        <v>21338836</v>
      </c>
      <c r="O389" s="4">
        <v>1730981</v>
      </c>
      <c r="P389" s="4">
        <v>8807697</v>
      </c>
      <c r="Q389" s="4">
        <v>12531139</v>
      </c>
      <c r="R389" s="4">
        <v>3321262</v>
      </c>
      <c r="S389" s="4">
        <v>427653</v>
      </c>
      <c r="T389" s="29">
        <f t="shared" si="29"/>
        <v>8.8795763789435007</v>
      </c>
      <c r="U389" s="18">
        <f t="shared" si="30"/>
        <v>0.4127543320544757</v>
      </c>
      <c r="V389" s="18">
        <f t="shared" si="34"/>
        <v>7.7662544165479961</v>
      </c>
      <c r="W389" s="18">
        <f t="shared" si="31"/>
        <v>0.26504071178206545</v>
      </c>
      <c r="X389" s="20">
        <f t="shared" si="32"/>
        <v>0.15564400982321622</v>
      </c>
    </row>
    <row r="390" spans="1:24" s="3" customFormat="1" ht="11.25" customHeight="1" x14ac:dyDescent="0.2">
      <c r="A390" s="2">
        <v>10991</v>
      </c>
      <c r="B390" s="4" t="s">
        <v>19</v>
      </c>
      <c r="C390" s="4" t="s">
        <v>9</v>
      </c>
      <c r="D390" s="4">
        <v>830053900</v>
      </c>
      <c r="E390" s="4" t="s">
        <v>49</v>
      </c>
      <c r="F390" s="4" t="s">
        <v>546</v>
      </c>
      <c r="G390" s="4" t="s">
        <v>74</v>
      </c>
      <c r="H390" s="4" t="s">
        <v>10</v>
      </c>
      <c r="I390" s="4" t="s">
        <v>547</v>
      </c>
      <c r="J390" s="4" t="s">
        <v>11</v>
      </c>
      <c r="K390" s="4" t="s">
        <v>11</v>
      </c>
      <c r="L390" s="4" t="s">
        <v>12</v>
      </c>
      <c r="M390" s="4">
        <v>4588539</v>
      </c>
      <c r="N390" s="4">
        <v>6431355</v>
      </c>
      <c r="O390" s="4">
        <v>516186</v>
      </c>
      <c r="P390" s="4">
        <v>645787</v>
      </c>
      <c r="Q390" s="4">
        <v>5785568</v>
      </c>
      <c r="R390" s="4">
        <v>388595</v>
      </c>
      <c r="S390" s="4">
        <v>109330</v>
      </c>
      <c r="T390" s="29">
        <f t="shared" si="29"/>
        <v>8.8893131545605648</v>
      </c>
      <c r="U390" s="18">
        <f t="shared" si="30"/>
        <v>0.10041227703959742</v>
      </c>
      <c r="V390" s="18">
        <f t="shared" si="34"/>
        <v>3.5543309247233146</v>
      </c>
      <c r="W390" s="18">
        <f t="shared" si="31"/>
        <v>6.7166266129790542E-2</v>
      </c>
      <c r="X390" s="20">
        <f t="shared" si="32"/>
        <v>6.0421948407450687E-2</v>
      </c>
    </row>
    <row r="391" spans="1:24" s="3" customFormat="1" ht="11.25" customHeight="1" x14ac:dyDescent="0.2">
      <c r="A391" s="2">
        <v>13529</v>
      </c>
      <c r="B391" s="4" t="s">
        <v>19</v>
      </c>
      <c r="C391" s="4" t="s">
        <v>9</v>
      </c>
      <c r="D391" s="4">
        <v>830141132</v>
      </c>
      <c r="E391" s="4" t="s">
        <v>49</v>
      </c>
      <c r="F391" s="4" t="s">
        <v>614</v>
      </c>
      <c r="G391" s="4" t="s">
        <v>74</v>
      </c>
      <c r="H391" s="4" t="s">
        <v>10</v>
      </c>
      <c r="I391" s="4" t="s">
        <v>615</v>
      </c>
      <c r="J391" s="4" t="s">
        <v>11</v>
      </c>
      <c r="K391" s="4" t="s">
        <v>11</v>
      </c>
      <c r="L391" s="4" t="s">
        <v>12</v>
      </c>
      <c r="M391" s="4">
        <v>10663990</v>
      </c>
      <c r="N391" s="4">
        <v>11534564</v>
      </c>
      <c r="O391" s="4">
        <v>1198575</v>
      </c>
      <c r="P391" s="4">
        <v>6594678</v>
      </c>
      <c r="Q391" s="4">
        <v>4939886</v>
      </c>
      <c r="R391" s="4">
        <v>2332616</v>
      </c>
      <c r="S391" s="4">
        <v>229298</v>
      </c>
      <c r="T391" s="29">
        <f t="shared" si="29"/>
        <v>8.8972237865798967</v>
      </c>
      <c r="U391" s="18">
        <f t="shared" si="30"/>
        <v>0.57173188340712311</v>
      </c>
      <c r="V391" s="18">
        <f t="shared" si="34"/>
        <v>10.172858027544942</v>
      </c>
      <c r="W391" s="18">
        <f t="shared" si="31"/>
        <v>0.47220037061584014</v>
      </c>
      <c r="X391" s="20">
        <f t="shared" si="32"/>
        <v>0.20222836337810429</v>
      </c>
    </row>
    <row r="392" spans="1:24" s="3" customFormat="1" ht="11.25" customHeight="1" x14ac:dyDescent="0.2">
      <c r="A392" s="2">
        <v>35001</v>
      </c>
      <c r="B392" s="4" t="s">
        <v>19</v>
      </c>
      <c r="C392" s="4" t="s">
        <v>9</v>
      </c>
      <c r="D392" s="4">
        <v>900573774</v>
      </c>
      <c r="E392" s="4" t="s">
        <v>49</v>
      </c>
      <c r="F392" s="4" t="s">
        <v>1040</v>
      </c>
      <c r="G392" s="4" t="s">
        <v>74</v>
      </c>
      <c r="H392" s="4" t="s">
        <v>10</v>
      </c>
      <c r="I392" s="4" t="s">
        <v>1041</v>
      </c>
      <c r="J392" s="4" t="s">
        <v>23</v>
      </c>
      <c r="K392" s="4" t="s">
        <v>136</v>
      </c>
      <c r="L392" s="4" t="s">
        <v>12</v>
      </c>
      <c r="M392" s="4">
        <v>10730839</v>
      </c>
      <c r="N392" s="4">
        <v>15860862</v>
      </c>
      <c r="O392" s="4">
        <v>1198575</v>
      </c>
      <c r="P392" s="4">
        <v>24437877</v>
      </c>
      <c r="Q392" s="4">
        <v>-8577015</v>
      </c>
      <c r="R392" s="4">
        <v>-3368157</v>
      </c>
      <c r="S392" s="4"/>
      <c r="T392" s="29">
        <f t="shared" si="29"/>
        <v>8.952997517885823</v>
      </c>
      <c r="U392" s="18">
        <f t="shared" si="30"/>
        <v>1.5407660062864175</v>
      </c>
      <c r="V392" s="18"/>
      <c r="W392" s="18">
        <f t="shared" si="31"/>
        <v>0.39269571057063557</v>
      </c>
      <c r="X392" s="20">
        <f t="shared" si="32"/>
        <v>-0.21235649109108951</v>
      </c>
    </row>
    <row r="393" spans="1:24" s="3" customFormat="1" ht="11.25" customHeight="1" x14ac:dyDescent="0.2">
      <c r="A393" s="2"/>
      <c r="B393" s="4"/>
      <c r="C393" s="4"/>
      <c r="D393" s="33"/>
      <c r="E393" s="33"/>
      <c r="F393" s="33" t="s">
        <v>1130</v>
      </c>
      <c r="G393" s="32" t="s">
        <v>1133</v>
      </c>
      <c r="H393" s="4"/>
      <c r="I393" s="4"/>
      <c r="J393" s="4"/>
      <c r="K393" s="4"/>
      <c r="L393" s="4"/>
      <c r="M393" s="4">
        <v>2114597968</v>
      </c>
      <c r="N393" s="4">
        <v>3111413552</v>
      </c>
      <c r="O393" s="4">
        <v>228622347</v>
      </c>
      <c r="P393" s="4">
        <v>428816112</v>
      </c>
      <c r="Q393" s="4">
        <v>2682597440</v>
      </c>
      <c r="R393" s="4">
        <v>863528015</v>
      </c>
      <c r="S393" s="4">
        <v>27406580</v>
      </c>
      <c r="T393" s="29">
        <f t="shared" si="29"/>
        <v>9.249305659520676</v>
      </c>
      <c r="U393" s="18">
        <f t="shared" si="30"/>
        <v>0.137820352336114</v>
      </c>
      <c r="V393" s="18">
        <f>R393/S393</f>
        <v>31.508054452616854</v>
      </c>
      <c r="W393" s="18">
        <f t="shared" si="31"/>
        <v>0.32189996237378055</v>
      </c>
      <c r="X393" s="20">
        <f t="shared" si="32"/>
        <v>0.27753559614244427</v>
      </c>
    </row>
    <row r="394" spans="1:24" s="3" customFormat="1" ht="11.25" customHeight="1" x14ac:dyDescent="0.2">
      <c r="A394" s="2">
        <v>12135</v>
      </c>
      <c r="B394" s="4" t="s">
        <v>19</v>
      </c>
      <c r="C394" s="4" t="s">
        <v>9</v>
      </c>
      <c r="D394" s="4">
        <v>830092541</v>
      </c>
      <c r="E394" s="4" t="s">
        <v>49</v>
      </c>
      <c r="F394" s="4" t="s">
        <v>584</v>
      </c>
      <c r="G394" s="4" t="s">
        <v>78</v>
      </c>
      <c r="H394" s="4" t="s">
        <v>10</v>
      </c>
      <c r="I394" s="4" t="s">
        <v>585</v>
      </c>
      <c r="J394" s="4" t="s">
        <v>11</v>
      </c>
      <c r="K394" s="4" t="s">
        <v>11</v>
      </c>
      <c r="L394" s="4" t="s">
        <v>12</v>
      </c>
      <c r="M394" s="4">
        <v>11176867</v>
      </c>
      <c r="N394" s="4">
        <v>11194840</v>
      </c>
      <c r="O394" s="4">
        <v>1198575</v>
      </c>
      <c r="P394" s="4">
        <v>6231015</v>
      </c>
      <c r="Q394" s="4">
        <v>4963825</v>
      </c>
      <c r="R394" s="4">
        <v>1978337</v>
      </c>
      <c r="S394" s="4">
        <v>294409</v>
      </c>
      <c r="T394" s="29">
        <f t="shared" si="29"/>
        <v>9.3251294245249561</v>
      </c>
      <c r="U394" s="18">
        <f t="shared" si="30"/>
        <v>0.55659705721564579</v>
      </c>
      <c r="V394" s="18">
        <f>R394/S394</f>
        <v>6.7196892758033888</v>
      </c>
      <c r="W394" s="18">
        <f t="shared" si="31"/>
        <v>0.39855091587636549</v>
      </c>
      <c r="X394" s="20">
        <f t="shared" si="32"/>
        <v>0.17671864894898007</v>
      </c>
    </row>
    <row r="395" spans="1:24" s="3" customFormat="1" ht="11.25" customHeight="1" x14ac:dyDescent="0.2">
      <c r="A395" s="2">
        <v>10559</v>
      </c>
      <c r="B395" s="4" t="s">
        <v>19</v>
      </c>
      <c r="C395" s="4" t="s">
        <v>9</v>
      </c>
      <c r="D395" s="4">
        <v>830039415</v>
      </c>
      <c r="E395" s="4" t="s">
        <v>49</v>
      </c>
      <c r="F395" s="4" t="s">
        <v>534</v>
      </c>
      <c r="G395" s="4" t="s">
        <v>74</v>
      </c>
      <c r="H395" s="4" t="s">
        <v>10</v>
      </c>
      <c r="I395" s="4" t="s">
        <v>535</v>
      </c>
      <c r="J395" s="4" t="s">
        <v>11</v>
      </c>
      <c r="K395" s="4" t="s">
        <v>11</v>
      </c>
      <c r="L395" s="4" t="s">
        <v>12</v>
      </c>
      <c r="M395" s="4">
        <v>16279300</v>
      </c>
      <c r="N395" s="4">
        <v>17563796</v>
      </c>
      <c r="O395" s="4">
        <v>1730981</v>
      </c>
      <c r="P395" s="4">
        <v>19161012</v>
      </c>
      <c r="Q395" s="4">
        <v>-1597216</v>
      </c>
      <c r="R395" s="4">
        <v>397061</v>
      </c>
      <c r="S395" s="4">
        <v>86585</v>
      </c>
      <c r="T395" s="29">
        <f t="shared" si="29"/>
        <v>9.4046670645142836</v>
      </c>
      <c r="U395" s="18">
        <f t="shared" si="30"/>
        <v>1.0909379726341617</v>
      </c>
      <c r="V395" s="18">
        <f>R395/S395</f>
        <v>4.585794306173125</v>
      </c>
      <c r="W395" s="18">
        <f t="shared" si="31"/>
        <v>-0.24859568148578526</v>
      </c>
      <c r="X395" s="20">
        <f t="shared" si="32"/>
        <v>2.2606787279925138E-2</v>
      </c>
    </row>
    <row r="396" spans="1:24" s="3" customFormat="1" ht="11.25" customHeight="1" x14ac:dyDescent="0.2">
      <c r="A396" s="2">
        <v>31747</v>
      </c>
      <c r="B396" s="4" t="s">
        <v>19</v>
      </c>
      <c r="C396" s="4" t="s">
        <v>9</v>
      </c>
      <c r="D396" s="4">
        <v>900442893</v>
      </c>
      <c r="E396" s="4" t="s">
        <v>49</v>
      </c>
      <c r="F396" s="4" t="s">
        <v>982</v>
      </c>
      <c r="G396" s="4" t="s">
        <v>74</v>
      </c>
      <c r="H396" s="4" t="s">
        <v>10</v>
      </c>
      <c r="I396" s="4" t="s">
        <v>983</v>
      </c>
      <c r="J396" s="4" t="s">
        <v>23</v>
      </c>
      <c r="K396" s="4" t="s">
        <v>136</v>
      </c>
      <c r="L396" s="4" t="s">
        <v>12</v>
      </c>
      <c r="M396" s="4">
        <v>16359487</v>
      </c>
      <c r="N396" s="4">
        <v>20637041</v>
      </c>
      <c r="O396" s="4">
        <v>1730981</v>
      </c>
      <c r="P396" s="4">
        <v>11290405</v>
      </c>
      <c r="Q396" s="4">
        <v>9346636</v>
      </c>
      <c r="R396" s="4">
        <v>3441277</v>
      </c>
      <c r="S396" s="4">
        <v>1401767</v>
      </c>
      <c r="T396" s="29">
        <f t="shared" ref="T396:T459" si="35">M396/O396</f>
        <v>9.4509916631089546</v>
      </c>
      <c r="U396" s="18">
        <f t="shared" ref="U396:U459" si="36">P396/N396</f>
        <v>0.54709417886023481</v>
      </c>
      <c r="V396" s="18">
        <f>R396/S396</f>
        <v>2.4549564941962538</v>
      </c>
      <c r="W396" s="18">
        <f t="shared" ref="W396:W459" si="37">R396/Q396</f>
        <v>0.36818348334095818</v>
      </c>
      <c r="X396" s="20">
        <f t="shared" ref="X396:X459" si="38">R396/N396</f>
        <v>0.16675244285263571</v>
      </c>
    </row>
    <row r="397" spans="1:24" s="3" customFormat="1" ht="11.25" customHeight="1" x14ac:dyDescent="0.2">
      <c r="A397" s="2">
        <v>18371</v>
      </c>
      <c r="B397" s="4" t="s">
        <v>19</v>
      </c>
      <c r="C397" s="4" t="s">
        <v>9</v>
      </c>
      <c r="D397" s="4">
        <v>890322642</v>
      </c>
      <c r="E397" s="4" t="s">
        <v>49</v>
      </c>
      <c r="F397" s="4" t="s">
        <v>718</v>
      </c>
      <c r="G397" s="4" t="s">
        <v>74</v>
      </c>
      <c r="H397" s="4" t="s">
        <v>10</v>
      </c>
      <c r="I397" s="4" t="s">
        <v>719</v>
      </c>
      <c r="J397" s="4" t="s">
        <v>178</v>
      </c>
      <c r="K397" s="4" t="s">
        <v>179</v>
      </c>
      <c r="L397" s="4" t="s">
        <v>12</v>
      </c>
      <c r="M397" s="4">
        <v>4928524</v>
      </c>
      <c r="N397" s="4">
        <v>7389930</v>
      </c>
      <c r="O397" s="4">
        <v>516186</v>
      </c>
      <c r="P397" s="4">
        <v>5815878</v>
      </c>
      <c r="Q397" s="4">
        <v>1574052</v>
      </c>
      <c r="R397" s="4">
        <v>-579828</v>
      </c>
      <c r="S397" s="4"/>
      <c r="T397" s="29">
        <f t="shared" si="35"/>
        <v>9.5479613937611632</v>
      </c>
      <c r="U397" s="18">
        <f t="shared" si="36"/>
        <v>0.78700041813657229</v>
      </c>
      <c r="V397" s="18"/>
      <c r="W397" s="18">
        <f t="shared" si="37"/>
        <v>-0.36836648344527373</v>
      </c>
      <c r="X397" s="20">
        <f t="shared" si="38"/>
        <v>-7.8461906946344556E-2</v>
      </c>
    </row>
    <row r="398" spans="1:24" s="3" customFormat="1" ht="11.25" customHeight="1" x14ac:dyDescent="0.2">
      <c r="A398" s="2">
        <v>34507</v>
      </c>
      <c r="B398" s="4" t="s">
        <v>19</v>
      </c>
      <c r="C398" s="4" t="s">
        <v>9</v>
      </c>
      <c r="D398" s="4">
        <v>900553715</v>
      </c>
      <c r="E398" s="4" t="s">
        <v>49</v>
      </c>
      <c r="F398" s="4" t="s">
        <v>1034</v>
      </c>
      <c r="G398" s="4" t="s">
        <v>74</v>
      </c>
      <c r="H398" s="4" t="s">
        <v>10</v>
      </c>
      <c r="I398" s="4" t="s">
        <v>1035</v>
      </c>
      <c r="J398" s="4" t="s">
        <v>11</v>
      </c>
      <c r="K398" s="4" t="s">
        <v>11</v>
      </c>
      <c r="L398" s="4" t="s">
        <v>12</v>
      </c>
      <c r="M398" s="4">
        <v>19776574</v>
      </c>
      <c r="N398" s="4">
        <v>23428985</v>
      </c>
      <c r="O398" s="4">
        <v>2057884</v>
      </c>
      <c r="P398" s="4">
        <v>15847841</v>
      </c>
      <c r="Q398" s="4">
        <v>7581144</v>
      </c>
      <c r="R398" s="4">
        <v>2405219</v>
      </c>
      <c r="S398" s="4">
        <v>1140323</v>
      </c>
      <c r="T398" s="29">
        <f t="shared" si="35"/>
        <v>9.610150037611449</v>
      </c>
      <c r="U398" s="18">
        <f t="shared" si="36"/>
        <v>0.67642029733682441</v>
      </c>
      <c r="V398" s="18">
        <f>R398/S398</f>
        <v>2.1092436090476121</v>
      </c>
      <c r="W398" s="18">
        <f t="shared" si="37"/>
        <v>0.3172633312333864</v>
      </c>
      <c r="X398" s="20">
        <f t="shared" si="38"/>
        <v>0.10265997438642775</v>
      </c>
    </row>
    <row r="399" spans="1:24" s="3" customFormat="1" ht="11.25" customHeight="1" x14ac:dyDescent="0.2">
      <c r="A399" s="2">
        <v>33241</v>
      </c>
      <c r="B399" s="4" t="s">
        <v>19</v>
      </c>
      <c r="C399" s="4" t="s">
        <v>9</v>
      </c>
      <c r="D399" s="4">
        <v>900495589</v>
      </c>
      <c r="E399" s="4" t="s">
        <v>49</v>
      </c>
      <c r="F399" s="4" t="s">
        <v>1004</v>
      </c>
      <c r="G399" s="4" t="s">
        <v>74</v>
      </c>
      <c r="H399" s="4" t="s">
        <v>10</v>
      </c>
      <c r="I399" s="4" t="s">
        <v>1005</v>
      </c>
      <c r="J399" s="4" t="s">
        <v>11</v>
      </c>
      <c r="K399" s="4" t="s">
        <v>11</v>
      </c>
      <c r="L399" s="4" t="s">
        <v>12</v>
      </c>
      <c r="M399" s="4">
        <v>7234515</v>
      </c>
      <c r="N399" s="4">
        <v>7544560</v>
      </c>
      <c r="O399" s="4">
        <v>731046</v>
      </c>
      <c r="P399" s="4">
        <v>6699562</v>
      </c>
      <c r="Q399" s="4">
        <v>844998</v>
      </c>
      <c r="R399" s="4">
        <v>67868</v>
      </c>
      <c r="S399" s="4">
        <v>816266</v>
      </c>
      <c r="T399" s="29">
        <f t="shared" si="35"/>
        <v>9.8961146083830567</v>
      </c>
      <c r="U399" s="18">
        <f t="shared" si="36"/>
        <v>0.88799903506632594</v>
      </c>
      <c r="V399" s="18">
        <f>R399/S399</f>
        <v>8.3144465162091771E-2</v>
      </c>
      <c r="W399" s="18">
        <f t="shared" si="37"/>
        <v>8.0317349863549978E-2</v>
      </c>
      <c r="X399" s="20">
        <f t="shared" si="38"/>
        <v>8.9956206856330913E-3</v>
      </c>
    </row>
    <row r="400" spans="1:24" s="3" customFormat="1" ht="11.25" customHeight="1" x14ac:dyDescent="0.2">
      <c r="A400" s="2">
        <v>27711</v>
      </c>
      <c r="B400" s="4" t="s">
        <v>19</v>
      </c>
      <c r="C400" s="4" t="s">
        <v>9</v>
      </c>
      <c r="D400" s="4">
        <v>900311609</v>
      </c>
      <c r="E400" s="4" t="s">
        <v>49</v>
      </c>
      <c r="F400" s="4" t="s">
        <v>889</v>
      </c>
      <c r="G400" s="4" t="s">
        <v>74</v>
      </c>
      <c r="H400" s="4" t="s">
        <v>10</v>
      </c>
      <c r="I400" s="4" t="s">
        <v>890</v>
      </c>
      <c r="J400" s="4" t="s">
        <v>11</v>
      </c>
      <c r="K400" s="4" t="s">
        <v>11</v>
      </c>
      <c r="L400" s="4" t="s">
        <v>12</v>
      </c>
      <c r="M400" s="4">
        <v>12089417</v>
      </c>
      <c r="N400" s="4">
        <v>14323144</v>
      </c>
      <c r="O400" s="4">
        <v>1198575</v>
      </c>
      <c r="P400" s="4">
        <v>5834365</v>
      </c>
      <c r="Q400" s="4">
        <v>8488779</v>
      </c>
      <c r="R400" s="4">
        <v>1155002</v>
      </c>
      <c r="S400" s="4">
        <v>790752</v>
      </c>
      <c r="T400" s="29">
        <f t="shared" si="35"/>
        <v>10.086491875769143</v>
      </c>
      <c r="U400" s="18">
        <f t="shared" si="36"/>
        <v>0.40733829109028019</v>
      </c>
      <c r="V400" s="18">
        <f>R400/S400</f>
        <v>1.4606374691432966</v>
      </c>
      <c r="W400" s="18">
        <f t="shared" si="37"/>
        <v>0.1360622063550011</v>
      </c>
      <c r="X400" s="20">
        <f t="shared" si="38"/>
        <v>8.0638859736381907E-2</v>
      </c>
    </row>
    <row r="401" spans="1:24" s="3" customFormat="1" ht="11.25" customHeight="1" x14ac:dyDescent="0.2">
      <c r="A401" s="2">
        <v>13637</v>
      </c>
      <c r="B401" s="4" t="s">
        <v>19</v>
      </c>
      <c r="C401" s="4" t="s">
        <v>9</v>
      </c>
      <c r="D401" s="4">
        <v>830144460</v>
      </c>
      <c r="E401" s="4" t="s">
        <v>49</v>
      </c>
      <c r="F401" s="4" t="s">
        <v>616</v>
      </c>
      <c r="G401" s="4" t="s">
        <v>74</v>
      </c>
      <c r="H401" s="4" t="s">
        <v>75</v>
      </c>
      <c r="I401" s="4" t="s">
        <v>617</v>
      </c>
      <c r="J401" s="4" t="s">
        <v>11</v>
      </c>
      <c r="K401" s="4" t="s">
        <v>11</v>
      </c>
      <c r="L401" s="4" t="s">
        <v>12</v>
      </c>
      <c r="M401" s="4">
        <v>17517366</v>
      </c>
      <c r="N401" s="4">
        <v>21707933</v>
      </c>
      <c r="O401" s="4">
        <v>1730981</v>
      </c>
      <c r="P401" s="4">
        <v>11652435</v>
      </c>
      <c r="Q401" s="4">
        <v>10055498</v>
      </c>
      <c r="R401" s="4">
        <v>2669326</v>
      </c>
      <c r="S401" s="4">
        <v>1975005</v>
      </c>
      <c r="T401" s="29">
        <f t="shared" si="35"/>
        <v>10.119906573209065</v>
      </c>
      <c r="U401" s="18">
        <f t="shared" si="36"/>
        <v>0.536782336669272</v>
      </c>
      <c r="V401" s="18">
        <f>R401/S401</f>
        <v>1.351554046698616</v>
      </c>
      <c r="W401" s="18">
        <f t="shared" si="37"/>
        <v>0.26545935367895257</v>
      </c>
      <c r="X401" s="20">
        <f t="shared" si="38"/>
        <v>0.1229654615204497</v>
      </c>
    </row>
    <row r="402" spans="1:24" s="3" customFormat="1" ht="11.25" customHeight="1" x14ac:dyDescent="0.2">
      <c r="A402" s="2">
        <v>30665</v>
      </c>
      <c r="B402" s="4" t="s">
        <v>19</v>
      </c>
      <c r="C402" s="4" t="s">
        <v>9</v>
      </c>
      <c r="D402" s="4">
        <v>900406145</v>
      </c>
      <c r="E402" s="4" t="s">
        <v>49</v>
      </c>
      <c r="F402" s="4" t="s">
        <v>949</v>
      </c>
      <c r="G402" s="4" t="s">
        <v>74</v>
      </c>
      <c r="H402" s="4" t="s">
        <v>10</v>
      </c>
      <c r="I402" s="4" t="s">
        <v>950</v>
      </c>
      <c r="J402" s="4" t="s">
        <v>11</v>
      </c>
      <c r="K402" s="4" t="s">
        <v>11</v>
      </c>
      <c r="L402" s="4" t="s">
        <v>12</v>
      </c>
      <c r="M402" s="4">
        <v>12395092</v>
      </c>
      <c r="N402" s="4">
        <v>12472322</v>
      </c>
      <c r="O402" s="4">
        <v>1198575</v>
      </c>
      <c r="P402" s="4">
        <v>7963067</v>
      </c>
      <c r="Q402" s="4">
        <v>4509255</v>
      </c>
      <c r="R402" s="4">
        <v>692969</v>
      </c>
      <c r="S402" s="4">
        <v>602772</v>
      </c>
      <c r="T402" s="29">
        <f t="shared" si="35"/>
        <v>10.34152389295622</v>
      </c>
      <c r="U402" s="18">
        <f t="shared" si="36"/>
        <v>0.63845906159254062</v>
      </c>
      <c r="V402" s="18">
        <f>R402/S402</f>
        <v>1.1496370103455369</v>
      </c>
      <c r="W402" s="18">
        <f t="shared" si="37"/>
        <v>0.15367704864772563</v>
      </c>
      <c r="X402" s="20">
        <f t="shared" si="38"/>
        <v>5.5560544379787503E-2</v>
      </c>
    </row>
    <row r="403" spans="1:24" s="3" customFormat="1" ht="11.25" customHeight="1" x14ac:dyDescent="0.2">
      <c r="A403" s="2">
        <v>1555</v>
      </c>
      <c r="B403" s="4" t="s">
        <v>19</v>
      </c>
      <c r="C403" s="4" t="s">
        <v>9</v>
      </c>
      <c r="D403" s="4">
        <v>800085606</v>
      </c>
      <c r="E403" s="4" t="s">
        <v>49</v>
      </c>
      <c r="F403" s="4" t="s">
        <v>334</v>
      </c>
      <c r="G403" s="4" t="s">
        <v>74</v>
      </c>
      <c r="H403" s="4" t="s">
        <v>10</v>
      </c>
      <c r="I403" s="4" t="s">
        <v>335</v>
      </c>
      <c r="J403" s="4" t="s">
        <v>11</v>
      </c>
      <c r="K403" s="4" t="s">
        <v>11</v>
      </c>
      <c r="L403" s="4" t="s">
        <v>12</v>
      </c>
      <c r="M403" s="4">
        <v>12528330</v>
      </c>
      <c r="N403" s="4">
        <v>15444952</v>
      </c>
      <c r="O403" s="4">
        <v>1209719</v>
      </c>
      <c r="P403" s="4">
        <v>1328898</v>
      </c>
      <c r="Q403" s="4">
        <v>14116054</v>
      </c>
      <c r="R403" s="4">
        <v>2499183</v>
      </c>
      <c r="S403" s="4"/>
      <c r="T403" s="29">
        <f t="shared" si="35"/>
        <v>10.356396816120107</v>
      </c>
      <c r="U403" s="18">
        <f t="shared" si="36"/>
        <v>8.6040927806055989E-2</v>
      </c>
      <c r="V403" s="18"/>
      <c r="W403" s="18">
        <f t="shared" si="37"/>
        <v>0.17704544060259333</v>
      </c>
      <c r="X403" s="20">
        <f t="shared" si="38"/>
        <v>0.16181228662931421</v>
      </c>
    </row>
    <row r="404" spans="1:24" s="3" customFormat="1" ht="11.25" customHeight="1" x14ac:dyDescent="0.2">
      <c r="A404" s="2">
        <v>11871</v>
      </c>
      <c r="B404" s="4" t="s">
        <v>19</v>
      </c>
      <c r="C404" s="4" t="s">
        <v>9</v>
      </c>
      <c r="D404" s="4">
        <v>830083335</v>
      </c>
      <c r="E404" s="4" t="s">
        <v>49</v>
      </c>
      <c r="F404" s="4" t="s">
        <v>578</v>
      </c>
      <c r="G404" s="4" t="s">
        <v>74</v>
      </c>
      <c r="H404" s="4" t="s">
        <v>14</v>
      </c>
      <c r="I404" s="4" t="s">
        <v>579</v>
      </c>
      <c r="J404" s="4" t="s">
        <v>11</v>
      </c>
      <c r="K404" s="4" t="s">
        <v>11</v>
      </c>
      <c r="L404" s="4" t="s">
        <v>12</v>
      </c>
      <c r="M404" s="4">
        <v>21451538</v>
      </c>
      <c r="N404" s="4">
        <v>23951008</v>
      </c>
      <c r="O404" s="4">
        <v>2057884</v>
      </c>
      <c r="P404" s="4">
        <v>10599981</v>
      </c>
      <c r="Q404" s="4">
        <v>13351027</v>
      </c>
      <c r="R404" s="4">
        <v>1619540</v>
      </c>
      <c r="S404" s="4">
        <v>3376901</v>
      </c>
      <c r="T404" s="29">
        <f t="shared" si="35"/>
        <v>10.4240754094983</v>
      </c>
      <c r="U404" s="18">
        <f t="shared" si="36"/>
        <v>0.44256930647762299</v>
      </c>
      <c r="V404" s="18">
        <f t="shared" ref="V404:V410" si="39">R404/S404</f>
        <v>0.47959356818574189</v>
      </c>
      <c r="W404" s="18">
        <f t="shared" si="37"/>
        <v>0.12130452586156855</v>
      </c>
      <c r="X404" s="20">
        <f t="shared" si="38"/>
        <v>6.7618865978417278E-2</v>
      </c>
    </row>
    <row r="405" spans="1:24" s="3" customFormat="1" ht="11.25" customHeight="1" x14ac:dyDescent="0.2">
      <c r="A405" s="2">
        <v>9577</v>
      </c>
      <c r="B405" s="4" t="s">
        <v>19</v>
      </c>
      <c r="C405" s="4" t="s">
        <v>9</v>
      </c>
      <c r="D405" s="4">
        <v>830001241</v>
      </c>
      <c r="E405" s="4" t="s">
        <v>49</v>
      </c>
      <c r="F405" s="4" t="s">
        <v>496</v>
      </c>
      <c r="G405" s="4" t="s">
        <v>78</v>
      </c>
      <c r="H405" s="4" t="s">
        <v>75</v>
      </c>
      <c r="I405" s="4" t="s">
        <v>497</v>
      </c>
      <c r="J405" s="4" t="s">
        <v>23</v>
      </c>
      <c r="K405" s="4" t="s">
        <v>136</v>
      </c>
      <c r="L405" s="4" t="s">
        <v>12</v>
      </c>
      <c r="M405" s="4">
        <v>23351971</v>
      </c>
      <c r="N405" s="4">
        <v>30833735</v>
      </c>
      <c r="O405" s="4">
        <v>2057884</v>
      </c>
      <c r="P405" s="4">
        <v>6858625</v>
      </c>
      <c r="Q405" s="4">
        <v>23975110</v>
      </c>
      <c r="R405" s="4">
        <v>10245428</v>
      </c>
      <c r="S405" s="4">
        <v>468067</v>
      </c>
      <c r="T405" s="29">
        <f t="shared" si="35"/>
        <v>11.34756429419734</v>
      </c>
      <c r="U405" s="18">
        <f t="shared" si="36"/>
        <v>0.22243899417310292</v>
      </c>
      <c r="V405" s="18">
        <f t="shared" si="39"/>
        <v>21.888806517015727</v>
      </c>
      <c r="W405" s="18">
        <f t="shared" si="37"/>
        <v>0.42733601639366825</v>
      </c>
      <c r="X405" s="20">
        <f t="shared" si="38"/>
        <v>0.33227982273312007</v>
      </c>
    </row>
    <row r="406" spans="1:24" s="3" customFormat="1" ht="11.25" customHeight="1" x14ac:dyDescent="0.2">
      <c r="A406" s="2">
        <v>13937</v>
      </c>
      <c r="B406" s="4" t="s">
        <v>19</v>
      </c>
      <c r="C406" s="4" t="s">
        <v>9</v>
      </c>
      <c r="D406" s="4">
        <v>830507587</v>
      </c>
      <c r="E406" s="4" t="s">
        <v>49</v>
      </c>
      <c r="F406" s="4" t="s">
        <v>623</v>
      </c>
      <c r="G406" s="4" t="s">
        <v>78</v>
      </c>
      <c r="H406" s="4" t="s">
        <v>14</v>
      </c>
      <c r="I406" s="4" t="s">
        <v>624</v>
      </c>
      <c r="J406" s="4" t="s">
        <v>17</v>
      </c>
      <c r="K406" s="4" t="s">
        <v>18</v>
      </c>
      <c r="L406" s="4" t="s">
        <v>12</v>
      </c>
      <c r="M406" s="4">
        <v>17188128</v>
      </c>
      <c r="N406" s="4">
        <v>17966279</v>
      </c>
      <c r="O406" s="4">
        <v>1484025</v>
      </c>
      <c r="P406" s="4">
        <v>5324507</v>
      </c>
      <c r="Q406" s="4">
        <v>12641772</v>
      </c>
      <c r="R406" s="4">
        <v>272899</v>
      </c>
      <c r="S406" s="4">
        <v>1322</v>
      </c>
      <c r="T406" s="29">
        <f t="shared" si="35"/>
        <v>11.582101379693738</v>
      </c>
      <c r="U406" s="18">
        <f t="shared" si="36"/>
        <v>0.29636114411893527</v>
      </c>
      <c r="V406" s="18">
        <f t="shared" si="39"/>
        <v>206.428895612708</v>
      </c>
      <c r="W406" s="18">
        <f t="shared" si="37"/>
        <v>2.1587084468854524E-2</v>
      </c>
      <c r="X406" s="20">
        <f t="shared" si="38"/>
        <v>1.51895114174727E-2</v>
      </c>
    </row>
    <row r="407" spans="1:24" s="3" customFormat="1" ht="11.25" customHeight="1" x14ac:dyDescent="0.2">
      <c r="A407" s="2">
        <v>4603</v>
      </c>
      <c r="B407" s="4" t="s">
        <v>19</v>
      </c>
      <c r="C407" s="4" t="s">
        <v>9</v>
      </c>
      <c r="D407" s="4">
        <v>800243987</v>
      </c>
      <c r="E407" s="4" t="s">
        <v>49</v>
      </c>
      <c r="F407" s="4" t="s">
        <v>414</v>
      </c>
      <c r="G407" s="4" t="s">
        <v>74</v>
      </c>
      <c r="H407" s="4" t="s">
        <v>10</v>
      </c>
      <c r="I407" s="4" t="s">
        <v>415</v>
      </c>
      <c r="J407" s="4" t="s">
        <v>11</v>
      </c>
      <c r="K407" s="4" t="s">
        <v>11</v>
      </c>
      <c r="L407" s="4" t="s">
        <v>12</v>
      </c>
      <c r="M407" s="4">
        <v>872385</v>
      </c>
      <c r="N407" s="4">
        <v>939876</v>
      </c>
      <c r="O407" s="4">
        <v>75186</v>
      </c>
      <c r="P407" s="4">
        <v>78127</v>
      </c>
      <c r="Q407" s="4">
        <v>861749</v>
      </c>
      <c r="R407" s="4">
        <v>91237</v>
      </c>
      <c r="S407" s="4">
        <v>18107</v>
      </c>
      <c r="T407" s="29">
        <f t="shared" si="35"/>
        <v>11.603024499241879</v>
      </c>
      <c r="U407" s="18">
        <f t="shared" si="36"/>
        <v>8.3124795185747904E-2</v>
      </c>
      <c r="V407" s="18">
        <f t="shared" si="39"/>
        <v>5.0387695366432874</v>
      </c>
      <c r="W407" s="18">
        <f t="shared" si="37"/>
        <v>0.1058742162741123</v>
      </c>
      <c r="X407" s="20">
        <f t="shared" si="38"/>
        <v>9.7073443730875134E-2</v>
      </c>
    </row>
    <row r="408" spans="1:24" s="3" customFormat="1" ht="11.25" customHeight="1" x14ac:dyDescent="0.2">
      <c r="A408" s="2">
        <v>13129</v>
      </c>
      <c r="B408" s="4" t="s">
        <v>19</v>
      </c>
      <c r="C408" s="4" t="s">
        <v>9</v>
      </c>
      <c r="D408" s="4">
        <v>830126628</v>
      </c>
      <c r="E408" s="4" t="s">
        <v>49</v>
      </c>
      <c r="F408" s="4" t="s">
        <v>606</v>
      </c>
      <c r="G408" s="4" t="s">
        <v>126</v>
      </c>
      <c r="H408" s="4" t="s">
        <v>10</v>
      </c>
      <c r="I408" s="4" t="s">
        <v>607</v>
      </c>
      <c r="J408" s="4" t="s">
        <v>11</v>
      </c>
      <c r="K408" s="4" t="s">
        <v>11</v>
      </c>
      <c r="L408" s="4" t="s">
        <v>12</v>
      </c>
      <c r="M408" s="4">
        <v>6081028</v>
      </c>
      <c r="N408" s="4">
        <v>6241766</v>
      </c>
      <c r="O408" s="4">
        <v>516186</v>
      </c>
      <c r="P408" s="4">
        <v>3972355</v>
      </c>
      <c r="Q408" s="4">
        <v>2269411</v>
      </c>
      <c r="R408" s="4">
        <v>1772845</v>
      </c>
      <c r="S408" s="4">
        <v>234668</v>
      </c>
      <c r="T408" s="29">
        <f t="shared" si="35"/>
        <v>11.780691456180524</v>
      </c>
      <c r="U408" s="18">
        <f t="shared" si="36"/>
        <v>0.63641523889232632</v>
      </c>
      <c r="V408" s="18">
        <f t="shared" si="39"/>
        <v>7.5546942915097075</v>
      </c>
      <c r="W408" s="18">
        <f t="shared" si="37"/>
        <v>0.7811916836571251</v>
      </c>
      <c r="X408" s="20">
        <f t="shared" si="38"/>
        <v>0.28402939168177727</v>
      </c>
    </row>
    <row r="409" spans="1:24" s="3" customFormat="1" ht="11.25" customHeight="1" x14ac:dyDescent="0.2">
      <c r="A409" s="2">
        <v>2579</v>
      </c>
      <c r="B409" s="4" t="s">
        <v>21</v>
      </c>
      <c r="C409" s="4" t="s">
        <v>9</v>
      </c>
      <c r="D409" s="4">
        <v>890302311</v>
      </c>
      <c r="E409" s="4" t="s">
        <v>49</v>
      </c>
      <c r="F409" s="4" t="s">
        <v>176</v>
      </c>
      <c r="G409" s="4" t="s">
        <v>78</v>
      </c>
      <c r="H409" s="4" t="s">
        <v>10</v>
      </c>
      <c r="I409" s="4" t="s">
        <v>177</v>
      </c>
      <c r="J409" s="4" t="s">
        <v>178</v>
      </c>
      <c r="K409" s="4" t="s">
        <v>179</v>
      </c>
      <c r="L409" s="4" t="s">
        <v>12</v>
      </c>
      <c r="M409" s="4">
        <v>20227298</v>
      </c>
      <c r="N409" s="4">
        <v>29835457</v>
      </c>
      <c r="O409" s="4">
        <v>1706648</v>
      </c>
      <c r="P409" s="4">
        <v>15477727</v>
      </c>
      <c r="Q409" s="4">
        <v>14357730</v>
      </c>
      <c r="R409" s="4">
        <v>114830</v>
      </c>
      <c r="S409" s="4">
        <v>184463</v>
      </c>
      <c r="T409" s="29">
        <f t="shared" si="35"/>
        <v>11.852062053803714</v>
      </c>
      <c r="U409" s="18">
        <f t="shared" si="36"/>
        <v>0.51876956334203295</v>
      </c>
      <c r="V409" s="18">
        <f t="shared" si="39"/>
        <v>0.62250966318448686</v>
      </c>
      <c r="W409" s="18">
        <f t="shared" si="37"/>
        <v>7.9977823792479735E-3</v>
      </c>
      <c r="X409" s="20">
        <f t="shared" si="38"/>
        <v>3.8487763066608967E-3</v>
      </c>
    </row>
    <row r="410" spans="1:24" s="3" customFormat="1" ht="11.25" customHeight="1" x14ac:dyDescent="0.2">
      <c r="A410" s="2">
        <v>34099</v>
      </c>
      <c r="B410" s="4" t="s">
        <v>19</v>
      </c>
      <c r="C410" s="4" t="s">
        <v>9</v>
      </c>
      <c r="D410" s="4">
        <v>900535843</v>
      </c>
      <c r="E410" s="4" t="s">
        <v>49</v>
      </c>
      <c r="F410" s="4" t="s">
        <v>1023</v>
      </c>
      <c r="G410" s="4" t="s">
        <v>74</v>
      </c>
      <c r="H410" s="4" t="s">
        <v>10</v>
      </c>
      <c r="I410" s="4" t="s">
        <v>1024</v>
      </c>
      <c r="J410" s="4" t="s">
        <v>13</v>
      </c>
      <c r="K410" s="4" t="s">
        <v>325</v>
      </c>
      <c r="L410" s="4" t="s">
        <v>12</v>
      </c>
      <c r="M410" s="4">
        <v>9052172</v>
      </c>
      <c r="N410" s="4">
        <v>12563999</v>
      </c>
      <c r="O410" s="4">
        <v>733836</v>
      </c>
      <c r="P410" s="4">
        <v>7462795</v>
      </c>
      <c r="Q410" s="4">
        <v>5101204</v>
      </c>
      <c r="R410" s="4">
        <v>905603</v>
      </c>
      <c r="S410" s="4">
        <v>57556</v>
      </c>
      <c r="T410" s="29">
        <f t="shared" si="35"/>
        <v>12.335415542437275</v>
      </c>
      <c r="U410" s="18">
        <f t="shared" si="36"/>
        <v>0.59398245733703103</v>
      </c>
      <c r="V410" s="18">
        <f t="shared" si="39"/>
        <v>15.734293557578706</v>
      </c>
      <c r="W410" s="18">
        <f t="shared" si="37"/>
        <v>0.17752730531850913</v>
      </c>
      <c r="X410" s="20">
        <f t="shared" si="38"/>
        <v>7.2079200260999704E-2</v>
      </c>
    </row>
    <row r="411" spans="1:24" s="3" customFormat="1" ht="11.25" customHeight="1" x14ac:dyDescent="0.2">
      <c r="A411" s="2">
        <v>38233</v>
      </c>
      <c r="B411" s="4" t="s">
        <v>19</v>
      </c>
      <c r="C411" s="4" t="s">
        <v>9</v>
      </c>
      <c r="D411" s="4">
        <v>900803088</v>
      </c>
      <c r="E411" s="4" t="s">
        <v>49</v>
      </c>
      <c r="F411" s="4" t="s">
        <v>1072</v>
      </c>
      <c r="G411" s="4" t="s">
        <v>74</v>
      </c>
      <c r="H411" s="4" t="s">
        <v>10</v>
      </c>
      <c r="I411" s="4" t="s">
        <v>1073</v>
      </c>
      <c r="J411" s="4" t="s">
        <v>178</v>
      </c>
      <c r="K411" s="4" t="s">
        <v>1074</v>
      </c>
      <c r="L411" s="4" t="s">
        <v>12</v>
      </c>
      <c r="M411" s="4">
        <v>22185706</v>
      </c>
      <c r="N411" s="4">
        <v>26407888</v>
      </c>
      <c r="O411" s="4">
        <v>1730981</v>
      </c>
      <c r="P411" s="4">
        <v>14322042</v>
      </c>
      <c r="Q411" s="4">
        <v>12085846</v>
      </c>
      <c r="R411" s="4">
        <v>2335122</v>
      </c>
      <c r="S411" s="4"/>
      <c r="T411" s="29">
        <f t="shared" si="35"/>
        <v>12.816839699569204</v>
      </c>
      <c r="U411" s="18">
        <f t="shared" si="36"/>
        <v>0.54233954642643134</v>
      </c>
      <c r="V411" s="18"/>
      <c r="W411" s="18">
        <f t="shared" si="37"/>
        <v>0.19321129857189973</v>
      </c>
      <c r="X411" s="20">
        <f t="shared" si="38"/>
        <v>8.8425170539953815E-2</v>
      </c>
    </row>
    <row r="412" spans="1:24" s="3" customFormat="1" ht="11.25" customHeight="1" x14ac:dyDescent="0.2">
      <c r="A412" s="2">
        <v>24431</v>
      </c>
      <c r="B412" s="4" t="s">
        <v>19</v>
      </c>
      <c r="C412" s="4" t="s">
        <v>9</v>
      </c>
      <c r="D412" s="4">
        <v>900170399</v>
      </c>
      <c r="E412" s="4" t="s">
        <v>49</v>
      </c>
      <c r="F412" s="4" t="s">
        <v>830</v>
      </c>
      <c r="G412" s="4" t="s">
        <v>74</v>
      </c>
      <c r="H412" s="4" t="s">
        <v>10</v>
      </c>
      <c r="I412" s="4" t="s">
        <v>831</v>
      </c>
      <c r="J412" s="4" t="s">
        <v>11</v>
      </c>
      <c r="K412" s="4" t="s">
        <v>11</v>
      </c>
      <c r="L412" s="4" t="s">
        <v>12</v>
      </c>
      <c r="M412" s="4">
        <v>44557447</v>
      </c>
      <c r="N412" s="4">
        <v>46254536</v>
      </c>
      <c r="O412" s="4">
        <v>3466556</v>
      </c>
      <c r="P412" s="4">
        <v>33954968</v>
      </c>
      <c r="Q412" s="4">
        <v>12299568</v>
      </c>
      <c r="R412" s="4">
        <v>5748954</v>
      </c>
      <c r="S412" s="4">
        <v>3045722</v>
      </c>
      <c r="T412" s="29">
        <f t="shared" si="35"/>
        <v>12.853520035447286</v>
      </c>
      <c r="U412" s="18">
        <f t="shared" si="36"/>
        <v>0.73408947394910629</v>
      </c>
      <c r="V412" s="18">
        <f t="shared" ref="V412:V420" si="40">R412/S412</f>
        <v>1.8875504724331373</v>
      </c>
      <c r="W412" s="18">
        <f t="shared" si="37"/>
        <v>0.46741105053445781</v>
      </c>
      <c r="X412" s="20">
        <f t="shared" si="38"/>
        <v>0.12428951832961853</v>
      </c>
    </row>
    <row r="413" spans="1:24" s="3" customFormat="1" ht="11.25" customHeight="1" x14ac:dyDescent="0.2">
      <c r="A413" s="2">
        <v>14673</v>
      </c>
      <c r="B413" s="4" t="s">
        <v>19</v>
      </c>
      <c r="C413" s="4" t="s">
        <v>9</v>
      </c>
      <c r="D413" s="4">
        <v>860004270</v>
      </c>
      <c r="E413" s="4" t="s">
        <v>49</v>
      </c>
      <c r="F413" s="4" t="s">
        <v>646</v>
      </c>
      <c r="G413" s="4" t="s">
        <v>74</v>
      </c>
      <c r="H413" s="4" t="s">
        <v>10</v>
      </c>
      <c r="I413" s="4" t="s">
        <v>647</v>
      </c>
      <c r="J413" s="4" t="s">
        <v>23</v>
      </c>
      <c r="K413" s="4" t="s">
        <v>117</v>
      </c>
      <c r="L413" s="4" t="s">
        <v>12</v>
      </c>
      <c r="M413" s="4">
        <v>15670944</v>
      </c>
      <c r="N413" s="4">
        <v>53351863</v>
      </c>
      <c r="O413" s="4">
        <v>1198575</v>
      </c>
      <c r="P413" s="4">
        <v>16461501</v>
      </c>
      <c r="Q413" s="4">
        <v>36890362</v>
      </c>
      <c r="R413" s="4">
        <v>2533614</v>
      </c>
      <c r="S413" s="4">
        <v>1660404</v>
      </c>
      <c r="T413" s="29">
        <f t="shared" si="35"/>
        <v>13.074646142293973</v>
      </c>
      <c r="U413" s="18">
        <f t="shared" si="36"/>
        <v>0.30854594524656054</v>
      </c>
      <c r="V413" s="18">
        <f t="shared" si="40"/>
        <v>1.5259021298430984</v>
      </c>
      <c r="W413" s="18">
        <f t="shared" si="37"/>
        <v>6.8679564597387249E-2</v>
      </c>
      <c r="X413" s="20">
        <f t="shared" si="38"/>
        <v>4.7488763419564185E-2</v>
      </c>
    </row>
    <row r="414" spans="1:24" s="3" customFormat="1" ht="11.25" customHeight="1" x14ac:dyDescent="0.2">
      <c r="A414" s="2">
        <v>30805</v>
      </c>
      <c r="B414" s="4" t="s">
        <v>19</v>
      </c>
      <c r="C414" s="4" t="s">
        <v>9</v>
      </c>
      <c r="D414" s="4">
        <v>900410611</v>
      </c>
      <c r="E414" s="4" t="s">
        <v>49</v>
      </c>
      <c r="F414" s="4" t="s">
        <v>955</v>
      </c>
      <c r="G414" s="4" t="s">
        <v>74</v>
      </c>
      <c r="H414" s="4" t="s">
        <v>10</v>
      </c>
      <c r="I414" s="4" t="s">
        <v>956</v>
      </c>
      <c r="J414" s="4" t="s">
        <v>11</v>
      </c>
      <c r="K414" s="4" t="s">
        <v>11</v>
      </c>
      <c r="L414" s="4" t="s">
        <v>12</v>
      </c>
      <c r="M414" s="4">
        <v>9248010</v>
      </c>
      <c r="N414" s="4">
        <v>12631593</v>
      </c>
      <c r="O414" s="4">
        <v>699098</v>
      </c>
      <c r="P414" s="4">
        <v>7794177</v>
      </c>
      <c r="Q414" s="4">
        <v>4837416</v>
      </c>
      <c r="R414" s="4">
        <v>1365398</v>
      </c>
      <c r="S414" s="4">
        <v>281868</v>
      </c>
      <c r="T414" s="29">
        <f t="shared" si="35"/>
        <v>13.228488709737405</v>
      </c>
      <c r="U414" s="18">
        <f t="shared" si="36"/>
        <v>0.61703832604486231</v>
      </c>
      <c r="V414" s="18">
        <f t="shared" si="40"/>
        <v>4.8441043325244442</v>
      </c>
      <c r="W414" s="18">
        <f t="shared" si="37"/>
        <v>0.28225771775675279</v>
      </c>
      <c r="X414" s="20">
        <f t="shared" si="38"/>
        <v>0.10809388807888284</v>
      </c>
    </row>
    <row r="415" spans="1:24" s="3" customFormat="1" ht="11.25" customHeight="1" x14ac:dyDescent="0.2">
      <c r="A415" s="2">
        <v>2703</v>
      </c>
      <c r="B415" s="4" t="s">
        <v>19</v>
      </c>
      <c r="C415" s="4" t="s">
        <v>9</v>
      </c>
      <c r="D415" s="4">
        <v>800152665</v>
      </c>
      <c r="E415" s="4" t="s">
        <v>49</v>
      </c>
      <c r="F415" s="4" t="s">
        <v>356</v>
      </c>
      <c r="G415" s="4" t="s">
        <v>74</v>
      </c>
      <c r="H415" s="4" t="s">
        <v>75</v>
      </c>
      <c r="I415" s="4" t="s">
        <v>357</v>
      </c>
      <c r="J415" s="4" t="s">
        <v>11</v>
      </c>
      <c r="K415" s="4" t="s">
        <v>11</v>
      </c>
      <c r="L415" s="4" t="s">
        <v>12</v>
      </c>
      <c r="M415" s="4">
        <v>7214071</v>
      </c>
      <c r="N415" s="4">
        <v>8027332</v>
      </c>
      <c r="O415" s="4">
        <v>541899</v>
      </c>
      <c r="P415" s="4">
        <v>1228372</v>
      </c>
      <c r="Q415" s="4">
        <v>6798960</v>
      </c>
      <c r="R415" s="4">
        <v>1416734</v>
      </c>
      <c r="S415" s="4">
        <v>695688</v>
      </c>
      <c r="T415" s="29">
        <f t="shared" si="35"/>
        <v>13.312574852509416</v>
      </c>
      <c r="U415" s="18">
        <f t="shared" si="36"/>
        <v>0.15302369454757819</v>
      </c>
      <c r="V415" s="18">
        <f t="shared" si="40"/>
        <v>2.0364502478122377</v>
      </c>
      <c r="W415" s="18">
        <f t="shared" si="37"/>
        <v>0.20837510442773602</v>
      </c>
      <c r="X415" s="20">
        <f t="shared" si="38"/>
        <v>0.17648877609646643</v>
      </c>
    </row>
    <row r="416" spans="1:24" s="3" customFormat="1" ht="11.25" customHeight="1" x14ac:dyDescent="0.2">
      <c r="A416" s="2">
        <v>16453</v>
      </c>
      <c r="B416" s="4" t="s">
        <v>19</v>
      </c>
      <c r="C416" s="4" t="s">
        <v>9</v>
      </c>
      <c r="D416" s="4">
        <v>860500689</v>
      </c>
      <c r="E416" s="4" t="s">
        <v>49</v>
      </c>
      <c r="F416" s="4" t="s">
        <v>678</v>
      </c>
      <c r="G416" s="4" t="s">
        <v>74</v>
      </c>
      <c r="H416" s="4" t="s">
        <v>10</v>
      </c>
      <c r="I416" s="4" t="s">
        <v>679</v>
      </c>
      <c r="J416" s="4" t="s">
        <v>11</v>
      </c>
      <c r="K416" s="4" t="s">
        <v>11</v>
      </c>
      <c r="L416" s="4" t="s">
        <v>12</v>
      </c>
      <c r="M416" s="4">
        <v>9959651</v>
      </c>
      <c r="N416" s="4">
        <v>10667015</v>
      </c>
      <c r="O416" s="4">
        <v>733836</v>
      </c>
      <c r="P416" s="4">
        <v>4025270</v>
      </c>
      <c r="Q416" s="4">
        <v>6641745</v>
      </c>
      <c r="R416" s="4">
        <v>2402754</v>
      </c>
      <c r="S416" s="4">
        <v>420120</v>
      </c>
      <c r="T416" s="29">
        <f t="shared" si="35"/>
        <v>13.572039256727662</v>
      </c>
      <c r="U416" s="18">
        <f t="shared" si="36"/>
        <v>0.37735673944397752</v>
      </c>
      <c r="V416" s="18">
        <f t="shared" si="40"/>
        <v>5.7192087974864325</v>
      </c>
      <c r="W416" s="18">
        <f t="shared" si="37"/>
        <v>0.36176546976735785</v>
      </c>
      <c r="X416" s="20">
        <f t="shared" si="38"/>
        <v>0.22525083165252885</v>
      </c>
    </row>
    <row r="417" spans="1:24" s="3" customFormat="1" ht="11.25" customHeight="1" x14ac:dyDescent="0.2">
      <c r="A417" s="2">
        <v>9917</v>
      </c>
      <c r="B417" s="4" t="s">
        <v>19</v>
      </c>
      <c r="C417" s="4" t="s">
        <v>9</v>
      </c>
      <c r="D417" s="4">
        <v>830014644</v>
      </c>
      <c r="E417" s="4" t="s">
        <v>49</v>
      </c>
      <c r="F417" s="4" t="s">
        <v>516</v>
      </c>
      <c r="G417" s="4" t="s">
        <v>74</v>
      </c>
      <c r="H417" s="4" t="s">
        <v>10</v>
      </c>
      <c r="I417" s="4" t="s">
        <v>517</v>
      </c>
      <c r="J417" s="4" t="s">
        <v>11</v>
      </c>
      <c r="K417" s="4" t="s">
        <v>11</v>
      </c>
      <c r="L417" s="4" t="s">
        <v>12</v>
      </c>
      <c r="M417" s="4">
        <v>10320795</v>
      </c>
      <c r="N417" s="4">
        <v>13346867</v>
      </c>
      <c r="O417" s="4">
        <v>733836</v>
      </c>
      <c r="P417" s="4">
        <v>3743315</v>
      </c>
      <c r="Q417" s="4">
        <v>9603552</v>
      </c>
      <c r="R417" s="4">
        <v>980844</v>
      </c>
      <c r="S417" s="4">
        <v>311598</v>
      </c>
      <c r="T417" s="29">
        <f t="shared" si="35"/>
        <v>14.064171013686982</v>
      </c>
      <c r="U417" s="18">
        <f t="shared" si="36"/>
        <v>0.28046394708211297</v>
      </c>
      <c r="V417" s="18">
        <f t="shared" si="40"/>
        <v>3.1477865711589934</v>
      </c>
      <c r="W417" s="18">
        <f t="shared" si="37"/>
        <v>0.10213346061957077</v>
      </c>
      <c r="X417" s="20">
        <f t="shared" si="38"/>
        <v>7.3488707125050401E-2</v>
      </c>
    </row>
    <row r="418" spans="1:24" s="3" customFormat="1" ht="11.25" customHeight="1" x14ac:dyDescent="0.2">
      <c r="A418" s="2">
        <v>22319</v>
      </c>
      <c r="B418" s="4" t="s">
        <v>19</v>
      </c>
      <c r="C418" s="4" t="s">
        <v>9</v>
      </c>
      <c r="D418" s="4">
        <v>900084822</v>
      </c>
      <c r="E418" s="4" t="s">
        <v>49</v>
      </c>
      <c r="F418" s="4" t="s">
        <v>783</v>
      </c>
      <c r="G418" s="4" t="s">
        <v>74</v>
      </c>
      <c r="H418" s="4" t="s">
        <v>10</v>
      </c>
      <c r="I418" s="4" t="s">
        <v>784</v>
      </c>
      <c r="J418" s="4" t="s">
        <v>11</v>
      </c>
      <c r="K418" s="4" t="s">
        <v>11</v>
      </c>
      <c r="L418" s="4" t="s">
        <v>12</v>
      </c>
      <c r="M418" s="4">
        <v>45149051</v>
      </c>
      <c r="N418" s="4">
        <v>46278647</v>
      </c>
      <c r="O418" s="4">
        <v>3170245</v>
      </c>
      <c r="P418" s="4">
        <v>29627771</v>
      </c>
      <c r="Q418" s="4">
        <v>16650876</v>
      </c>
      <c r="R418" s="4">
        <v>2136483</v>
      </c>
      <c r="S418" s="4">
        <v>3729888</v>
      </c>
      <c r="T418" s="29">
        <f t="shared" si="35"/>
        <v>14.241502155196207</v>
      </c>
      <c r="U418" s="18">
        <f t="shared" si="36"/>
        <v>0.64020391520953501</v>
      </c>
      <c r="V418" s="18">
        <f t="shared" si="40"/>
        <v>0.57280084549455645</v>
      </c>
      <c r="W418" s="18">
        <f t="shared" si="37"/>
        <v>0.12831054654421786</v>
      </c>
      <c r="X418" s="20">
        <f t="shared" si="38"/>
        <v>4.6165632283934319E-2</v>
      </c>
    </row>
    <row r="419" spans="1:24" s="3" customFormat="1" ht="11.25" customHeight="1" x14ac:dyDescent="0.2">
      <c r="A419" s="2">
        <v>16919</v>
      </c>
      <c r="B419" s="4" t="s">
        <v>19</v>
      </c>
      <c r="C419" s="4" t="s">
        <v>9</v>
      </c>
      <c r="D419" s="4">
        <v>860518299</v>
      </c>
      <c r="E419" s="4" t="s">
        <v>49</v>
      </c>
      <c r="F419" s="4" t="s">
        <v>689</v>
      </c>
      <c r="G419" s="4" t="s">
        <v>74</v>
      </c>
      <c r="H419" s="4" t="s">
        <v>683</v>
      </c>
      <c r="I419" s="4" t="s">
        <v>690</v>
      </c>
      <c r="J419" s="4" t="s">
        <v>23</v>
      </c>
      <c r="K419" s="4" t="s">
        <v>136</v>
      </c>
      <c r="L419" s="4" t="s">
        <v>12</v>
      </c>
      <c r="M419" s="4">
        <v>29322170</v>
      </c>
      <c r="N419" s="4">
        <v>34549622</v>
      </c>
      <c r="O419" s="4">
        <v>2057884</v>
      </c>
      <c r="P419" s="4">
        <v>28000970</v>
      </c>
      <c r="Q419" s="4">
        <v>6548652</v>
      </c>
      <c r="R419" s="4">
        <v>291265</v>
      </c>
      <c r="S419" s="4">
        <v>2379787</v>
      </c>
      <c r="T419" s="28">
        <f t="shared" si="35"/>
        <v>14.248699149223183</v>
      </c>
      <c r="U419" s="18">
        <f t="shared" si="36"/>
        <v>0.81045662380908245</v>
      </c>
      <c r="V419" s="18">
        <f t="shared" si="40"/>
        <v>0.12239120559949272</v>
      </c>
      <c r="W419" s="18">
        <f t="shared" si="37"/>
        <v>4.4477092384814461E-2</v>
      </c>
      <c r="X419" s="20">
        <f t="shared" si="38"/>
        <v>8.4303382537730797E-3</v>
      </c>
    </row>
    <row r="420" spans="1:24" s="3" customFormat="1" ht="11.25" customHeight="1" x14ac:dyDescent="0.2">
      <c r="A420" s="2">
        <v>11583</v>
      </c>
      <c r="B420" s="4" t="s">
        <v>19</v>
      </c>
      <c r="C420" s="4" t="s">
        <v>9</v>
      </c>
      <c r="D420" s="4">
        <v>830071701</v>
      </c>
      <c r="E420" s="4" t="s">
        <v>49</v>
      </c>
      <c r="F420" s="4" t="s">
        <v>568</v>
      </c>
      <c r="G420" s="4" t="s">
        <v>74</v>
      </c>
      <c r="H420" s="4" t="s">
        <v>10</v>
      </c>
      <c r="I420" s="4" t="s">
        <v>569</v>
      </c>
      <c r="J420" s="4" t="s">
        <v>11</v>
      </c>
      <c r="K420" s="4" t="s">
        <v>11</v>
      </c>
      <c r="L420" s="4" t="s">
        <v>12</v>
      </c>
      <c r="M420" s="4">
        <v>10488711</v>
      </c>
      <c r="N420" s="4">
        <v>12766986</v>
      </c>
      <c r="O420" s="4">
        <v>733836</v>
      </c>
      <c r="P420" s="4">
        <v>5638691</v>
      </c>
      <c r="Q420" s="4">
        <v>7128295</v>
      </c>
      <c r="R420" s="4">
        <v>2941540</v>
      </c>
      <c r="S420" s="4">
        <v>404704</v>
      </c>
      <c r="T420" s="28">
        <f t="shared" si="35"/>
        <v>14.292990531944467</v>
      </c>
      <c r="U420" s="18">
        <f t="shared" si="36"/>
        <v>0.44166187696923925</v>
      </c>
      <c r="V420" s="18">
        <f t="shared" si="40"/>
        <v>7.268373922669408</v>
      </c>
      <c r="W420" s="18">
        <f t="shared" si="37"/>
        <v>0.412656883588572</v>
      </c>
      <c r="X420" s="20">
        <f t="shared" si="38"/>
        <v>0.23040206983856645</v>
      </c>
    </row>
    <row r="421" spans="1:24" s="3" customFormat="1" ht="11.25" customHeight="1" x14ac:dyDescent="0.2">
      <c r="A421" s="2">
        <v>22631</v>
      </c>
      <c r="B421" s="4" t="s">
        <v>19</v>
      </c>
      <c r="C421" s="4" t="s">
        <v>9</v>
      </c>
      <c r="D421" s="4">
        <v>900098348</v>
      </c>
      <c r="E421" s="4" t="s">
        <v>49</v>
      </c>
      <c r="F421" s="4" t="s">
        <v>791</v>
      </c>
      <c r="G421" s="4" t="s">
        <v>74</v>
      </c>
      <c r="H421" s="4" t="s">
        <v>10</v>
      </c>
      <c r="I421" s="4" t="s">
        <v>792</v>
      </c>
      <c r="J421" s="4" t="s">
        <v>11</v>
      </c>
      <c r="K421" s="4" t="s">
        <v>11</v>
      </c>
      <c r="L421" s="4" t="s">
        <v>12</v>
      </c>
      <c r="M421" s="4">
        <v>11121336</v>
      </c>
      <c r="N421" s="4">
        <v>11603871</v>
      </c>
      <c r="O421" s="4">
        <v>774590</v>
      </c>
      <c r="P421" s="4">
        <v>6183895</v>
      </c>
      <c r="Q421" s="4">
        <v>5419976</v>
      </c>
      <c r="R421" s="4">
        <v>1807416</v>
      </c>
      <c r="S421" s="4"/>
      <c r="T421" s="28">
        <f t="shared" si="35"/>
        <v>14.357706657715696</v>
      </c>
      <c r="U421" s="18">
        <f t="shared" si="36"/>
        <v>0.53291655862082576</v>
      </c>
      <c r="V421" s="18"/>
      <c r="W421" s="18">
        <f t="shared" si="37"/>
        <v>0.333473063349358</v>
      </c>
      <c r="X421" s="20">
        <f t="shared" si="38"/>
        <v>0.15575974603647352</v>
      </c>
    </row>
    <row r="422" spans="1:24" s="3" customFormat="1" ht="11.25" customHeight="1" x14ac:dyDescent="0.2">
      <c r="A422" s="2">
        <v>35711</v>
      </c>
      <c r="B422" s="4" t="s">
        <v>19</v>
      </c>
      <c r="C422" s="4" t="s">
        <v>9</v>
      </c>
      <c r="D422" s="4">
        <v>900606989</v>
      </c>
      <c r="E422" s="4" t="s">
        <v>49</v>
      </c>
      <c r="F422" s="4" t="s">
        <v>1046</v>
      </c>
      <c r="G422" s="4" t="s">
        <v>74</v>
      </c>
      <c r="H422" s="4" t="s">
        <v>10</v>
      </c>
      <c r="I422" s="4" t="s">
        <v>1047</v>
      </c>
      <c r="J422" s="4" t="s">
        <v>178</v>
      </c>
      <c r="K422" s="4" t="s">
        <v>179</v>
      </c>
      <c r="L422" s="4" t="s">
        <v>12</v>
      </c>
      <c r="M422" s="4">
        <v>10334943</v>
      </c>
      <c r="N422" s="4">
        <v>11870000</v>
      </c>
      <c r="O422" s="4">
        <v>699098</v>
      </c>
      <c r="P422" s="4">
        <v>6114709</v>
      </c>
      <c r="Q422" s="4">
        <v>5755291</v>
      </c>
      <c r="R422" s="4">
        <v>932038</v>
      </c>
      <c r="S422" s="4"/>
      <c r="T422" s="28">
        <f t="shared" si="35"/>
        <v>14.783253563878025</v>
      </c>
      <c r="U422" s="18">
        <f t="shared" si="36"/>
        <v>0.51513976411120477</v>
      </c>
      <c r="V422" s="18"/>
      <c r="W422" s="18">
        <f t="shared" si="37"/>
        <v>0.16194454806889869</v>
      </c>
      <c r="X422" s="20">
        <f t="shared" si="38"/>
        <v>7.852047177759057E-2</v>
      </c>
    </row>
    <row r="423" spans="1:24" s="3" customFormat="1" ht="11.25" customHeight="1" x14ac:dyDescent="0.2">
      <c r="A423" s="2">
        <v>10457</v>
      </c>
      <c r="B423" s="4" t="s">
        <v>19</v>
      </c>
      <c r="C423" s="4" t="s">
        <v>9</v>
      </c>
      <c r="D423" s="4">
        <v>830035136</v>
      </c>
      <c r="E423" s="4" t="s">
        <v>49</v>
      </c>
      <c r="F423" s="4" t="s">
        <v>532</v>
      </c>
      <c r="G423" s="4" t="s">
        <v>74</v>
      </c>
      <c r="H423" s="4" t="s">
        <v>10</v>
      </c>
      <c r="I423" s="4" t="s">
        <v>533</v>
      </c>
      <c r="J423" s="4" t="s">
        <v>11</v>
      </c>
      <c r="K423" s="4" t="s">
        <v>11</v>
      </c>
      <c r="L423" s="4" t="s">
        <v>12</v>
      </c>
      <c r="M423" s="4">
        <v>18144899</v>
      </c>
      <c r="N423" s="4">
        <v>23794752</v>
      </c>
      <c r="O423" s="4">
        <v>1198575</v>
      </c>
      <c r="P423" s="4">
        <v>14890926</v>
      </c>
      <c r="Q423" s="4">
        <v>8903826</v>
      </c>
      <c r="R423" s="4">
        <v>2733442</v>
      </c>
      <c r="S423" s="4">
        <v>1195257</v>
      </c>
      <c r="T423" s="28">
        <f t="shared" si="35"/>
        <v>15.13872640427174</v>
      </c>
      <c r="U423" s="18">
        <f t="shared" si="36"/>
        <v>0.62580715277049326</v>
      </c>
      <c r="V423" s="18">
        <f>R423/S423</f>
        <v>2.2869073345732343</v>
      </c>
      <c r="W423" s="18">
        <f t="shared" si="37"/>
        <v>0.30699634067422255</v>
      </c>
      <c r="X423" s="20">
        <f t="shared" si="38"/>
        <v>0.11487583480592696</v>
      </c>
    </row>
    <row r="424" spans="1:24" s="3" customFormat="1" ht="11.25" customHeight="1" x14ac:dyDescent="0.2">
      <c r="A424" s="2">
        <v>3779</v>
      </c>
      <c r="B424" s="4" t="s">
        <v>19</v>
      </c>
      <c r="C424" s="4" t="s">
        <v>9</v>
      </c>
      <c r="D424" s="4">
        <v>800203838</v>
      </c>
      <c r="E424" s="4" t="s">
        <v>49</v>
      </c>
      <c r="F424" s="4" t="s">
        <v>386</v>
      </c>
      <c r="G424" s="4" t="s">
        <v>74</v>
      </c>
      <c r="H424" s="4" t="s">
        <v>14</v>
      </c>
      <c r="I424" s="4" t="s">
        <v>387</v>
      </c>
      <c r="J424" s="4" t="s">
        <v>11</v>
      </c>
      <c r="K424" s="4" t="s">
        <v>11</v>
      </c>
      <c r="L424" s="4" t="s">
        <v>12</v>
      </c>
      <c r="M424" s="4">
        <v>4715974</v>
      </c>
      <c r="N424" s="4">
        <v>5718158</v>
      </c>
      <c r="O424" s="4">
        <v>304339</v>
      </c>
      <c r="P424" s="4">
        <v>4583203</v>
      </c>
      <c r="Q424" s="4">
        <v>1134955</v>
      </c>
      <c r="R424" s="4">
        <v>79735</v>
      </c>
      <c r="S424" s="4"/>
      <c r="T424" s="28">
        <f t="shared" si="35"/>
        <v>15.495792520840247</v>
      </c>
      <c r="U424" s="18">
        <f t="shared" si="36"/>
        <v>0.80151737674964563</v>
      </c>
      <c r="V424" s="18"/>
      <c r="W424" s="18">
        <f t="shared" si="37"/>
        <v>7.0253886717975597E-2</v>
      </c>
      <c r="X424" s="20">
        <f t="shared" si="38"/>
        <v>1.3944175729317028E-2</v>
      </c>
    </row>
    <row r="425" spans="1:24" s="3" customFormat="1" ht="11.25" customHeight="1" x14ac:dyDescent="0.2">
      <c r="A425" s="2">
        <v>15601</v>
      </c>
      <c r="B425" s="4" t="s">
        <v>19</v>
      </c>
      <c r="C425" s="4" t="s">
        <v>9</v>
      </c>
      <c r="D425" s="4">
        <v>860051814</v>
      </c>
      <c r="E425" s="4" t="s">
        <v>49</v>
      </c>
      <c r="F425" s="4" t="s">
        <v>664</v>
      </c>
      <c r="G425" s="4" t="s">
        <v>74</v>
      </c>
      <c r="H425" s="4" t="s">
        <v>14</v>
      </c>
      <c r="I425" s="4" t="s">
        <v>665</v>
      </c>
      <c r="J425" s="4" t="s">
        <v>11</v>
      </c>
      <c r="K425" s="4" t="s">
        <v>11</v>
      </c>
      <c r="L425" s="4" t="s">
        <v>12</v>
      </c>
      <c r="M425" s="4">
        <v>18638210</v>
      </c>
      <c r="N425" s="4">
        <v>21092426</v>
      </c>
      <c r="O425" s="4">
        <v>1198575</v>
      </c>
      <c r="P425" s="4">
        <v>13249049</v>
      </c>
      <c r="Q425" s="4">
        <v>7843377</v>
      </c>
      <c r="R425" s="4">
        <v>691666</v>
      </c>
      <c r="S425" s="4">
        <v>1115583</v>
      </c>
      <c r="T425" s="28">
        <f t="shared" si="35"/>
        <v>15.550307657009366</v>
      </c>
      <c r="U425" s="18">
        <f t="shared" si="36"/>
        <v>0.62814249057931981</v>
      </c>
      <c r="V425" s="18">
        <f>R425/S425</f>
        <v>0.62000406962099641</v>
      </c>
      <c r="W425" s="18">
        <f t="shared" si="37"/>
        <v>8.8184719413589324E-2</v>
      </c>
      <c r="X425" s="20">
        <f t="shared" si="38"/>
        <v>3.2792150130098834E-2</v>
      </c>
    </row>
    <row r="426" spans="1:24" s="3" customFormat="1" ht="11.25" customHeight="1" x14ac:dyDescent="0.2">
      <c r="A426" s="2">
        <v>23549</v>
      </c>
      <c r="B426" s="4" t="s">
        <v>19</v>
      </c>
      <c r="C426" s="4" t="s">
        <v>9</v>
      </c>
      <c r="D426" s="4">
        <v>900135826</v>
      </c>
      <c r="E426" s="4" t="s">
        <v>49</v>
      </c>
      <c r="F426" s="4" t="s">
        <v>806</v>
      </c>
      <c r="G426" s="4" t="s">
        <v>74</v>
      </c>
      <c r="H426" s="4" t="s">
        <v>14</v>
      </c>
      <c r="I426" s="4" t="s">
        <v>807</v>
      </c>
      <c r="J426" s="4" t="s">
        <v>11</v>
      </c>
      <c r="K426" s="4" t="s">
        <v>11</v>
      </c>
      <c r="L426" s="4" t="s">
        <v>12</v>
      </c>
      <c r="M426" s="4">
        <v>1526375</v>
      </c>
      <c r="N426" s="4">
        <v>2215276</v>
      </c>
      <c r="O426" s="4">
        <v>97578</v>
      </c>
      <c r="P426" s="4">
        <v>728241</v>
      </c>
      <c r="Q426" s="4">
        <v>1487035</v>
      </c>
      <c r="R426" s="4">
        <v>-173150</v>
      </c>
      <c r="S426" s="4"/>
      <c r="T426" s="28">
        <f t="shared" si="35"/>
        <v>15.642614113837135</v>
      </c>
      <c r="U426" s="18">
        <f t="shared" si="36"/>
        <v>0.32873601302952771</v>
      </c>
      <c r="V426" s="18"/>
      <c r="W426" s="18">
        <f t="shared" si="37"/>
        <v>-0.11643976100091794</v>
      </c>
      <c r="X426" s="20">
        <f t="shared" si="38"/>
        <v>-7.8161818211365086E-2</v>
      </c>
    </row>
    <row r="427" spans="1:24" s="3" customFormat="1" ht="11.25" customHeight="1" x14ac:dyDescent="0.2">
      <c r="A427" s="2">
        <v>34483</v>
      </c>
      <c r="B427" s="4" t="s">
        <v>19</v>
      </c>
      <c r="C427" s="4" t="s">
        <v>9</v>
      </c>
      <c r="D427" s="4">
        <v>900552236</v>
      </c>
      <c r="E427" s="4" t="s">
        <v>49</v>
      </c>
      <c r="F427" s="4" t="s">
        <v>1032</v>
      </c>
      <c r="G427" s="4" t="s">
        <v>74</v>
      </c>
      <c r="H427" s="4" t="s">
        <v>10</v>
      </c>
      <c r="I427" s="4" t="s">
        <v>1033</v>
      </c>
      <c r="J427" s="4" t="s">
        <v>23</v>
      </c>
      <c r="K427" s="4" t="s">
        <v>194</v>
      </c>
      <c r="L427" s="4" t="s">
        <v>12</v>
      </c>
      <c r="M427" s="4">
        <v>8455042</v>
      </c>
      <c r="N427" s="4">
        <v>9658874</v>
      </c>
      <c r="O427" s="4">
        <v>516186</v>
      </c>
      <c r="P427" s="4">
        <v>3092588</v>
      </c>
      <c r="Q427" s="4">
        <v>6566286</v>
      </c>
      <c r="R427" s="4">
        <v>1330864</v>
      </c>
      <c r="S427" s="4">
        <v>648149</v>
      </c>
      <c r="T427" s="28">
        <f t="shared" si="35"/>
        <v>16.379835950606953</v>
      </c>
      <c r="U427" s="18">
        <f t="shared" si="36"/>
        <v>0.32018100660594601</v>
      </c>
      <c r="V427" s="18">
        <f>R427/S427</f>
        <v>2.0533303299087091</v>
      </c>
      <c r="W427" s="18">
        <f t="shared" si="37"/>
        <v>0.20268139401786642</v>
      </c>
      <c r="X427" s="20">
        <f t="shared" si="38"/>
        <v>0.13778666126092959</v>
      </c>
    </row>
    <row r="428" spans="1:24" s="3" customFormat="1" ht="11.25" customHeight="1" x14ac:dyDescent="0.2">
      <c r="A428" s="2">
        <v>34105</v>
      </c>
      <c r="B428" s="4" t="s">
        <v>19</v>
      </c>
      <c r="C428" s="4" t="s">
        <v>9</v>
      </c>
      <c r="D428" s="4">
        <v>900535940</v>
      </c>
      <c r="E428" s="4" t="s">
        <v>49</v>
      </c>
      <c r="F428" s="4" t="s">
        <v>1025</v>
      </c>
      <c r="G428" s="4" t="s">
        <v>78</v>
      </c>
      <c r="H428" s="4" t="s">
        <v>10</v>
      </c>
      <c r="I428" s="4" t="s">
        <v>1026</v>
      </c>
      <c r="J428" s="4" t="s">
        <v>62</v>
      </c>
      <c r="K428" s="4" t="s">
        <v>63</v>
      </c>
      <c r="L428" s="4" t="s">
        <v>12</v>
      </c>
      <c r="M428" s="4">
        <v>1329925</v>
      </c>
      <c r="N428" s="4">
        <v>1660045</v>
      </c>
      <c r="O428" s="4">
        <v>80161</v>
      </c>
      <c r="P428" s="4">
        <v>642088</v>
      </c>
      <c r="Q428" s="4">
        <v>1017957</v>
      </c>
      <c r="R428" s="4">
        <v>61600</v>
      </c>
      <c r="S428" s="4"/>
      <c r="T428" s="28">
        <f t="shared" si="35"/>
        <v>16.590673769039807</v>
      </c>
      <c r="U428" s="18">
        <f t="shared" si="36"/>
        <v>0.38678951474207024</v>
      </c>
      <c r="V428" s="18"/>
      <c r="W428" s="18">
        <f t="shared" si="37"/>
        <v>6.0513361566353001E-2</v>
      </c>
      <c r="X428" s="20">
        <f t="shared" si="38"/>
        <v>3.710742781069188E-2</v>
      </c>
    </row>
    <row r="429" spans="1:24" s="3" customFormat="1" ht="11.25" customHeight="1" x14ac:dyDescent="0.2">
      <c r="A429" s="2">
        <v>19809</v>
      </c>
      <c r="B429" s="4" t="s">
        <v>19</v>
      </c>
      <c r="C429" s="4" t="s">
        <v>9</v>
      </c>
      <c r="D429" s="4">
        <v>890935401</v>
      </c>
      <c r="E429" s="4" t="s">
        <v>49</v>
      </c>
      <c r="F429" s="4" t="s">
        <v>738</v>
      </c>
      <c r="G429" s="4" t="s">
        <v>74</v>
      </c>
      <c r="H429" s="4" t="s">
        <v>10</v>
      </c>
      <c r="I429" s="4" t="s">
        <v>739</v>
      </c>
      <c r="J429" s="4" t="s">
        <v>13</v>
      </c>
      <c r="K429" s="4" t="s">
        <v>103</v>
      </c>
      <c r="L429" s="4" t="s">
        <v>12</v>
      </c>
      <c r="M429" s="4">
        <v>12978426</v>
      </c>
      <c r="N429" s="4">
        <v>14434996</v>
      </c>
      <c r="O429" s="4">
        <v>774590</v>
      </c>
      <c r="P429" s="4">
        <v>8520950</v>
      </c>
      <c r="Q429" s="4">
        <v>5914046</v>
      </c>
      <c r="R429" s="4">
        <v>1319481</v>
      </c>
      <c r="S429" s="4">
        <v>0</v>
      </c>
      <c r="T429" s="28">
        <f t="shared" si="35"/>
        <v>16.755220180998979</v>
      </c>
      <c r="U429" s="18">
        <f t="shared" si="36"/>
        <v>0.59029805065411867</v>
      </c>
      <c r="V429" s="18"/>
      <c r="W429" s="18">
        <f t="shared" si="37"/>
        <v>0.22310969512242548</v>
      </c>
      <c r="X429" s="20">
        <f t="shared" si="38"/>
        <v>9.1408477009622999E-2</v>
      </c>
    </row>
    <row r="430" spans="1:24" s="3" customFormat="1" ht="11.25" customHeight="1" x14ac:dyDescent="0.2">
      <c r="A430" s="2">
        <v>14515</v>
      </c>
      <c r="B430" s="4" t="s">
        <v>19</v>
      </c>
      <c r="C430" s="4" t="s">
        <v>9</v>
      </c>
      <c r="D430" s="4">
        <v>860000065</v>
      </c>
      <c r="E430" s="4" t="s">
        <v>49</v>
      </c>
      <c r="F430" s="4" t="s">
        <v>630</v>
      </c>
      <c r="G430" s="4" t="s">
        <v>74</v>
      </c>
      <c r="H430" s="4" t="s">
        <v>75</v>
      </c>
      <c r="I430" s="4" t="s">
        <v>631</v>
      </c>
      <c r="J430" s="4" t="s">
        <v>11</v>
      </c>
      <c r="K430" s="4" t="s">
        <v>11</v>
      </c>
      <c r="L430" s="4" t="s">
        <v>12</v>
      </c>
      <c r="M430" s="4">
        <v>12694991</v>
      </c>
      <c r="N430" s="4">
        <v>16137726</v>
      </c>
      <c r="O430" s="4">
        <v>733836</v>
      </c>
      <c r="P430" s="4">
        <v>2903737</v>
      </c>
      <c r="Q430" s="4">
        <v>13233989</v>
      </c>
      <c r="R430" s="4">
        <v>699673</v>
      </c>
      <c r="S430" s="4">
        <v>23209</v>
      </c>
      <c r="T430" s="28">
        <f t="shared" si="35"/>
        <v>17.299493347287406</v>
      </c>
      <c r="U430" s="18">
        <f t="shared" si="36"/>
        <v>0.17993470703369235</v>
      </c>
      <c r="V430" s="18">
        <f>R430/S430</f>
        <v>30.146624154422852</v>
      </c>
      <c r="W430" s="18">
        <f t="shared" si="37"/>
        <v>5.2869395614580005E-2</v>
      </c>
      <c r="X430" s="20">
        <f t="shared" si="38"/>
        <v>4.3356356403622169E-2</v>
      </c>
    </row>
    <row r="431" spans="1:24" s="3" customFormat="1" ht="11.25" customHeight="1" x14ac:dyDescent="0.2">
      <c r="A431" s="2">
        <v>16843</v>
      </c>
      <c r="B431" s="4" t="s">
        <v>19</v>
      </c>
      <c r="C431" s="4" t="s">
        <v>9</v>
      </c>
      <c r="D431" s="4">
        <v>860516281</v>
      </c>
      <c r="E431" s="4" t="s">
        <v>49</v>
      </c>
      <c r="F431" s="4" t="s">
        <v>687</v>
      </c>
      <c r="G431" s="4" t="s">
        <v>74</v>
      </c>
      <c r="H431" s="4" t="s">
        <v>10</v>
      </c>
      <c r="I431" s="4" t="s">
        <v>688</v>
      </c>
      <c r="J431" s="4" t="s">
        <v>11</v>
      </c>
      <c r="K431" s="4" t="s">
        <v>11</v>
      </c>
      <c r="L431" s="4" t="s">
        <v>12</v>
      </c>
      <c r="M431" s="4">
        <v>9000932</v>
      </c>
      <c r="N431" s="4">
        <v>10553418</v>
      </c>
      <c r="O431" s="4">
        <v>516186</v>
      </c>
      <c r="P431" s="4">
        <v>5567884</v>
      </c>
      <c r="Q431" s="4">
        <v>4985534</v>
      </c>
      <c r="R431" s="4">
        <v>773630</v>
      </c>
      <c r="S431" s="4"/>
      <c r="T431" s="28">
        <f t="shared" si="35"/>
        <v>17.437381099061191</v>
      </c>
      <c r="U431" s="18">
        <f t="shared" si="36"/>
        <v>0.52759058723912955</v>
      </c>
      <c r="V431" s="18"/>
      <c r="W431" s="18">
        <f t="shared" si="37"/>
        <v>0.15517495217162294</v>
      </c>
      <c r="X431" s="20">
        <f t="shared" si="38"/>
        <v>7.3306108030592551E-2</v>
      </c>
    </row>
    <row r="432" spans="1:24" s="3" customFormat="1" ht="11.25" customHeight="1" x14ac:dyDescent="0.2">
      <c r="A432" s="2">
        <v>10747</v>
      </c>
      <c r="B432" s="4" t="s">
        <v>19</v>
      </c>
      <c r="C432" s="4" t="s">
        <v>9</v>
      </c>
      <c r="D432" s="4">
        <v>830045893</v>
      </c>
      <c r="E432" s="4" t="s">
        <v>49</v>
      </c>
      <c r="F432" s="4" t="s">
        <v>538</v>
      </c>
      <c r="G432" s="4" t="s">
        <v>74</v>
      </c>
      <c r="H432" s="4" t="s">
        <v>75</v>
      </c>
      <c r="I432" s="4" t="s">
        <v>539</v>
      </c>
      <c r="J432" s="4" t="s">
        <v>11</v>
      </c>
      <c r="K432" s="4" t="s">
        <v>11</v>
      </c>
      <c r="L432" s="4" t="s">
        <v>12</v>
      </c>
      <c r="M432" s="4">
        <v>12221945</v>
      </c>
      <c r="N432" s="4">
        <v>12522717</v>
      </c>
      <c r="O432" s="4">
        <v>699098</v>
      </c>
      <c r="P432" s="4">
        <v>5936253</v>
      </c>
      <c r="Q432" s="4">
        <v>6586464</v>
      </c>
      <c r="R432" s="4">
        <v>1461698</v>
      </c>
      <c r="S432" s="4">
        <v>117861</v>
      </c>
      <c r="T432" s="28">
        <f t="shared" si="35"/>
        <v>17.482448812612823</v>
      </c>
      <c r="U432" s="18">
        <f t="shared" si="36"/>
        <v>0.47403874095374032</v>
      </c>
      <c r="V432" s="18">
        <f>R432/S432</f>
        <v>12.40188018089105</v>
      </c>
      <c r="W432" s="18">
        <f t="shared" si="37"/>
        <v>0.22192454099802261</v>
      </c>
      <c r="X432" s="20">
        <f t="shared" si="38"/>
        <v>0.11672371099658325</v>
      </c>
    </row>
    <row r="433" spans="1:24" s="3" customFormat="1" ht="11.25" customHeight="1" x14ac:dyDescent="0.2">
      <c r="A433" s="2">
        <v>15071</v>
      </c>
      <c r="B433" s="4" t="s">
        <v>19</v>
      </c>
      <c r="C433" s="4" t="s">
        <v>9</v>
      </c>
      <c r="D433" s="4">
        <v>860031068</v>
      </c>
      <c r="E433" s="4" t="s">
        <v>49</v>
      </c>
      <c r="F433" s="4" t="s">
        <v>654</v>
      </c>
      <c r="G433" s="4" t="s">
        <v>74</v>
      </c>
      <c r="H433" s="4" t="s">
        <v>75</v>
      </c>
      <c r="I433" s="4" t="s">
        <v>655</v>
      </c>
      <c r="J433" s="4" t="s">
        <v>11</v>
      </c>
      <c r="K433" s="4" t="s">
        <v>11</v>
      </c>
      <c r="L433" s="4" t="s">
        <v>12</v>
      </c>
      <c r="M433" s="4">
        <v>60641232</v>
      </c>
      <c r="N433" s="4">
        <v>70637613</v>
      </c>
      <c r="O433" s="4">
        <v>3466556</v>
      </c>
      <c r="P433" s="4">
        <v>21680266</v>
      </c>
      <c r="Q433" s="4">
        <v>48957347</v>
      </c>
      <c r="R433" s="4">
        <v>33935028</v>
      </c>
      <c r="S433" s="4">
        <v>1251655</v>
      </c>
      <c r="T433" s="28">
        <f t="shared" si="35"/>
        <v>17.493221514379112</v>
      </c>
      <c r="U433" s="18">
        <f t="shared" si="36"/>
        <v>0.30692240407387494</v>
      </c>
      <c r="V433" s="18">
        <f>R433/S433</f>
        <v>27.11212594524849</v>
      </c>
      <c r="W433" s="18">
        <f t="shared" si="37"/>
        <v>0.69315496201213678</v>
      </c>
      <c r="X433" s="20">
        <f t="shared" si="38"/>
        <v>0.48041017467563635</v>
      </c>
    </row>
    <row r="434" spans="1:24" s="3" customFormat="1" ht="11.25" customHeight="1" x14ac:dyDescent="0.2">
      <c r="A434" s="2">
        <v>23835</v>
      </c>
      <c r="B434" s="4" t="s">
        <v>19</v>
      </c>
      <c r="C434" s="4" t="s">
        <v>9</v>
      </c>
      <c r="D434" s="4">
        <v>900147252</v>
      </c>
      <c r="E434" s="4" t="s">
        <v>49</v>
      </c>
      <c r="F434" s="4" t="s">
        <v>816</v>
      </c>
      <c r="G434" s="4" t="s">
        <v>74</v>
      </c>
      <c r="H434" s="4" t="s">
        <v>10</v>
      </c>
      <c r="I434" s="4" t="s">
        <v>817</v>
      </c>
      <c r="J434" s="4" t="s">
        <v>11</v>
      </c>
      <c r="K434" s="4" t="s">
        <v>11</v>
      </c>
      <c r="L434" s="4" t="s">
        <v>12</v>
      </c>
      <c r="M434" s="4">
        <v>12355594</v>
      </c>
      <c r="N434" s="4">
        <v>14029892</v>
      </c>
      <c r="O434" s="4">
        <v>699098</v>
      </c>
      <c r="P434" s="4">
        <v>6380236</v>
      </c>
      <c r="Q434" s="4">
        <v>7649656</v>
      </c>
      <c r="R434" s="4">
        <v>3365246</v>
      </c>
      <c r="S434" s="4">
        <v>797124</v>
      </c>
      <c r="T434" s="28">
        <f t="shared" si="35"/>
        <v>17.673622296158765</v>
      </c>
      <c r="U434" s="18">
        <f t="shared" si="36"/>
        <v>0.45476016493925969</v>
      </c>
      <c r="V434" s="18">
        <f>R434/S434</f>
        <v>4.2217346360164791</v>
      </c>
      <c r="W434" s="18">
        <f t="shared" si="37"/>
        <v>0.43992121998688566</v>
      </c>
      <c r="X434" s="20">
        <f t="shared" si="38"/>
        <v>0.23986257342536921</v>
      </c>
    </row>
    <row r="435" spans="1:24" s="3" customFormat="1" ht="11.25" customHeight="1" x14ac:dyDescent="0.2">
      <c r="A435" s="2">
        <v>39807</v>
      </c>
      <c r="B435" s="4" t="s">
        <v>19</v>
      </c>
      <c r="C435" s="4" t="s">
        <v>9</v>
      </c>
      <c r="D435" s="4">
        <v>900983380</v>
      </c>
      <c r="E435" s="4" t="s">
        <v>49</v>
      </c>
      <c r="F435" s="4" t="s">
        <v>1095</v>
      </c>
      <c r="G435" s="4" t="s">
        <v>74</v>
      </c>
      <c r="H435" s="4" t="s">
        <v>10</v>
      </c>
      <c r="I435" s="4" t="s">
        <v>1096</v>
      </c>
      <c r="J435" s="4" t="s">
        <v>17</v>
      </c>
      <c r="K435" s="4" t="s">
        <v>629</v>
      </c>
      <c r="L435" s="4" t="s">
        <v>12</v>
      </c>
      <c r="M435" s="4">
        <v>9125449</v>
      </c>
      <c r="N435" s="4">
        <v>10790106</v>
      </c>
      <c r="O435" s="4">
        <v>516186</v>
      </c>
      <c r="P435" s="4">
        <v>8345172</v>
      </c>
      <c r="Q435" s="4">
        <v>2444934</v>
      </c>
      <c r="R435" s="4">
        <v>820425</v>
      </c>
      <c r="S435" s="4"/>
      <c r="T435" s="28">
        <f t="shared" si="35"/>
        <v>17.678606161344941</v>
      </c>
      <c r="U435" s="18">
        <f t="shared" si="36"/>
        <v>0.77340964027600845</v>
      </c>
      <c r="V435" s="18"/>
      <c r="W435" s="18">
        <f t="shared" si="37"/>
        <v>0.33556120533315009</v>
      </c>
      <c r="X435" s="20">
        <f t="shared" si="38"/>
        <v>7.6034934225854681E-2</v>
      </c>
    </row>
    <row r="436" spans="1:24" s="3" customFormat="1" ht="11.25" customHeight="1" x14ac:dyDescent="0.2">
      <c r="A436" s="2">
        <v>10159</v>
      </c>
      <c r="B436" s="4" t="s">
        <v>19</v>
      </c>
      <c r="C436" s="4" t="s">
        <v>9</v>
      </c>
      <c r="D436" s="4">
        <v>830023819</v>
      </c>
      <c r="E436" s="4" t="s">
        <v>49</v>
      </c>
      <c r="F436" s="4" t="s">
        <v>524</v>
      </c>
      <c r="G436" s="4" t="s">
        <v>74</v>
      </c>
      <c r="H436" s="4" t="s">
        <v>10</v>
      </c>
      <c r="I436" s="4" t="s">
        <v>525</v>
      </c>
      <c r="J436" s="4" t="s">
        <v>11</v>
      </c>
      <c r="K436" s="4" t="s">
        <v>11</v>
      </c>
      <c r="L436" s="4" t="s">
        <v>12</v>
      </c>
      <c r="M436" s="4">
        <v>9173793</v>
      </c>
      <c r="N436" s="4">
        <v>12463152</v>
      </c>
      <c r="O436" s="4">
        <v>516186</v>
      </c>
      <c r="P436" s="4">
        <v>4025245</v>
      </c>
      <c r="Q436" s="4">
        <v>8437907</v>
      </c>
      <c r="R436" s="4">
        <v>152616</v>
      </c>
      <c r="S436" s="4"/>
      <c r="T436" s="28">
        <f t="shared" si="35"/>
        <v>17.772262324045982</v>
      </c>
      <c r="U436" s="18">
        <f t="shared" si="36"/>
        <v>0.32297166880416767</v>
      </c>
      <c r="V436" s="18"/>
      <c r="W436" s="18">
        <f t="shared" si="37"/>
        <v>1.8086949761356698E-2</v>
      </c>
      <c r="X436" s="20">
        <f t="shared" si="38"/>
        <v>1.2245377413354182E-2</v>
      </c>
    </row>
    <row r="437" spans="1:24" s="3" customFormat="1" ht="11.25" customHeight="1" x14ac:dyDescent="0.2">
      <c r="A437" s="2">
        <v>1957</v>
      </c>
      <c r="B437" s="4" t="s">
        <v>21</v>
      </c>
      <c r="C437" s="4" t="s">
        <v>9</v>
      </c>
      <c r="D437" s="4">
        <v>860003437</v>
      </c>
      <c r="E437" s="4" t="s">
        <v>49</v>
      </c>
      <c r="F437" s="4" t="s">
        <v>143</v>
      </c>
      <c r="G437" s="4" t="s">
        <v>74</v>
      </c>
      <c r="H437" s="4" t="s">
        <v>10</v>
      </c>
      <c r="I437" s="4" t="s">
        <v>144</v>
      </c>
      <c r="J437" s="4" t="s">
        <v>11</v>
      </c>
      <c r="K437" s="4" t="s">
        <v>11</v>
      </c>
      <c r="L437" s="4" t="s">
        <v>12</v>
      </c>
      <c r="M437" s="4">
        <v>18511641</v>
      </c>
      <c r="N437" s="4">
        <v>30112856</v>
      </c>
      <c r="O437" s="4">
        <v>1006304</v>
      </c>
      <c r="P437" s="4">
        <v>2598309</v>
      </c>
      <c r="Q437" s="4">
        <v>27514547</v>
      </c>
      <c r="R437" s="4">
        <v>2691141</v>
      </c>
      <c r="S437" s="4"/>
      <c r="T437" s="28">
        <f t="shared" si="35"/>
        <v>18.395674666899865</v>
      </c>
      <c r="U437" s="18">
        <f t="shared" si="36"/>
        <v>8.6285704683740388E-2</v>
      </c>
      <c r="V437" s="18"/>
      <c r="W437" s="18">
        <f t="shared" si="37"/>
        <v>9.7807934108455424E-2</v>
      </c>
      <c r="X437" s="20">
        <f t="shared" si="38"/>
        <v>8.9368507590246504E-2</v>
      </c>
    </row>
    <row r="438" spans="1:24" s="3" customFormat="1" ht="11.25" customHeight="1" x14ac:dyDescent="0.2">
      <c r="A438" s="2">
        <v>38223</v>
      </c>
      <c r="B438" s="4" t="s">
        <v>19</v>
      </c>
      <c r="C438" s="4" t="s">
        <v>9</v>
      </c>
      <c r="D438" s="4">
        <v>900802218</v>
      </c>
      <c r="E438" s="4" t="s">
        <v>49</v>
      </c>
      <c r="F438" s="4" t="s">
        <v>1070</v>
      </c>
      <c r="G438" s="4" t="s">
        <v>74</v>
      </c>
      <c r="H438" s="4" t="s">
        <v>10</v>
      </c>
      <c r="I438" s="4" t="s">
        <v>1071</v>
      </c>
      <c r="J438" s="4" t="s">
        <v>11</v>
      </c>
      <c r="K438" s="4" t="s">
        <v>11</v>
      </c>
      <c r="L438" s="4" t="s">
        <v>12</v>
      </c>
      <c r="M438" s="4">
        <v>22644285</v>
      </c>
      <c r="N438" s="4">
        <v>23360591</v>
      </c>
      <c r="O438" s="4">
        <v>1198575</v>
      </c>
      <c r="P438" s="4">
        <v>12585757</v>
      </c>
      <c r="Q438" s="4">
        <v>10774834</v>
      </c>
      <c r="R438" s="4">
        <v>1629098</v>
      </c>
      <c r="S438" s="4"/>
      <c r="T438" s="28">
        <f t="shared" si="35"/>
        <v>18.892672548651525</v>
      </c>
      <c r="U438" s="18">
        <f t="shared" si="36"/>
        <v>0.53876021372918181</v>
      </c>
      <c r="V438" s="18"/>
      <c r="W438" s="18">
        <f t="shared" si="37"/>
        <v>0.15119471910193696</v>
      </c>
      <c r="X438" s="20">
        <f t="shared" si="38"/>
        <v>6.973701992385381E-2</v>
      </c>
    </row>
    <row r="439" spans="1:24" s="3" customFormat="1" ht="11.25" customHeight="1" x14ac:dyDescent="0.2">
      <c r="A439" s="2">
        <v>14757</v>
      </c>
      <c r="B439" s="4" t="s">
        <v>19</v>
      </c>
      <c r="C439" s="4" t="s">
        <v>9</v>
      </c>
      <c r="D439" s="4">
        <v>860008424</v>
      </c>
      <c r="E439" s="4" t="s">
        <v>49</v>
      </c>
      <c r="F439" s="4" t="s">
        <v>652</v>
      </c>
      <c r="G439" s="4" t="s">
        <v>74</v>
      </c>
      <c r="H439" s="4" t="s">
        <v>10</v>
      </c>
      <c r="I439" s="4" t="s">
        <v>653</v>
      </c>
      <c r="J439" s="4" t="s">
        <v>11</v>
      </c>
      <c r="K439" s="4" t="s">
        <v>11</v>
      </c>
      <c r="L439" s="4" t="s">
        <v>12</v>
      </c>
      <c r="M439" s="4">
        <v>13716731</v>
      </c>
      <c r="N439" s="4">
        <v>16305659</v>
      </c>
      <c r="O439" s="4">
        <v>699098</v>
      </c>
      <c r="P439" s="4">
        <v>3295805</v>
      </c>
      <c r="Q439" s="4">
        <v>13009854</v>
      </c>
      <c r="R439" s="4">
        <v>6481939</v>
      </c>
      <c r="S439" s="4">
        <v>497856</v>
      </c>
      <c r="T439" s="28">
        <f t="shared" si="35"/>
        <v>19.620612560756861</v>
      </c>
      <c r="U439" s="18">
        <f t="shared" si="36"/>
        <v>0.20212645192690465</v>
      </c>
      <c r="V439" s="18">
        <f t="shared" ref="V439:V453" si="41">R439/S439</f>
        <v>13.019706501478339</v>
      </c>
      <c r="W439" s="18">
        <f t="shared" si="37"/>
        <v>0.49823303166968669</v>
      </c>
      <c r="X439" s="20">
        <f t="shared" si="38"/>
        <v>0.39752695674550781</v>
      </c>
    </row>
    <row r="440" spans="1:24" s="3" customFormat="1" ht="11.25" customHeight="1" x14ac:dyDescent="0.2">
      <c r="A440" s="2">
        <v>12099</v>
      </c>
      <c r="B440" s="4" t="s">
        <v>19</v>
      </c>
      <c r="C440" s="4" t="s">
        <v>9</v>
      </c>
      <c r="D440" s="4">
        <v>830091739</v>
      </c>
      <c r="E440" s="4" t="s">
        <v>49</v>
      </c>
      <c r="F440" s="4" t="s">
        <v>582</v>
      </c>
      <c r="G440" s="4" t="s">
        <v>74</v>
      </c>
      <c r="H440" s="4" t="s">
        <v>75</v>
      </c>
      <c r="I440" s="4" t="s">
        <v>583</v>
      </c>
      <c r="J440" s="4" t="s">
        <v>11</v>
      </c>
      <c r="K440" s="4" t="s">
        <v>11</v>
      </c>
      <c r="L440" s="4" t="s">
        <v>12</v>
      </c>
      <c r="M440" s="4">
        <v>14354988</v>
      </c>
      <c r="N440" s="4">
        <v>15030046</v>
      </c>
      <c r="O440" s="4">
        <v>731046</v>
      </c>
      <c r="P440" s="4">
        <v>8374314</v>
      </c>
      <c r="Q440" s="4">
        <v>6655732</v>
      </c>
      <c r="R440" s="4">
        <v>2397973</v>
      </c>
      <c r="S440" s="4">
        <v>741346</v>
      </c>
      <c r="T440" s="28">
        <f t="shared" si="35"/>
        <v>19.636230825420014</v>
      </c>
      <c r="U440" s="18">
        <f t="shared" si="36"/>
        <v>0.5571715482440972</v>
      </c>
      <c r="V440" s="18">
        <f t="shared" si="41"/>
        <v>3.2346205415554952</v>
      </c>
      <c r="W440" s="18">
        <f t="shared" si="37"/>
        <v>0.36028689256117885</v>
      </c>
      <c r="X440" s="20">
        <f t="shared" si="38"/>
        <v>0.15954528682081212</v>
      </c>
    </row>
    <row r="441" spans="1:24" s="3" customFormat="1" ht="11.25" customHeight="1" x14ac:dyDescent="0.2">
      <c r="A441" s="2">
        <v>26845</v>
      </c>
      <c r="B441" s="4" t="s">
        <v>19</v>
      </c>
      <c r="C441" s="4" t="s">
        <v>9</v>
      </c>
      <c r="D441" s="4">
        <v>900269840</v>
      </c>
      <c r="E441" s="4" t="s">
        <v>49</v>
      </c>
      <c r="F441" s="4" t="s">
        <v>868</v>
      </c>
      <c r="G441" s="4" t="s">
        <v>74</v>
      </c>
      <c r="H441" s="4" t="s">
        <v>10</v>
      </c>
      <c r="I441" s="4" t="s">
        <v>869</v>
      </c>
      <c r="J441" s="4" t="s">
        <v>11</v>
      </c>
      <c r="K441" s="4" t="s">
        <v>11</v>
      </c>
      <c r="L441" s="4" t="s">
        <v>12</v>
      </c>
      <c r="M441" s="4">
        <v>14402943</v>
      </c>
      <c r="N441" s="4">
        <v>27289928</v>
      </c>
      <c r="O441" s="4">
        <v>731046</v>
      </c>
      <c r="P441" s="4">
        <v>15540864</v>
      </c>
      <c r="Q441" s="4">
        <v>11749064</v>
      </c>
      <c r="R441" s="4">
        <v>1680347</v>
      </c>
      <c r="S441" s="4">
        <v>509321</v>
      </c>
      <c r="T441" s="28">
        <f t="shared" si="35"/>
        <v>19.701828612700158</v>
      </c>
      <c r="U441" s="18">
        <f t="shared" si="36"/>
        <v>0.56947251747970895</v>
      </c>
      <c r="V441" s="18">
        <f t="shared" si="41"/>
        <v>3.2991904908692162</v>
      </c>
      <c r="W441" s="18">
        <f t="shared" si="37"/>
        <v>0.14301964820346541</v>
      </c>
      <c r="X441" s="20">
        <f t="shared" si="38"/>
        <v>6.1573889091975621E-2</v>
      </c>
    </row>
    <row r="442" spans="1:24" s="3" customFormat="1" ht="11.25" customHeight="1" x14ac:dyDescent="0.2">
      <c r="A442" s="2">
        <v>37283</v>
      </c>
      <c r="B442" s="4" t="s">
        <v>19</v>
      </c>
      <c r="C442" s="4" t="s">
        <v>9</v>
      </c>
      <c r="D442" s="4">
        <v>900718523</v>
      </c>
      <c r="E442" s="4" t="s">
        <v>49</v>
      </c>
      <c r="F442" s="4" t="s">
        <v>1066</v>
      </c>
      <c r="G442" s="4" t="s">
        <v>74</v>
      </c>
      <c r="H442" s="4" t="s">
        <v>10</v>
      </c>
      <c r="I442" s="4" t="s">
        <v>1067</v>
      </c>
      <c r="J442" s="4" t="s">
        <v>11</v>
      </c>
      <c r="K442" s="4" t="s">
        <v>11</v>
      </c>
      <c r="L442" s="4" t="s">
        <v>12</v>
      </c>
      <c r="M442" s="4">
        <v>1931913</v>
      </c>
      <c r="N442" s="4">
        <v>2207206</v>
      </c>
      <c r="O442" s="4">
        <v>97578</v>
      </c>
      <c r="P442" s="4">
        <v>1429642</v>
      </c>
      <c r="Q442" s="4">
        <v>777564</v>
      </c>
      <c r="R442" s="4">
        <v>404747</v>
      </c>
      <c r="S442" s="4">
        <v>115363</v>
      </c>
      <c r="T442" s="28">
        <f t="shared" si="35"/>
        <v>19.79865338498432</v>
      </c>
      <c r="U442" s="18">
        <f t="shared" si="36"/>
        <v>0.64771570936287781</v>
      </c>
      <c r="V442" s="18">
        <f t="shared" si="41"/>
        <v>3.5084645856990542</v>
      </c>
      <c r="W442" s="18">
        <f t="shared" si="37"/>
        <v>0.52053207195806395</v>
      </c>
      <c r="X442" s="20">
        <f t="shared" si="38"/>
        <v>0.18337527172361801</v>
      </c>
    </row>
    <row r="443" spans="1:24" s="3" customFormat="1" ht="11.25" customHeight="1" x14ac:dyDescent="0.2">
      <c r="A443" s="2">
        <v>2371</v>
      </c>
      <c r="B443" s="4" t="s">
        <v>21</v>
      </c>
      <c r="C443" s="4" t="s">
        <v>9</v>
      </c>
      <c r="D443" s="4">
        <v>860511571</v>
      </c>
      <c r="E443" s="4" t="s">
        <v>49</v>
      </c>
      <c r="F443" s="4" t="s">
        <v>167</v>
      </c>
      <c r="G443" s="4" t="s">
        <v>74</v>
      </c>
      <c r="H443" s="4" t="s">
        <v>14</v>
      </c>
      <c r="I443" s="4" t="s">
        <v>168</v>
      </c>
      <c r="J443" s="4" t="s">
        <v>11</v>
      </c>
      <c r="K443" s="4" t="s">
        <v>11</v>
      </c>
      <c r="L443" s="4" t="s">
        <v>12</v>
      </c>
      <c r="M443" s="4">
        <v>61619479</v>
      </c>
      <c r="N443" s="4">
        <v>84574004</v>
      </c>
      <c r="O443" s="4">
        <v>3087267</v>
      </c>
      <c r="P443" s="4">
        <v>7689766</v>
      </c>
      <c r="Q443" s="4">
        <v>76884238</v>
      </c>
      <c r="R443" s="4">
        <v>12224443</v>
      </c>
      <c r="S443" s="4">
        <v>428926</v>
      </c>
      <c r="T443" s="28">
        <f t="shared" si="35"/>
        <v>19.959232227079809</v>
      </c>
      <c r="U443" s="18">
        <f t="shared" si="36"/>
        <v>9.0923518295290828E-2</v>
      </c>
      <c r="V443" s="18">
        <f t="shared" si="41"/>
        <v>28.500121233033205</v>
      </c>
      <c r="W443" s="18">
        <f t="shared" si="37"/>
        <v>0.15899803806340645</v>
      </c>
      <c r="X443" s="20">
        <f t="shared" si="38"/>
        <v>0.14454137704063297</v>
      </c>
    </row>
    <row r="444" spans="1:24" s="3" customFormat="1" ht="11.25" customHeight="1" x14ac:dyDescent="0.2">
      <c r="A444" s="2">
        <v>27705</v>
      </c>
      <c r="B444" s="4" t="s">
        <v>19</v>
      </c>
      <c r="C444" s="4" t="s">
        <v>9</v>
      </c>
      <c r="D444" s="4">
        <v>900311030</v>
      </c>
      <c r="E444" s="4" t="s">
        <v>49</v>
      </c>
      <c r="F444" s="4" t="s">
        <v>886</v>
      </c>
      <c r="G444" s="4" t="s">
        <v>74</v>
      </c>
      <c r="H444" s="4" t="s">
        <v>887</v>
      </c>
      <c r="I444" s="4" t="s">
        <v>888</v>
      </c>
      <c r="J444" s="4" t="s">
        <v>23</v>
      </c>
      <c r="K444" s="4" t="s">
        <v>136</v>
      </c>
      <c r="L444" s="4" t="s">
        <v>12</v>
      </c>
      <c r="M444" s="4">
        <v>15601818</v>
      </c>
      <c r="N444" s="4">
        <v>18807116</v>
      </c>
      <c r="O444" s="4">
        <v>731046</v>
      </c>
      <c r="P444" s="4">
        <v>8763283</v>
      </c>
      <c r="Q444" s="4">
        <v>10043833</v>
      </c>
      <c r="R444" s="4">
        <v>1708138</v>
      </c>
      <c r="S444" s="4">
        <v>752326</v>
      </c>
      <c r="T444" s="28">
        <f t="shared" si="35"/>
        <v>21.341773294703753</v>
      </c>
      <c r="U444" s="18">
        <f t="shared" si="36"/>
        <v>0.4659557052766623</v>
      </c>
      <c r="V444" s="18">
        <f t="shared" si="41"/>
        <v>2.2704758309562609</v>
      </c>
      <c r="W444" s="18">
        <f t="shared" si="37"/>
        <v>0.17006833944769889</v>
      </c>
      <c r="X444" s="20">
        <f t="shared" si="38"/>
        <v>9.0824026395115554E-2</v>
      </c>
    </row>
    <row r="445" spans="1:24" s="3" customFormat="1" ht="11.25" customHeight="1" x14ac:dyDescent="0.2">
      <c r="A445" s="2">
        <v>19421</v>
      </c>
      <c r="B445" s="4" t="s">
        <v>19</v>
      </c>
      <c r="C445" s="4" t="s">
        <v>9</v>
      </c>
      <c r="D445" s="4">
        <v>890919283</v>
      </c>
      <c r="E445" s="4" t="s">
        <v>49</v>
      </c>
      <c r="F445" s="4" t="s">
        <v>732</v>
      </c>
      <c r="G445" s="4" t="s">
        <v>74</v>
      </c>
      <c r="H445" s="4" t="s">
        <v>75</v>
      </c>
      <c r="I445" s="4" t="s">
        <v>733</v>
      </c>
      <c r="J445" s="4" t="s">
        <v>13</v>
      </c>
      <c r="K445" s="4" t="s">
        <v>103</v>
      </c>
      <c r="L445" s="4" t="s">
        <v>12</v>
      </c>
      <c r="M445" s="4">
        <v>15245780</v>
      </c>
      <c r="N445" s="4">
        <v>19330008</v>
      </c>
      <c r="O445" s="4">
        <v>699098</v>
      </c>
      <c r="P445" s="4">
        <v>3653169</v>
      </c>
      <c r="Q445" s="4">
        <v>15676839</v>
      </c>
      <c r="R445" s="4">
        <v>1752147</v>
      </c>
      <c r="S445" s="4">
        <v>151362</v>
      </c>
      <c r="T445" s="28">
        <f t="shared" si="35"/>
        <v>21.807786605025331</v>
      </c>
      <c r="U445" s="18">
        <f t="shared" si="36"/>
        <v>0.18898952343941089</v>
      </c>
      <c r="V445" s="18">
        <f t="shared" si="41"/>
        <v>11.575871090498275</v>
      </c>
      <c r="W445" s="18">
        <f t="shared" si="37"/>
        <v>0.11176660039692951</v>
      </c>
      <c r="X445" s="20">
        <f t="shared" si="38"/>
        <v>9.0643883851470736E-2</v>
      </c>
    </row>
    <row r="446" spans="1:24" s="3" customFormat="1" ht="11.25" customHeight="1" x14ac:dyDescent="0.2">
      <c r="A446" s="2">
        <v>15199</v>
      </c>
      <c r="B446" s="4" t="s">
        <v>19</v>
      </c>
      <c r="C446" s="4" t="s">
        <v>9</v>
      </c>
      <c r="D446" s="4">
        <v>860035715</v>
      </c>
      <c r="E446" s="4" t="s">
        <v>49</v>
      </c>
      <c r="F446" s="4" t="s">
        <v>656</v>
      </c>
      <c r="G446" s="4" t="s">
        <v>78</v>
      </c>
      <c r="H446" s="4" t="s">
        <v>14</v>
      </c>
      <c r="I446" s="4" t="s">
        <v>657</v>
      </c>
      <c r="J446" s="4" t="s">
        <v>11</v>
      </c>
      <c r="K446" s="4" t="s">
        <v>11</v>
      </c>
      <c r="L446" s="4" t="s">
        <v>12</v>
      </c>
      <c r="M446" s="4">
        <v>11597909</v>
      </c>
      <c r="N446" s="4">
        <v>11654488</v>
      </c>
      <c r="O446" s="4">
        <v>516186</v>
      </c>
      <c r="P446" s="4">
        <v>2382195</v>
      </c>
      <c r="Q446" s="4">
        <v>9272293</v>
      </c>
      <c r="R446" s="4">
        <v>5294018</v>
      </c>
      <c r="S446" s="4">
        <v>71362</v>
      </c>
      <c r="T446" s="28">
        <f t="shared" si="35"/>
        <v>22.468468730263897</v>
      </c>
      <c r="U446" s="18">
        <f t="shared" si="36"/>
        <v>0.2044015146782939</v>
      </c>
      <c r="V446" s="18">
        <f t="shared" si="41"/>
        <v>74.185392786076619</v>
      </c>
      <c r="W446" s="18">
        <f t="shared" si="37"/>
        <v>0.57095024930726412</v>
      </c>
      <c r="X446" s="20">
        <f t="shared" si="38"/>
        <v>0.45424715354290984</v>
      </c>
    </row>
    <row r="447" spans="1:24" s="3" customFormat="1" ht="11.25" customHeight="1" x14ac:dyDescent="0.2">
      <c r="A447" s="2">
        <v>5039</v>
      </c>
      <c r="B447" s="4" t="s">
        <v>21</v>
      </c>
      <c r="C447" s="4" t="s">
        <v>9</v>
      </c>
      <c r="D447" s="4">
        <v>900836437</v>
      </c>
      <c r="E447" s="4" t="s">
        <v>49</v>
      </c>
      <c r="F447" s="4" t="s">
        <v>250</v>
      </c>
      <c r="G447" s="4" t="s">
        <v>74</v>
      </c>
      <c r="H447" s="4" t="s">
        <v>10</v>
      </c>
      <c r="I447" s="4" t="s">
        <v>251</v>
      </c>
      <c r="J447" s="4" t="s">
        <v>23</v>
      </c>
      <c r="K447" s="4" t="s">
        <v>117</v>
      </c>
      <c r="L447" s="4" t="s">
        <v>12</v>
      </c>
      <c r="M447" s="4">
        <v>71190797</v>
      </c>
      <c r="N447" s="4">
        <v>79594208</v>
      </c>
      <c r="O447" s="4">
        <v>3131066</v>
      </c>
      <c r="P447" s="4">
        <v>75693474</v>
      </c>
      <c r="Q447" s="4">
        <v>3900734</v>
      </c>
      <c r="R447" s="4">
        <v>-2960390</v>
      </c>
      <c r="S447" s="4">
        <v>3391902</v>
      </c>
      <c r="T447" s="28">
        <f t="shared" si="35"/>
        <v>22.73691994994676</v>
      </c>
      <c r="U447" s="18">
        <f t="shared" si="36"/>
        <v>0.95099223802817412</v>
      </c>
      <c r="V447" s="18">
        <f t="shared" si="41"/>
        <v>-0.87278170182982884</v>
      </c>
      <c r="W447" s="18">
        <f t="shared" si="37"/>
        <v>-0.75893152416955378</v>
      </c>
      <c r="X447" s="20">
        <f t="shared" si="38"/>
        <v>-3.7193535489416514E-2</v>
      </c>
    </row>
    <row r="448" spans="1:24" s="3" customFormat="1" ht="11.25" customHeight="1" x14ac:dyDescent="0.2">
      <c r="A448" s="2">
        <v>11141</v>
      </c>
      <c r="B448" s="4" t="s">
        <v>19</v>
      </c>
      <c r="C448" s="4" t="s">
        <v>9</v>
      </c>
      <c r="D448" s="4">
        <v>830058216</v>
      </c>
      <c r="E448" s="4" t="s">
        <v>49</v>
      </c>
      <c r="F448" s="4" t="s">
        <v>552</v>
      </c>
      <c r="G448" s="4" t="s">
        <v>74</v>
      </c>
      <c r="H448" s="4" t="s">
        <v>10</v>
      </c>
      <c r="I448" s="4" t="s">
        <v>553</v>
      </c>
      <c r="J448" s="4" t="s">
        <v>13</v>
      </c>
      <c r="K448" s="4" t="s">
        <v>22</v>
      </c>
      <c r="L448" s="4" t="s">
        <v>12</v>
      </c>
      <c r="M448" s="4">
        <v>17026536</v>
      </c>
      <c r="N448" s="4">
        <v>19206059</v>
      </c>
      <c r="O448" s="4">
        <v>731046</v>
      </c>
      <c r="P448" s="4">
        <v>16211175</v>
      </c>
      <c r="Q448" s="4">
        <v>2994884</v>
      </c>
      <c r="R448" s="4">
        <v>563710</v>
      </c>
      <c r="S448" s="4">
        <v>269364</v>
      </c>
      <c r="T448" s="28">
        <f t="shared" si="35"/>
        <v>23.290649288827243</v>
      </c>
      <c r="U448" s="18">
        <f t="shared" si="36"/>
        <v>0.84406566698561114</v>
      </c>
      <c r="V448" s="18">
        <f t="shared" si="41"/>
        <v>2.0927443904901919</v>
      </c>
      <c r="W448" s="18">
        <f t="shared" si="37"/>
        <v>0.18822431853787994</v>
      </c>
      <c r="X448" s="20">
        <f t="shared" si="38"/>
        <v>2.9350633568292171E-2</v>
      </c>
    </row>
    <row r="449" spans="1:24" s="3" customFormat="1" ht="11.25" customHeight="1" x14ac:dyDescent="0.2">
      <c r="A449" s="2">
        <v>22027</v>
      </c>
      <c r="B449" s="4" t="s">
        <v>19</v>
      </c>
      <c r="C449" s="4" t="s">
        <v>9</v>
      </c>
      <c r="D449" s="4">
        <v>900075189</v>
      </c>
      <c r="E449" s="4" t="s">
        <v>49</v>
      </c>
      <c r="F449" s="4" t="s">
        <v>771</v>
      </c>
      <c r="G449" s="4" t="s">
        <v>74</v>
      </c>
      <c r="H449" s="4" t="s">
        <v>10</v>
      </c>
      <c r="I449" s="4" t="s">
        <v>772</v>
      </c>
      <c r="J449" s="4" t="s">
        <v>13</v>
      </c>
      <c r="K449" s="4" t="s">
        <v>325</v>
      </c>
      <c r="L449" s="4" t="s">
        <v>12</v>
      </c>
      <c r="M449" s="4">
        <v>12086813</v>
      </c>
      <c r="N449" s="4">
        <v>16712792</v>
      </c>
      <c r="O449" s="4">
        <v>516186</v>
      </c>
      <c r="P449" s="4">
        <v>6438141</v>
      </c>
      <c r="Q449" s="4">
        <v>10274651</v>
      </c>
      <c r="R449" s="4">
        <v>1711813</v>
      </c>
      <c r="S449" s="4">
        <v>540384</v>
      </c>
      <c r="T449" s="28">
        <f t="shared" si="35"/>
        <v>23.415615688918336</v>
      </c>
      <c r="U449" s="18">
        <f t="shared" si="36"/>
        <v>0.38522234944346823</v>
      </c>
      <c r="V449" s="18">
        <f t="shared" si="41"/>
        <v>3.1677714366080418</v>
      </c>
      <c r="W449" s="18">
        <f t="shared" si="37"/>
        <v>0.16660546426345771</v>
      </c>
      <c r="X449" s="20">
        <f t="shared" si="38"/>
        <v>0.10242531588976875</v>
      </c>
    </row>
    <row r="450" spans="1:24" s="3" customFormat="1" ht="11.25" customHeight="1" x14ac:dyDescent="0.2">
      <c r="A450" s="2">
        <v>28935</v>
      </c>
      <c r="B450" s="4" t="s">
        <v>19</v>
      </c>
      <c r="C450" s="4" t="s">
        <v>9</v>
      </c>
      <c r="D450" s="4">
        <v>900353389</v>
      </c>
      <c r="E450" s="4" t="s">
        <v>49</v>
      </c>
      <c r="F450" s="4" t="s">
        <v>925</v>
      </c>
      <c r="G450" s="4" t="s">
        <v>74</v>
      </c>
      <c r="H450" s="4" t="s">
        <v>105</v>
      </c>
      <c r="I450" s="4" t="s">
        <v>926</v>
      </c>
      <c r="J450" s="4" t="s">
        <v>11</v>
      </c>
      <c r="K450" s="4" t="s">
        <v>11</v>
      </c>
      <c r="L450" s="4" t="s">
        <v>12</v>
      </c>
      <c r="M450" s="4">
        <v>16796340</v>
      </c>
      <c r="N450" s="4">
        <v>17769807</v>
      </c>
      <c r="O450" s="4">
        <v>699098</v>
      </c>
      <c r="P450" s="4">
        <v>12948673</v>
      </c>
      <c r="Q450" s="4">
        <v>4821134</v>
      </c>
      <c r="R450" s="4">
        <v>7266472</v>
      </c>
      <c r="S450" s="4">
        <v>59277</v>
      </c>
      <c r="T450" s="28">
        <f t="shared" si="35"/>
        <v>24.025730298184232</v>
      </c>
      <c r="U450" s="18">
        <f t="shared" si="36"/>
        <v>0.72868956877246893</v>
      </c>
      <c r="V450" s="18">
        <f t="shared" si="41"/>
        <v>122.58501611080183</v>
      </c>
      <c r="W450" s="18">
        <f t="shared" si="37"/>
        <v>1.5072122036018911</v>
      </c>
      <c r="X450" s="20">
        <f t="shared" si="38"/>
        <v>0.40892239291062643</v>
      </c>
    </row>
    <row r="451" spans="1:24" s="3" customFormat="1" ht="11.25" customHeight="1" x14ac:dyDescent="0.2">
      <c r="A451" s="2">
        <v>17093</v>
      </c>
      <c r="B451" s="4" t="s">
        <v>19</v>
      </c>
      <c r="C451" s="4" t="s">
        <v>9</v>
      </c>
      <c r="D451" s="4">
        <v>860526809</v>
      </c>
      <c r="E451" s="4" t="s">
        <v>49</v>
      </c>
      <c r="F451" s="4" t="s">
        <v>693</v>
      </c>
      <c r="G451" s="4" t="s">
        <v>74</v>
      </c>
      <c r="H451" s="4" t="s">
        <v>10</v>
      </c>
      <c r="I451" s="4" t="s">
        <v>694</v>
      </c>
      <c r="J451" s="4" t="s">
        <v>11</v>
      </c>
      <c r="K451" s="4" t="s">
        <v>11</v>
      </c>
      <c r="L451" s="4" t="s">
        <v>12</v>
      </c>
      <c r="M451" s="4">
        <v>18638452</v>
      </c>
      <c r="N451" s="4">
        <v>24821312</v>
      </c>
      <c r="O451" s="4">
        <v>731046</v>
      </c>
      <c r="P451" s="4">
        <v>14850949</v>
      </c>
      <c r="Q451" s="4">
        <v>9970363</v>
      </c>
      <c r="R451" s="4">
        <v>3401511</v>
      </c>
      <c r="S451" s="4">
        <v>1705227</v>
      </c>
      <c r="T451" s="28">
        <f t="shared" si="35"/>
        <v>25.495593984509867</v>
      </c>
      <c r="U451" s="18">
        <f t="shared" si="36"/>
        <v>0.59831442431407333</v>
      </c>
      <c r="V451" s="18">
        <f t="shared" si="41"/>
        <v>1.9947555369461074</v>
      </c>
      <c r="W451" s="18">
        <f t="shared" si="37"/>
        <v>0.34116220241931011</v>
      </c>
      <c r="X451" s="20">
        <f t="shared" si="38"/>
        <v>0.13703993568107922</v>
      </c>
    </row>
    <row r="452" spans="1:24" s="3" customFormat="1" ht="11.25" customHeight="1" x14ac:dyDescent="0.2">
      <c r="A452" s="2">
        <v>24123</v>
      </c>
      <c r="B452" s="4" t="s">
        <v>19</v>
      </c>
      <c r="C452" s="4" t="s">
        <v>9</v>
      </c>
      <c r="D452" s="4">
        <v>900157534</v>
      </c>
      <c r="E452" s="4" t="s">
        <v>49</v>
      </c>
      <c r="F452" s="4" t="s">
        <v>822</v>
      </c>
      <c r="G452" s="4" t="s">
        <v>74</v>
      </c>
      <c r="H452" s="4" t="s">
        <v>10</v>
      </c>
      <c r="I452" s="4" t="s">
        <v>823</v>
      </c>
      <c r="J452" s="4" t="s">
        <v>23</v>
      </c>
      <c r="K452" s="4" t="s">
        <v>136</v>
      </c>
      <c r="L452" s="4" t="s">
        <v>12</v>
      </c>
      <c r="M452" s="4">
        <v>20748000</v>
      </c>
      <c r="N452" s="4">
        <v>27014990</v>
      </c>
      <c r="O452" s="4">
        <v>774590</v>
      </c>
      <c r="P452" s="4">
        <v>4861557</v>
      </c>
      <c r="Q452" s="4">
        <v>22153433</v>
      </c>
      <c r="R452" s="4">
        <v>3106573</v>
      </c>
      <c r="S452" s="4">
        <v>490</v>
      </c>
      <c r="T452" s="28">
        <f t="shared" si="35"/>
        <v>26.785783446726654</v>
      </c>
      <c r="U452" s="18">
        <f t="shared" si="36"/>
        <v>0.17995775678613984</v>
      </c>
      <c r="V452" s="18">
        <f t="shared" si="41"/>
        <v>6339.9448979591834</v>
      </c>
      <c r="W452" s="18">
        <f t="shared" si="37"/>
        <v>0.14022986866189091</v>
      </c>
      <c r="X452" s="20">
        <f t="shared" si="38"/>
        <v>0.11499441606308201</v>
      </c>
    </row>
    <row r="453" spans="1:24" s="3" customFormat="1" ht="11.25" customHeight="1" x14ac:dyDescent="0.2">
      <c r="A453" s="2">
        <v>32677</v>
      </c>
      <c r="B453" s="4" t="s">
        <v>19</v>
      </c>
      <c r="C453" s="4" t="s">
        <v>9</v>
      </c>
      <c r="D453" s="4">
        <v>900475440</v>
      </c>
      <c r="E453" s="4" t="s">
        <v>49</v>
      </c>
      <c r="F453" s="4" t="s">
        <v>994</v>
      </c>
      <c r="G453" s="4" t="s">
        <v>78</v>
      </c>
      <c r="H453" s="4" t="s">
        <v>10</v>
      </c>
      <c r="I453" s="4" t="s">
        <v>995</v>
      </c>
      <c r="J453" s="4" t="s">
        <v>23</v>
      </c>
      <c r="K453" s="4" t="s">
        <v>136</v>
      </c>
      <c r="L453" s="4" t="s">
        <v>12</v>
      </c>
      <c r="M453" s="4">
        <v>19685045</v>
      </c>
      <c r="N453" s="4">
        <v>24298940</v>
      </c>
      <c r="O453" s="4">
        <v>733836</v>
      </c>
      <c r="P453" s="4">
        <v>14952613</v>
      </c>
      <c r="Q453" s="4">
        <v>9346327</v>
      </c>
      <c r="R453" s="4">
        <v>-1745250</v>
      </c>
      <c r="S453" s="4">
        <v>658446</v>
      </c>
      <c r="T453" s="28">
        <f t="shared" si="35"/>
        <v>26.824855962367614</v>
      </c>
      <c r="U453" s="18">
        <f t="shared" si="36"/>
        <v>0.61536071120797864</v>
      </c>
      <c r="V453" s="18">
        <f t="shared" si="41"/>
        <v>-2.650559043566215</v>
      </c>
      <c r="W453" s="18">
        <f t="shared" si="37"/>
        <v>-0.18673110838086449</v>
      </c>
      <c r="X453" s="20">
        <f t="shared" si="38"/>
        <v>-7.1824120722961585E-2</v>
      </c>
    </row>
    <row r="454" spans="1:24" s="3" customFormat="1" ht="11.25" customHeight="1" x14ac:dyDescent="0.2">
      <c r="A454" s="2">
        <v>28005</v>
      </c>
      <c r="B454" s="4" t="s">
        <v>19</v>
      </c>
      <c r="C454" s="4" t="s">
        <v>9</v>
      </c>
      <c r="D454" s="4">
        <v>900321578</v>
      </c>
      <c r="E454" s="4" t="s">
        <v>49</v>
      </c>
      <c r="F454" s="4" t="s">
        <v>895</v>
      </c>
      <c r="G454" s="4" t="s">
        <v>74</v>
      </c>
      <c r="H454" s="4" t="s">
        <v>14</v>
      </c>
      <c r="I454" s="4" t="s">
        <v>896</v>
      </c>
      <c r="J454" s="4" t="s">
        <v>23</v>
      </c>
      <c r="K454" s="4" t="s">
        <v>136</v>
      </c>
      <c r="L454" s="4" t="s">
        <v>12</v>
      </c>
      <c r="M454" s="4">
        <v>19481459</v>
      </c>
      <c r="N454" s="4">
        <v>22918928</v>
      </c>
      <c r="O454" s="4">
        <v>699098</v>
      </c>
      <c r="P454" s="4">
        <v>22339422</v>
      </c>
      <c r="Q454" s="4">
        <v>579506</v>
      </c>
      <c r="R454" s="4">
        <v>1993715</v>
      </c>
      <c r="S454" s="4">
        <v>0</v>
      </c>
      <c r="T454" s="28">
        <f t="shared" si="35"/>
        <v>27.866563772175002</v>
      </c>
      <c r="U454" s="18">
        <f t="shared" si="36"/>
        <v>0.97471496049029871</v>
      </c>
      <c r="V454" s="18"/>
      <c r="W454" s="18">
        <f t="shared" si="37"/>
        <v>3.4403699012607292</v>
      </c>
      <c r="X454" s="20">
        <f t="shared" si="38"/>
        <v>8.6989888881364788E-2</v>
      </c>
    </row>
    <row r="455" spans="1:24" s="3" customFormat="1" ht="11.25" customHeight="1" x14ac:dyDescent="0.2">
      <c r="A455" s="2">
        <v>18213</v>
      </c>
      <c r="B455" s="4" t="s">
        <v>19</v>
      </c>
      <c r="C455" s="4" t="s">
        <v>9</v>
      </c>
      <c r="D455" s="4">
        <v>890315310</v>
      </c>
      <c r="E455" s="4" t="s">
        <v>49</v>
      </c>
      <c r="F455" s="4" t="s">
        <v>711</v>
      </c>
      <c r="G455" s="4" t="s">
        <v>74</v>
      </c>
      <c r="H455" s="4" t="s">
        <v>712</v>
      </c>
      <c r="I455" s="4" t="s">
        <v>713</v>
      </c>
      <c r="J455" s="4" t="s">
        <v>178</v>
      </c>
      <c r="K455" s="4" t="s">
        <v>179</v>
      </c>
      <c r="L455" s="4" t="s">
        <v>12</v>
      </c>
      <c r="M455" s="4">
        <v>2234888</v>
      </c>
      <c r="N455" s="4">
        <v>4967069</v>
      </c>
      <c r="O455" s="4">
        <v>80161</v>
      </c>
      <c r="P455" s="4">
        <v>1886059</v>
      </c>
      <c r="Q455" s="4">
        <v>3081010</v>
      </c>
      <c r="R455" s="4">
        <v>-419985</v>
      </c>
      <c r="S455" s="4">
        <v>0</v>
      </c>
      <c r="T455" s="28">
        <f t="shared" si="35"/>
        <v>27.879991517071893</v>
      </c>
      <c r="U455" s="18">
        <f t="shared" si="36"/>
        <v>0.37971266354463767</v>
      </c>
      <c r="V455" s="18"/>
      <c r="W455" s="18">
        <f t="shared" si="37"/>
        <v>-0.13631406584204531</v>
      </c>
      <c r="X455" s="20">
        <f t="shared" si="38"/>
        <v>-8.4553888822563164E-2</v>
      </c>
    </row>
    <row r="456" spans="1:24" s="3" customFormat="1" ht="11.25" customHeight="1" x14ac:dyDescent="0.2">
      <c r="A456" s="2">
        <v>16179</v>
      </c>
      <c r="B456" s="4" t="s">
        <v>19</v>
      </c>
      <c r="C456" s="4" t="s">
        <v>9</v>
      </c>
      <c r="D456" s="4">
        <v>860090324</v>
      </c>
      <c r="E456" s="4" t="s">
        <v>49</v>
      </c>
      <c r="F456" s="4" t="s">
        <v>672</v>
      </c>
      <c r="G456" s="4" t="s">
        <v>74</v>
      </c>
      <c r="H456" s="4" t="s">
        <v>10</v>
      </c>
      <c r="I456" s="4" t="s">
        <v>673</v>
      </c>
      <c r="J456" s="4" t="s">
        <v>11</v>
      </c>
      <c r="K456" s="4" t="s">
        <v>11</v>
      </c>
      <c r="L456" s="4" t="s">
        <v>12</v>
      </c>
      <c r="M456" s="4">
        <v>41501609</v>
      </c>
      <c r="N456" s="4">
        <v>44223689</v>
      </c>
      <c r="O456" s="4">
        <v>1484025</v>
      </c>
      <c r="P456" s="4">
        <v>29984633</v>
      </c>
      <c r="Q456" s="4">
        <v>14239056</v>
      </c>
      <c r="R456" s="4">
        <v>8460091</v>
      </c>
      <c r="S456" s="4">
        <v>267104</v>
      </c>
      <c r="T456" s="28">
        <f t="shared" si="35"/>
        <v>27.965572682400904</v>
      </c>
      <c r="U456" s="18">
        <f t="shared" si="36"/>
        <v>0.67802197595953606</v>
      </c>
      <c r="V456" s="18">
        <f t="shared" ref="V456:V461" si="42">R456/S456</f>
        <v>31.673396879118247</v>
      </c>
      <c r="W456" s="18">
        <f t="shared" si="37"/>
        <v>0.59414690131143522</v>
      </c>
      <c r="X456" s="20">
        <f t="shared" si="38"/>
        <v>0.19130224527402045</v>
      </c>
    </row>
    <row r="457" spans="1:24" s="3" customFormat="1" ht="11.25" customHeight="1" x14ac:dyDescent="0.2">
      <c r="A457" s="2">
        <v>9907</v>
      </c>
      <c r="B457" s="4" t="s">
        <v>19</v>
      </c>
      <c r="C457" s="4" t="s">
        <v>9</v>
      </c>
      <c r="D457" s="4">
        <v>830014450</v>
      </c>
      <c r="E457" s="4" t="s">
        <v>49</v>
      </c>
      <c r="F457" s="4" t="s">
        <v>514</v>
      </c>
      <c r="G457" s="4" t="s">
        <v>78</v>
      </c>
      <c r="H457" s="4" t="s">
        <v>10</v>
      </c>
      <c r="I457" s="4" t="s">
        <v>515</v>
      </c>
      <c r="J457" s="4" t="s">
        <v>11</v>
      </c>
      <c r="K457" s="4" t="s">
        <v>11</v>
      </c>
      <c r="L457" s="4" t="s">
        <v>12</v>
      </c>
      <c r="M457" s="4">
        <v>22289453</v>
      </c>
      <c r="N457" s="4">
        <v>25879505</v>
      </c>
      <c r="O457" s="4">
        <v>774590</v>
      </c>
      <c r="P457" s="4">
        <v>14272631</v>
      </c>
      <c r="Q457" s="4">
        <v>11606874</v>
      </c>
      <c r="R457" s="4">
        <v>4768876</v>
      </c>
      <c r="S457" s="4">
        <v>2033013</v>
      </c>
      <c r="T457" s="28">
        <f t="shared" si="35"/>
        <v>28.775807846731819</v>
      </c>
      <c r="U457" s="18">
        <f t="shared" si="36"/>
        <v>0.55150324552189078</v>
      </c>
      <c r="V457" s="18">
        <f t="shared" si="42"/>
        <v>2.3457183992428972</v>
      </c>
      <c r="W457" s="18">
        <f t="shared" si="37"/>
        <v>0.41086652616371988</v>
      </c>
      <c r="X457" s="20">
        <f t="shared" si="38"/>
        <v>0.18427230350812351</v>
      </c>
    </row>
    <row r="458" spans="1:24" s="3" customFormat="1" ht="11.25" customHeight="1" x14ac:dyDescent="0.2">
      <c r="A458" s="2">
        <v>24805</v>
      </c>
      <c r="B458" s="4" t="s">
        <v>19</v>
      </c>
      <c r="C458" s="4" t="s">
        <v>9</v>
      </c>
      <c r="D458" s="4">
        <v>900185676</v>
      </c>
      <c r="E458" s="4" t="s">
        <v>49</v>
      </c>
      <c r="F458" s="4" t="s">
        <v>836</v>
      </c>
      <c r="G458" s="4" t="s">
        <v>74</v>
      </c>
      <c r="H458" s="4" t="s">
        <v>10</v>
      </c>
      <c r="I458" s="4" t="s">
        <v>837</v>
      </c>
      <c r="J458" s="4" t="s">
        <v>17</v>
      </c>
      <c r="K458" s="4" t="s">
        <v>18</v>
      </c>
      <c r="L458" s="4" t="s">
        <v>12</v>
      </c>
      <c r="M458" s="4">
        <v>2875770</v>
      </c>
      <c r="N458" s="4">
        <v>4027025</v>
      </c>
      <c r="O458" s="4">
        <v>97578</v>
      </c>
      <c r="P458" s="4">
        <v>316220</v>
      </c>
      <c r="Q458" s="4">
        <v>3710805</v>
      </c>
      <c r="R458" s="4">
        <v>221445</v>
      </c>
      <c r="S458" s="4">
        <v>8268</v>
      </c>
      <c r="T458" s="28">
        <f t="shared" si="35"/>
        <v>29.471499723298283</v>
      </c>
      <c r="U458" s="18">
        <f t="shared" si="36"/>
        <v>7.8524469055940793E-2</v>
      </c>
      <c r="V458" s="18">
        <f t="shared" si="42"/>
        <v>26.783381712626994</v>
      </c>
      <c r="W458" s="18">
        <f t="shared" si="37"/>
        <v>5.967573073767013E-2</v>
      </c>
      <c r="X458" s="20">
        <f t="shared" si="38"/>
        <v>5.4989725665969297E-2</v>
      </c>
    </row>
    <row r="459" spans="1:24" s="3" customFormat="1" ht="11.25" customHeight="1" x14ac:dyDescent="0.2">
      <c r="A459" s="2">
        <v>31019</v>
      </c>
      <c r="B459" s="4" t="s">
        <v>19</v>
      </c>
      <c r="C459" s="4" t="s">
        <v>9</v>
      </c>
      <c r="D459" s="4">
        <v>900418415</v>
      </c>
      <c r="E459" s="4" t="s">
        <v>49</v>
      </c>
      <c r="F459" s="4" t="s">
        <v>963</v>
      </c>
      <c r="G459" s="4" t="s">
        <v>74</v>
      </c>
      <c r="H459" s="4" t="s">
        <v>10</v>
      </c>
      <c r="I459" s="4" t="s">
        <v>964</v>
      </c>
      <c r="J459" s="4" t="s">
        <v>13</v>
      </c>
      <c r="K459" s="4" t="s">
        <v>103</v>
      </c>
      <c r="L459" s="4" t="s">
        <v>12</v>
      </c>
      <c r="M459" s="4">
        <v>21765447</v>
      </c>
      <c r="N459" s="4">
        <v>23098366</v>
      </c>
      <c r="O459" s="4">
        <v>733836</v>
      </c>
      <c r="P459" s="4">
        <v>8607689</v>
      </c>
      <c r="Q459" s="4">
        <v>14490677</v>
      </c>
      <c r="R459" s="4">
        <v>3999922</v>
      </c>
      <c r="S459" s="4">
        <v>876500</v>
      </c>
      <c r="T459" s="28">
        <f t="shared" si="35"/>
        <v>29.659824538452732</v>
      </c>
      <c r="U459" s="18">
        <f t="shared" si="36"/>
        <v>0.37265358943572024</v>
      </c>
      <c r="V459" s="18">
        <f t="shared" si="42"/>
        <v>4.5635162578436965</v>
      </c>
      <c r="W459" s="18">
        <f t="shared" si="37"/>
        <v>0.2760341701081323</v>
      </c>
      <c r="X459" s="20">
        <f t="shared" si="38"/>
        <v>0.17316904581042658</v>
      </c>
    </row>
    <row r="460" spans="1:24" s="3" customFormat="1" ht="11.25" customHeight="1" x14ac:dyDescent="0.2">
      <c r="A460" s="2">
        <v>11373</v>
      </c>
      <c r="B460" s="4" t="s">
        <v>19</v>
      </c>
      <c r="C460" s="4" t="s">
        <v>9</v>
      </c>
      <c r="D460" s="4">
        <v>830065750</v>
      </c>
      <c r="E460" s="4" t="s">
        <v>49</v>
      </c>
      <c r="F460" s="4" t="s">
        <v>562</v>
      </c>
      <c r="G460" s="4" t="s">
        <v>74</v>
      </c>
      <c r="H460" s="4" t="s">
        <v>10</v>
      </c>
      <c r="I460" s="4" t="s">
        <v>563</v>
      </c>
      <c r="J460" s="4" t="s">
        <v>11</v>
      </c>
      <c r="K460" s="4" t="s">
        <v>11</v>
      </c>
      <c r="L460" s="4" t="s">
        <v>12</v>
      </c>
      <c r="M460" s="4">
        <v>45377456</v>
      </c>
      <c r="N460" s="4">
        <v>48424323</v>
      </c>
      <c r="O460" s="4">
        <v>1484025</v>
      </c>
      <c r="P460" s="4">
        <v>11735550</v>
      </c>
      <c r="Q460" s="4">
        <v>36688773</v>
      </c>
      <c r="R460" s="4">
        <v>11445804</v>
      </c>
      <c r="S460" s="4">
        <v>1024201</v>
      </c>
      <c r="T460" s="28">
        <f t="shared" ref="T460:T519" si="43">M460/O460</f>
        <v>30.577285423089233</v>
      </c>
      <c r="U460" s="18">
        <f t="shared" ref="U460:U519" si="44">P460/N460</f>
        <v>0.2423482513116394</v>
      </c>
      <c r="V460" s="18">
        <f t="shared" si="42"/>
        <v>11.175349369899072</v>
      </c>
      <c r="W460" s="18">
        <f t="shared" ref="W460:W519" si="45">R460/Q460</f>
        <v>0.31197020407305526</v>
      </c>
      <c r="X460" s="20">
        <f t="shared" ref="X460:X519" si="46">R460/N460</f>
        <v>0.23636477065461503</v>
      </c>
    </row>
    <row r="461" spans="1:24" s="3" customFormat="1" ht="11.25" customHeight="1" x14ac:dyDescent="0.2">
      <c r="A461" s="2">
        <v>11867</v>
      </c>
      <c r="B461" s="4" t="s">
        <v>19</v>
      </c>
      <c r="C461" s="4" t="s">
        <v>9</v>
      </c>
      <c r="D461" s="4">
        <v>830082848</v>
      </c>
      <c r="E461" s="4" t="s">
        <v>49</v>
      </c>
      <c r="F461" s="4" t="s">
        <v>576</v>
      </c>
      <c r="G461" s="4" t="s">
        <v>74</v>
      </c>
      <c r="H461" s="4" t="s">
        <v>10</v>
      </c>
      <c r="I461" s="4" t="s">
        <v>577</v>
      </c>
      <c r="J461" s="4" t="s">
        <v>11</v>
      </c>
      <c r="K461" s="4" t="s">
        <v>11</v>
      </c>
      <c r="L461" s="4" t="s">
        <v>12</v>
      </c>
      <c r="M461" s="4">
        <v>15839345</v>
      </c>
      <c r="N461" s="4">
        <v>19226379</v>
      </c>
      <c r="O461" s="4">
        <v>516186</v>
      </c>
      <c r="P461" s="4">
        <v>16348546</v>
      </c>
      <c r="Q461" s="4">
        <v>2877833</v>
      </c>
      <c r="R461" s="4">
        <v>2891377</v>
      </c>
      <c r="S461" s="4">
        <v>1700790</v>
      </c>
      <c r="T461" s="28">
        <f t="shared" si="43"/>
        <v>30.685344042651291</v>
      </c>
      <c r="U461" s="18">
        <f t="shared" si="44"/>
        <v>0.85031851291395011</v>
      </c>
      <c r="V461" s="18">
        <f t="shared" si="42"/>
        <v>1.7000199907101994</v>
      </c>
      <c r="W461" s="18">
        <f t="shared" si="45"/>
        <v>1.0047063189559644</v>
      </c>
      <c r="X461" s="20">
        <f t="shared" si="46"/>
        <v>0.15038593590607988</v>
      </c>
    </row>
    <row r="462" spans="1:24" s="3" customFormat="1" ht="11.25" customHeight="1" x14ac:dyDescent="0.2">
      <c r="A462" s="2">
        <v>38339</v>
      </c>
      <c r="B462" s="4" t="s">
        <v>19</v>
      </c>
      <c r="C462" s="4" t="s">
        <v>9</v>
      </c>
      <c r="D462" s="4">
        <v>900812558</v>
      </c>
      <c r="E462" s="4" t="s">
        <v>49</v>
      </c>
      <c r="F462" s="4" t="s">
        <v>1077</v>
      </c>
      <c r="G462" s="4" t="s">
        <v>74</v>
      </c>
      <c r="H462" s="4" t="s">
        <v>10</v>
      </c>
      <c r="I462" s="4" t="s">
        <v>1078</v>
      </c>
      <c r="J462" s="4" t="s">
        <v>26</v>
      </c>
      <c r="K462" s="4" t="s">
        <v>27</v>
      </c>
      <c r="L462" s="4" t="s">
        <v>12</v>
      </c>
      <c r="M462" s="4">
        <v>21502429</v>
      </c>
      <c r="N462" s="4">
        <v>38427999</v>
      </c>
      <c r="O462" s="4">
        <v>699098</v>
      </c>
      <c r="P462" s="4">
        <v>8112660</v>
      </c>
      <c r="Q462" s="4">
        <v>30315339</v>
      </c>
      <c r="R462" s="4">
        <v>12329668</v>
      </c>
      <c r="S462" s="4"/>
      <c r="T462" s="28">
        <f t="shared" si="43"/>
        <v>30.757388806719515</v>
      </c>
      <c r="U462" s="18">
        <f t="shared" si="44"/>
        <v>0.21111325624839325</v>
      </c>
      <c r="V462" s="18"/>
      <c r="W462" s="18">
        <f t="shared" si="45"/>
        <v>0.40671384212460893</v>
      </c>
      <c r="X462" s="20">
        <f t="shared" si="46"/>
        <v>0.32085115855238783</v>
      </c>
    </row>
    <row r="463" spans="1:24" s="3" customFormat="1" ht="11.25" customHeight="1" x14ac:dyDescent="0.2">
      <c r="A463" s="2">
        <v>11599</v>
      </c>
      <c r="B463" s="4" t="s">
        <v>19</v>
      </c>
      <c r="C463" s="4" t="s">
        <v>9</v>
      </c>
      <c r="D463" s="4">
        <v>830072417</v>
      </c>
      <c r="E463" s="4" t="s">
        <v>49</v>
      </c>
      <c r="F463" s="4" t="s">
        <v>570</v>
      </c>
      <c r="G463" s="4" t="s">
        <v>74</v>
      </c>
      <c r="H463" s="4" t="s">
        <v>14</v>
      </c>
      <c r="I463" s="4" t="s">
        <v>571</v>
      </c>
      <c r="J463" s="4" t="s">
        <v>11</v>
      </c>
      <c r="K463" s="4" t="s">
        <v>11</v>
      </c>
      <c r="L463" s="4" t="s">
        <v>12</v>
      </c>
      <c r="M463" s="4">
        <v>2486696</v>
      </c>
      <c r="N463" s="4">
        <v>3665567</v>
      </c>
      <c r="O463" s="4">
        <v>80161</v>
      </c>
      <c r="P463" s="4">
        <v>1350256</v>
      </c>
      <c r="Q463" s="4">
        <v>2315311</v>
      </c>
      <c r="R463" s="4">
        <v>474303</v>
      </c>
      <c r="S463" s="4">
        <v>317256</v>
      </c>
      <c r="T463" s="28">
        <f t="shared" si="43"/>
        <v>31.021269694739338</v>
      </c>
      <c r="U463" s="18">
        <f t="shared" si="44"/>
        <v>0.36836211150962456</v>
      </c>
      <c r="V463" s="18">
        <f>R463/S463</f>
        <v>1.495016642711249</v>
      </c>
      <c r="W463" s="18">
        <f t="shared" si="45"/>
        <v>0.20485498492427151</v>
      </c>
      <c r="X463" s="20">
        <f t="shared" si="46"/>
        <v>0.12939417012429455</v>
      </c>
    </row>
    <row r="464" spans="1:24" s="3" customFormat="1" ht="11.25" customHeight="1" x14ac:dyDescent="0.2">
      <c r="A464" s="2">
        <v>3163</v>
      </c>
      <c r="B464" s="4" t="s">
        <v>19</v>
      </c>
      <c r="C464" s="4" t="s">
        <v>9</v>
      </c>
      <c r="D464" s="4">
        <v>800174381</v>
      </c>
      <c r="E464" s="4" t="s">
        <v>49</v>
      </c>
      <c r="F464" s="4" t="s">
        <v>370</v>
      </c>
      <c r="G464" s="4" t="s">
        <v>74</v>
      </c>
      <c r="H464" s="4" t="s">
        <v>10</v>
      </c>
      <c r="I464" s="4" t="s">
        <v>371</v>
      </c>
      <c r="J464" s="4" t="s">
        <v>178</v>
      </c>
      <c r="K464" s="4" t="s">
        <v>179</v>
      </c>
      <c r="L464" s="4" t="s">
        <v>12</v>
      </c>
      <c r="M464" s="4">
        <v>6133780</v>
      </c>
      <c r="N464" s="4">
        <v>6481575</v>
      </c>
      <c r="O464" s="4">
        <v>192910</v>
      </c>
      <c r="P464" s="4">
        <v>2326714</v>
      </c>
      <c r="Q464" s="4">
        <v>4154861</v>
      </c>
      <c r="R464" s="4">
        <v>584775</v>
      </c>
      <c r="S464" s="4"/>
      <c r="T464" s="28">
        <f t="shared" si="43"/>
        <v>31.796070706547095</v>
      </c>
      <c r="U464" s="18">
        <f t="shared" si="44"/>
        <v>0.3589735519530361</v>
      </c>
      <c r="V464" s="18"/>
      <c r="W464" s="18">
        <f t="shared" si="45"/>
        <v>0.1407447806316505</v>
      </c>
      <c r="X464" s="20">
        <f t="shared" si="46"/>
        <v>9.0221126809456029E-2</v>
      </c>
    </row>
    <row r="465" spans="1:24" s="3" customFormat="1" ht="11.25" customHeight="1" x14ac:dyDescent="0.2">
      <c r="A465" s="2">
        <v>31903</v>
      </c>
      <c r="B465" s="4" t="s">
        <v>19</v>
      </c>
      <c r="C465" s="4" t="s">
        <v>9</v>
      </c>
      <c r="D465" s="4">
        <v>900448208</v>
      </c>
      <c r="E465" s="4" t="s">
        <v>49</v>
      </c>
      <c r="F465" s="4" t="s">
        <v>988</v>
      </c>
      <c r="G465" s="4" t="s">
        <v>74</v>
      </c>
      <c r="H465" s="4" t="s">
        <v>10</v>
      </c>
      <c r="I465" s="4" t="s">
        <v>989</v>
      </c>
      <c r="J465" s="4" t="s">
        <v>11</v>
      </c>
      <c r="K465" s="4" t="s">
        <v>11</v>
      </c>
      <c r="L465" s="4" t="s">
        <v>12</v>
      </c>
      <c r="M465" s="4">
        <v>48525282</v>
      </c>
      <c r="N465" s="4">
        <v>51455788</v>
      </c>
      <c r="O465" s="4">
        <v>1484025</v>
      </c>
      <c r="P465" s="4">
        <v>34456352</v>
      </c>
      <c r="Q465" s="4">
        <v>16999436</v>
      </c>
      <c r="R465" s="4">
        <v>6990555</v>
      </c>
      <c r="S465" s="4">
        <v>2644595</v>
      </c>
      <c r="T465" s="28">
        <f t="shared" si="43"/>
        <v>32.698426239450143</v>
      </c>
      <c r="U465" s="18">
        <f t="shared" si="44"/>
        <v>0.66963024645546187</v>
      </c>
      <c r="V465" s="18">
        <f>R465/S465</f>
        <v>2.6433366923857906</v>
      </c>
      <c r="W465" s="18">
        <f t="shared" si="45"/>
        <v>0.41122276056688001</v>
      </c>
      <c r="X465" s="20">
        <f t="shared" si="46"/>
        <v>0.13585556206038474</v>
      </c>
    </row>
    <row r="466" spans="1:24" s="3" customFormat="1" ht="11.25" customHeight="1" x14ac:dyDescent="0.2">
      <c r="A466" s="2">
        <v>11355</v>
      </c>
      <c r="B466" s="4" t="s">
        <v>19</v>
      </c>
      <c r="C466" s="4" t="s">
        <v>9</v>
      </c>
      <c r="D466" s="4">
        <v>830065332</v>
      </c>
      <c r="E466" s="4" t="s">
        <v>49</v>
      </c>
      <c r="F466" s="4" t="s">
        <v>560</v>
      </c>
      <c r="G466" s="4" t="s">
        <v>74</v>
      </c>
      <c r="H466" s="4" t="s">
        <v>10</v>
      </c>
      <c r="I466" s="4" t="s">
        <v>561</v>
      </c>
      <c r="J466" s="4" t="s">
        <v>11</v>
      </c>
      <c r="K466" s="4" t="s">
        <v>11</v>
      </c>
      <c r="L466" s="4" t="s">
        <v>12</v>
      </c>
      <c r="M466" s="4">
        <v>22885530</v>
      </c>
      <c r="N466" s="4">
        <v>23488192</v>
      </c>
      <c r="O466" s="4">
        <v>699098</v>
      </c>
      <c r="P466" s="4">
        <v>5552884</v>
      </c>
      <c r="Q466" s="4">
        <v>17935308</v>
      </c>
      <c r="R466" s="4">
        <v>4464863</v>
      </c>
      <c r="S466" s="4">
        <v>444895</v>
      </c>
      <c r="T466" s="28">
        <f t="shared" si="43"/>
        <v>32.735796698030889</v>
      </c>
      <c r="U466" s="18">
        <f t="shared" si="44"/>
        <v>0.23641172551723011</v>
      </c>
      <c r="V466" s="18">
        <f>R466/S466</f>
        <v>10.035767990199934</v>
      </c>
      <c r="W466" s="18">
        <f t="shared" si="45"/>
        <v>0.24894264430808771</v>
      </c>
      <c r="X466" s="20">
        <f t="shared" si="46"/>
        <v>0.19008968421239064</v>
      </c>
    </row>
    <row r="467" spans="1:24" s="3" customFormat="1" ht="11.25" customHeight="1" x14ac:dyDescent="0.2">
      <c r="A467" s="2">
        <v>9857</v>
      </c>
      <c r="B467" s="4" t="s">
        <v>19</v>
      </c>
      <c r="C467" s="4" t="s">
        <v>9</v>
      </c>
      <c r="D467" s="4">
        <v>830012595</v>
      </c>
      <c r="E467" s="4" t="s">
        <v>49</v>
      </c>
      <c r="F467" s="4" t="s">
        <v>506</v>
      </c>
      <c r="G467" s="4" t="s">
        <v>74</v>
      </c>
      <c r="H467" s="4" t="s">
        <v>10</v>
      </c>
      <c r="I467" s="4" t="s">
        <v>507</v>
      </c>
      <c r="J467" s="4" t="s">
        <v>23</v>
      </c>
      <c r="K467" s="4" t="s">
        <v>61</v>
      </c>
      <c r="L467" s="4" t="s">
        <v>12</v>
      </c>
      <c r="M467" s="4">
        <v>104531009</v>
      </c>
      <c r="N467" s="4">
        <v>107456856</v>
      </c>
      <c r="O467" s="4">
        <v>3170245</v>
      </c>
      <c r="P467" s="4">
        <v>52501570</v>
      </c>
      <c r="Q467" s="4">
        <v>54955286</v>
      </c>
      <c r="R467" s="4">
        <v>-264921</v>
      </c>
      <c r="S467" s="4"/>
      <c r="T467" s="28">
        <f t="shared" si="43"/>
        <v>32.972533353100474</v>
      </c>
      <c r="U467" s="18">
        <f t="shared" si="44"/>
        <v>0.48858278526220794</v>
      </c>
      <c r="V467" s="18"/>
      <c r="W467" s="18">
        <f t="shared" si="45"/>
        <v>-4.8206645671901331E-3</v>
      </c>
      <c r="X467" s="20">
        <f t="shared" si="46"/>
        <v>-2.4653708461375421E-3</v>
      </c>
    </row>
    <row r="468" spans="1:24" s="3" customFormat="1" ht="11.25" customHeight="1" x14ac:dyDescent="0.2">
      <c r="A468" s="2">
        <v>34035</v>
      </c>
      <c r="B468" s="4" t="s">
        <v>19</v>
      </c>
      <c r="C468" s="4" t="s">
        <v>9</v>
      </c>
      <c r="D468" s="4">
        <v>900533084</v>
      </c>
      <c r="E468" s="4" t="s">
        <v>49</v>
      </c>
      <c r="F468" s="4" t="s">
        <v>1021</v>
      </c>
      <c r="G468" s="4" t="s">
        <v>74</v>
      </c>
      <c r="H468" s="4" t="s">
        <v>10</v>
      </c>
      <c r="I468" s="4" t="s">
        <v>1022</v>
      </c>
      <c r="J468" s="4" t="s">
        <v>13</v>
      </c>
      <c r="K468" s="4" t="s">
        <v>22</v>
      </c>
      <c r="L468" s="4" t="s">
        <v>12</v>
      </c>
      <c r="M468" s="4">
        <v>25746896</v>
      </c>
      <c r="N468" s="4">
        <v>27195979</v>
      </c>
      <c r="O468" s="4">
        <v>774590</v>
      </c>
      <c r="P468" s="4">
        <v>16371960</v>
      </c>
      <c r="Q468" s="4">
        <v>10824019</v>
      </c>
      <c r="R468" s="4">
        <v>2645199</v>
      </c>
      <c r="S468" s="4">
        <v>1038095</v>
      </c>
      <c r="T468" s="28">
        <f t="shared" si="43"/>
        <v>33.239385997753651</v>
      </c>
      <c r="U468" s="18">
        <f t="shared" si="44"/>
        <v>0.60199928820359805</v>
      </c>
      <c r="V468" s="18">
        <f>R468/S468</f>
        <v>2.5481280614972617</v>
      </c>
      <c r="W468" s="18">
        <f t="shared" si="45"/>
        <v>0.24438233155355696</v>
      </c>
      <c r="X468" s="20">
        <f t="shared" si="46"/>
        <v>9.7264341908779972E-2</v>
      </c>
    </row>
    <row r="469" spans="1:24" s="3" customFormat="1" ht="11.25" customHeight="1" x14ac:dyDescent="0.2">
      <c r="A469" s="2">
        <v>25001</v>
      </c>
      <c r="B469" s="4" t="s">
        <v>19</v>
      </c>
      <c r="C469" s="4" t="s">
        <v>9</v>
      </c>
      <c r="D469" s="4">
        <v>900193129</v>
      </c>
      <c r="E469" s="4" t="s">
        <v>49</v>
      </c>
      <c r="F469" s="4" t="s">
        <v>838</v>
      </c>
      <c r="G469" s="4" t="s">
        <v>74</v>
      </c>
      <c r="H469" s="4" t="s">
        <v>10</v>
      </c>
      <c r="I469" s="4" t="s">
        <v>839</v>
      </c>
      <c r="J469" s="4" t="s">
        <v>11</v>
      </c>
      <c r="K469" s="4" t="s">
        <v>11</v>
      </c>
      <c r="L469" s="4" t="s">
        <v>12</v>
      </c>
      <c r="M469" s="4">
        <v>25085361</v>
      </c>
      <c r="N469" s="4">
        <v>26672410</v>
      </c>
      <c r="O469" s="4">
        <v>731046</v>
      </c>
      <c r="P469" s="4">
        <v>11079297</v>
      </c>
      <c r="Q469" s="4">
        <v>15593113</v>
      </c>
      <c r="R469" s="4">
        <v>5777909</v>
      </c>
      <c r="S469" s="4">
        <v>124238</v>
      </c>
      <c r="T469" s="28">
        <f t="shared" si="43"/>
        <v>34.314340000492443</v>
      </c>
      <c r="U469" s="18">
        <f t="shared" si="44"/>
        <v>0.41538417413349599</v>
      </c>
      <c r="V469" s="18">
        <f>R469/S469</f>
        <v>46.50677731450925</v>
      </c>
      <c r="W469" s="18">
        <f t="shared" si="45"/>
        <v>0.37054236700522852</v>
      </c>
      <c r="X469" s="20">
        <f t="shared" si="46"/>
        <v>0.21662493190529089</v>
      </c>
    </row>
    <row r="470" spans="1:24" s="3" customFormat="1" ht="11.25" customHeight="1" x14ac:dyDescent="0.2">
      <c r="A470" s="2">
        <v>21031</v>
      </c>
      <c r="B470" s="4" t="s">
        <v>19</v>
      </c>
      <c r="C470" s="4" t="s">
        <v>9</v>
      </c>
      <c r="D470" s="4">
        <v>900027619</v>
      </c>
      <c r="E470" s="4" t="s">
        <v>49</v>
      </c>
      <c r="F470" s="4" t="s">
        <v>755</v>
      </c>
      <c r="G470" s="4" t="s">
        <v>74</v>
      </c>
      <c r="H470" s="4" t="s">
        <v>10</v>
      </c>
      <c r="I470" s="4" t="s">
        <v>756</v>
      </c>
      <c r="J470" s="4" t="s">
        <v>11</v>
      </c>
      <c r="K470" s="4" t="s">
        <v>11</v>
      </c>
      <c r="L470" s="4" t="s">
        <v>12</v>
      </c>
      <c r="M470" s="4">
        <v>3451533</v>
      </c>
      <c r="N470" s="4">
        <v>9860837</v>
      </c>
      <c r="O470" s="4">
        <v>97578</v>
      </c>
      <c r="P470" s="4">
        <v>1249677</v>
      </c>
      <c r="Q470" s="4">
        <v>8611160</v>
      </c>
      <c r="R470" s="4">
        <v>987827</v>
      </c>
      <c r="S470" s="4">
        <v>247230</v>
      </c>
      <c r="T470" s="28">
        <f t="shared" si="43"/>
        <v>35.372040828875363</v>
      </c>
      <c r="U470" s="18">
        <f t="shared" si="44"/>
        <v>0.1267313312247226</v>
      </c>
      <c r="V470" s="18">
        <f>R470/S470</f>
        <v>3.9955790154916473</v>
      </c>
      <c r="W470" s="18">
        <f t="shared" si="45"/>
        <v>0.11471474226468908</v>
      </c>
      <c r="X470" s="20">
        <f t="shared" si="46"/>
        <v>0.10017679026638408</v>
      </c>
    </row>
    <row r="471" spans="1:24" s="3" customFormat="1" ht="11.25" customHeight="1" x14ac:dyDescent="0.2">
      <c r="A471" s="2">
        <v>12795</v>
      </c>
      <c r="B471" s="4" t="s">
        <v>19</v>
      </c>
      <c r="C471" s="4" t="s">
        <v>9</v>
      </c>
      <c r="D471" s="4">
        <v>830116638</v>
      </c>
      <c r="E471" s="4" t="s">
        <v>49</v>
      </c>
      <c r="F471" s="4" t="s">
        <v>598</v>
      </c>
      <c r="G471" s="4" t="s">
        <v>74</v>
      </c>
      <c r="H471" s="4" t="s">
        <v>75</v>
      </c>
      <c r="I471" s="4" t="s">
        <v>599</v>
      </c>
      <c r="J471" s="4" t="s">
        <v>11</v>
      </c>
      <c r="K471" s="4" t="s">
        <v>11</v>
      </c>
      <c r="L471" s="4" t="s">
        <v>12</v>
      </c>
      <c r="M471" s="4">
        <v>26936350</v>
      </c>
      <c r="N471" s="4">
        <v>46721331</v>
      </c>
      <c r="O471" s="4">
        <v>733836</v>
      </c>
      <c r="P471" s="4">
        <v>34897390</v>
      </c>
      <c r="Q471" s="4">
        <v>11823941</v>
      </c>
      <c r="R471" s="4">
        <v>7120104</v>
      </c>
      <c r="S471" s="4">
        <v>4420858</v>
      </c>
      <c r="T471" s="28">
        <f t="shared" si="43"/>
        <v>36.706225914236967</v>
      </c>
      <c r="U471" s="18">
        <f t="shared" si="44"/>
        <v>0.74692628084589452</v>
      </c>
      <c r="V471" s="18">
        <f>R471/S471</f>
        <v>1.6105706177398142</v>
      </c>
      <c r="W471" s="18">
        <f t="shared" si="45"/>
        <v>0.60217688839956152</v>
      </c>
      <c r="X471" s="20">
        <f t="shared" si="46"/>
        <v>0.15239514473592372</v>
      </c>
    </row>
    <row r="472" spans="1:24" s="3" customFormat="1" ht="11.25" customHeight="1" x14ac:dyDescent="0.2">
      <c r="A472" s="2">
        <v>35889</v>
      </c>
      <c r="B472" s="4" t="s">
        <v>19</v>
      </c>
      <c r="C472" s="4" t="s">
        <v>9</v>
      </c>
      <c r="D472" s="4">
        <v>900618831</v>
      </c>
      <c r="E472" s="4" t="s">
        <v>49</v>
      </c>
      <c r="F472" s="4" t="s">
        <v>1048</v>
      </c>
      <c r="G472" s="4" t="s">
        <v>74</v>
      </c>
      <c r="H472" s="4" t="s">
        <v>10</v>
      </c>
      <c r="I472" s="4" t="s">
        <v>1049</v>
      </c>
      <c r="J472" s="4" t="s">
        <v>11</v>
      </c>
      <c r="K472" s="4" t="s">
        <v>11</v>
      </c>
      <c r="L472" s="4" t="s">
        <v>12</v>
      </c>
      <c r="M472" s="4">
        <v>54636116</v>
      </c>
      <c r="N472" s="4">
        <v>55944465</v>
      </c>
      <c r="O472" s="4">
        <v>1484025</v>
      </c>
      <c r="P472" s="4">
        <v>33392673</v>
      </c>
      <c r="Q472" s="4">
        <v>22551792</v>
      </c>
      <c r="R472" s="4">
        <v>7028000</v>
      </c>
      <c r="S472" s="4">
        <v>134557</v>
      </c>
      <c r="T472" s="28">
        <f t="shared" si="43"/>
        <v>36.816169538922864</v>
      </c>
      <c r="U472" s="18">
        <f t="shared" si="44"/>
        <v>0.5968896654923771</v>
      </c>
      <c r="V472" s="18">
        <f>R472/S472</f>
        <v>52.230653180436541</v>
      </c>
      <c r="W472" s="18">
        <f t="shared" si="45"/>
        <v>0.31163820595720287</v>
      </c>
      <c r="X472" s="20">
        <f t="shared" si="46"/>
        <v>0.12562458144876351</v>
      </c>
    </row>
    <row r="473" spans="1:24" s="3" customFormat="1" ht="11.25" customHeight="1" x14ac:dyDescent="0.2">
      <c r="A473" s="2">
        <v>42227</v>
      </c>
      <c r="B473" s="4" t="s">
        <v>19</v>
      </c>
      <c r="C473" s="4" t="s">
        <v>9</v>
      </c>
      <c r="D473" s="4">
        <v>901250883</v>
      </c>
      <c r="E473" s="4" t="s">
        <v>49</v>
      </c>
      <c r="F473" s="4" t="s">
        <v>1097</v>
      </c>
      <c r="G473" s="4" t="s">
        <v>74</v>
      </c>
      <c r="H473" s="4" t="s">
        <v>10</v>
      </c>
      <c r="I473" s="4" t="s">
        <v>1098</v>
      </c>
      <c r="J473" s="4" t="s">
        <v>11</v>
      </c>
      <c r="K473" s="4" t="s">
        <v>11</v>
      </c>
      <c r="L473" s="4" t="s">
        <v>12</v>
      </c>
      <c r="M473" s="4">
        <v>76321437</v>
      </c>
      <c r="N473" s="4">
        <v>76336953</v>
      </c>
      <c r="O473" s="4">
        <v>2057884</v>
      </c>
      <c r="P473" s="4">
        <v>62417614</v>
      </c>
      <c r="Q473" s="4">
        <v>13919339</v>
      </c>
      <c r="R473" s="4">
        <v>3076852</v>
      </c>
      <c r="S473" s="4"/>
      <c r="T473" s="28">
        <f t="shared" si="43"/>
        <v>37.087336798381251</v>
      </c>
      <c r="U473" s="18">
        <f t="shared" si="44"/>
        <v>0.81765922724214579</v>
      </c>
      <c r="V473" s="18"/>
      <c r="W473" s="18">
        <f t="shared" si="45"/>
        <v>0.22104871502878118</v>
      </c>
      <c r="X473" s="20">
        <f t="shared" si="46"/>
        <v>4.0306193515478671E-2</v>
      </c>
    </row>
    <row r="474" spans="1:24" s="3" customFormat="1" ht="11.25" customHeight="1" x14ac:dyDescent="0.2">
      <c r="A474" s="2">
        <v>23583</v>
      </c>
      <c r="B474" s="4" t="s">
        <v>19</v>
      </c>
      <c r="C474" s="4" t="s">
        <v>9</v>
      </c>
      <c r="D474" s="4">
        <v>900136532</v>
      </c>
      <c r="E474" s="4" t="s">
        <v>49</v>
      </c>
      <c r="F474" s="4" t="s">
        <v>808</v>
      </c>
      <c r="G474" s="4" t="s">
        <v>74</v>
      </c>
      <c r="H474" s="4" t="s">
        <v>105</v>
      </c>
      <c r="I474" s="4" t="s">
        <v>809</v>
      </c>
      <c r="J474" s="4" t="s">
        <v>178</v>
      </c>
      <c r="K474" s="4" t="s">
        <v>179</v>
      </c>
      <c r="L474" s="4" t="s">
        <v>12</v>
      </c>
      <c r="M474" s="4">
        <v>27587168</v>
      </c>
      <c r="N474" s="4">
        <v>28007365</v>
      </c>
      <c r="O474" s="4">
        <v>731046</v>
      </c>
      <c r="P474" s="4">
        <v>13153803</v>
      </c>
      <c r="Q474" s="4">
        <v>14853562</v>
      </c>
      <c r="R474" s="4">
        <v>8768294</v>
      </c>
      <c r="S474" s="4">
        <v>3528600</v>
      </c>
      <c r="T474" s="28">
        <f t="shared" si="43"/>
        <v>37.736569244616618</v>
      </c>
      <c r="U474" s="18">
        <f t="shared" si="44"/>
        <v>0.46965514249555429</v>
      </c>
      <c r="V474" s="18">
        <f>R474/S474</f>
        <v>2.4849214986113473</v>
      </c>
      <c r="W474" s="18">
        <f t="shared" si="45"/>
        <v>0.5903159121024304</v>
      </c>
      <c r="X474" s="20">
        <f t="shared" si="46"/>
        <v>0.31307100828657036</v>
      </c>
    </row>
    <row r="475" spans="1:24" s="3" customFormat="1" ht="11.25" customHeight="1" x14ac:dyDescent="0.2">
      <c r="A475" s="2">
        <v>34717</v>
      </c>
      <c r="B475" s="4" t="s">
        <v>19</v>
      </c>
      <c r="C475" s="4" t="s">
        <v>9</v>
      </c>
      <c r="D475" s="4">
        <v>900562348</v>
      </c>
      <c r="E475" s="4" t="s">
        <v>49</v>
      </c>
      <c r="F475" s="4" t="s">
        <v>1036</v>
      </c>
      <c r="G475" s="4" t="s">
        <v>74</v>
      </c>
      <c r="H475" s="4" t="s">
        <v>10</v>
      </c>
      <c r="I475" s="4" t="s">
        <v>1037</v>
      </c>
      <c r="J475" s="4" t="s">
        <v>178</v>
      </c>
      <c r="K475" s="4" t="s">
        <v>179</v>
      </c>
      <c r="L475" s="4" t="s">
        <v>12</v>
      </c>
      <c r="M475" s="4">
        <v>3866512</v>
      </c>
      <c r="N475" s="4">
        <v>4347976</v>
      </c>
      <c r="O475" s="4">
        <v>97578</v>
      </c>
      <c r="P475" s="4">
        <v>2142175</v>
      </c>
      <c r="Q475" s="4">
        <v>2205801</v>
      </c>
      <c r="R475" s="4">
        <v>3722</v>
      </c>
      <c r="S475" s="4">
        <v>13971</v>
      </c>
      <c r="T475" s="28">
        <f t="shared" si="43"/>
        <v>39.624833466560084</v>
      </c>
      <c r="U475" s="18">
        <f t="shared" si="44"/>
        <v>0.49268326228111653</v>
      </c>
      <c r="V475" s="18">
        <f>R475/S475</f>
        <v>0.26640899005081953</v>
      </c>
      <c r="W475" s="18">
        <f t="shared" si="45"/>
        <v>1.6873688968315817E-3</v>
      </c>
      <c r="X475" s="20">
        <f t="shared" si="46"/>
        <v>8.5603048406890933E-4</v>
      </c>
    </row>
    <row r="476" spans="1:24" s="3" customFormat="1" ht="11.25" customHeight="1" x14ac:dyDescent="0.2">
      <c r="A476" s="2">
        <v>17085</v>
      </c>
      <c r="B476" s="4" t="s">
        <v>19</v>
      </c>
      <c r="C476" s="4" t="s">
        <v>9</v>
      </c>
      <c r="D476" s="4">
        <v>860526532</v>
      </c>
      <c r="E476" s="4" t="s">
        <v>49</v>
      </c>
      <c r="F476" s="4" t="s">
        <v>691</v>
      </c>
      <c r="G476" s="4" t="s">
        <v>74</v>
      </c>
      <c r="H476" s="4" t="s">
        <v>10</v>
      </c>
      <c r="I476" s="4" t="s">
        <v>692</v>
      </c>
      <c r="J476" s="4" t="s">
        <v>11</v>
      </c>
      <c r="K476" s="4" t="s">
        <v>11</v>
      </c>
      <c r="L476" s="4" t="s">
        <v>12</v>
      </c>
      <c r="M476" s="4">
        <v>3975391</v>
      </c>
      <c r="N476" s="4">
        <v>6107646</v>
      </c>
      <c r="O476" s="4">
        <v>97578</v>
      </c>
      <c r="P476" s="4">
        <v>2958886</v>
      </c>
      <c r="Q476" s="4">
        <v>3148760</v>
      </c>
      <c r="R476" s="4">
        <v>865321</v>
      </c>
      <c r="S476" s="4">
        <v>97124</v>
      </c>
      <c r="T476" s="28">
        <f t="shared" si="43"/>
        <v>40.740648506835555</v>
      </c>
      <c r="U476" s="18">
        <f t="shared" si="44"/>
        <v>0.48445604083799226</v>
      </c>
      <c r="V476" s="18">
        <f>R476/S476</f>
        <v>8.9094456570981428</v>
      </c>
      <c r="W476" s="18">
        <f t="shared" si="45"/>
        <v>0.27481325982291444</v>
      </c>
      <c r="X476" s="20">
        <f t="shared" si="46"/>
        <v>0.14167831599932282</v>
      </c>
    </row>
    <row r="477" spans="1:24" s="3" customFormat="1" ht="11.25" customHeight="1" x14ac:dyDescent="0.2">
      <c r="A477" s="2">
        <v>17503</v>
      </c>
      <c r="B477" s="4" t="s">
        <v>19</v>
      </c>
      <c r="C477" s="4" t="s">
        <v>9</v>
      </c>
      <c r="D477" s="4">
        <v>890106697</v>
      </c>
      <c r="E477" s="4" t="s">
        <v>49</v>
      </c>
      <c r="F477" s="4" t="s">
        <v>701</v>
      </c>
      <c r="G477" s="4" t="s">
        <v>78</v>
      </c>
      <c r="H477" s="4" t="s">
        <v>10</v>
      </c>
      <c r="I477" s="4" t="s">
        <v>702</v>
      </c>
      <c r="J477" s="4" t="s">
        <v>17</v>
      </c>
      <c r="K477" s="4" t="s">
        <v>18</v>
      </c>
      <c r="L477" s="4" t="s">
        <v>12</v>
      </c>
      <c r="M477" s="4">
        <v>28602295</v>
      </c>
      <c r="N477" s="4">
        <v>30625887</v>
      </c>
      <c r="O477" s="4">
        <v>699098</v>
      </c>
      <c r="P477" s="4">
        <v>21186488</v>
      </c>
      <c r="Q477" s="4">
        <v>9439399</v>
      </c>
      <c r="R477" s="4">
        <v>2029148</v>
      </c>
      <c r="S477" s="4">
        <v>457993</v>
      </c>
      <c r="T477" s="28">
        <f t="shared" si="43"/>
        <v>40.913140933030846</v>
      </c>
      <c r="U477" s="18">
        <f t="shared" si="44"/>
        <v>0.6917836534824281</v>
      </c>
      <c r="V477" s="18">
        <f>R477/S477</f>
        <v>4.4305218638712818</v>
      </c>
      <c r="W477" s="18">
        <f t="shared" si="45"/>
        <v>0.21496580449666339</v>
      </c>
      <c r="X477" s="20">
        <f t="shared" si="46"/>
        <v>6.6255974888172212E-2</v>
      </c>
    </row>
    <row r="478" spans="1:24" s="3" customFormat="1" ht="11.25" customHeight="1" x14ac:dyDescent="0.2">
      <c r="A478" s="2">
        <v>37161</v>
      </c>
      <c r="B478" s="4" t="s">
        <v>19</v>
      </c>
      <c r="C478" s="4" t="s">
        <v>9</v>
      </c>
      <c r="D478" s="4">
        <v>900706244</v>
      </c>
      <c r="E478" s="4" t="s">
        <v>49</v>
      </c>
      <c r="F478" s="4" t="s">
        <v>1062</v>
      </c>
      <c r="G478" s="4" t="s">
        <v>74</v>
      </c>
      <c r="H478" s="4" t="s">
        <v>10</v>
      </c>
      <c r="I478" s="4" t="s">
        <v>1063</v>
      </c>
      <c r="J478" s="4" t="s">
        <v>23</v>
      </c>
      <c r="K478" s="4" t="s">
        <v>136</v>
      </c>
      <c r="L478" s="4" t="s">
        <v>12</v>
      </c>
      <c r="M478" s="4">
        <v>21708712</v>
      </c>
      <c r="N478" s="4">
        <v>21897577</v>
      </c>
      <c r="O478" s="4">
        <v>516186</v>
      </c>
      <c r="P478" s="4">
        <v>9423975</v>
      </c>
      <c r="Q478" s="4">
        <v>12473602</v>
      </c>
      <c r="R478" s="4">
        <v>3295398</v>
      </c>
      <c r="S478" s="4"/>
      <c r="T478" s="28">
        <f t="shared" si="43"/>
        <v>42.055987570371919</v>
      </c>
      <c r="U478" s="18">
        <f t="shared" si="44"/>
        <v>0.43036610854251134</v>
      </c>
      <c r="V478" s="18"/>
      <c r="W478" s="18">
        <f t="shared" si="45"/>
        <v>0.26418976651652026</v>
      </c>
      <c r="X478" s="20">
        <f t="shared" si="46"/>
        <v>0.15049144478405077</v>
      </c>
    </row>
    <row r="479" spans="1:24" s="3" customFormat="1" ht="11.25" customHeight="1" x14ac:dyDescent="0.2">
      <c r="A479" s="2">
        <v>14669</v>
      </c>
      <c r="B479" s="4" t="s">
        <v>19</v>
      </c>
      <c r="C479" s="4" t="s">
        <v>9</v>
      </c>
      <c r="D479" s="4">
        <v>860003981</v>
      </c>
      <c r="E479" s="4" t="s">
        <v>49</v>
      </c>
      <c r="F479" s="4" t="s">
        <v>644</v>
      </c>
      <c r="G479" s="4" t="s">
        <v>78</v>
      </c>
      <c r="H479" s="4" t="s">
        <v>75</v>
      </c>
      <c r="I479" s="4" t="s">
        <v>645</v>
      </c>
      <c r="J479" s="4" t="s">
        <v>11</v>
      </c>
      <c r="K479" s="4" t="s">
        <v>11</v>
      </c>
      <c r="L479" s="4" t="s">
        <v>12</v>
      </c>
      <c r="M479" s="4">
        <v>30998360</v>
      </c>
      <c r="N479" s="4">
        <v>38334198</v>
      </c>
      <c r="O479" s="4">
        <v>731046</v>
      </c>
      <c r="P479" s="4">
        <v>21236398</v>
      </c>
      <c r="Q479" s="4">
        <v>17097800</v>
      </c>
      <c r="R479" s="4">
        <v>2797259</v>
      </c>
      <c r="S479" s="4"/>
      <c r="T479" s="28">
        <f t="shared" si="43"/>
        <v>42.40274893782334</v>
      </c>
      <c r="U479" s="18">
        <f t="shared" si="44"/>
        <v>0.5539804954312596</v>
      </c>
      <c r="V479" s="18"/>
      <c r="W479" s="18">
        <f t="shared" si="45"/>
        <v>0.1636034460573875</v>
      </c>
      <c r="X479" s="20">
        <f t="shared" si="46"/>
        <v>7.2970327956254619E-2</v>
      </c>
    </row>
    <row r="480" spans="1:24" s="3" customFormat="1" ht="11.25" customHeight="1" x14ac:dyDescent="0.2">
      <c r="A480" s="2">
        <v>23159</v>
      </c>
      <c r="B480" s="4" t="s">
        <v>19</v>
      </c>
      <c r="C480" s="4" t="s">
        <v>9</v>
      </c>
      <c r="D480" s="4">
        <v>900120607</v>
      </c>
      <c r="E480" s="4" t="s">
        <v>49</v>
      </c>
      <c r="F480" s="4" t="s">
        <v>799</v>
      </c>
      <c r="G480" s="4" t="s">
        <v>78</v>
      </c>
      <c r="H480" s="4" t="s">
        <v>10</v>
      </c>
      <c r="I480" s="4" t="s">
        <v>800</v>
      </c>
      <c r="J480" s="4" t="s">
        <v>17</v>
      </c>
      <c r="K480" s="4" t="s">
        <v>18</v>
      </c>
      <c r="L480" s="4" t="s">
        <v>12</v>
      </c>
      <c r="M480" s="4">
        <v>148712028</v>
      </c>
      <c r="N480" s="4">
        <v>148728703</v>
      </c>
      <c r="O480" s="4">
        <v>3466556</v>
      </c>
      <c r="P480" s="4">
        <v>144703036</v>
      </c>
      <c r="Q480" s="4">
        <v>4025667</v>
      </c>
      <c r="R480" s="4">
        <v>-166074</v>
      </c>
      <c r="S480" s="4">
        <v>535</v>
      </c>
      <c r="T480" s="28">
        <f t="shared" si="43"/>
        <v>42.899069854922288</v>
      </c>
      <c r="U480" s="18">
        <f t="shared" si="44"/>
        <v>0.97293281714424684</v>
      </c>
      <c r="V480" s="18">
        <f t="shared" ref="V480:V485" si="47">R480/S480</f>
        <v>-310.41869158878507</v>
      </c>
      <c r="W480" s="18">
        <f t="shared" si="45"/>
        <v>-4.1253784776535171E-2</v>
      </c>
      <c r="X480" s="20">
        <f t="shared" si="46"/>
        <v>-1.1166237360383624E-3</v>
      </c>
    </row>
    <row r="481" spans="1:24" s="3" customFormat="1" ht="11.25" customHeight="1" x14ac:dyDescent="0.2">
      <c r="A481" s="2">
        <v>42599</v>
      </c>
      <c r="B481" s="4" t="s">
        <v>19</v>
      </c>
      <c r="C481" s="4" t="s">
        <v>9</v>
      </c>
      <c r="D481" s="4">
        <v>901299408</v>
      </c>
      <c r="E481" s="4" t="s">
        <v>49</v>
      </c>
      <c r="F481" s="4" t="s">
        <v>1101</v>
      </c>
      <c r="G481" s="4" t="s">
        <v>74</v>
      </c>
      <c r="H481" s="4" t="s">
        <v>10</v>
      </c>
      <c r="I481" s="4" t="s">
        <v>1100</v>
      </c>
      <c r="J481" s="4" t="s">
        <v>11</v>
      </c>
      <c r="K481" s="4" t="s">
        <v>11</v>
      </c>
      <c r="L481" s="4" t="s">
        <v>12</v>
      </c>
      <c r="M481" s="4">
        <v>31497703</v>
      </c>
      <c r="N481" s="4">
        <v>49786159</v>
      </c>
      <c r="O481" s="4">
        <v>731046</v>
      </c>
      <c r="P481" s="4">
        <v>34837005</v>
      </c>
      <c r="Q481" s="4">
        <v>14949154</v>
      </c>
      <c r="R481" s="4">
        <v>11217</v>
      </c>
      <c r="S481" s="4">
        <v>215189</v>
      </c>
      <c r="T481" s="28">
        <f t="shared" si="43"/>
        <v>43.085801714256014</v>
      </c>
      <c r="U481" s="18">
        <f t="shared" si="44"/>
        <v>0.69973273093833166</v>
      </c>
      <c r="V481" s="18">
        <f t="shared" si="47"/>
        <v>5.2126270394862194E-2</v>
      </c>
      <c r="W481" s="18">
        <f t="shared" si="45"/>
        <v>7.5034346425222455E-4</v>
      </c>
      <c r="X481" s="20">
        <f t="shared" si="46"/>
        <v>2.2530358286928704E-4</v>
      </c>
    </row>
    <row r="482" spans="1:24" s="3" customFormat="1" ht="11.25" customHeight="1" x14ac:dyDescent="0.2">
      <c r="A482" s="2">
        <v>14555</v>
      </c>
      <c r="B482" s="4" t="s">
        <v>19</v>
      </c>
      <c r="C482" s="4" t="s">
        <v>9</v>
      </c>
      <c r="D482" s="4">
        <v>860000648</v>
      </c>
      <c r="E482" s="4" t="s">
        <v>49</v>
      </c>
      <c r="F482" s="4" t="s">
        <v>638</v>
      </c>
      <c r="G482" s="4" t="s">
        <v>74</v>
      </c>
      <c r="H482" s="4" t="s">
        <v>10</v>
      </c>
      <c r="I482" s="4" t="s">
        <v>639</v>
      </c>
      <c r="J482" s="4" t="s">
        <v>11</v>
      </c>
      <c r="K482" s="4" t="s">
        <v>11</v>
      </c>
      <c r="L482" s="4" t="s">
        <v>12</v>
      </c>
      <c r="M482" s="4">
        <v>22497920</v>
      </c>
      <c r="N482" s="4">
        <v>25743767</v>
      </c>
      <c r="O482" s="4">
        <v>516186</v>
      </c>
      <c r="P482" s="4">
        <v>12921805</v>
      </c>
      <c r="Q482" s="4">
        <v>12821962</v>
      </c>
      <c r="R482" s="4">
        <v>3202493</v>
      </c>
      <c r="S482" s="4">
        <v>641507</v>
      </c>
      <c r="T482" s="28">
        <f t="shared" si="43"/>
        <v>43.584909315634285</v>
      </c>
      <c r="U482" s="18">
        <f t="shared" si="44"/>
        <v>0.50193916842084529</v>
      </c>
      <c r="V482" s="18">
        <f t="shared" si="47"/>
        <v>4.9921403819443899</v>
      </c>
      <c r="W482" s="18">
        <f t="shared" si="45"/>
        <v>0.24976622142539495</v>
      </c>
      <c r="X482" s="20">
        <f t="shared" si="46"/>
        <v>0.12439877194351549</v>
      </c>
    </row>
    <row r="483" spans="1:24" s="3" customFormat="1" ht="11.25" customHeight="1" x14ac:dyDescent="0.2">
      <c r="A483" s="2">
        <v>10441</v>
      </c>
      <c r="B483" s="4" t="s">
        <v>19</v>
      </c>
      <c r="C483" s="4" t="s">
        <v>9</v>
      </c>
      <c r="D483" s="4">
        <v>830034462</v>
      </c>
      <c r="E483" s="4" t="s">
        <v>49</v>
      </c>
      <c r="F483" s="4" t="s">
        <v>530</v>
      </c>
      <c r="G483" s="4" t="s">
        <v>74</v>
      </c>
      <c r="H483" s="4" t="s">
        <v>10</v>
      </c>
      <c r="I483" s="4" t="s">
        <v>531</v>
      </c>
      <c r="J483" s="4" t="s">
        <v>11</v>
      </c>
      <c r="K483" s="4" t="s">
        <v>11</v>
      </c>
      <c r="L483" s="4" t="s">
        <v>12</v>
      </c>
      <c r="M483" s="4">
        <v>31894469</v>
      </c>
      <c r="N483" s="4">
        <v>35581570</v>
      </c>
      <c r="O483" s="4">
        <v>731046</v>
      </c>
      <c r="P483" s="4">
        <v>14780523</v>
      </c>
      <c r="Q483" s="4">
        <v>20801047</v>
      </c>
      <c r="R483" s="4">
        <v>3489045</v>
      </c>
      <c r="S483" s="4">
        <v>2191917</v>
      </c>
      <c r="T483" s="28">
        <f t="shared" si="43"/>
        <v>43.628539106978224</v>
      </c>
      <c r="U483" s="18">
        <f t="shared" si="44"/>
        <v>0.41539828062674017</v>
      </c>
      <c r="V483" s="18">
        <f t="shared" si="47"/>
        <v>1.5917778821004627</v>
      </c>
      <c r="W483" s="18">
        <f t="shared" si="45"/>
        <v>0.16773410492269933</v>
      </c>
      <c r="X483" s="20">
        <f t="shared" si="46"/>
        <v>9.8057646135344789E-2</v>
      </c>
    </row>
    <row r="484" spans="1:24" s="3" customFormat="1" ht="11.25" customHeight="1" x14ac:dyDescent="0.2">
      <c r="A484" s="2">
        <v>33183</v>
      </c>
      <c r="B484" s="4" t="s">
        <v>19</v>
      </c>
      <c r="C484" s="4" t="s">
        <v>9</v>
      </c>
      <c r="D484" s="4">
        <v>900493367</v>
      </c>
      <c r="E484" s="4" t="s">
        <v>49</v>
      </c>
      <c r="F484" s="4" t="s">
        <v>1002</v>
      </c>
      <c r="G484" s="4" t="s">
        <v>78</v>
      </c>
      <c r="H484" s="4" t="s">
        <v>10</v>
      </c>
      <c r="I484" s="4" t="s">
        <v>1003</v>
      </c>
      <c r="J484" s="4" t="s">
        <v>59</v>
      </c>
      <c r="K484" s="4" t="s">
        <v>60</v>
      </c>
      <c r="L484" s="4" t="s">
        <v>12</v>
      </c>
      <c r="M484" s="4">
        <v>4265342</v>
      </c>
      <c r="N484" s="4">
        <v>7425655</v>
      </c>
      <c r="O484" s="4">
        <v>97578</v>
      </c>
      <c r="P484" s="4">
        <v>3695162</v>
      </c>
      <c r="Q484" s="4">
        <v>3730493</v>
      </c>
      <c r="R484" s="4">
        <v>937298</v>
      </c>
      <c r="S484" s="4">
        <v>451752</v>
      </c>
      <c r="T484" s="28">
        <f t="shared" si="43"/>
        <v>43.712127733710467</v>
      </c>
      <c r="U484" s="18">
        <f t="shared" si="44"/>
        <v>0.49762101794387159</v>
      </c>
      <c r="V484" s="18">
        <f t="shared" si="47"/>
        <v>2.0748065310170181</v>
      </c>
      <c r="W484" s="18">
        <f t="shared" si="45"/>
        <v>0.25125311855564397</v>
      </c>
      <c r="X484" s="20">
        <f t="shared" si="46"/>
        <v>0.12622428593841217</v>
      </c>
    </row>
    <row r="485" spans="1:24" s="3" customFormat="1" ht="11.25" customHeight="1" x14ac:dyDescent="0.2">
      <c r="A485" s="2">
        <v>28813</v>
      </c>
      <c r="B485" s="4" t="s">
        <v>19</v>
      </c>
      <c r="C485" s="4" t="s">
        <v>9</v>
      </c>
      <c r="D485" s="4">
        <v>900347900</v>
      </c>
      <c r="E485" s="4" t="s">
        <v>49</v>
      </c>
      <c r="F485" s="4" t="s">
        <v>915</v>
      </c>
      <c r="G485" s="4" t="s">
        <v>74</v>
      </c>
      <c r="H485" s="4" t="s">
        <v>10</v>
      </c>
      <c r="I485" s="4" t="s">
        <v>916</v>
      </c>
      <c r="J485" s="4" t="s">
        <v>17</v>
      </c>
      <c r="K485" s="4" t="s">
        <v>18</v>
      </c>
      <c r="L485" s="4" t="s">
        <v>12</v>
      </c>
      <c r="M485" s="4">
        <v>4276351</v>
      </c>
      <c r="N485" s="4">
        <v>4289185</v>
      </c>
      <c r="O485" s="4">
        <v>97578</v>
      </c>
      <c r="P485" s="4">
        <v>2817092</v>
      </c>
      <c r="Q485" s="4">
        <v>1472093</v>
      </c>
      <c r="R485" s="4">
        <v>279015</v>
      </c>
      <c r="S485" s="4">
        <v>113380</v>
      </c>
      <c r="T485" s="28">
        <f t="shared" si="43"/>
        <v>43.82495029617332</v>
      </c>
      <c r="U485" s="18">
        <f t="shared" si="44"/>
        <v>0.65678957657457071</v>
      </c>
      <c r="V485" s="18">
        <f t="shared" si="47"/>
        <v>2.4608837537484565</v>
      </c>
      <c r="W485" s="18">
        <f t="shared" si="45"/>
        <v>0.18953625891842432</v>
      </c>
      <c r="X485" s="20">
        <f t="shared" si="46"/>
        <v>6.5050819677864205E-2</v>
      </c>
    </row>
    <row r="486" spans="1:24" s="3" customFormat="1" ht="11.25" customHeight="1" x14ac:dyDescent="0.2">
      <c r="A486" s="2">
        <v>34791</v>
      </c>
      <c r="B486" s="4" t="s">
        <v>19</v>
      </c>
      <c r="C486" s="4" t="s">
        <v>9</v>
      </c>
      <c r="D486" s="4">
        <v>900565091</v>
      </c>
      <c r="E486" s="4" t="s">
        <v>49</v>
      </c>
      <c r="F486" s="4" t="s">
        <v>1038</v>
      </c>
      <c r="G486" s="4" t="s">
        <v>74</v>
      </c>
      <c r="H486" s="4" t="s">
        <v>10</v>
      </c>
      <c r="I486" s="4" t="s">
        <v>1039</v>
      </c>
      <c r="J486" s="4" t="s">
        <v>11</v>
      </c>
      <c r="K486" s="4" t="s">
        <v>11</v>
      </c>
      <c r="L486" s="4" t="s">
        <v>12</v>
      </c>
      <c r="M486" s="4">
        <v>32182394</v>
      </c>
      <c r="N486" s="4">
        <v>43234704</v>
      </c>
      <c r="O486" s="4">
        <v>731046</v>
      </c>
      <c r="P486" s="4">
        <v>18463141</v>
      </c>
      <c r="Q486" s="4">
        <v>24771563</v>
      </c>
      <c r="R486" s="4">
        <v>2489167</v>
      </c>
      <c r="S486" s="4"/>
      <c r="T486" s="28">
        <f t="shared" si="43"/>
        <v>44.022392571739672</v>
      </c>
      <c r="U486" s="18">
        <f t="shared" si="44"/>
        <v>0.42704446409532493</v>
      </c>
      <c r="V486" s="18"/>
      <c r="W486" s="18">
        <f t="shared" si="45"/>
        <v>0.10048485838378467</v>
      </c>
      <c r="X486" s="20">
        <f t="shared" si="46"/>
        <v>5.7573355885586729E-2</v>
      </c>
    </row>
    <row r="487" spans="1:24" s="3" customFormat="1" ht="11.25" customHeight="1" x14ac:dyDescent="0.2">
      <c r="A487" s="2">
        <v>36415</v>
      </c>
      <c r="B487" s="4" t="s">
        <v>19</v>
      </c>
      <c r="C487" s="4" t="s">
        <v>9</v>
      </c>
      <c r="D487" s="4">
        <v>900648909</v>
      </c>
      <c r="E487" s="4" t="s">
        <v>49</v>
      </c>
      <c r="F487" s="4" t="s">
        <v>1054</v>
      </c>
      <c r="G487" s="4" t="s">
        <v>74</v>
      </c>
      <c r="H487" s="4" t="s">
        <v>10</v>
      </c>
      <c r="I487" s="4" t="s">
        <v>1055</v>
      </c>
      <c r="J487" s="4" t="s">
        <v>26</v>
      </c>
      <c r="K487" s="4" t="s">
        <v>27</v>
      </c>
      <c r="L487" s="4" t="s">
        <v>12</v>
      </c>
      <c r="M487" s="4">
        <v>32335608</v>
      </c>
      <c r="N487" s="4">
        <v>33245427</v>
      </c>
      <c r="O487" s="4">
        <v>733836</v>
      </c>
      <c r="P487" s="4">
        <v>34027996</v>
      </c>
      <c r="Q487" s="4">
        <v>-782569</v>
      </c>
      <c r="R487" s="4">
        <v>-2521252</v>
      </c>
      <c r="S487" s="4">
        <v>950083</v>
      </c>
      <c r="T487" s="28">
        <f t="shared" si="43"/>
        <v>44.063807172174712</v>
      </c>
      <c r="U487" s="18">
        <f t="shared" si="44"/>
        <v>1.0235391472036139</v>
      </c>
      <c r="V487" s="18">
        <f>R487/S487</f>
        <v>-2.6537176225656074</v>
      </c>
      <c r="W487" s="18">
        <f t="shared" si="45"/>
        <v>3.2217631927663888</v>
      </c>
      <c r="X487" s="20">
        <f t="shared" si="46"/>
        <v>-7.5837558049713122E-2</v>
      </c>
    </row>
    <row r="488" spans="1:24" s="3" customFormat="1" ht="11.25" customHeight="1" x14ac:dyDescent="0.2">
      <c r="A488" s="2">
        <v>15393</v>
      </c>
      <c r="B488" s="4" t="s">
        <v>19</v>
      </c>
      <c r="C488" s="4" t="s">
        <v>9</v>
      </c>
      <c r="D488" s="4">
        <v>860043397</v>
      </c>
      <c r="E488" s="4" t="s">
        <v>49</v>
      </c>
      <c r="F488" s="4" t="s">
        <v>660</v>
      </c>
      <c r="G488" s="4" t="s">
        <v>74</v>
      </c>
      <c r="H488" s="4" t="s">
        <v>10</v>
      </c>
      <c r="I488" s="4" t="s">
        <v>661</v>
      </c>
      <c r="J488" s="4" t="s">
        <v>11</v>
      </c>
      <c r="K488" s="4" t="s">
        <v>11</v>
      </c>
      <c r="L488" s="4" t="s">
        <v>12</v>
      </c>
      <c r="M488" s="4">
        <v>4359452</v>
      </c>
      <c r="N488" s="4">
        <v>6525459</v>
      </c>
      <c r="O488" s="4">
        <v>97578</v>
      </c>
      <c r="P488" s="4">
        <v>2146219</v>
      </c>
      <c r="Q488" s="4">
        <v>4379240</v>
      </c>
      <c r="R488" s="4">
        <v>396820</v>
      </c>
      <c r="S488" s="4">
        <v>140658</v>
      </c>
      <c r="T488" s="28">
        <f t="shared" si="43"/>
        <v>44.676586935579742</v>
      </c>
      <c r="U488" s="18">
        <f t="shared" si="44"/>
        <v>0.32889931574162062</v>
      </c>
      <c r="V488" s="18">
        <f>R488/S488</f>
        <v>2.8211690767677631</v>
      </c>
      <c r="W488" s="18">
        <f t="shared" si="45"/>
        <v>9.0613896475187472E-2</v>
      </c>
      <c r="X488" s="20">
        <f t="shared" si="46"/>
        <v>6.0811047927816268E-2</v>
      </c>
    </row>
    <row r="489" spans="1:24" s="3" customFormat="1" ht="11.25" customHeight="1" x14ac:dyDescent="0.2">
      <c r="A489" s="2">
        <v>43605</v>
      </c>
      <c r="B489" s="4" t="s">
        <v>19</v>
      </c>
      <c r="C489" s="4" t="s">
        <v>9</v>
      </c>
      <c r="D489" s="4">
        <v>901484824</v>
      </c>
      <c r="E489" s="4" t="s">
        <v>49</v>
      </c>
      <c r="F489" s="4" t="s">
        <v>1102</v>
      </c>
      <c r="G489" s="4" t="s">
        <v>74</v>
      </c>
      <c r="H489" s="4" t="s">
        <v>10</v>
      </c>
      <c r="I489" s="4" t="s">
        <v>1103</v>
      </c>
      <c r="J489" s="4" t="s">
        <v>17</v>
      </c>
      <c r="K489" s="4" t="s">
        <v>18</v>
      </c>
      <c r="L489" s="4" t="s">
        <v>12</v>
      </c>
      <c r="M489" s="4">
        <v>53549382</v>
      </c>
      <c r="N489" s="4">
        <v>55166974</v>
      </c>
      <c r="O489" s="4">
        <v>1198575</v>
      </c>
      <c r="P489" s="4">
        <v>49957664</v>
      </c>
      <c r="Q489" s="4">
        <v>5209310</v>
      </c>
      <c r="R489" s="4">
        <v>-454118</v>
      </c>
      <c r="S489" s="4">
        <v>6046230</v>
      </c>
      <c r="T489" s="28">
        <f t="shared" si="43"/>
        <v>44.677539578249174</v>
      </c>
      <c r="U489" s="18">
        <f t="shared" si="44"/>
        <v>0.90557194599798063</v>
      </c>
      <c r="V489" s="18">
        <f>R489/S489</f>
        <v>-7.5107629051491584E-2</v>
      </c>
      <c r="W489" s="18">
        <f t="shared" si="45"/>
        <v>-8.7174309073562523E-2</v>
      </c>
      <c r="X489" s="20">
        <f t="shared" si="46"/>
        <v>-8.2317003647870909E-3</v>
      </c>
    </row>
    <row r="490" spans="1:24" s="3" customFormat="1" ht="11.25" customHeight="1" x14ac:dyDescent="0.2">
      <c r="A490" s="2">
        <v>24271</v>
      </c>
      <c r="B490" s="4" t="s">
        <v>19</v>
      </c>
      <c r="C490" s="4" t="s">
        <v>9</v>
      </c>
      <c r="D490" s="4">
        <v>900163958</v>
      </c>
      <c r="E490" s="4" t="s">
        <v>49</v>
      </c>
      <c r="F490" s="4" t="s">
        <v>826</v>
      </c>
      <c r="G490" s="4" t="s">
        <v>74</v>
      </c>
      <c r="H490" s="4" t="s">
        <v>14</v>
      </c>
      <c r="I490" s="4" t="s">
        <v>827</v>
      </c>
      <c r="J490" s="4" t="s">
        <v>11</v>
      </c>
      <c r="K490" s="4" t="s">
        <v>11</v>
      </c>
      <c r="L490" s="4" t="s">
        <v>12</v>
      </c>
      <c r="M490" s="4">
        <v>3941124</v>
      </c>
      <c r="N490" s="4">
        <v>6923223</v>
      </c>
      <c r="O490" s="4">
        <v>80161</v>
      </c>
      <c r="P490" s="4">
        <v>3179734</v>
      </c>
      <c r="Q490" s="4">
        <v>3743489</v>
      </c>
      <c r="R490" s="4">
        <v>748342</v>
      </c>
      <c r="S490" s="4">
        <v>422140</v>
      </c>
      <c r="T490" s="28">
        <f t="shared" si="43"/>
        <v>49.165105225733214</v>
      </c>
      <c r="U490" s="18">
        <f t="shared" si="44"/>
        <v>0.45928522019296503</v>
      </c>
      <c r="V490" s="18">
        <f>R490/S490</f>
        <v>1.7727341640214147</v>
      </c>
      <c r="W490" s="18">
        <f t="shared" si="45"/>
        <v>0.19990495497649385</v>
      </c>
      <c r="X490" s="20">
        <f t="shared" si="46"/>
        <v>0.10809156371245011</v>
      </c>
    </row>
    <row r="491" spans="1:24" s="3" customFormat="1" ht="11.25" customHeight="1" x14ac:dyDescent="0.2">
      <c r="A491" s="2">
        <v>25241</v>
      </c>
      <c r="B491" s="4" t="s">
        <v>19</v>
      </c>
      <c r="C491" s="4" t="s">
        <v>9</v>
      </c>
      <c r="D491" s="4">
        <v>900202168</v>
      </c>
      <c r="E491" s="4" t="s">
        <v>49</v>
      </c>
      <c r="F491" s="4" t="s">
        <v>846</v>
      </c>
      <c r="G491" s="4" t="s">
        <v>74</v>
      </c>
      <c r="H491" s="4" t="s">
        <v>14</v>
      </c>
      <c r="I491" s="4" t="s">
        <v>847</v>
      </c>
      <c r="J491" s="4" t="s">
        <v>11</v>
      </c>
      <c r="K491" s="4" t="s">
        <v>11</v>
      </c>
      <c r="L491" s="4" t="s">
        <v>12</v>
      </c>
      <c r="M491" s="4">
        <v>35063072</v>
      </c>
      <c r="N491" s="4">
        <v>36525494</v>
      </c>
      <c r="O491" s="4">
        <v>699098</v>
      </c>
      <c r="P491" s="4">
        <v>26781343</v>
      </c>
      <c r="Q491" s="4">
        <v>9744151</v>
      </c>
      <c r="R491" s="4">
        <v>-526411</v>
      </c>
      <c r="S491" s="4"/>
      <c r="T491" s="28">
        <f t="shared" si="43"/>
        <v>50.154730810272667</v>
      </c>
      <c r="U491" s="18">
        <f t="shared" si="44"/>
        <v>0.73322329329755265</v>
      </c>
      <c r="V491" s="18"/>
      <c r="W491" s="18">
        <f t="shared" si="45"/>
        <v>-5.4023280222155835E-2</v>
      </c>
      <c r="X491" s="20">
        <f t="shared" si="46"/>
        <v>-1.441215278293019E-2</v>
      </c>
    </row>
    <row r="492" spans="1:24" s="3" customFormat="1" ht="11.25" customHeight="1" x14ac:dyDescent="0.2">
      <c r="A492" s="2">
        <v>18649</v>
      </c>
      <c r="B492" s="4" t="s">
        <v>19</v>
      </c>
      <c r="C492" s="4" t="s">
        <v>9</v>
      </c>
      <c r="D492" s="4">
        <v>890406136</v>
      </c>
      <c r="E492" s="4" t="s">
        <v>49</v>
      </c>
      <c r="F492" s="4" t="s">
        <v>724</v>
      </c>
      <c r="G492" s="4" t="s">
        <v>74</v>
      </c>
      <c r="H492" s="4" t="s">
        <v>75</v>
      </c>
      <c r="I492" s="4" t="s">
        <v>725</v>
      </c>
      <c r="J492" s="4" t="s">
        <v>26</v>
      </c>
      <c r="K492" s="4" t="s">
        <v>27</v>
      </c>
      <c r="L492" s="4" t="s">
        <v>12</v>
      </c>
      <c r="M492" s="4">
        <v>38591801</v>
      </c>
      <c r="N492" s="4">
        <v>48643069</v>
      </c>
      <c r="O492" s="4">
        <v>731046</v>
      </c>
      <c r="P492" s="4">
        <v>20148727</v>
      </c>
      <c r="Q492" s="4">
        <v>28494342</v>
      </c>
      <c r="R492" s="4">
        <v>2361496</v>
      </c>
      <c r="S492" s="4">
        <v>3225857</v>
      </c>
      <c r="T492" s="28">
        <f t="shared" si="43"/>
        <v>52.789839490264633</v>
      </c>
      <c r="U492" s="18">
        <f t="shared" si="44"/>
        <v>0.41421578478117815</v>
      </c>
      <c r="V492" s="18">
        <f>R492/S492</f>
        <v>0.73205228874063544</v>
      </c>
      <c r="W492" s="18">
        <f t="shared" si="45"/>
        <v>8.2875961831299708E-2</v>
      </c>
      <c r="X492" s="20">
        <f t="shared" si="46"/>
        <v>4.8547430261852924E-2</v>
      </c>
    </row>
    <row r="493" spans="1:24" s="3" customFormat="1" ht="11.25" customHeight="1" x14ac:dyDescent="0.2">
      <c r="A493" s="2">
        <v>13873</v>
      </c>
      <c r="B493" s="4" t="s">
        <v>19</v>
      </c>
      <c r="C493" s="4" t="s">
        <v>9</v>
      </c>
      <c r="D493" s="4">
        <v>830505238</v>
      </c>
      <c r="E493" s="4" t="s">
        <v>49</v>
      </c>
      <c r="F493" s="4" t="s">
        <v>620</v>
      </c>
      <c r="G493" s="4" t="s">
        <v>74</v>
      </c>
      <c r="H493" s="4" t="s">
        <v>10</v>
      </c>
      <c r="I493" s="4" t="s">
        <v>621</v>
      </c>
      <c r="J493" s="4" t="s">
        <v>465</v>
      </c>
      <c r="K493" s="4" t="s">
        <v>622</v>
      </c>
      <c r="L493" s="4" t="s">
        <v>12</v>
      </c>
      <c r="M493" s="4">
        <v>39158964</v>
      </c>
      <c r="N493" s="4">
        <v>39771839</v>
      </c>
      <c r="O493" s="4">
        <v>699098</v>
      </c>
      <c r="P493" s="4">
        <v>12507477</v>
      </c>
      <c r="Q493" s="4">
        <v>27264362</v>
      </c>
      <c r="R493" s="4">
        <v>5025133</v>
      </c>
      <c r="S493" s="4">
        <v>1195</v>
      </c>
      <c r="T493" s="28">
        <f t="shared" si="43"/>
        <v>56.013554608938946</v>
      </c>
      <c r="U493" s="18">
        <f t="shared" si="44"/>
        <v>0.31448073095136486</v>
      </c>
      <c r="V493" s="18">
        <f>R493/S493</f>
        <v>4205.1322175732221</v>
      </c>
      <c r="W493" s="18">
        <f t="shared" si="45"/>
        <v>0.18431140989105119</v>
      </c>
      <c r="X493" s="20">
        <f t="shared" si="46"/>
        <v>0.12634902298583678</v>
      </c>
    </row>
    <row r="494" spans="1:24" s="3" customFormat="1" ht="11.25" customHeight="1" x14ac:dyDescent="0.2">
      <c r="A494" s="2">
        <v>14629</v>
      </c>
      <c r="B494" s="4" t="s">
        <v>19</v>
      </c>
      <c r="C494" s="4" t="s">
        <v>9</v>
      </c>
      <c r="D494" s="4">
        <v>860002079</v>
      </c>
      <c r="E494" s="4" t="s">
        <v>49</v>
      </c>
      <c r="F494" s="4" t="s">
        <v>642</v>
      </c>
      <c r="G494" s="4" t="s">
        <v>74</v>
      </c>
      <c r="H494" s="4" t="s">
        <v>10</v>
      </c>
      <c r="I494" s="4" t="s">
        <v>643</v>
      </c>
      <c r="J494" s="4" t="s">
        <v>11</v>
      </c>
      <c r="K494" s="4" t="s">
        <v>11</v>
      </c>
      <c r="L494" s="4" t="s">
        <v>12</v>
      </c>
      <c r="M494" s="4">
        <v>5689886</v>
      </c>
      <c r="N494" s="4">
        <v>7793697</v>
      </c>
      <c r="O494" s="4">
        <v>97578</v>
      </c>
      <c r="P494" s="4">
        <v>705867</v>
      </c>
      <c r="Q494" s="4">
        <v>7087830</v>
      </c>
      <c r="R494" s="4">
        <v>69123</v>
      </c>
      <c r="S494" s="4">
        <v>26573</v>
      </c>
      <c r="T494" s="28">
        <f t="shared" si="43"/>
        <v>58.311156203242533</v>
      </c>
      <c r="U494" s="18">
        <f t="shared" si="44"/>
        <v>9.0568955913990501E-2</v>
      </c>
      <c r="V494" s="18">
        <f>R494/S494</f>
        <v>2.6012493884770254</v>
      </c>
      <c r="W494" s="18">
        <f t="shared" si="45"/>
        <v>9.7523501551250516E-3</v>
      </c>
      <c r="X494" s="20">
        <f t="shared" si="46"/>
        <v>8.869089983867734E-3</v>
      </c>
    </row>
    <row r="495" spans="1:24" s="3" customFormat="1" ht="11.25" customHeight="1" x14ac:dyDescent="0.2">
      <c r="A495" s="2">
        <v>14517</v>
      </c>
      <c r="B495" s="4" t="s">
        <v>19</v>
      </c>
      <c r="C495" s="4" t="s">
        <v>9</v>
      </c>
      <c r="D495" s="4">
        <v>860000091</v>
      </c>
      <c r="E495" s="4" t="s">
        <v>49</v>
      </c>
      <c r="F495" s="4" t="s">
        <v>632</v>
      </c>
      <c r="G495" s="4" t="s">
        <v>74</v>
      </c>
      <c r="H495" s="4" t="s">
        <v>10</v>
      </c>
      <c r="I495" s="4" t="s">
        <v>633</v>
      </c>
      <c r="J495" s="4" t="s">
        <v>11</v>
      </c>
      <c r="K495" s="4" t="s">
        <v>11</v>
      </c>
      <c r="L495" s="4" t="s">
        <v>12</v>
      </c>
      <c r="M495" s="4">
        <v>4815309</v>
      </c>
      <c r="N495" s="4">
        <v>4944351</v>
      </c>
      <c r="O495" s="4">
        <v>80161</v>
      </c>
      <c r="P495" s="4">
        <v>3080352</v>
      </c>
      <c r="Q495" s="4">
        <v>1863999</v>
      </c>
      <c r="R495" s="4">
        <v>301177</v>
      </c>
      <c r="S495" s="4">
        <v>75589</v>
      </c>
      <c r="T495" s="28">
        <f t="shared" si="43"/>
        <v>60.070470677761008</v>
      </c>
      <c r="U495" s="18">
        <f t="shared" si="44"/>
        <v>0.62300431340736129</v>
      </c>
      <c r="V495" s="18">
        <f>R495/S495</f>
        <v>3.9844024924261467</v>
      </c>
      <c r="W495" s="18">
        <f t="shared" si="45"/>
        <v>0.16157573045908286</v>
      </c>
      <c r="X495" s="20">
        <f t="shared" si="46"/>
        <v>6.0913353441129081E-2</v>
      </c>
    </row>
    <row r="496" spans="1:24" s="3" customFormat="1" ht="11.25" customHeight="1" x14ac:dyDescent="0.2">
      <c r="A496" s="2">
        <v>27693</v>
      </c>
      <c r="B496" s="4" t="s">
        <v>19</v>
      </c>
      <c r="C496" s="4" t="s">
        <v>9</v>
      </c>
      <c r="D496" s="4">
        <v>900310458</v>
      </c>
      <c r="E496" s="4" t="s">
        <v>49</v>
      </c>
      <c r="F496" s="4" t="s">
        <v>884</v>
      </c>
      <c r="G496" s="4" t="s">
        <v>74</v>
      </c>
      <c r="H496" s="4" t="s">
        <v>10</v>
      </c>
      <c r="I496" s="4" t="s">
        <v>885</v>
      </c>
      <c r="J496" s="4" t="s">
        <v>11</v>
      </c>
      <c r="K496" s="4" t="s">
        <v>11</v>
      </c>
      <c r="L496" s="4" t="s">
        <v>12</v>
      </c>
      <c r="M496" s="4">
        <v>5908427</v>
      </c>
      <c r="N496" s="4">
        <v>6675808</v>
      </c>
      <c r="O496" s="4">
        <v>97578</v>
      </c>
      <c r="P496" s="4">
        <v>4338774</v>
      </c>
      <c r="Q496" s="4">
        <v>2337034</v>
      </c>
      <c r="R496" s="4">
        <v>342004</v>
      </c>
      <c r="S496" s="4"/>
      <c r="T496" s="28">
        <f t="shared" si="43"/>
        <v>60.550810633544444</v>
      </c>
      <c r="U496" s="18">
        <f t="shared" si="44"/>
        <v>0.64992492294565696</v>
      </c>
      <c r="V496" s="18"/>
      <c r="W496" s="18">
        <f t="shared" si="45"/>
        <v>0.14634104595825306</v>
      </c>
      <c r="X496" s="20">
        <f t="shared" si="46"/>
        <v>5.1230352940048608E-2</v>
      </c>
    </row>
    <row r="497" spans="1:24" s="3" customFormat="1" ht="11.25" customHeight="1" x14ac:dyDescent="0.2">
      <c r="A497" s="2">
        <v>11889</v>
      </c>
      <c r="B497" s="4" t="s">
        <v>19</v>
      </c>
      <c r="C497" s="4" t="s">
        <v>9</v>
      </c>
      <c r="D497" s="4">
        <v>830083878</v>
      </c>
      <c r="E497" s="4" t="s">
        <v>49</v>
      </c>
      <c r="F497" s="4" t="s">
        <v>580</v>
      </c>
      <c r="G497" s="4" t="s">
        <v>74</v>
      </c>
      <c r="H497" s="4" t="s">
        <v>10</v>
      </c>
      <c r="I497" s="4" t="s">
        <v>581</v>
      </c>
      <c r="J497" s="4" t="s">
        <v>11</v>
      </c>
      <c r="K497" s="4" t="s">
        <v>11</v>
      </c>
      <c r="L497" s="4" t="s">
        <v>12</v>
      </c>
      <c r="M497" s="4">
        <v>8137700</v>
      </c>
      <c r="N497" s="4">
        <v>8590656</v>
      </c>
      <c r="O497" s="4">
        <v>97578</v>
      </c>
      <c r="P497" s="4">
        <v>2047114</v>
      </c>
      <c r="Q497" s="4">
        <v>6543542</v>
      </c>
      <c r="R497" s="4">
        <v>524438</v>
      </c>
      <c r="S497" s="4"/>
      <c r="T497" s="28">
        <f t="shared" si="43"/>
        <v>83.396872245793105</v>
      </c>
      <c r="U497" s="18">
        <f t="shared" si="44"/>
        <v>0.23829542237519463</v>
      </c>
      <c r="V497" s="18"/>
      <c r="W497" s="18">
        <f t="shared" si="45"/>
        <v>8.0145890406143949E-2</v>
      </c>
      <c r="X497" s="20">
        <f t="shared" si="46"/>
        <v>6.1047491600175821E-2</v>
      </c>
    </row>
    <row r="498" spans="1:24" s="3" customFormat="1" ht="11.25" customHeight="1" x14ac:dyDescent="0.2">
      <c r="A498" s="2">
        <v>36523</v>
      </c>
      <c r="B498" s="4" t="s">
        <v>19</v>
      </c>
      <c r="C498" s="4" t="s">
        <v>9</v>
      </c>
      <c r="D498" s="4">
        <v>900656724</v>
      </c>
      <c r="E498" s="4" t="s">
        <v>49</v>
      </c>
      <c r="F498" s="4" t="s">
        <v>1056</v>
      </c>
      <c r="G498" s="4" t="s">
        <v>74</v>
      </c>
      <c r="H498" s="4" t="s">
        <v>10</v>
      </c>
      <c r="I498" s="4" t="s">
        <v>1057</v>
      </c>
      <c r="J498" s="4" t="s">
        <v>15</v>
      </c>
      <c r="K498" s="4" t="s">
        <v>16</v>
      </c>
      <c r="L498" s="4" t="s">
        <v>12</v>
      </c>
      <c r="M498" s="4">
        <v>6728228</v>
      </c>
      <c r="N498" s="4">
        <v>7510165</v>
      </c>
      <c r="O498" s="4">
        <v>80161</v>
      </c>
      <c r="P498" s="4">
        <v>1742971</v>
      </c>
      <c r="Q498" s="4">
        <v>5767194</v>
      </c>
      <c r="R498" s="4">
        <v>1319028</v>
      </c>
      <c r="S498" s="4">
        <v>184312</v>
      </c>
      <c r="T498" s="28">
        <f t="shared" si="43"/>
        <v>83.933932959918167</v>
      </c>
      <c r="U498" s="18">
        <f t="shared" si="44"/>
        <v>0.23208158542455459</v>
      </c>
      <c r="V498" s="18">
        <f>R498/S498</f>
        <v>7.1564955076175183</v>
      </c>
      <c r="W498" s="18">
        <f t="shared" si="45"/>
        <v>0.22871226457788657</v>
      </c>
      <c r="X498" s="20">
        <f t="shared" si="46"/>
        <v>0.17563235960861046</v>
      </c>
    </row>
    <row r="499" spans="1:24" s="3" customFormat="1" ht="11.25" customHeight="1" x14ac:dyDescent="0.2">
      <c r="A499" s="2">
        <v>9919</v>
      </c>
      <c r="B499" s="4" t="s">
        <v>19</v>
      </c>
      <c r="C499" s="4" t="s">
        <v>9</v>
      </c>
      <c r="D499" s="4">
        <v>830014721</v>
      </c>
      <c r="E499" s="4" t="s">
        <v>49</v>
      </c>
      <c r="F499" s="4" t="s">
        <v>518</v>
      </c>
      <c r="G499" s="4" t="s">
        <v>74</v>
      </c>
      <c r="H499" s="4" t="s">
        <v>10</v>
      </c>
      <c r="I499" s="4" t="s">
        <v>519</v>
      </c>
      <c r="J499" s="4" t="s">
        <v>11</v>
      </c>
      <c r="K499" s="4" t="s">
        <v>11</v>
      </c>
      <c r="L499" s="4" t="s">
        <v>12</v>
      </c>
      <c r="M499" s="4">
        <v>6922385</v>
      </c>
      <c r="N499" s="4">
        <v>8196115</v>
      </c>
      <c r="O499" s="4">
        <v>80161</v>
      </c>
      <c r="P499" s="4">
        <v>2210068</v>
      </c>
      <c r="Q499" s="4">
        <v>5986047</v>
      </c>
      <c r="R499" s="4">
        <v>1318184</v>
      </c>
      <c r="S499" s="4"/>
      <c r="T499" s="28">
        <f t="shared" si="43"/>
        <v>86.356021007721964</v>
      </c>
      <c r="U499" s="18">
        <f t="shared" si="44"/>
        <v>0.26964824188045189</v>
      </c>
      <c r="V499" s="18"/>
      <c r="W499" s="18">
        <f t="shared" si="45"/>
        <v>0.22020943036364399</v>
      </c>
      <c r="X499" s="20">
        <f t="shared" si="46"/>
        <v>0.16083034462059159</v>
      </c>
    </row>
    <row r="500" spans="1:24" s="3" customFormat="1" ht="11.25" customHeight="1" x14ac:dyDescent="0.2">
      <c r="A500" s="2">
        <v>26649</v>
      </c>
      <c r="B500" s="4" t="s">
        <v>19</v>
      </c>
      <c r="C500" s="4" t="s">
        <v>9</v>
      </c>
      <c r="D500" s="4">
        <v>900260638</v>
      </c>
      <c r="E500" s="4" t="s">
        <v>49</v>
      </c>
      <c r="F500" s="4" t="s">
        <v>866</v>
      </c>
      <c r="G500" s="4" t="s">
        <v>74</v>
      </c>
      <c r="H500" s="4" t="s">
        <v>10</v>
      </c>
      <c r="I500" s="4" t="s">
        <v>867</v>
      </c>
      <c r="J500" s="4" t="s">
        <v>11</v>
      </c>
      <c r="K500" s="4" t="s">
        <v>11</v>
      </c>
      <c r="L500" s="4" t="s">
        <v>12</v>
      </c>
      <c r="M500" s="4">
        <v>9236771</v>
      </c>
      <c r="N500" s="4">
        <v>9480075</v>
      </c>
      <c r="O500" s="4">
        <v>97578</v>
      </c>
      <c r="P500" s="4">
        <v>8611007</v>
      </c>
      <c r="Q500" s="4">
        <v>869068</v>
      </c>
      <c r="R500" s="4">
        <v>-349905</v>
      </c>
      <c r="S500" s="4">
        <v>296089</v>
      </c>
      <c r="T500" s="28">
        <f t="shared" si="43"/>
        <v>94.660384512902496</v>
      </c>
      <c r="U500" s="18">
        <f t="shared" si="44"/>
        <v>0.90832688559953378</v>
      </c>
      <c r="V500" s="18">
        <f>R500/S500</f>
        <v>-1.1817561611542475</v>
      </c>
      <c r="W500" s="18">
        <f t="shared" si="45"/>
        <v>-0.40262096866988545</v>
      </c>
      <c r="X500" s="20">
        <f t="shared" si="46"/>
        <v>-3.6909518120900944E-2</v>
      </c>
    </row>
    <row r="501" spans="1:24" s="3" customFormat="1" ht="11.25" customHeight="1" x14ac:dyDescent="0.2">
      <c r="A501" s="2">
        <v>4655</v>
      </c>
      <c r="B501" s="4" t="s">
        <v>19</v>
      </c>
      <c r="C501" s="4" t="s">
        <v>9</v>
      </c>
      <c r="D501" s="4">
        <v>800247023</v>
      </c>
      <c r="E501" s="4" t="s">
        <v>49</v>
      </c>
      <c r="F501" s="4" t="s">
        <v>416</v>
      </c>
      <c r="G501" s="4" t="s">
        <v>74</v>
      </c>
      <c r="H501" s="4" t="s">
        <v>14</v>
      </c>
      <c r="I501" s="4" t="s">
        <v>417</v>
      </c>
      <c r="J501" s="4" t="s">
        <v>11</v>
      </c>
      <c r="K501" s="4" t="s">
        <v>11</v>
      </c>
      <c r="L501" s="4" t="s">
        <v>12</v>
      </c>
      <c r="M501" s="4">
        <v>2183209</v>
      </c>
      <c r="N501" s="4">
        <v>4349111</v>
      </c>
      <c r="O501" s="4">
        <v>20826</v>
      </c>
      <c r="P501" s="4">
        <v>22697</v>
      </c>
      <c r="Q501" s="4">
        <v>4326414</v>
      </c>
      <c r="R501" s="4">
        <v>23249</v>
      </c>
      <c r="S501" s="4">
        <v>4400</v>
      </c>
      <c r="T501" s="28">
        <f t="shared" si="43"/>
        <v>104.83093248823586</v>
      </c>
      <c r="U501" s="18">
        <f t="shared" si="44"/>
        <v>5.2187676975823331E-3</v>
      </c>
      <c r="V501" s="18">
        <f>R501/S501</f>
        <v>5.2838636363636367</v>
      </c>
      <c r="W501" s="18">
        <f t="shared" si="45"/>
        <v>5.3737344599938891E-3</v>
      </c>
      <c r="X501" s="20">
        <f t="shared" si="46"/>
        <v>5.3456901881786872E-3</v>
      </c>
    </row>
    <row r="502" spans="1:24" s="3" customFormat="1" ht="11.25" customHeight="1" x14ac:dyDescent="0.2">
      <c r="A502" s="2">
        <v>12875</v>
      </c>
      <c r="B502" s="4" t="s">
        <v>19</v>
      </c>
      <c r="C502" s="4" t="s">
        <v>9</v>
      </c>
      <c r="D502" s="4">
        <v>830118759</v>
      </c>
      <c r="E502" s="4" t="s">
        <v>49</v>
      </c>
      <c r="F502" s="4" t="s">
        <v>600</v>
      </c>
      <c r="G502" s="4" t="s">
        <v>74</v>
      </c>
      <c r="H502" s="4" t="s">
        <v>10</v>
      </c>
      <c r="I502" s="4" t="s">
        <v>601</v>
      </c>
      <c r="J502" s="4" t="s">
        <v>11</v>
      </c>
      <c r="K502" s="4" t="s">
        <v>11</v>
      </c>
      <c r="L502" s="4" t="s">
        <v>12</v>
      </c>
      <c r="M502" s="4">
        <v>8472952</v>
      </c>
      <c r="N502" s="4">
        <v>8490783</v>
      </c>
      <c r="O502" s="4">
        <v>80161</v>
      </c>
      <c r="P502" s="4">
        <v>2186441</v>
      </c>
      <c r="Q502" s="4">
        <v>6304342</v>
      </c>
      <c r="R502" s="4">
        <v>281941</v>
      </c>
      <c r="S502" s="4"/>
      <c r="T502" s="28">
        <f t="shared" si="43"/>
        <v>105.69918039944612</v>
      </c>
      <c r="U502" s="18">
        <f t="shared" si="44"/>
        <v>0.25750758204514235</v>
      </c>
      <c r="V502" s="18"/>
      <c r="W502" s="18">
        <f t="shared" si="45"/>
        <v>4.4721717191104161E-2</v>
      </c>
      <c r="X502" s="20">
        <f t="shared" si="46"/>
        <v>3.3205535932316253E-2</v>
      </c>
    </row>
    <row r="503" spans="1:24" s="3" customFormat="1" ht="11.25" customHeight="1" x14ac:dyDescent="0.2">
      <c r="A503" s="2">
        <v>20481</v>
      </c>
      <c r="B503" s="4" t="s">
        <v>19</v>
      </c>
      <c r="C503" s="4" t="s">
        <v>9</v>
      </c>
      <c r="D503" s="4">
        <v>892002085</v>
      </c>
      <c r="E503" s="4" t="s">
        <v>49</v>
      </c>
      <c r="F503" s="4" t="s">
        <v>742</v>
      </c>
      <c r="G503" s="4" t="s">
        <v>74</v>
      </c>
      <c r="H503" s="4" t="s">
        <v>10</v>
      </c>
      <c r="I503" s="4" t="s">
        <v>743</v>
      </c>
      <c r="J503" s="4" t="s">
        <v>25</v>
      </c>
      <c r="K503" s="4" t="s">
        <v>57</v>
      </c>
      <c r="L503" s="4" t="s">
        <v>12</v>
      </c>
      <c r="M503" s="4">
        <v>8755318</v>
      </c>
      <c r="N503" s="4">
        <v>12339411</v>
      </c>
      <c r="O503" s="4">
        <v>80161</v>
      </c>
      <c r="P503" s="4">
        <v>2708128</v>
      </c>
      <c r="Q503" s="4">
        <v>9631283</v>
      </c>
      <c r="R503" s="4">
        <v>2726336</v>
      </c>
      <c r="S503" s="4">
        <v>0</v>
      </c>
      <c r="T503" s="28">
        <f t="shared" si="43"/>
        <v>109.22166639637729</v>
      </c>
      <c r="U503" s="18">
        <f t="shared" si="44"/>
        <v>0.21946979479004305</v>
      </c>
      <c r="V503" s="18"/>
      <c r="W503" s="18">
        <f t="shared" si="45"/>
        <v>0.28307090550656644</v>
      </c>
      <c r="X503" s="20">
        <f t="shared" si="46"/>
        <v>0.22094539196400864</v>
      </c>
    </row>
    <row r="504" spans="1:24" s="3" customFormat="1" ht="11.25" customHeight="1" x14ac:dyDescent="0.2">
      <c r="A504" s="2">
        <v>39021</v>
      </c>
      <c r="B504" s="4" t="s">
        <v>19</v>
      </c>
      <c r="C504" s="4" t="s">
        <v>9</v>
      </c>
      <c r="D504" s="4">
        <v>900895205</v>
      </c>
      <c r="E504" s="4" t="s">
        <v>49</v>
      </c>
      <c r="F504" s="4" t="s">
        <v>1083</v>
      </c>
      <c r="G504" s="4" t="s">
        <v>74</v>
      </c>
      <c r="H504" s="4" t="s">
        <v>10</v>
      </c>
      <c r="I504" s="4" t="s">
        <v>1084</v>
      </c>
      <c r="J504" s="4" t="s">
        <v>17</v>
      </c>
      <c r="K504" s="4" t="s">
        <v>18</v>
      </c>
      <c r="L504" s="4" t="s">
        <v>12</v>
      </c>
      <c r="M504" s="4">
        <v>98573997</v>
      </c>
      <c r="N504" s="4">
        <v>133987429</v>
      </c>
      <c r="O504" s="4">
        <v>774590</v>
      </c>
      <c r="P504" s="4">
        <v>105259607</v>
      </c>
      <c r="Q504" s="4">
        <v>28727822</v>
      </c>
      <c r="R504" s="4">
        <v>6507750</v>
      </c>
      <c r="S504" s="4">
        <v>7633969</v>
      </c>
      <c r="T504" s="28">
        <f t="shared" si="43"/>
        <v>127.25957861578384</v>
      </c>
      <c r="U504" s="18">
        <f t="shared" si="44"/>
        <v>0.7855931544145085</v>
      </c>
      <c r="V504" s="18">
        <f>R504/S504</f>
        <v>0.85247267836691498</v>
      </c>
      <c r="W504" s="18">
        <f t="shared" si="45"/>
        <v>0.22653126993059203</v>
      </c>
      <c r="X504" s="20">
        <f t="shared" si="46"/>
        <v>4.8569855012293731E-2</v>
      </c>
    </row>
    <row r="505" spans="1:24" s="3" customFormat="1" ht="11.25" customHeight="1" x14ac:dyDescent="0.2">
      <c r="A505" s="2">
        <v>9659</v>
      </c>
      <c r="B505" s="4" t="s">
        <v>19</v>
      </c>
      <c r="C505" s="4" t="s">
        <v>9</v>
      </c>
      <c r="D505" s="4">
        <v>830004892</v>
      </c>
      <c r="E505" s="4" t="s">
        <v>49</v>
      </c>
      <c r="F505" s="4" t="s">
        <v>500</v>
      </c>
      <c r="G505" s="4" t="s">
        <v>74</v>
      </c>
      <c r="H505" s="4" t="s">
        <v>75</v>
      </c>
      <c r="I505" s="4" t="s">
        <v>501</v>
      </c>
      <c r="J505" s="4" t="s">
        <v>11</v>
      </c>
      <c r="K505" s="4" t="s">
        <v>11</v>
      </c>
      <c r="L505" s="4" t="s">
        <v>12</v>
      </c>
      <c r="M505" s="4">
        <v>96819571</v>
      </c>
      <c r="N505" s="4">
        <v>114726290</v>
      </c>
      <c r="O505" s="4">
        <v>731046</v>
      </c>
      <c r="P505" s="4">
        <v>26972716</v>
      </c>
      <c r="Q505" s="4">
        <v>87753574</v>
      </c>
      <c r="R505" s="4">
        <v>17840292</v>
      </c>
      <c r="S505" s="4">
        <v>1483907</v>
      </c>
      <c r="T505" s="28">
        <f t="shared" si="43"/>
        <v>132.43977943932393</v>
      </c>
      <c r="U505" s="18">
        <f t="shared" si="44"/>
        <v>0.23510492669117078</v>
      </c>
      <c r="V505" s="18">
        <f>R505/S505</f>
        <v>12.022513540269033</v>
      </c>
      <c r="W505" s="18">
        <f t="shared" si="45"/>
        <v>0.20329989066884044</v>
      </c>
      <c r="X505" s="20">
        <f t="shared" si="46"/>
        <v>0.15550308477681968</v>
      </c>
    </row>
    <row r="506" spans="1:24" s="3" customFormat="1" ht="11.25" customHeight="1" x14ac:dyDescent="0.2">
      <c r="A506" s="2">
        <v>26111</v>
      </c>
      <c r="B506" s="4" t="s">
        <v>19</v>
      </c>
      <c r="C506" s="4" t="s">
        <v>9</v>
      </c>
      <c r="D506" s="4">
        <v>900238756</v>
      </c>
      <c r="E506" s="4" t="s">
        <v>49</v>
      </c>
      <c r="F506" s="4" t="s">
        <v>856</v>
      </c>
      <c r="G506" s="4" t="s">
        <v>74</v>
      </c>
      <c r="H506" s="4" t="s">
        <v>105</v>
      </c>
      <c r="I506" s="4" t="s">
        <v>857</v>
      </c>
      <c r="J506" s="4" t="s">
        <v>23</v>
      </c>
      <c r="K506" s="4" t="s">
        <v>194</v>
      </c>
      <c r="L506" s="4" t="s">
        <v>12</v>
      </c>
      <c r="M506" s="4">
        <v>10658368</v>
      </c>
      <c r="N506" s="4">
        <v>11100156</v>
      </c>
      <c r="O506" s="4">
        <v>80161</v>
      </c>
      <c r="P506" s="4">
        <v>9902631</v>
      </c>
      <c r="Q506" s="4">
        <v>1197525</v>
      </c>
      <c r="R506" s="4">
        <v>-1872011</v>
      </c>
      <c r="S506" s="4"/>
      <c r="T506" s="28">
        <f t="shared" si="43"/>
        <v>132.96201394693179</v>
      </c>
      <c r="U506" s="18">
        <f t="shared" si="44"/>
        <v>0.89211638106707691</v>
      </c>
      <c r="V506" s="18"/>
      <c r="W506" s="18">
        <f t="shared" si="45"/>
        <v>-1.5632333354209724</v>
      </c>
      <c r="X506" s="20">
        <f t="shared" si="46"/>
        <v>-0.16864726946179856</v>
      </c>
    </row>
    <row r="507" spans="1:24" s="3" customFormat="1" ht="11.25" customHeight="1" x14ac:dyDescent="0.2">
      <c r="A507" s="2">
        <v>27427</v>
      </c>
      <c r="B507" s="4" t="s">
        <v>19</v>
      </c>
      <c r="C507" s="4" t="s">
        <v>9</v>
      </c>
      <c r="D507" s="4">
        <v>900298074</v>
      </c>
      <c r="E507" s="4" t="s">
        <v>49</v>
      </c>
      <c r="F507" s="4" t="s">
        <v>880</v>
      </c>
      <c r="G507" s="4" t="s">
        <v>74</v>
      </c>
      <c r="H507" s="4" t="s">
        <v>10</v>
      </c>
      <c r="I507" s="4" t="s">
        <v>881</v>
      </c>
      <c r="J507" s="4" t="s">
        <v>178</v>
      </c>
      <c r="K507" s="4" t="s">
        <v>179</v>
      </c>
      <c r="L507" s="4" t="s">
        <v>12</v>
      </c>
      <c r="M507" s="4">
        <v>77753137</v>
      </c>
      <c r="N507" s="4">
        <v>100717315</v>
      </c>
      <c r="O507" s="4">
        <v>516186</v>
      </c>
      <c r="P507" s="4">
        <v>71040988</v>
      </c>
      <c r="Q507" s="4">
        <v>29676327</v>
      </c>
      <c r="R507" s="4">
        <v>10009199</v>
      </c>
      <c r="S507" s="4">
        <v>14365778</v>
      </c>
      <c r="T507" s="28">
        <f t="shared" si="43"/>
        <v>150.63007714273536</v>
      </c>
      <c r="U507" s="18">
        <f t="shared" si="44"/>
        <v>0.70535029652051384</v>
      </c>
      <c r="V507" s="18">
        <f>R507/S507</f>
        <v>0.69673908367510617</v>
      </c>
      <c r="W507" s="18">
        <f t="shared" si="45"/>
        <v>0.3372789024733418</v>
      </c>
      <c r="X507" s="20">
        <f t="shared" si="46"/>
        <v>9.9379128603656677E-2</v>
      </c>
    </row>
    <row r="508" spans="1:24" s="3" customFormat="1" ht="11.25" customHeight="1" x14ac:dyDescent="0.2">
      <c r="A508" s="2">
        <v>10429</v>
      </c>
      <c r="B508" s="4" t="s">
        <v>19</v>
      </c>
      <c r="C508" s="4" t="s">
        <v>9</v>
      </c>
      <c r="D508" s="4">
        <v>830034233</v>
      </c>
      <c r="E508" s="4" t="s">
        <v>49</v>
      </c>
      <c r="F508" s="4" t="s">
        <v>528</v>
      </c>
      <c r="G508" s="4" t="s">
        <v>74</v>
      </c>
      <c r="H508" s="4" t="s">
        <v>14</v>
      </c>
      <c r="I508" s="4" t="s">
        <v>529</v>
      </c>
      <c r="J508" s="4" t="s">
        <v>11</v>
      </c>
      <c r="K508" s="4" t="s">
        <v>11</v>
      </c>
      <c r="L508" s="4" t="s">
        <v>12</v>
      </c>
      <c r="M508" s="4">
        <v>14946393</v>
      </c>
      <c r="N508" s="4">
        <v>16050341</v>
      </c>
      <c r="O508" s="4">
        <v>97578</v>
      </c>
      <c r="P508" s="4">
        <v>5021722</v>
      </c>
      <c r="Q508" s="4">
        <v>11028619</v>
      </c>
      <c r="R508" s="4">
        <v>2657251</v>
      </c>
      <c r="S508" s="4"/>
      <c r="T508" s="28">
        <f t="shared" si="43"/>
        <v>153.17379942200085</v>
      </c>
      <c r="U508" s="18">
        <f t="shared" si="44"/>
        <v>0.31287322805166567</v>
      </c>
      <c r="V508" s="18"/>
      <c r="W508" s="18">
        <f t="shared" si="45"/>
        <v>0.24094140889262744</v>
      </c>
      <c r="X508" s="20">
        <f t="shared" si="46"/>
        <v>0.16555729252107479</v>
      </c>
    </row>
    <row r="509" spans="1:24" s="3" customFormat="1" ht="11.25" customHeight="1" x14ac:dyDescent="0.2">
      <c r="A509" s="2">
        <v>9585</v>
      </c>
      <c r="B509" s="4" t="s">
        <v>19</v>
      </c>
      <c r="C509" s="4" t="s">
        <v>9</v>
      </c>
      <c r="D509" s="4">
        <v>830001362</v>
      </c>
      <c r="E509" s="4" t="s">
        <v>49</v>
      </c>
      <c r="F509" s="4" t="s">
        <v>498</v>
      </c>
      <c r="G509" s="4" t="s">
        <v>74</v>
      </c>
      <c r="H509" s="4" t="s">
        <v>10</v>
      </c>
      <c r="I509" s="4" t="s">
        <v>499</v>
      </c>
      <c r="J509" s="4" t="s">
        <v>11</v>
      </c>
      <c r="K509" s="4" t="s">
        <v>11</v>
      </c>
      <c r="L509" s="4" t="s">
        <v>12</v>
      </c>
      <c r="M509" s="4">
        <v>16026233</v>
      </c>
      <c r="N509" s="4">
        <v>16387692</v>
      </c>
      <c r="O509" s="4">
        <v>97578</v>
      </c>
      <c r="P509" s="4">
        <v>8090915</v>
      </c>
      <c r="Q509" s="4">
        <v>8296777</v>
      </c>
      <c r="R509" s="4">
        <v>3601790</v>
      </c>
      <c r="S509" s="4">
        <v>406376</v>
      </c>
      <c r="T509" s="28">
        <f t="shared" si="43"/>
        <v>164.24022833015638</v>
      </c>
      <c r="U509" s="18">
        <f t="shared" si="44"/>
        <v>0.49371900570257238</v>
      </c>
      <c r="V509" s="18">
        <f>R509/S509</f>
        <v>8.8631956611610914</v>
      </c>
      <c r="W509" s="18">
        <f t="shared" si="45"/>
        <v>0.43411917663931426</v>
      </c>
      <c r="X509" s="20">
        <f t="shared" si="46"/>
        <v>0.21978628839253264</v>
      </c>
    </row>
    <row r="510" spans="1:24" s="3" customFormat="1" ht="11.25" customHeight="1" x14ac:dyDescent="0.2">
      <c r="A510" s="2">
        <v>29995</v>
      </c>
      <c r="B510" s="4" t="s">
        <v>19</v>
      </c>
      <c r="C510" s="4" t="s">
        <v>9</v>
      </c>
      <c r="D510" s="4">
        <v>900390835</v>
      </c>
      <c r="E510" s="4" t="s">
        <v>49</v>
      </c>
      <c r="F510" s="4" t="s">
        <v>945</v>
      </c>
      <c r="G510" s="4" t="s">
        <v>74</v>
      </c>
      <c r="H510" s="4" t="s">
        <v>683</v>
      </c>
      <c r="I510" s="4" t="s">
        <v>946</v>
      </c>
      <c r="J510" s="4" t="s">
        <v>13</v>
      </c>
      <c r="K510" s="4" t="s">
        <v>103</v>
      </c>
      <c r="L510" s="4" t="s">
        <v>12</v>
      </c>
      <c r="M510" s="4">
        <v>17351477</v>
      </c>
      <c r="N510" s="4">
        <v>18377135</v>
      </c>
      <c r="O510" s="4">
        <v>97578</v>
      </c>
      <c r="P510" s="4">
        <v>4220594</v>
      </c>
      <c r="Q510" s="4">
        <v>14156541</v>
      </c>
      <c r="R510" s="4">
        <v>1131384</v>
      </c>
      <c r="S510" s="4">
        <v>394369</v>
      </c>
      <c r="T510" s="28">
        <f t="shared" si="43"/>
        <v>177.82160937916333</v>
      </c>
      <c r="U510" s="18">
        <f t="shared" si="44"/>
        <v>0.22966550553173823</v>
      </c>
      <c r="V510" s="18">
        <f>R510/S510</f>
        <v>2.86884618212892</v>
      </c>
      <c r="W510" s="18">
        <f t="shared" si="45"/>
        <v>7.9919522713917196E-2</v>
      </c>
      <c r="X510" s="20">
        <f t="shared" si="46"/>
        <v>6.1564765127970163E-2</v>
      </c>
    </row>
    <row r="511" spans="1:24" s="3" customFormat="1" ht="11.25" customHeight="1" x14ac:dyDescent="0.2">
      <c r="A511" s="2">
        <v>23025</v>
      </c>
      <c r="B511" s="4" t="s">
        <v>19</v>
      </c>
      <c r="C511" s="4" t="s">
        <v>9</v>
      </c>
      <c r="D511" s="4">
        <v>900114653</v>
      </c>
      <c r="E511" s="4" t="s">
        <v>49</v>
      </c>
      <c r="F511" s="4" t="s">
        <v>795</v>
      </c>
      <c r="G511" s="4" t="s">
        <v>74</v>
      </c>
      <c r="H511" s="4" t="s">
        <v>10</v>
      </c>
      <c r="I511" s="4" t="s">
        <v>796</v>
      </c>
      <c r="J511" s="4" t="s">
        <v>11</v>
      </c>
      <c r="K511" s="4" t="s">
        <v>11</v>
      </c>
      <c r="L511" s="4" t="s">
        <v>12</v>
      </c>
      <c r="M511" s="4">
        <v>15404396</v>
      </c>
      <c r="N511" s="4">
        <v>19535855</v>
      </c>
      <c r="O511" s="4">
        <v>80161</v>
      </c>
      <c r="P511" s="4">
        <v>2220327</v>
      </c>
      <c r="Q511" s="4">
        <v>17315528</v>
      </c>
      <c r="R511" s="4">
        <v>713392</v>
      </c>
      <c r="S511" s="4">
        <v>8282</v>
      </c>
      <c r="T511" s="28">
        <f t="shared" si="43"/>
        <v>192.16821147440774</v>
      </c>
      <c r="U511" s="18">
        <f t="shared" si="44"/>
        <v>0.11365394552733935</v>
      </c>
      <c r="V511" s="18">
        <f>R511/S511</f>
        <v>86.137647911132575</v>
      </c>
      <c r="W511" s="18">
        <f t="shared" si="45"/>
        <v>4.1199552216946544E-2</v>
      </c>
      <c r="X511" s="20">
        <f t="shared" si="46"/>
        <v>3.6517060553530933E-2</v>
      </c>
    </row>
    <row r="512" spans="1:24" s="3" customFormat="1" ht="11.25" customHeight="1" x14ac:dyDescent="0.2">
      <c r="A512" s="2">
        <v>13443</v>
      </c>
      <c r="B512" s="4" t="s">
        <v>19</v>
      </c>
      <c r="C512" s="4" t="s">
        <v>9</v>
      </c>
      <c r="D512" s="4">
        <v>830138228</v>
      </c>
      <c r="E512" s="4" t="s">
        <v>49</v>
      </c>
      <c r="F512" s="4" t="s">
        <v>610</v>
      </c>
      <c r="G512" s="4" t="s">
        <v>74</v>
      </c>
      <c r="H512" s="4" t="s">
        <v>14</v>
      </c>
      <c r="I512" s="4" t="s">
        <v>611</v>
      </c>
      <c r="J512" s="4" t="s">
        <v>11</v>
      </c>
      <c r="K512" s="4" t="s">
        <v>11</v>
      </c>
      <c r="L512" s="4" t="s">
        <v>12</v>
      </c>
      <c r="M512" s="4">
        <v>21856501</v>
      </c>
      <c r="N512" s="4">
        <v>24518978</v>
      </c>
      <c r="O512" s="4">
        <v>97578</v>
      </c>
      <c r="P512" s="4">
        <v>4546253</v>
      </c>
      <c r="Q512" s="4">
        <v>19972725</v>
      </c>
      <c r="R512" s="4">
        <v>3153030</v>
      </c>
      <c r="S512" s="4">
        <v>607593</v>
      </c>
      <c r="T512" s="28">
        <f t="shared" si="43"/>
        <v>223.99004898645185</v>
      </c>
      <c r="U512" s="18">
        <f t="shared" si="44"/>
        <v>0.18541772010236315</v>
      </c>
      <c r="V512" s="18">
        <f>R512/S512</f>
        <v>5.1893784161437013</v>
      </c>
      <c r="W512" s="18">
        <f t="shared" si="45"/>
        <v>0.15786679083600261</v>
      </c>
      <c r="X512" s="20">
        <f t="shared" si="46"/>
        <v>0.12859549039931437</v>
      </c>
    </row>
    <row r="513" spans="1:24" s="3" customFormat="1" ht="11.25" customHeight="1" x14ac:dyDescent="0.2">
      <c r="A513" s="2">
        <v>18543</v>
      </c>
      <c r="B513" s="4" t="s">
        <v>19</v>
      </c>
      <c r="C513" s="4" t="s">
        <v>9</v>
      </c>
      <c r="D513" s="4">
        <v>890331634</v>
      </c>
      <c r="E513" s="4" t="s">
        <v>49</v>
      </c>
      <c r="F513" s="4" t="s">
        <v>722</v>
      </c>
      <c r="G513" s="4" t="s">
        <v>74</v>
      </c>
      <c r="H513" s="4" t="s">
        <v>75</v>
      </c>
      <c r="I513" s="4" t="s">
        <v>723</v>
      </c>
      <c r="J513" s="4" t="s">
        <v>178</v>
      </c>
      <c r="K513" s="4" t="s">
        <v>179</v>
      </c>
      <c r="L513" s="4" t="s">
        <v>12</v>
      </c>
      <c r="M513" s="4">
        <v>23860681</v>
      </c>
      <c r="N513" s="4">
        <v>28784840</v>
      </c>
      <c r="O513" s="4">
        <v>97578</v>
      </c>
      <c r="P513" s="4">
        <v>7334711</v>
      </c>
      <c r="Q513" s="4">
        <v>21450129</v>
      </c>
      <c r="R513" s="4">
        <v>2478280</v>
      </c>
      <c r="S513" s="4"/>
      <c r="T513" s="28">
        <f t="shared" si="43"/>
        <v>244.52930988542499</v>
      </c>
      <c r="U513" s="18">
        <f t="shared" si="44"/>
        <v>0.25481159527028813</v>
      </c>
      <c r="V513" s="18"/>
      <c r="W513" s="18">
        <f t="shared" si="45"/>
        <v>0.11553683430062356</v>
      </c>
      <c r="X513" s="20">
        <f t="shared" si="46"/>
        <v>8.609670924000272E-2</v>
      </c>
    </row>
    <row r="514" spans="1:24" s="3" customFormat="1" ht="11.25" customHeight="1" x14ac:dyDescent="0.2">
      <c r="A514" s="2">
        <v>28515</v>
      </c>
      <c r="B514" s="4" t="s">
        <v>19</v>
      </c>
      <c r="C514" s="4" t="s">
        <v>9</v>
      </c>
      <c r="D514" s="4">
        <v>900337874</v>
      </c>
      <c r="E514" s="4" t="s">
        <v>49</v>
      </c>
      <c r="F514" s="4" t="s">
        <v>905</v>
      </c>
      <c r="G514" s="4" t="s">
        <v>78</v>
      </c>
      <c r="H514" s="4" t="s">
        <v>10</v>
      </c>
      <c r="I514" s="4" t="s">
        <v>906</v>
      </c>
      <c r="J514" s="4" t="s">
        <v>11</v>
      </c>
      <c r="K514" s="4" t="s">
        <v>11</v>
      </c>
      <c r="L514" s="4" t="s">
        <v>12</v>
      </c>
      <c r="M514" s="4">
        <v>20543406</v>
      </c>
      <c r="N514" s="4">
        <v>24760184</v>
      </c>
      <c r="O514" s="4">
        <v>80161</v>
      </c>
      <c r="P514" s="4">
        <v>489207</v>
      </c>
      <c r="Q514" s="4">
        <v>24270977</v>
      </c>
      <c r="R514" s="4">
        <v>-1510932</v>
      </c>
      <c r="S514" s="4">
        <v>9501</v>
      </c>
      <c r="T514" s="28">
        <f t="shared" si="43"/>
        <v>256.27681790396827</v>
      </c>
      <c r="U514" s="18">
        <f t="shared" si="44"/>
        <v>1.9757809554242407E-2</v>
      </c>
      <c r="V514" s="18">
        <f>R514/S514</f>
        <v>-159.02873381749291</v>
      </c>
      <c r="W514" s="18">
        <f t="shared" si="45"/>
        <v>-6.2252623781893904E-2</v>
      </c>
      <c r="X514" s="20">
        <f t="shared" si="46"/>
        <v>-6.1022648296959345E-2</v>
      </c>
    </row>
    <row r="515" spans="1:24" s="3" customFormat="1" ht="11.25" customHeight="1" x14ac:dyDescent="0.2">
      <c r="A515" s="2">
        <v>42595</v>
      </c>
      <c r="B515" s="4" t="s">
        <v>19</v>
      </c>
      <c r="C515" s="4" t="s">
        <v>9</v>
      </c>
      <c r="D515" s="4">
        <v>901298972</v>
      </c>
      <c r="E515" s="4" t="s">
        <v>49</v>
      </c>
      <c r="F515" s="4" t="s">
        <v>1099</v>
      </c>
      <c r="G515" s="4" t="s">
        <v>74</v>
      </c>
      <c r="H515" s="4" t="s">
        <v>10</v>
      </c>
      <c r="I515" s="4" t="s">
        <v>1100</v>
      </c>
      <c r="J515" s="4" t="s">
        <v>11</v>
      </c>
      <c r="K515" s="4" t="s">
        <v>11</v>
      </c>
      <c r="L515" s="4" t="s">
        <v>12</v>
      </c>
      <c r="M515" s="4">
        <v>25820716</v>
      </c>
      <c r="N515" s="4">
        <v>123859421</v>
      </c>
      <c r="O515" s="4">
        <v>97578</v>
      </c>
      <c r="P515" s="4">
        <v>100911673</v>
      </c>
      <c r="Q515" s="4">
        <v>22947748</v>
      </c>
      <c r="R515" s="4">
        <v>11655127</v>
      </c>
      <c r="S515" s="4">
        <v>11638148</v>
      </c>
      <c r="T515" s="28">
        <f t="shared" si="43"/>
        <v>264.61616347947285</v>
      </c>
      <c r="U515" s="18">
        <f t="shared" si="44"/>
        <v>0.81472747236562648</v>
      </c>
      <c r="V515" s="18">
        <f>R515/S515</f>
        <v>1.001458909097908</v>
      </c>
      <c r="W515" s="18">
        <f t="shared" si="45"/>
        <v>0.50789850925676894</v>
      </c>
      <c r="X515" s="20">
        <f t="shared" si="46"/>
        <v>9.4099640591731815E-2</v>
      </c>
    </row>
    <row r="516" spans="1:24" s="3" customFormat="1" ht="11.25" customHeight="1" x14ac:dyDescent="0.2">
      <c r="A516" s="2">
        <v>16509</v>
      </c>
      <c r="B516" s="4" t="s">
        <v>19</v>
      </c>
      <c r="C516" s="4" t="s">
        <v>9</v>
      </c>
      <c r="D516" s="4">
        <v>860502682</v>
      </c>
      <c r="E516" s="4" t="s">
        <v>49</v>
      </c>
      <c r="F516" s="4" t="s">
        <v>680</v>
      </c>
      <c r="G516" s="4" t="s">
        <v>74</v>
      </c>
      <c r="H516" s="4" t="s">
        <v>10</v>
      </c>
      <c r="I516" s="4" t="s">
        <v>681</v>
      </c>
      <c r="J516" s="4" t="s">
        <v>11</v>
      </c>
      <c r="K516" s="4" t="s">
        <v>11</v>
      </c>
      <c r="L516" s="4" t="s">
        <v>12</v>
      </c>
      <c r="M516" s="4">
        <v>28689810</v>
      </c>
      <c r="N516" s="4">
        <v>29813175</v>
      </c>
      <c r="O516" s="4">
        <v>80161</v>
      </c>
      <c r="P516" s="4">
        <v>2954995</v>
      </c>
      <c r="Q516" s="4">
        <v>26858180</v>
      </c>
      <c r="R516" s="4">
        <v>4219011</v>
      </c>
      <c r="S516" s="4"/>
      <c r="T516" s="28">
        <f t="shared" si="43"/>
        <v>357.90234652761319</v>
      </c>
      <c r="U516" s="18">
        <f t="shared" si="44"/>
        <v>9.911708498004658E-2</v>
      </c>
      <c r="V516" s="18"/>
      <c r="W516" s="18">
        <f t="shared" si="45"/>
        <v>0.15708476896051779</v>
      </c>
      <c r="X516" s="20">
        <f t="shared" si="46"/>
        <v>0.14151498456638717</v>
      </c>
    </row>
    <row r="517" spans="1:24" s="3" customFormat="1" ht="11.25" customHeight="1" x14ac:dyDescent="0.2">
      <c r="A517" s="2">
        <v>29347</v>
      </c>
      <c r="B517" s="4" t="s">
        <v>19</v>
      </c>
      <c r="C517" s="4" t="s">
        <v>9</v>
      </c>
      <c r="D517" s="4">
        <v>900367678</v>
      </c>
      <c r="E517" s="4" t="s">
        <v>49</v>
      </c>
      <c r="F517" s="4" t="s">
        <v>935</v>
      </c>
      <c r="G517" s="4" t="s">
        <v>74</v>
      </c>
      <c r="H517" s="4" t="s">
        <v>10</v>
      </c>
      <c r="I517" s="4" t="s">
        <v>936</v>
      </c>
      <c r="J517" s="4" t="s">
        <v>11</v>
      </c>
      <c r="K517" s="4" t="s">
        <v>11</v>
      </c>
      <c r="L517" s="4" t="s">
        <v>12</v>
      </c>
      <c r="M517" s="4">
        <v>32529473</v>
      </c>
      <c r="N517" s="4">
        <v>33330826</v>
      </c>
      <c r="O517" s="4">
        <v>80161</v>
      </c>
      <c r="P517" s="4">
        <v>13557488</v>
      </c>
      <c r="Q517" s="4">
        <v>19773338</v>
      </c>
      <c r="R517" s="4">
        <v>5068489</v>
      </c>
      <c r="S517" s="4">
        <v>1895377</v>
      </c>
      <c r="T517" s="28">
        <f t="shared" si="43"/>
        <v>405.80173650528315</v>
      </c>
      <c r="U517" s="18">
        <f t="shared" si="44"/>
        <v>0.40675523612886161</v>
      </c>
      <c r="V517" s="18">
        <f>R517/S517</f>
        <v>2.6741323757753737</v>
      </c>
      <c r="W517" s="18">
        <f t="shared" si="45"/>
        <v>0.25632945737335799</v>
      </c>
      <c r="X517" s="20">
        <f t="shared" si="46"/>
        <v>0.15206610841267479</v>
      </c>
    </row>
    <row r="518" spans="1:24" s="3" customFormat="1" ht="11.25" customHeight="1" x14ac:dyDescent="0.2">
      <c r="A518" s="2">
        <v>31605</v>
      </c>
      <c r="B518" s="4" t="s">
        <v>19</v>
      </c>
      <c r="C518" s="4" t="s">
        <v>9</v>
      </c>
      <c r="D518" s="4">
        <v>900438590</v>
      </c>
      <c r="E518" s="4" t="s">
        <v>49</v>
      </c>
      <c r="F518" s="4" t="s">
        <v>976</v>
      </c>
      <c r="G518" s="4" t="s">
        <v>74</v>
      </c>
      <c r="H518" s="4" t="s">
        <v>10</v>
      </c>
      <c r="I518" s="4" t="s">
        <v>977</v>
      </c>
      <c r="J518" s="4" t="s">
        <v>11</v>
      </c>
      <c r="K518" s="4" t="s">
        <v>11</v>
      </c>
      <c r="L518" s="4" t="s">
        <v>12</v>
      </c>
      <c r="M518" s="4">
        <v>45844941</v>
      </c>
      <c r="N518" s="4">
        <v>47283399</v>
      </c>
      <c r="O518" s="4">
        <v>97578</v>
      </c>
      <c r="P518" s="4">
        <v>25344268</v>
      </c>
      <c r="Q518" s="4">
        <v>21939131</v>
      </c>
      <c r="R518" s="4">
        <v>11523872</v>
      </c>
      <c r="S518" s="4">
        <v>774037</v>
      </c>
      <c r="T518" s="28">
        <f t="shared" si="43"/>
        <v>469.82866014880403</v>
      </c>
      <c r="U518" s="18">
        <f t="shared" si="44"/>
        <v>0.53600774343654944</v>
      </c>
      <c r="V518" s="18">
        <f>R518/S518</f>
        <v>14.888011813388765</v>
      </c>
      <c r="W518" s="18">
        <f t="shared" si="45"/>
        <v>0.52526565432331851</v>
      </c>
      <c r="X518" s="20">
        <f t="shared" si="46"/>
        <v>0.24371919624475388</v>
      </c>
    </row>
    <row r="519" spans="1:24" s="3" customFormat="1" ht="11.25" customHeight="1" x14ac:dyDescent="0.2">
      <c r="A519" s="2">
        <v>22065</v>
      </c>
      <c r="B519" s="4" t="s">
        <v>19</v>
      </c>
      <c r="C519" s="4" t="s">
        <v>9</v>
      </c>
      <c r="D519" s="4">
        <v>900076424</v>
      </c>
      <c r="E519" s="4" t="s">
        <v>49</v>
      </c>
      <c r="F519" s="4" t="s">
        <v>775</v>
      </c>
      <c r="G519" s="4" t="s">
        <v>74</v>
      </c>
      <c r="H519" s="4" t="s">
        <v>14</v>
      </c>
      <c r="I519" s="4" t="s">
        <v>776</v>
      </c>
      <c r="J519" s="4" t="s">
        <v>11</v>
      </c>
      <c r="K519" s="4" t="s">
        <v>11</v>
      </c>
      <c r="L519" s="4" t="s">
        <v>12</v>
      </c>
      <c r="M519" s="4">
        <v>59695256</v>
      </c>
      <c r="N519" s="4">
        <v>70025835</v>
      </c>
      <c r="O519" s="4">
        <v>97578</v>
      </c>
      <c r="P519" s="4">
        <v>46977500</v>
      </c>
      <c r="Q519" s="4">
        <v>23048335</v>
      </c>
      <c r="R519" s="4">
        <v>8756640</v>
      </c>
      <c r="S519" s="4">
        <v>2700475</v>
      </c>
      <c r="T519" s="28">
        <f t="shared" si="43"/>
        <v>611.76962020127485</v>
      </c>
      <c r="U519" s="18">
        <f t="shared" si="44"/>
        <v>0.67085954776547829</v>
      </c>
      <c r="V519" s="18">
        <f>R519/S519</f>
        <v>3.2426295373961986</v>
      </c>
      <c r="W519" s="18">
        <f t="shared" si="45"/>
        <v>0.37992505749330702</v>
      </c>
      <c r="X519" s="20">
        <f t="shared" si="46"/>
        <v>0.12504870523857373</v>
      </c>
    </row>
    <row r="521" spans="1:24" x14ac:dyDescent="0.2">
      <c r="F521" s="13"/>
      <c r="G521" s="26" t="s">
        <v>67</v>
      </c>
      <c r="H521" s="24" t="s">
        <v>68</v>
      </c>
      <c r="L521" s="27" t="s">
        <v>69</v>
      </c>
      <c r="T521" s="41">
        <v>0.2</v>
      </c>
      <c r="U521" s="35"/>
      <c r="W521" s="13" t="s">
        <v>48</v>
      </c>
      <c r="X521" s="17">
        <f>COUNT(A12:A519)+3</f>
        <v>507</v>
      </c>
    </row>
    <row r="522" spans="1:24" x14ac:dyDescent="0.2">
      <c r="F522" s="13" t="s">
        <v>64</v>
      </c>
      <c r="G522" s="21">
        <f>COUNTIF(B12:B519,"Pymes-Individuales")+COUNTIF(B12:B519,"Pymes-Separados")</f>
        <v>398</v>
      </c>
      <c r="H522" s="22">
        <f>G522/$G$524</f>
        <v>0.78968253968253965</v>
      </c>
      <c r="L522" s="13" t="s">
        <v>70</v>
      </c>
      <c r="T522" s="42">
        <f>X521*T521</f>
        <v>101.4</v>
      </c>
      <c r="U522" s="35"/>
    </row>
    <row r="523" spans="1:24" x14ac:dyDescent="0.2">
      <c r="F523" s="13" t="s">
        <v>65</v>
      </c>
      <c r="G523" s="21">
        <f>COUNTIF(B12:B519,"Plenas-Individuales")+COUNTIF(B12:B519,"Plenas-Separados")</f>
        <v>106</v>
      </c>
      <c r="H523" s="22">
        <f>G523/$G$524</f>
        <v>0.21031746031746032</v>
      </c>
      <c r="L523" s="4" t="s">
        <v>71</v>
      </c>
      <c r="T523" s="43">
        <f>AVERAGE(T113:T418)</f>
        <v>4.3017796488068969</v>
      </c>
      <c r="U523" s="35"/>
    </row>
    <row r="524" spans="1:24" x14ac:dyDescent="0.2">
      <c r="F524" s="23" t="s">
        <v>66</v>
      </c>
      <c r="G524" s="24">
        <f>SUM(G522:G523)</f>
        <v>504</v>
      </c>
      <c r="H524" s="25">
        <f>SUM(H522:H523)</f>
        <v>1</v>
      </c>
      <c r="L524" s="13" t="s">
        <v>72</v>
      </c>
      <c r="T524" s="40">
        <f>STDEVA(T113:T418)</f>
        <v>2.8267372930431249</v>
      </c>
      <c r="U524" s="35"/>
    </row>
    <row r="525" spans="1:24" x14ac:dyDescent="0.2">
      <c r="L525" s="34" t="s">
        <v>1134</v>
      </c>
      <c r="T525" s="44">
        <f>T523-T524</f>
        <v>1.475042355763772</v>
      </c>
      <c r="U525" s="35"/>
    </row>
    <row r="526" spans="1:24" x14ac:dyDescent="0.2">
      <c r="T526" s="45"/>
      <c r="U526" s="35"/>
    </row>
    <row r="527" spans="1:24" x14ac:dyDescent="0.2">
      <c r="L527" s="13" t="s">
        <v>20</v>
      </c>
      <c r="T527" s="40">
        <f>AVERAGE(T12:T519)</f>
        <v>16.764095885427547</v>
      </c>
      <c r="U527" s="35"/>
    </row>
    <row r="528" spans="1:24" x14ac:dyDescent="0.2">
      <c r="L528" s="13" t="s">
        <v>45</v>
      </c>
      <c r="T528" s="40">
        <f>STDEVA(T12:T519)</f>
        <v>51.424878032294117</v>
      </c>
      <c r="U528" s="35"/>
    </row>
    <row r="529" spans="12:21" x14ac:dyDescent="0.2">
      <c r="L529" s="35"/>
      <c r="M529" s="35"/>
      <c r="N529" s="35"/>
      <c r="O529" s="35"/>
      <c r="P529" s="35"/>
      <c r="Q529" s="35"/>
      <c r="R529" s="35"/>
      <c r="S529" s="35"/>
      <c r="T529" s="36"/>
      <c r="U529" s="35"/>
    </row>
  </sheetData>
  <autoFilter ref="A11:X519">
    <sortState ref="A12:X519">
      <sortCondition ref="T11:T519"/>
    </sortState>
  </autoFilter>
  <mergeCells count="9">
    <mergeCell ref="L3:L4"/>
    <mergeCell ref="T3:V3"/>
    <mergeCell ref="W3:X3"/>
    <mergeCell ref="I5:I9"/>
    <mergeCell ref="J5:J9"/>
    <mergeCell ref="K5:K9"/>
    <mergeCell ref="I3:I4"/>
    <mergeCell ref="J3:J4"/>
    <mergeCell ref="K3:K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9"/>
  <sheetViews>
    <sheetView topLeftCell="C510" workbookViewId="0">
      <selection activeCell="U525" sqref="U525"/>
    </sheetView>
  </sheetViews>
  <sheetFormatPr baseColWidth="10" defaultRowHeight="11.25" x14ac:dyDescent="0.2"/>
  <cols>
    <col min="1" max="1" width="11.5703125" style="1" customWidth="1"/>
    <col min="2" max="3" width="11.42578125" style="1"/>
    <col min="4" max="4" width="11.5703125" style="1" customWidth="1"/>
    <col min="5" max="11" width="11.42578125" style="1"/>
    <col min="12" max="12" width="14.7109375" style="1" customWidth="1"/>
    <col min="13" max="13" width="22.5703125" style="1" hidden="1" customWidth="1"/>
    <col min="14" max="14" width="15.7109375" style="1" hidden="1" customWidth="1"/>
    <col min="15" max="15" width="22.42578125" style="1" hidden="1" customWidth="1"/>
    <col min="16" max="16" width="13.85546875" style="1" hidden="1" customWidth="1"/>
    <col min="17" max="17" width="16.42578125" style="1" hidden="1" customWidth="1"/>
    <col min="18" max="18" width="27.5703125" style="1" hidden="1" customWidth="1"/>
    <col min="19" max="19" width="17.42578125" style="1" hidden="1" customWidth="1"/>
    <col min="20" max="20" width="17.5703125" style="5" customWidth="1"/>
    <col min="21" max="21" width="16.140625" style="1" customWidth="1"/>
    <col min="22" max="22" width="11.5703125" style="1" customWidth="1"/>
    <col min="23" max="24" width="12" style="1" customWidth="1"/>
    <col min="25" max="16384" width="11.42578125" style="1"/>
  </cols>
  <sheetData>
    <row r="1" spans="1:24" hidden="1" x14ac:dyDescent="0.2">
      <c r="T1" s="1"/>
    </row>
    <row r="2" spans="1:24" hidden="1" x14ac:dyDescent="0.2">
      <c r="T2" s="1"/>
    </row>
    <row r="3" spans="1:24" hidden="1" x14ac:dyDescent="0.2">
      <c r="I3" s="49" t="s">
        <v>37</v>
      </c>
      <c r="J3" s="49" t="s">
        <v>38</v>
      </c>
      <c r="K3" s="49" t="s">
        <v>39</v>
      </c>
      <c r="L3" s="47" t="s">
        <v>40</v>
      </c>
      <c r="M3" s="31"/>
      <c r="N3" s="31"/>
      <c r="O3" s="31"/>
      <c r="P3" s="31"/>
      <c r="Q3" s="31"/>
      <c r="R3" s="31"/>
      <c r="S3" s="31"/>
      <c r="T3" s="47" t="s">
        <v>41</v>
      </c>
      <c r="U3" s="47"/>
      <c r="V3" s="47"/>
      <c r="W3" s="47" t="s">
        <v>42</v>
      </c>
      <c r="X3" s="47"/>
    </row>
    <row r="4" spans="1:24" ht="33.75" hidden="1" x14ac:dyDescent="0.2">
      <c r="I4" s="49"/>
      <c r="J4" s="49"/>
      <c r="K4" s="49"/>
      <c r="L4" s="47"/>
      <c r="M4" s="19"/>
      <c r="N4" s="19"/>
      <c r="O4" s="19"/>
      <c r="P4" s="19"/>
      <c r="Q4" s="19"/>
      <c r="R4" s="19"/>
      <c r="S4" s="19"/>
      <c r="T4" s="12" t="s">
        <v>32</v>
      </c>
      <c r="U4" s="12" t="s">
        <v>33</v>
      </c>
      <c r="V4" s="12" t="s">
        <v>34</v>
      </c>
      <c r="W4" s="12" t="s">
        <v>35</v>
      </c>
      <c r="X4" s="12" t="s">
        <v>36</v>
      </c>
    </row>
    <row r="5" spans="1:24" hidden="1" x14ac:dyDescent="0.2">
      <c r="I5" s="48" t="s">
        <v>43</v>
      </c>
      <c r="J5" s="48" t="s">
        <v>44</v>
      </c>
      <c r="K5" s="48" t="s">
        <v>1138</v>
      </c>
      <c r="L5" s="13" t="s">
        <v>45</v>
      </c>
      <c r="M5" s="13"/>
      <c r="N5" s="13"/>
      <c r="O5" s="13"/>
      <c r="P5" s="13"/>
      <c r="Q5" s="13"/>
      <c r="R5" s="13"/>
      <c r="S5" s="13"/>
      <c r="T5" s="14">
        <f>STDEVA(T12:T519)</f>
        <v>51.424878032294096</v>
      </c>
      <c r="U5" s="14">
        <f>STDEVA(U12:U519)</f>
        <v>0.44990255260813478</v>
      </c>
      <c r="V5" s="14">
        <f>STDEVA(V12:V519)</f>
        <v>477.05842961766939</v>
      </c>
      <c r="W5" s="14">
        <f>STDEVA(W12:W519)</f>
        <v>20.779759731509497</v>
      </c>
      <c r="X5" s="14">
        <f>STDEVA(X12:X519)</f>
        <v>0.12806425936362134</v>
      </c>
    </row>
    <row r="6" spans="1:24" hidden="1" x14ac:dyDescent="0.2">
      <c r="I6" s="48"/>
      <c r="J6" s="48"/>
      <c r="K6" s="48"/>
      <c r="L6" s="13" t="s">
        <v>20</v>
      </c>
      <c r="M6" s="13"/>
      <c r="N6" s="13"/>
      <c r="O6" s="13"/>
      <c r="P6" s="13"/>
      <c r="Q6" s="13"/>
      <c r="R6" s="13"/>
      <c r="S6" s="13"/>
      <c r="T6" s="15">
        <f>AVERAGE(T12:T519)</f>
        <v>16.764095885427537</v>
      </c>
      <c r="U6" s="15">
        <f>AVERAGE(U12:U519)</f>
        <v>0.53227755552116052</v>
      </c>
      <c r="V6" s="15">
        <f>AVERAGE(V12:V519)</f>
        <v>51.930243579249336</v>
      </c>
      <c r="W6" s="15">
        <f>AVERAGE(W12:W519)</f>
        <v>1.0817844813869777</v>
      </c>
      <c r="X6" s="15">
        <f>AVERAGE(X12:X519)</f>
        <v>9.5184486567051363E-2</v>
      </c>
    </row>
    <row r="7" spans="1:24" hidden="1" x14ac:dyDescent="0.2">
      <c r="I7" s="48"/>
      <c r="J7" s="48"/>
      <c r="K7" s="48"/>
      <c r="L7" s="4" t="s">
        <v>29</v>
      </c>
      <c r="M7" s="4"/>
      <c r="N7" s="4"/>
      <c r="O7" s="4"/>
      <c r="P7" s="4"/>
      <c r="Q7" s="4"/>
      <c r="R7" s="4"/>
      <c r="S7" s="4"/>
      <c r="T7" s="15">
        <f>MEDIAN(T12:T519)</f>
        <v>3.359354057960704</v>
      </c>
      <c r="U7" s="15">
        <f>MEDIAN(U12:U519)</f>
        <v>0.51327552115708719</v>
      </c>
      <c r="V7" s="15">
        <f>MEDIAN(V12:V519)</f>
        <v>2.7602120837384789</v>
      </c>
      <c r="W7" s="15">
        <f>MEDIAN(W12:W519)</f>
        <v>0.18554601266594112</v>
      </c>
      <c r="X7" s="15">
        <f>MEDIAN(X12:X519)</f>
        <v>8.6265277959185843E-2</v>
      </c>
    </row>
    <row r="8" spans="1:24" hidden="1" x14ac:dyDescent="0.2">
      <c r="I8" s="48"/>
      <c r="J8" s="48"/>
      <c r="K8" s="48"/>
      <c r="L8" s="13" t="s">
        <v>46</v>
      </c>
      <c r="M8" s="13"/>
      <c r="N8" s="13"/>
      <c r="O8" s="13"/>
      <c r="P8" s="13"/>
      <c r="Q8" s="13"/>
      <c r="R8" s="13"/>
      <c r="S8" s="13"/>
      <c r="T8" s="14">
        <f>MIN(T12:T519)</f>
        <v>4.337331395177238E-2</v>
      </c>
      <c r="U8" s="14">
        <f>MIN(U12:U519)</f>
        <v>1.3063695046788221E-3</v>
      </c>
      <c r="V8" s="14">
        <f>MIN(V12:V519)</f>
        <v>-310.41869158878507</v>
      </c>
      <c r="W8" s="14">
        <f>MIN(W12:W519)</f>
        <v>-55.700284437220645</v>
      </c>
      <c r="X8" s="14">
        <f>MIN(X12:X519)</f>
        <v>-0.48545942109669493</v>
      </c>
    </row>
    <row r="9" spans="1:24" hidden="1" x14ac:dyDescent="0.2">
      <c r="I9" s="48"/>
      <c r="J9" s="48"/>
      <c r="K9" s="48"/>
      <c r="L9" s="13" t="s">
        <v>47</v>
      </c>
      <c r="M9" s="13"/>
      <c r="N9" s="13"/>
      <c r="O9" s="13"/>
      <c r="P9" s="13"/>
      <c r="Q9" s="13"/>
      <c r="R9" s="13"/>
      <c r="S9" s="13"/>
      <c r="T9" s="14">
        <f>MAX(T12:T519)</f>
        <v>611.76962020127485</v>
      </c>
      <c r="U9" s="14">
        <f>MAX(U12:U519)</f>
        <v>8.3079207182894734</v>
      </c>
      <c r="V9" s="14">
        <f>MAX(V12:V519)</f>
        <v>6339.9448979591834</v>
      </c>
      <c r="W9" s="14">
        <f>MAX(W12:W519)</f>
        <v>464.2908953532301</v>
      </c>
      <c r="X9" s="14">
        <f>MAX(X12:X519)</f>
        <v>0.86537468854688426</v>
      </c>
    </row>
    <row r="10" spans="1:24" x14ac:dyDescent="0.2">
      <c r="T10" s="5">
        <v>2.02</v>
      </c>
      <c r="U10" s="5">
        <v>0.56000000000000005</v>
      </c>
      <c r="V10" s="5">
        <v>1.91</v>
      </c>
      <c r="W10" s="1">
        <v>0.12</v>
      </c>
      <c r="X10" s="1">
        <v>0.06</v>
      </c>
    </row>
    <row r="11" spans="1:24" ht="67.5" x14ac:dyDescent="0.2">
      <c r="A11" s="6"/>
      <c r="B11" s="6" t="s">
        <v>30</v>
      </c>
      <c r="C11" s="6" t="s">
        <v>31</v>
      </c>
      <c r="D11" s="6" t="s">
        <v>0</v>
      </c>
      <c r="E11" s="6" t="s">
        <v>2</v>
      </c>
      <c r="F11" s="6" t="s">
        <v>1</v>
      </c>
      <c r="G11" s="6" t="s">
        <v>3</v>
      </c>
      <c r="H11" s="6" t="s">
        <v>4</v>
      </c>
      <c r="I11" s="6" t="s">
        <v>5</v>
      </c>
      <c r="J11" s="6" t="s">
        <v>6</v>
      </c>
      <c r="K11" s="6" t="s">
        <v>7</v>
      </c>
      <c r="L11" s="6" t="s">
        <v>8</v>
      </c>
      <c r="M11" s="6" t="s">
        <v>50</v>
      </c>
      <c r="N11" s="6" t="s">
        <v>51</v>
      </c>
      <c r="O11" s="6" t="s">
        <v>52</v>
      </c>
      <c r="P11" s="6" t="s">
        <v>53</v>
      </c>
      <c r="Q11" s="6" t="s">
        <v>54</v>
      </c>
      <c r="R11" s="6" t="s">
        <v>55</v>
      </c>
      <c r="S11" s="6" t="s">
        <v>56</v>
      </c>
      <c r="T11" s="7" t="s">
        <v>32</v>
      </c>
      <c r="U11" s="8" t="s">
        <v>33</v>
      </c>
      <c r="V11" s="9" t="s">
        <v>34</v>
      </c>
      <c r="W11" s="10" t="s">
        <v>35</v>
      </c>
      <c r="X11" s="11" t="s">
        <v>36</v>
      </c>
    </row>
    <row r="12" spans="1:24" s="3" customFormat="1" ht="11.25" customHeight="1" x14ac:dyDescent="0.2">
      <c r="A12" s="2">
        <v>393</v>
      </c>
      <c r="B12" s="4" t="s">
        <v>24</v>
      </c>
      <c r="C12" s="4" t="s">
        <v>9</v>
      </c>
      <c r="D12" s="4">
        <v>805031746</v>
      </c>
      <c r="E12" s="4" t="s">
        <v>49</v>
      </c>
      <c r="F12" s="4" t="s">
        <v>284</v>
      </c>
      <c r="G12" s="4" t="s">
        <v>74</v>
      </c>
      <c r="H12" s="4" t="s">
        <v>14</v>
      </c>
      <c r="I12" s="4" t="s">
        <v>285</v>
      </c>
      <c r="J12" s="4" t="s">
        <v>178</v>
      </c>
      <c r="K12" s="4" t="s">
        <v>179</v>
      </c>
      <c r="L12" s="4" t="s">
        <v>12</v>
      </c>
      <c r="M12" s="4">
        <v>5126</v>
      </c>
      <c r="N12" s="4">
        <v>20769009</v>
      </c>
      <c r="O12" s="4">
        <v>12754</v>
      </c>
      <c r="P12" s="4">
        <v>27132</v>
      </c>
      <c r="Q12" s="4">
        <v>20741877</v>
      </c>
      <c r="R12" s="4">
        <v>-11609</v>
      </c>
      <c r="S12" s="4"/>
      <c r="T12" s="18">
        <f t="shared" ref="T12:T75" si="0">M12/O12</f>
        <v>0.4019131252940254</v>
      </c>
      <c r="U12" s="28">
        <f t="shared" ref="U12:U75" si="1">P12/N12</f>
        <v>1.3063695046788221E-3</v>
      </c>
      <c r="V12" s="18"/>
      <c r="W12" s="18">
        <f t="shared" ref="W12:W75" si="2">R12/Q12</f>
        <v>-5.5968898089599119E-4</v>
      </c>
      <c r="X12" s="20">
        <f t="shared" ref="X12:X75" si="3">R12/N12</f>
        <v>-5.5895782027924395E-4</v>
      </c>
    </row>
    <row r="13" spans="1:24" s="3" customFormat="1" ht="11.25" customHeight="1" x14ac:dyDescent="0.2">
      <c r="A13" s="2">
        <v>2095</v>
      </c>
      <c r="B13" s="4" t="s">
        <v>24</v>
      </c>
      <c r="C13" s="4" t="s">
        <v>9</v>
      </c>
      <c r="D13" s="4">
        <v>900818280</v>
      </c>
      <c r="E13" s="4" t="s">
        <v>49</v>
      </c>
      <c r="F13" s="4" t="s">
        <v>300</v>
      </c>
      <c r="G13" s="4" t="s">
        <v>74</v>
      </c>
      <c r="H13" s="4" t="s">
        <v>10</v>
      </c>
      <c r="I13" s="4" t="s">
        <v>196</v>
      </c>
      <c r="J13" s="4" t="s">
        <v>11</v>
      </c>
      <c r="K13" s="4" t="s">
        <v>11</v>
      </c>
      <c r="L13" s="4" t="s">
        <v>12</v>
      </c>
      <c r="M13" s="4">
        <v>28330</v>
      </c>
      <c r="N13" s="4">
        <v>141303649</v>
      </c>
      <c r="O13" s="4">
        <v>258112</v>
      </c>
      <c r="P13" s="4">
        <v>666535</v>
      </c>
      <c r="Q13" s="4">
        <v>140637114</v>
      </c>
      <c r="R13" s="4">
        <v>4723793</v>
      </c>
      <c r="S13" s="4"/>
      <c r="T13" s="18">
        <f t="shared" si="0"/>
        <v>0.10975855442598562</v>
      </c>
      <c r="U13" s="28">
        <f t="shared" si="1"/>
        <v>4.7170402513809105E-3</v>
      </c>
      <c r="V13" s="18"/>
      <c r="W13" s="18">
        <f t="shared" si="2"/>
        <v>3.3588523439125752E-2</v>
      </c>
      <c r="X13" s="20">
        <f t="shared" si="3"/>
        <v>3.3430085022078941E-2</v>
      </c>
    </row>
    <row r="14" spans="1:24" s="3" customFormat="1" ht="11.25" customHeight="1" x14ac:dyDescent="0.2">
      <c r="A14" s="2">
        <v>4655</v>
      </c>
      <c r="B14" s="4" t="s">
        <v>19</v>
      </c>
      <c r="C14" s="4" t="s">
        <v>9</v>
      </c>
      <c r="D14" s="4">
        <v>800247023</v>
      </c>
      <c r="E14" s="4" t="s">
        <v>49</v>
      </c>
      <c r="F14" s="4" t="s">
        <v>416</v>
      </c>
      <c r="G14" s="4" t="s">
        <v>74</v>
      </c>
      <c r="H14" s="4" t="s">
        <v>14</v>
      </c>
      <c r="I14" s="4" t="s">
        <v>417</v>
      </c>
      <c r="J14" s="4" t="s">
        <v>11</v>
      </c>
      <c r="K14" s="4" t="s">
        <v>11</v>
      </c>
      <c r="L14" s="4" t="s">
        <v>12</v>
      </c>
      <c r="M14" s="4">
        <v>2183209</v>
      </c>
      <c r="N14" s="4">
        <v>4349111</v>
      </c>
      <c r="O14" s="4">
        <v>20826</v>
      </c>
      <c r="P14" s="4">
        <v>22697</v>
      </c>
      <c r="Q14" s="4">
        <v>4326414</v>
      </c>
      <c r="R14" s="4">
        <v>23249</v>
      </c>
      <c r="S14" s="4">
        <v>4400</v>
      </c>
      <c r="T14" s="18">
        <f t="shared" si="0"/>
        <v>104.83093248823586</v>
      </c>
      <c r="U14" s="28">
        <f t="shared" si="1"/>
        <v>5.2187676975823331E-3</v>
      </c>
      <c r="V14" s="18">
        <f>R14/S14</f>
        <v>5.2838636363636367</v>
      </c>
      <c r="W14" s="18">
        <f t="shared" si="2"/>
        <v>5.3737344599938891E-3</v>
      </c>
      <c r="X14" s="20">
        <f t="shared" si="3"/>
        <v>5.3456901881786872E-3</v>
      </c>
    </row>
    <row r="15" spans="1:24" s="3" customFormat="1" ht="11.25" customHeight="1" x14ac:dyDescent="0.2">
      <c r="A15" s="2">
        <v>15375</v>
      </c>
      <c r="B15" s="4" t="s">
        <v>19</v>
      </c>
      <c r="C15" s="4" t="s">
        <v>9</v>
      </c>
      <c r="D15" s="4">
        <v>860042811</v>
      </c>
      <c r="E15" s="4" t="s">
        <v>49</v>
      </c>
      <c r="F15" s="4" t="s">
        <v>658</v>
      </c>
      <c r="G15" s="4" t="s">
        <v>74</v>
      </c>
      <c r="H15" s="4" t="s">
        <v>10</v>
      </c>
      <c r="I15" s="4" t="s">
        <v>659</v>
      </c>
      <c r="J15" s="4" t="s">
        <v>11</v>
      </c>
      <c r="K15" s="4" t="s">
        <v>11</v>
      </c>
      <c r="L15" s="4" t="s">
        <v>12</v>
      </c>
      <c r="M15" s="4">
        <v>1199973</v>
      </c>
      <c r="N15" s="4">
        <v>6864023</v>
      </c>
      <c r="O15" s="4">
        <v>2057884</v>
      </c>
      <c r="P15" s="4">
        <v>123366</v>
      </c>
      <c r="Q15" s="4">
        <v>6740657</v>
      </c>
      <c r="R15" s="4">
        <v>38544</v>
      </c>
      <c r="S15" s="4"/>
      <c r="T15" s="18">
        <f t="shared" si="0"/>
        <v>0.58311012671268159</v>
      </c>
      <c r="U15" s="28">
        <f t="shared" si="1"/>
        <v>1.7972841874218663E-2</v>
      </c>
      <c r="V15" s="18"/>
      <c r="W15" s="18">
        <f t="shared" si="2"/>
        <v>5.7181369709213802E-3</v>
      </c>
      <c r="X15" s="20">
        <f t="shared" si="3"/>
        <v>5.6153657993278866E-3</v>
      </c>
    </row>
    <row r="16" spans="1:24" s="3" customFormat="1" ht="11.25" customHeight="1" x14ac:dyDescent="0.2">
      <c r="A16" s="2">
        <v>28515</v>
      </c>
      <c r="B16" s="4" t="s">
        <v>19</v>
      </c>
      <c r="C16" s="4" t="s">
        <v>9</v>
      </c>
      <c r="D16" s="4">
        <v>900337874</v>
      </c>
      <c r="E16" s="4" t="s">
        <v>49</v>
      </c>
      <c r="F16" s="4" t="s">
        <v>905</v>
      </c>
      <c r="G16" s="4" t="s">
        <v>78</v>
      </c>
      <c r="H16" s="4" t="s">
        <v>10</v>
      </c>
      <c r="I16" s="4" t="s">
        <v>906</v>
      </c>
      <c r="J16" s="4" t="s">
        <v>11</v>
      </c>
      <c r="K16" s="4" t="s">
        <v>11</v>
      </c>
      <c r="L16" s="4" t="s">
        <v>12</v>
      </c>
      <c r="M16" s="4">
        <v>20543406</v>
      </c>
      <c r="N16" s="4">
        <v>24760184</v>
      </c>
      <c r="O16" s="4">
        <v>80161</v>
      </c>
      <c r="P16" s="4">
        <v>489207</v>
      </c>
      <c r="Q16" s="4">
        <v>24270977</v>
      </c>
      <c r="R16" s="4">
        <v>-1510932</v>
      </c>
      <c r="S16" s="4">
        <v>9501</v>
      </c>
      <c r="T16" s="18">
        <f t="shared" si="0"/>
        <v>256.27681790396827</v>
      </c>
      <c r="U16" s="28">
        <f t="shared" si="1"/>
        <v>1.9757809554242407E-2</v>
      </c>
      <c r="V16" s="18">
        <f>R16/S16</f>
        <v>-159.02873381749291</v>
      </c>
      <c r="W16" s="18">
        <f t="shared" si="2"/>
        <v>-6.2252623781893904E-2</v>
      </c>
      <c r="X16" s="20">
        <f t="shared" si="3"/>
        <v>-6.1022648296959345E-2</v>
      </c>
    </row>
    <row r="17" spans="1:24" s="3" customFormat="1" ht="11.25" customHeight="1" x14ac:dyDescent="0.2">
      <c r="A17" s="2">
        <v>27785</v>
      </c>
      <c r="B17" s="4" t="s">
        <v>19</v>
      </c>
      <c r="C17" s="4" t="s">
        <v>9</v>
      </c>
      <c r="D17" s="4">
        <v>900314721</v>
      </c>
      <c r="E17" s="4" t="s">
        <v>49</v>
      </c>
      <c r="F17" s="4" t="s">
        <v>891</v>
      </c>
      <c r="G17" s="4" t="s">
        <v>78</v>
      </c>
      <c r="H17" s="4" t="s">
        <v>10</v>
      </c>
      <c r="I17" s="4" t="s">
        <v>892</v>
      </c>
      <c r="J17" s="4" t="s">
        <v>23</v>
      </c>
      <c r="K17" s="4" t="s">
        <v>117</v>
      </c>
      <c r="L17" s="4" t="s">
        <v>12</v>
      </c>
      <c r="M17" s="4">
        <v>821610</v>
      </c>
      <c r="N17" s="4">
        <v>864270</v>
      </c>
      <c r="O17" s="4">
        <v>1730981</v>
      </c>
      <c r="P17" s="4">
        <v>23630</v>
      </c>
      <c r="Q17" s="4">
        <v>840640</v>
      </c>
      <c r="R17" s="4">
        <v>18808</v>
      </c>
      <c r="S17" s="4"/>
      <c r="T17" s="18">
        <f t="shared" si="0"/>
        <v>0.47464992394486133</v>
      </c>
      <c r="U17" s="28">
        <f t="shared" si="1"/>
        <v>2.7340992976731808E-2</v>
      </c>
      <c r="V17" s="18"/>
      <c r="W17" s="18">
        <f t="shared" si="2"/>
        <v>2.2373429767795966E-2</v>
      </c>
      <c r="X17" s="20">
        <f t="shared" si="3"/>
        <v>2.1761717981649255E-2</v>
      </c>
    </row>
    <row r="18" spans="1:24" s="3" customFormat="1" ht="11.25" customHeight="1" x14ac:dyDescent="0.2">
      <c r="A18" s="2">
        <v>28761</v>
      </c>
      <c r="B18" s="4" t="s">
        <v>19</v>
      </c>
      <c r="C18" s="4" t="s">
        <v>9</v>
      </c>
      <c r="D18" s="4">
        <v>900346138</v>
      </c>
      <c r="E18" s="4" t="s">
        <v>49</v>
      </c>
      <c r="F18" s="4" t="s">
        <v>913</v>
      </c>
      <c r="G18" s="4" t="s">
        <v>74</v>
      </c>
      <c r="H18" s="4" t="s">
        <v>10</v>
      </c>
      <c r="I18" s="4" t="s">
        <v>914</v>
      </c>
      <c r="J18" s="4" t="s">
        <v>11</v>
      </c>
      <c r="K18" s="4" t="s">
        <v>11</v>
      </c>
      <c r="L18" s="4" t="s">
        <v>12</v>
      </c>
      <c r="M18" s="4">
        <v>17292576</v>
      </c>
      <c r="N18" s="4">
        <v>22830038</v>
      </c>
      <c r="O18" s="4">
        <v>2057884</v>
      </c>
      <c r="P18" s="4">
        <v>897157</v>
      </c>
      <c r="Q18" s="4">
        <v>21932881</v>
      </c>
      <c r="R18" s="4">
        <v>770516</v>
      </c>
      <c r="S18" s="4">
        <v>44814</v>
      </c>
      <c r="T18" s="18">
        <f t="shared" si="0"/>
        <v>8.4030858882230479</v>
      </c>
      <c r="U18" s="28">
        <f t="shared" si="1"/>
        <v>3.9297218865776744E-2</v>
      </c>
      <c r="V18" s="18">
        <f>R18/S18</f>
        <v>17.19364484312938</v>
      </c>
      <c r="W18" s="18">
        <f t="shared" si="2"/>
        <v>3.513063331716431E-2</v>
      </c>
      <c r="X18" s="20">
        <f t="shared" si="3"/>
        <v>3.3750097130806352E-2</v>
      </c>
    </row>
    <row r="19" spans="1:24" s="3" customFormat="1" ht="11.25" customHeight="1" x14ac:dyDescent="0.2">
      <c r="A19" s="2">
        <v>31115</v>
      </c>
      <c r="B19" s="4" t="s">
        <v>19</v>
      </c>
      <c r="C19" s="4" t="s">
        <v>9</v>
      </c>
      <c r="D19" s="4">
        <v>900422058</v>
      </c>
      <c r="E19" s="4" t="s">
        <v>49</v>
      </c>
      <c r="F19" s="4" t="s">
        <v>965</v>
      </c>
      <c r="G19" s="4" t="s">
        <v>74</v>
      </c>
      <c r="H19" s="4" t="s">
        <v>10</v>
      </c>
      <c r="I19" s="4" t="s">
        <v>966</v>
      </c>
      <c r="J19" s="4" t="s">
        <v>17</v>
      </c>
      <c r="K19" s="4" t="s">
        <v>18</v>
      </c>
      <c r="L19" s="4" t="s">
        <v>12</v>
      </c>
      <c r="M19" s="4">
        <v>669113</v>
      </c>
      <c r="N19" s="4">
        <v>3483806</v>
      </c>
      <c r="O19" s="4">
        <v>80161</v>
      </c>
      <c r="P19" s="4">
        <v>223933</v>
      </c>
      <c r="Q19" s="4">
        <v>3259873</v>
      </c>
      <c r="R19" s="4">
        <v>67261</v>
      </c>
      <c r="S19" s="4">
        <v>7747</v>
      </c>
      <c r="T19" s="18">
        <f t="shared" si="0"/>
        <v>8.3471139332094157</v>
      </c>
      <c r="U19" s="28">
        <f t="shared" si="1"/>
        <v>6.427826348539499E-2</v>
      </c>
      <c r="V19" s="18">
        <f>R19/S19</f>
        <v>8.6821995611204343</v>
      </c>
      <c r="W19" s="18">
        <f t="shared" si="2"/>
        <v>2.0633012390359994E-2</v>
      </c>
      <c r="X19" s="20">
        <f t="shared" si="3"/>
        <v>1.9306758183435014E-2</v>
      </c>
    </row>
    <row r="20" spans="1:24" s="3" customFormat="1" ht="11.25" customHeight="1" x14ac:dyDescent="0.2">
      <c r="A20" s="2">
        <v>38305</v>
      </c>
      <c r="B20" s="4" t="s">
        <v>19</v>
      </c>
      <c r="C20" s="4" t="s">
        <v>9</v>
      </c>
      <c r="D20" s="4">
        <v>900809570</v>
      </c>
      <c r="E20" s="4" t="s">
        <v>49</v>
      </c>
      <c r="F20" s="4" t="s">
        <v>1075</v>
      </c>
      <c r="G20" s="4" t="s">
        <v>74</v>
      </c>
      <c r="H20" s="4" t="s">
        <v>10</v>
      </c>
      <c r="I20" s="4" t="s">
        <v>1076</v>
      </c>
      <c r="J20" s="4" t="s">
        <v>26</v>
      </c>
      <c r="K20" s="4" t="s">
        <v>27</v>
      </c>
      <c r="L20" s="4" t="s">
        <v>12</v>
      </c>
      <c r="M20" s="4">
        <v>208342</v>
      </c>
      <c r="N20" s="4">
        <v>26756550</v>
      </c>
      <c r="O20" s="4">
        <v>3170245</v>
      </c>
      <c r="P20" s="4">
        <v>1795727</v>
      </c>
      <c r="Q20" s="4">
        <v>24960823</v>
      </c>
      <c r="R20" s="4">
        <v>-28272</v>
      </c>
      <c r="S20" s="4"/>
      <c r="T20" s="18">
        <f t="shared" si="0"/>
        <v>6.5717949243670443E-2</v>
      </c>
      <c r="U20" s="28">
        <f t="shared" si="1"/>
        <v>6.7113547897617587E-2</v>
      </c>
      <c r="V20" s="18"/>
      <c r="W20" s="18">
        <f t="shared" si="2"/>
        <v>-1.1326549609361838E-3</v>
      </c>
      <c r="X20" s="20">
        <f t="shared" si="3"/>
        <v>-1.0566384679639191E-3</v>
      </c>
    </row>
    <row r="21" spans="1:24" s="3" customFormat="1" ht="11.25" customHeight="1" x14ac:dyDescent="0.2">
      <c r="A21" s="2">
        <v>24805</v>
      </c>
      <c r="B21" s="4" t="s">
        <v>19</v>
      </c>
      <c r="C21" s="4" t="s">
        <v>9</v>
      </c>
      <c r="D21" s="4">
        <v>900185676</v>
      </c>
      <c r="E21" s="4" t="s">
        <v>49</v>
      </c>
      <c r="F21" s="4" t="s">
        <v>836</v>
      </c>
      <c r="G21" s="4" t="s">
        <v>74</v>
      </c>
      <c r="H21" s="4" t="s">
        <v>10</v>
      </c>
      <c r="I21" s="4" t="s">
        <v>837</v>
      </c>
      <c r="J21" s="4" t="s">
        <v>17</v>
      </c>
      <c r="K21" s="4" t="s">
        <v>18</v>
      </c>
      <c r="L21" s="4" t="s">
        <v>12</v>
      </c>
      <c r="M21" s="4">
        <v>2875770</v>
      </c>
      <c r="N21" s="4">
        <v>4027025</v>
      </c>
      <c r="O21" s="4">
        <v>97578</v>
      </c>
      <c r="P21" s="4">
        <v>316220</v>
      </c>
      <c r="Q21" s="4">
        <v>3710805</v>
      </c>
      <c r="R21" s="4">
        <v>221445</v>
      </c>
      <c r="S21" s="4">
        <v>8268</v>
      </c>
      <c r="T21" s="18">
        <f t="shared" si="0"/>
        <v>29.471499723298283</v>
      </c>
      <c r="U21" s="28">
        <f t="shared" si="1"/>
        <v>7.8524469055940793E-2</v>
      </c>
      <c r="V21" s="18">
        <f>R21/S21</f>
        <v>26.783381712626994</v>
      </c>
      <c r="W21" s="18">
        <f t="shared" si="2"/>
        <v>5.967573073767013E-2</v>
      </c>
      <c r="X21" s="20">
        <f t="shared" si="3"/>
        <v>5.4989725665969297E-2</v>
      </c>
    </row>
    <row r="22" spans="1:24" s="3" customFormat="1" ht="11.25" customHeight="1" x14ac:dyDescent="0.2">
      <c r="A22" s="2">
        <v>4603</v>
      </c>
      <c r="B22" s="4" t="s">
        <v>19</v>
      </c>
      <c r="C22" s="4" t="s">
        <v>9</v>
      </c>
      <c r="D22" s="4">
        <v>800243987</v>
      </c>
      <c r="E22" s="4" t="s">
        <v>49</v>
      </c>
      <c r="F22" s="4" t="s">
        <v>414</v>
      </c>
      <c r="G22" s="4" t="s">
        <v>74</v>
      </c>
      <c r="H22" s="4" t="s">
        <v>10</v>
      </c>
      <c r="I22" s="4" t="s">
        <v>415</v>
      </c>
      <c r="J22" s="4" t="s">
        <v>11</v>
      </c>
      <c r="K22" s="4" t="s">
        <v>11</v>
      </c>
      <c r="L22" s="4" t="s">
        <v>12</v>
      </c>
      <c r="M22" s="4">
        <v>872385</v>
      </c>
      <c r="N22" s="4">
        <v>939876</v>
      </c>
      <c r="O22" s="4">
        <v>75186</v>
      </c>
      <c r="P22" s="4">
        <v>78127</v>
      </c>
      <c r="Q22" s="4">
        <v>861749</v>
      </c>
      <c r="R22" s="4">
        <v>91237</v>
      </c>
      <c r="S22" s="4">
        <v>18107</v>
      </c>
      <c r="T22" s="18">
        <f t="shared" si="0"/>
        <v>11.603024499241879</v>
      </c>
      <c r="U22" s="28">
        <f t="shared" si="1"/>
        <v>8.3124795185747904E-2</v>
      </c>
      <c r="V22" s="18">
        <f>R22/S22</f>
        <v>5.0387695366432874</v>
      </c>
      <c r="W22" s="18">
        <f t="shared" si="2"/>
        <v>0.1058742162741123</v>
      </c>
      <c r="X22" s="20">
        <f t="shared" si="3"/>
        <v>9.7073443730875134E-2</v>
      </c>
    </row>
    <row r="23" spans="1:24" s="3" customFormat="1" ht="11.25" customHeight="1" x14ac:dyDescent="0.2">
      <c r="A23" s="2">
        <v>1555</v>
      </c>
      <c r="B23" s="4" t="s">
        <v>19</v>
      </c>
      <c r="C23" s="4" t="s">
        <v>9</v>
      </c>
      <c r="D23" s="4">
        <v>800085606</v>
      </c>
      <c r="E23" s="4" t="s">
        <v>49</v>
      </c>
      <c r="F23" s="4" t="s">
        <v>334</v>
      </c>
      <c r="G23" s="4" t="s">
        <v>74</v>
      </c>
      <c r="H23" s="4" t="s">
        <v>10</v>
      </c>
      <c r="I23" s="4" t="s">
        <v>335</v>
      </c>
      <c r="J23" s="4" t="s">
        <v>11</v>
      </c>
      <c r="K23" s="4" t="s">
        <v>11</v>
      </c>
      <c r="L23" s="4" t="s">
        <v>12</v>
      </c>
      <c r="M23" s="4">
        <v>12528330</v>
      </c>
      <c r="N23" s="4">
        <v>15444952</v>
      </c>
      <c r="O23" s="4">
        <v>1209719</v>
      </c>
      <c r="P23" s="4">
        <v>1328898</v>
      </c>
      <c r="Q23" s="4">
        <v>14116054</v>
      </c>
      <c r="R23" s="4">
        <v>2499183</v>
      </c>
      <c r="S23" s="4"/>
      <c r="T23" s="18">
        <f t="shared" si="0"/>
        <v>10.356396816120107</v>
      </c>
      <c r="U23" s="28">
        <f t="shared" si="1"/>
        <v>8.6040927806055989E-2</v>
      </c>
      <c r="V23" s="18"/>
      <c r="W23" s="18">
        <f t="shared" si="2"/>
        <v>0.17704544060259333</v>
      </c>
      <c r="X23" s="20">
        <f t="shared" si="3"/>
        <v>0.16181228662931421</v>
      </c>
    </row>
    <row r="24" spans="1:24" s="3" customFormat="1" ht="11.25" customHeight="1" x14ac:dyDescent="0.2">
      <c r="A24" s="2">
        <v>1957</v>
      </c>
      <c r="B24" s="4" t="s">
        <v>21</v>
      </c>
      <c r="C24" s="4" t="s">
        <v>9</v>
      </c>
      <c r="D24" s="4">
        <v>860003437</v>
      </c>
      <c r="E24" s="4" t="s">
        <v>49</v>
      </c>
      <c r="F24" s="4" t="s">
        <v>143</v>
      </c>
      <c r="G24" s="4" t="s">
        <v>74</v>
      </c>
      <c r="H24" s="4" t="s">
        <v>10</v>
      </c>
      <c r="I24" s="4" t="s">
        <v>144</v>
      </c>
      <c r="J24" s="4" t="s">
        <v>11</v>
      </c>
      <c r="K24" s="4" t="s">
        <v>11</v>
      </c>
      <c r="L24" s="4" t="s">
        <v>12</v>
      </c>
      <c r="M24" s="4">
        <v>18511641</v>
      </c>
      <c r="N24" s="4">
        <v>30112856</v>
      </c>
      <c r="O24" s="4">
        <v>1006304</v>
      </c>
      <c r="P24" s="4">
        <v>2598309</v>
      </c>
      <c r="Q24" s="4">
        <v>27514547</v>
      </c>
      <c r="R24" s="4">
        <v>2691141</v>
      </c>
      <c r="S24" s="4"/>
      <c r="T24" s="18">
        <f t="shared" si="0"/>
        <v>18.395674666899865</v>
      </c>
      <c r="U24" s="28">
        <f t="shared" si="1"/>
        <v>8.6285704683740388E-2</v>
      </c>
      <c r="V24" s="18"/>
      <c r="W24" s="18">
        <f t="shared" si="2"/>
        <v>9.7807934108455424E-2</v>
      </c>
      <c r="X24" s="20">
        <f t="shared" si="3"/>
        <v>8.9368507590246504E-2</v>
      </c>
    </row>
    <row r="25" spans="1:24" s="3" customFormat="1" ht="11.25" customHeight="1" x14ac:dyDescent="0.2">
      <c r="A25" s="2">
        <v>12897</v>
      </c>
      <c r="B25" s="4" t="s">
        <v>19</v>
      </c>
      <c r="C25" s="4" t="s">
        <v>9</v>
      </c>
      <c r="D25" s="4">
        <v>830119211</v>
      </c>
      <c r="E25" s="4" t="s">
        <v>49</v>
      </c>
      <c r="F25" s="4" t="s">
        <v>602</v>
      </c>
      <c r="G25" s="4" t="s">
        <v>74</v>
      </c>
      <c r="H25" s="4" t="s">
        <v>10</v>
      </c>
      <c r="I25" s="4" t="s">
        <v>603</v>
      </c>
      <c r="J25" s="4" t="s">
        <v>11</v>
      </c>
      <c r="K25" s="4" t="s">
        <v>11</v>
      </c>
      <c r="L25" s="4" t="s">
        <v>12</v>
      </c>
      <c r="M25" s="4">
        <v>2265547</v>
      </c>
      <c r="N25" s="4">
        <v>4158343</v>
      </c>
      <c r="O25" s="4">
        <v>20892440</v>
      </c>
      <c r="P25" s="4">
        <v>361790</v>
      </c>
      <c r="Q25" s="4">
        <v>3796553</v>
      </c>
      <c r="R25" s="4">
        <v>193204</v>
      </c>
      <c r="S25" s="4"/>
      <c r="T25" s="18">
        <f t="shared" si="0"/>
        <v>0.10843860267158838</v>
      </c>
      <c r="U25" s="28">
        <f t="shared" si="1"/>
        <v>8.7003404962024536E-2</v>
      </c>
      <c r="V25" s="18"/>
      <c r="W25" s="18">
        <f t="shared" si="2"/>
        <v>5.0889319864624569E-2</v>
      </c>
      <c r="X25" s="20">
        <f t="shared" si="3"/>
        <v>4.6461775760200635E-2</v>
      </c>
    </row>
    <row r="26" spans="1:24" s="3" customFormat="1" ht="11.25" customHeight="1" x14ac:dyDescent="0.2">
      <c r="A26" s="2">
        <v>14629</v>
      </c>
      <c r="B26" s="4" t="s">
        <v>19</v>
      </c>
      <c r="C26" s="4" t="s">
        <v>9</v>
      </c>
      <c r="D26" s="4">
        <v>860002079</v>
      </c>
      <c r="E26" s="4" t="s">
        <v>49</v>
      </c>
      <c r="F26" s="4" t="s">
        <v>642</v>
      </c>
      <c r="G26" s="4" t="s">
        <v>74</v>
      </c>
      <c r="H26" s="4" t="s">
        <v>10</v>
      </c>
      <c r="I26" s="4" t="s">
        <v>643</v>
      </c>
      <c r="J26" s="4" t="s">
        <v>11</v>
      </c>
      <c r="K26" s="4" t="s">
        <v>11</v>
      </c>
      <c r="L26" s="4" t="s">
        <v>12</v>
      </c>
      <c r="M26" s="4">
        <v>5689886</v>
      </c>
      <c r="N26" s="4">
        <v>7793697</v>
      </c>
      <c r="O26" s="4">
        <v>97578</v>
      </c>
      <c r="P26" s="4">
        <v>705867</v>
      </c>
      <c r="Q26" s="4">
        <v>7087830</v>
      </c>
      <c r="R26" s="4">
        <v>69123</v>
      </c>
      <c r="S26" s="4">
        <v>26573</v>
      </c>
      <c r="T26" s="18">
        <f t="shared" si="0"/>
        <v>58.311156203242533</v>
      </c>
      <c r="U26" s="28">
        <f t="shared" si="1"/>
        <v>9.0568955913990501E-2</v>
      </c>
      <c r="V26" s="18">
        <f>R26/S26</f>
        <v>2.6012493884770254</v>
      </c>
      <c r="W26" s="18">
        <f t="shared" si="2"/>
        <v>9.7523501551250516E-3</v>
      </c>
      <c r="X26" s="20">
        <f t="shared" si="3"/>
        <v>8.869089983867734E-3</v>
      </c>
    </row>
    <row r="27" spans="1:24" s="3" customFormat="1" ht="11.25" customHeight="1" x14ac:dyDescent="0.2">
      <c r="A27" s="2">
        <v>2371</v>
      </c>
      <c r="B27" s="4" t="s">
        <v>21</v>
      </c>
      <c r="C27" s="4" t="s">
        <v>9</v>
      </c>
      <c r="D27" s="4">
        <v>860511571</v>
      </c>
      <c r="E27" s="4" t="s">
        <v>49</v>
      </c>
      <c r="F27" s="4" t="s">
        <v>167</v>
      </c>
      <c r="G27" s="4" t="s">
        <v>74</v>
      </c>
      <c r="H27" s="4" t="s">
        <v>14</v>
      </c>
      <c r="I27" s="4" t="s">
        <v>168</v>
      </c>
      <c r="J27" s="4" t="s">
        <v>11</v>
      </c>
      <c r="K27" s="4" t="s">
        <v>11</v>
      </c>
      <c r="L27" s="4" t="s">
        <v>12</v>
      </c>
      <c r="M27" s="4">
        <v>61619479</v>
      </c>
      <c r="N27" s="4">
        <v>84574004</v>
      </c>
      <c r="O27" s="4">
        <v>3087267</v>
      </c>
      <c r="P27" s="4">
        <v>7689766</v>
      </c>
      <c r="Q27" s="4">
        <v>76884238</v>
      </c>
      <c r="R27" s="4">
        <v>12224443</v>
      </c>
      <c r="S27" s="4">
        <v>428926</v>
      </c>
      <c r="T27" s="18">
        <f t="shared" si="0"/>
        <v>19.959232227079809</v>
      </c>
      <c r="U27" s="28">
        <f t="shared" si="1"/>
        <v>9.0923518295290828E-2</v>
      </c>
      <c r="V27" s="18">
        <f>R27/S27</f>
        <v>28.500121233033205</v>
      </c>
      <c r="W27" s="18">
        <f t="shared" si="2"/>
        <v>0.15899803806340645</v>
      </c>
      <c r="X27" s="20">
        <f t="shared" si="3"/>
        <v>0.14454137704063297</v>
      </c>
    </row>
    <row r="28" spans="1:24" s="3" customFormat="1" ht="11.25" customHeight="1" x14ac:dyDescent="0.2">
      <c r="A28" s="2">
        <v>16509</v>
      </c>
      <c r="B28" s="4" t="s">
        <v>19</v>
      </c>
      <c r="C28" s="4" t="s">
        <v>9</v>
      </c>
      <c r="D28" s="4">
        <v>860502682</v>
      </c>
      <c r="E28" s="4" t="s">
        <v>49</v>
      </c>
      <c r="F28" s="4" t="s">
        <v>680</v>
      </c>
      <c r="G28" s="4" t="s">
        <v>74</v>
      </c>
      <c r="H28" s="4" t="s">
        <v>10</v>
      </c>
      <c r="I28" s="4" t="s">
        <v>681</v>
      </c>
      <c r="J28" s="4" t="s">
        <v>11</v>
      </c>
      <c r="K28" s="4" t="s">
        <v>11</v>
      </c>
      <c r="L28" s="4" t="s">
        <v>12</v>
      </c>
      <c r="M28" s="4">
        <v>28689810</v>
      </c>
      <c r="N28" s="4">
        <v>29813175</v>
      </c>
      <c r="O28" s="4">
        <v>80161</v>
      </c>
      <c r="P28" s="4">
        <v>2954995</v>
      </c>
      <c r="Q28" s="4">
        <v>26858180</v>
      </c>
      <c r="R28" s="4">
        <v>4219011</v>
      </c>
      <c r="S28" s="4"/>
      <c r="T28" s="18">
        <f t="shared" si="0"/>
        <v>357.90234652761319</v>
      </c>
      <c r="U28" s="28">
        <f t="shared" si="1"/>
        <v>9.911708498004658E-2</v>
      </c>
      <c r="V28" s="18"/>
      <c r="W28" s="18">
        <f t="shared" si="2"/>
        <v>0.15708476896051779</v>
      </c>
      <c r="X28" s="20">
        <f t="shared" si="3"/>
        <v>0.14151498456638717</v>
      </c>
    </row>
    <row r="29" spans="1:24" s="3" customFormat="1" ht="11.25" customHeight="1" x14ac:dyDescent="0.2">
      <c r="A29" s="2">
        <v>10991</v>
      </c>
      <c r="B29" s="4" t="s">
        <v>19</v>
      </c>
      <c r="C29" s="4" t="s">
        <v>9</v>
      </c>
      <c r="D29" s="4">
        <v>830053900</v>
      </c>
      <c r="E29" s="4" t="s">
        <v>49</v>
      </c>
      <c r="F29" s="4" t="s">
        <v>546</v>
      </c>
      <c r="G29" s="4" t="s">
        <v>74</v>
      </c>
      <c r="H29" s="4" t="s">
        <v>10</v>
      </c>
      <c r="I29" s="4" t="s">
        <v>547</v>
      </c>
      <c r="J29" s="4" t="s">
        <v>11</v>
      </c>
      <c r="K29" s="4" t="s">
        <v>11</v>
      </c>
      <c r="L29" s="4" t="s">
        <v>12</v>
      </c>
      <c r="M29" s="4">
        <v>4588539</v>
      </c>
      <c r="N29" s="4">
        <v>6431355</v>
      </c>
      <c r="O29" s="4">
        <v>516186</v>
      </c>
      <c r="P29" s="4">
        <v>645787</v>
      </c>
      <c r="Q29" s="4">
        <v>5785568</v>
      </c>
      <c r="R29" s="4">
        <v>388595</v>
      </c>
      <c r="S29" s="4">
        <v>109330</v>
      </c>
      <c r="T29" s="18">
        <f t="shared" si="0"/>
        <v>8.8893131545605648</v>
      </c>
      <c r="U29" s="28">
        <f t="shared" si="1"/>
        <v>0.10041227703959742</v>
      </c>
      <c r="V29" s="18">
        <f>R29/S29</f>
        <v>3.5543309247233146</v>
      </c>
      <c r="W29" s="18">
        <f t="shared" si="2"/>
        <v>6.7166266129790542E-2</v>
      </c>
      <c r="X29" s="20">
        <f t="shared" si="3"/>
        <v>6.0421948407450687E-2</v>
      </c>
    </row>
    <row r="30" spans="1:24" s="3" customFormat="1" ht="11.25" customHeight="1" x14ac:dyDescent="0.2">
      <c r="A30" s="2">
        <v>28905</v>
      </c>
      <c r="B30" s="4" t="s">
        <v>19</v>
      </c>
      <c r="C30" s="4" t="s">
        <v>9</v>
      </c>
      <c r="D30" s="4">
        <v>900352229</v>
      </c>
      <c r="E30" s="4" t="s">
        <v>49</v>
      </c>
      <c r="F30" s="4" t="s">
        <v>921</v>
      </c>
      <c r="G30" s="4" t="s">
        <v>74</v>
      </c>
      <c r="H30" s="4" t="s">
        <v>10</v>
      </c>
      <c r="I30" s="4" t="s">
        <v>922</v>
      </c>
      <c r="J30" s="4" t="s">
        <v>15</v>
      </c>
      <c r="K30" s="4" t="s">
        <v>16</v>
      </c>
      <c r="L30" s="4" t="s">
        <v>12</v>
      </c>
      <c r="M30" s="4">
        <v>2788274</v>
      </c>
      <c r="N30" s="4">
        <v>2924507</v>
      </c>
      <c r="O30" s="4">
        <v>1730981</v>
      </c>
      <c r="P30" s="4">
        <v>325664</v>
      </c>
      <c r="Q30" s="4">
        <v>2598843</v>
      </c>
      <c r="R30" s="4">
        <v>574450</v>
      </c>
      <c r="S30" s="4">
        <v>14962</v>
      </c>
      <c r="T30" s="18">
        <f t="shared" si="0"/>
        <v>1.6108056645335795</v>
      </c>
      <c r="U30" s="28">
        <f t="shared" si="1"/>
        <v>0.11135688852856225</v>
      </c>
      <c r="V30" s="18">
        <f>R30/S30</f>
        <v>38.393931292607938</v>
      </c>
      <c r="W30" s="18">
        <f t="shared" si="2"/>
        <v>0.22104067079080961</v>
      </c>
      <c r="X30" s="20">
        <f t="shared" si="3"/>
        <v>0.19642626945327879</v>
      </c>
    </row>
    <row r="31" spans="1:24" s="3" customFormat="1" ht="11.25" customHeight="1" x14ac:dyDescent="0.2">
      <c r="A31" s="2">
        <v>23025</v>
      </c>
      <c r="B31" s="4" t="s">
        <v>19</v>
      </c>
      <c r="C31" s="4" t="s">
        <v>9</v>
      </c>
      <c r="D31" s="4">
        <v>900114653</v>
      </c>
      <c r="E31" s="4" t="s">
        <v>49</v>
      </c>
      <c r="F31" s="4" t="s">
        <v>795</v>
      </c>
      <c r="G31" s="4" t="s">
        <v>74</v>
      </c>
      <c r="H31" s="4" t="s">
        <v>10</v>
      </c>
      <c r="I31" s="4" t="s">
        <v>796</v>
      </c>
      <c r="J31" s="4" t="s">
        <v>11</v>
      </c>
      <c r="K31" s="4" t="s">
        <v>11</v>
      </c>
      <c r="L31" s="4" t="s">
        <v>12</v>
      </c>
      <c r="M31" s="4">
        <v>15404396</v>
      </c>
      <c r="N31" s="4">
        <v>19535855</v>
      </c>
      <c r="O31" s="4">
        <v>80161</v>
      </c>
      <c r="P31" s="4">
        <v>2220327</v>
      </c>
      <c r="Q31" s="4">
        <v>17315528</v>
      </c>
      <c r="R31" s="4">
        <v>713392</v>
      </c>
      <c r="S31" s="4">
        <v>8282</v>
      </c>
      <c r="T31" s="18">
        <f t="shared" si="0"/>
        <v>192.16821147440774</v>
      </c>
      <c r="U31" s="28">
        <f t="shared" si="1"/>
        <v>0.11365394552733935</v>
      </c>
      <c r="V31" s="18">
        <f>R31/S31</f>
        <v>86.137647911132575</v>
      </c>
      <c r="W31" s="18">
        <f t="shared" si="2"/>
        <v>4.1199552216946544E-2</v>
      </c>
      <c r="X31" s="20">
        <f t="shared" si="3"/>
        <v>3.6517060553530933E-2</v>
      </c>
    </row>
    <row r="32" spans="1:24" s="3" customFormat="1" ht="11.25" customHeight="1" x14ac:dyDescent="0.2">
      <c r="A32" s="2">
        <v>12533</v>
      </c>
      <c r="B32" s="4" t="s">
        <v>19</v>
      </c>
      <c r="C32" s="4" t="s">
        <v>9</v>
      </c>
      <c r="D32" s="4">
        <v>830106465</v>
      </c>
      <c r="E32" s="4" t="s">
        <v>49</v>
      </c>
      <c r="F32" s="4" t="s">
        <v>592</v>
      </c>
      <c r="G32" s="4" t="s">
        <v>74</v>
      </c>
      <c r="H32" s="4" t="s">
        <v>14</v>
      </c>
      <c r="I32" s="4" t="s">
        <v>593</v>
      </c>
      <c r="J32" s="4" t="s">
        <v>11</v>
      </c>
      <c r="K32" s="4" t="s">
        <v>11</v>
      </c>
      <c r="L32" s="4" t="s">
        <v>12</v>
      </c>
      <c r="M32" s="4">
        <v>1041905</v>
      </c>
      <c r="N32" s="4">
        <v>2309700</v>
      </c>
      <c r="O32" s="4">
        <v>1484025</v>
      </c>
      <c r="P32" s="4">
        <v>271716</v>
      </c>
      <c r="Q32" s="4">
        <v>2037984</v>
      </c>
      <c r="R32" s="4">
        <v>136987</v>
      </c>
      <c r="S32" s="4">
        <v>4612</v>
      </c>
      <c r="T32" s="18">
        <f t="shared" si="0"/>
        <v>0.70208049055777366</v>
      </c>
      <c r="U32" s="28">
        <f t="shared" si="1"/>
        <v>0.11764125211066372</v>
      </c>
      <c r="V32" s="18">
        <f>R32/S32</f>
        <v>29.702298352124892</v>
      </c>
      <c r="W32" s="18">
        <f t="shared" si="2"/>
        <v>6.7216916325152698E-2</v>
      </c>
      <c r="X32" s="20">
        <f t="shared" si="3"/>
        <v>5.9309434125644024E-2</v>
      </c>
    </row>
    <row r="33" spans="1:24" s="3" customFormat="1" ht="11.25" customHeight="1" x14ac:dyDescent="0.2">
      <c r="A33" s="2">
        <v>1715</v>
      </c>
      <c r="B33" s="4" t="s">
        <v>21</v>
      </c>
      <c r="C33" s="4" t="s">
        <v>9</v>
      </c>
      <c r="D33" s="4">
        <v>830117139</v>
      </c>
      <c r="E33" s="4" t="s">
        <v>49</v>
      </c>
      <c r="F33" s="4" t="s">
        <v>132</v>
      </c>
      <c r="G33" s="4" t="s">
        <v>74</v>
      </c>
      <c r="H33" s="4" t="s">
        <v>105</v>
      </c>
      <c r="I33" s="4" t="s">
        <v>133</v>
      </c>
      <c r="J33" s="4" t="s">
        <v>11</v>
      </c>
      <c r="K33" s="4" t="s">
        <v>11</v>
      </c>
      <c r="L33" s="4" t="s">
        <v>12</v>
      </c>
      <c r="M33" s="4">
        <v>49949968</v>
      </c>
      <c r="N33" s="4">
        <v>67026624</v>
      </c>
      <c r="O33" s="4">
        <v>7048088</v>
      </c>
      <c r="P33" s="4">
        <v>7934618</v>
      </c>
      <c r="Q33" s="4">
        <v>59092006</v>
      </c>
      <c r="R33" s="4">
        <v>2103961</v>
      </c>
      <c r="S33" s="4"/>
      <c r="T33" s="18">
        <f t="shared" si="0"/>
        <v>7.0870238850593239</v>
      </c>
      <c r="U33" s="28">
        <f t="shared" si="1"/>
        <v>0.11838009325965754</v>
      </c>
      <c r="V33" s="18"/>
      <c r="W33" s="18">
        <f t="shared" si="2"/>
        <v>3.560483291090169E-2</v>
      </c>
      <c r="X33" s="20">
        <f t="shared" si="3"/>
        <v>3.1389929470414621E-2</v>
      </c>
    </row>
    <row r="34" spans="1:24" s="3" customFormat="1" ht="11.25" customHeight="1" x14ac:dyDescent="0.2">
      <c r="A34" s="2">
        <v>18061</v>
      </c>
      <c r="B34" s="4" t="s">
        <v>19</v>
      </c>
      <c r="C34" s="4" t="s">
        <v>9</v>
      </c>
      <c r="D34" s="4">
        <v>890306166</v>
      </c>
      <c r="E34" s="4" t="s">
        <v>49</v>
      </c>
      <c r="F34" s="4" t="s">
        <v>707</v>
      </c>
      <c r="G34" s="4" t="s">
        <v>74</v>
      </c>
      <c r="H34" s="4" t="s">
        <v>10</v>
      </c>
      <c r="I34" s="4" t="s">
        <v>708</v>
      </c>
      <c r="J34" s="4" t="s">
        <v>178</v>
      </c>
      <c r="K34" s="4" t="s">
        <v>179</v>
      </c>
      <c r="L34" s="4" t="s">
        <v>12</v>
      </c>
      <c r="M34" s="4">
        <v>2716548</v>
      </c>
      <c r="N34" s="4">
        <v>2785011</v>
      </c>
      <c r="O34" s="4">
        <v>774590</v>
      </c>
      <c r="P34" s="4">
        <v>341374</v>
      </c>
      <c r="Q34" s="4">
        <v>2443637</v>
      </c>
      <c r="R34" s="4">
        <v>39893</v>
      </c>
      <c r="S34" s="4"/>
      <c r="T34" s="18">
        <f t="shared" si="0"/>
        <v>3.5070785835086951</v>
      </c>
      <c r="U34" s="28">
        <f t="shared" si="1"/>
        <v>0.12257545840932046</v>
      </c>
      <c r="V34" s="18"/>
      <c r="W34" s="18">
        <f t="shared" si="2"/>
        <v>1.6325256165297872E-2</v>
      </c>
      <c r="X34" s="20">
        <f t="shared" si="3"/>
        <v>1.4324180407186901E-2</v>
      </c>
    </row>
    <row r="35" spans="1:24" s="3" customFormat="1" ht="11.25" customHeight="1" x14ac:dyDescent="0.2">
      <c r="A35" s="2">
        <v>10919</v>
      </c>
      <c r="B35" s="4" t="s">
        <v>19</v>
      </c>
      <c r="C35" s="4" t="s">
        <v>9</v>
      </c>
      <c r="D35" s="4">
        <v>830051556</v>
      </c>
      <c r="E35" s="4" t="s">
        <v>49</v>
      </c>
      <c r="F35" s="4" t="s">
        <v>544</v>
      </c>
      <c r="G35" s="4" t="s">
        <v>74</v>
      </c>
      <c r="H35" s="4" t="s">
        <v>14</v>
      </c>
      <c r="I35" s="4" t="s">
        <v>545</v>
      </c>
      <c r="J35" s="4" t="s">
        <v>11</v>
      </c>
      <c r="K35" s="4" t="s">
        <v>11</v>
      </c>
      <c r="L35" s="4" t="s">
        <v>12</v>
      </c>
      <c r="M35" s="4">
        <v>10145212</v>
      </c>
      <c r="N35" s="4">
        <v>14075725</v>
      </c>
      <c r="O35" s="4">
        <v>3466556</v>
      </c>
      <c r="P35" s="4">
        <v>1771668</v>
      </c>
      <c r="Q35" s="4">
        <v>12304057</v>
      </c>
      <c r="R35" s="4">
        <v>2373803</v>
      </c>
      <c r="S35" s="4"/>
      <c r="T35" s="18">
        <f t="shared" si="0"/>
        <v>2.9265968875160246</v>
      </c>
      <c r="U35" s="28">
        <f t="shared" si="1"/>
        <v>0.12586690916453683</v>
      </c>
      <c r="V35" s="18"/>
      <c r="W35" s="18">
        <f t="shared" si="2"/>
        <v>0.19292847879362068</v>
      </c>
      <c r="X35" s="20">
        <f t="shared" si="3"/>
        <v>0.16864516747805175</v>
      </c>
    </row>
    <row r="36" spans="1:24" s="3" customFormat="1" ht="11.25" customHeight="1" x14ac:dyDescent="0.2">
      <c r="A36" s="2">
        <v>21031</v>
      </c>
      <c r="B36" s="4" t="s">
        <v>19</v>
      </c>
      <c r="C36" s="4" t="s">
        <v>9</v>
      </c>
      <c r="D36" s="4">
        <v>900027619</v>
      </c>
      <c r="E36" s="4" t="s">
        <v>49</v>
      </c>
      <c r="F36" s="4" t="s">
        <v>755</v>
      </c>
      <c r="G36" s="4" t="s">
        <v>74</v>
      </c>
      <c r="H36" s="4" t="s">
        <v>10</v>
      </c>
      <c r="I36" s="4" t="s">
        <v>756</v>
      </c>
      <c r="J36" s="4" t="s">
        <v>11</v>
      </c>
      <c r="K36" s="4" t="s">
        <v>11</v>
      </c>
      <c r="L36" s="4" t="s">
        <v>12</v>
      </c>
      <c r="M36" s="4">
        <v>3451533</v>
      </c>
      <c r="N36" s="4">
        <v>9860837</v>
      </c>
      <c r="O36" s="4">
        <v>97578</v>
      </c>
      <c r="P36" s="4">
        <v>1249677</v>
      </c>
      <c r="Q36" s="4">
        <v>8611160</v>
      </c>
      <c r="R36" s="4">
        <v>987827</v>
      </c>
      <c r="S36" s="4">
        <v>247230</v>
      </c>
      <c r="T36" s="18">
        <f t="shared" si="0"/>
        <v>35.372040828875363</v>
      </c>
      <c r="U36" s="28">
        <f t="shared" si="1"/>
        <v>0.1267313312247226</v>
      </c>
      <c r="V36" s="18">
        <f>R36/S36</f>
        <v>3.9955790154916473</v>
      </c>
      <c r="W36" s="18">
        <f t="shared" si="2"/>
        <v>0.11471474226468908</v>
      </c>
      <c r="X36" s="20">
        <f t="shared" si="3"/>
        <v>0.10017679026638408</v>
      </c>
    </row>
    <row r="37" spans="1:24" s="3" customFormat="1" ht="11.25" customHeight="1" x14ac:dyDescent="0.2">
      <c r="A37" s="2">
        <v>30797</v>
      </c>
      <c r="B37" s="4" t="s">
        <v>19</v>
      </c>
      <c r="C37" s="4" t="s">
        <v>9</v>
      </c>
      <c r="D37" s="4">
        <v>900410229</v>
      </c>
      <c r="E37" s="4" t="s">
        <v>49</v>
      </c>
      <c r="F37" s="4" t="s">
        <v>951</v>
      </c>
      <c r="G37" s="4" t="s">
        <v>74</v>
      </c>
      <c r="H37" s="4" t="s">
        <v>10</v>
      </c>
      <c r="I37" s="4" t="s">
        <v>952</v>
      </c>
      <c r="J37" s="4" t="s">
        <v>11</v>
      </c>
      <c r="K37" s="4" t="s">
        <v>11</v>
      </c>
      <c r="L37" s="4" t="s">
        <v>12</v>
      </c>
      <c r="M37" s="4">
        <v>6514710</v>
      </c>
      <c r="N37" s="4">
        <v>6518292</v>
      </c>
      <c r="O37" s="4">
        <v>1730981</v>
      </c>
      <c r="P37" s="4">
        <v>839271</v>
      </c>
      <c r="Q37" s="4">
        <v>5679021</v>
      </c>
      <c r="R37" s="4">
        <v>359752</v>
      </c>
      <c r="S37" s="4"/>
      <c r="T37" s="18">
        <f t="shared" si="0"/>
        <v>3.7635941700111095</v>
      </c>
      <c r="U37" s="28">
        <f t="shared" si="1"/>
        <v>0.12875627541693438</v>
      </c>
      <c r="V37" s="18"/>
      <c r="W37" s="18">
        <f t="shared" si="2"/>
        <v>6.3347538246468896E-2</v>
      </c>
      <c r="X37" s="20">
        <f t="shared" si="3"/>
        <v>5.5191145165021757E-2</v>
      </c>
    </row>
    <row r="38" spans="1:24" s="3" customFormat="1" ht="11.25" customHeight="1" x14ac:dyDescent="0.2">
      <c r="A38" s="2">
        <v>11497</v>
      </c>
      <c r="B38" s="4" t="s">
        <v>19</v>
      </c>
      <c r="C38" s="4" t="s">
        <v>9</v>
      </c>
      <c r="D38" s="4">
        <v>830069247</v>
      </c>
      <c r="E38" s="4" t="s">
        <v>49</v>
      </c>
      <c r="F38" s="4" t="s">
        <v>566</v>
      </c>
      <c r="G38" s="4" t="s">
        <v>78</v>
      </c>
      <c r="H38" s="4" t="s">
        <v>10</v>
      </c>
      <c r="I38" s="4" t="s">
        <v>567</v>
      </c>
      <c r="J38" s="4" t="s">
        <v>11</v>
      </c>
      <c r="K38" s="4" t="s">
        <v>11</v>
      </c>
      <c r="L38" s="4" t="s">
        <v>12</v>
      </c>
      <c r="M38" s="4">
        <v>5127683</v>
      </c>
      <c r="N38" s="4">
        <v>9789721</v>
      </c>
      <c r="O38" s="4">
        <v>774590</v>
      </c>
      <c r="P38" s="4">
        <v>1267309</v>
      </c>
      <c r="Q38" s="4">
        <v>8522412</v>
      </c>
      <c r="R38" s="4">
        <v>1065640</v>
      </c>
      <c r="S38" s="4">
        <v>177816</v>
      </c>
      <c r="T38" s="18">
        <f t="shared" si="0"/>
        <v>6.6198672846279969</v>
      </c>
      <c r="U38" s="28">
        <f t="shared" si="1"/>
        <v>0.12945302527007665</v>
      </c>
      <c r="V38" s="18">
        <f>R38/S38</f>
        <v>5.9929365186484906</v>
      </c>
      <c r="W38" s="18">
        <f t="shared" si="2"/>
        <v>0.12503971880261128</v>
      </c>
      <c r="X38" s="20">
        <f t="shared" si="3"/>
        <v>0.10885294892469356</v>
      </c>
    </row>
    <row r="39" spans="1:24" s="3" customFormat="1" ht="11.25" customHeight="1" x14ac:dyDescent="0.2">
      <c r="A39" s="2"/>
      <c r="B39" s="4"/>
      <c r="C39" s="4"/>
      <c r="D39" s="33"/>
      <c r="E39" s="33"/>
      <c r="F39" s="33" t="s">
        <v>1130</v>
      </c>
      <c r="G39" s="32" t="s">
        <v>1133</v>
      </c>
      <c r="H39" s="4"/>
      <c r="I39" s="4"/>
      <c r="J39" s="4"/>
      <c r="K39" s="4"/>
      <c r="L39" s="4"/>
      <c r="M39" s="4">
        <v>2114597968</v>
      </c>
      <c r="N39" s="4">
        <v>3111413552</v>
      </c>
      <c r="O39" s="4">
        <v>228622347</v>
      </c>
      <c r="P39" s="4">
        <v>428816112</v>
      </c>
      <c r="Q39" s="4">
        <v>2682597440</v>
      </c>
      <c r="R39" s="4">
        <v>863528015</v>
      </c>
      <c r="S39" s="4">
        <v>27406580</v>
      </c>
      <c r="T39" s="18">
        <f t="shared" si="0"/>
        <v>9.249305659520676</v>
      </c>
      <c r="U39" s="28">
        <f t="shared" si="1"/>
        <v>0.137820352336114</v>
      </c>
      <c r="V39" s="18">
        <f>R39/S39</f>
        <v>31.508054452616854</v>
      </c>
      <c r="W39" s="18">
        <f t="shared" si="2"/>
        <v>0.32189996237378055</v>
      </c>
      <c r="X39" s="20">
        <f t="shared" si="3"/>
        <v>0.27753559614244427</v>
      </c>
    </row>
    <row r="40" spans="1:24" s="3" customFormat="1" ht="11.25" customHeight="1" x14ac:dyDescent="0.2">
      <c r="A40" s="2">
        <v>1203</v>
      </c>
      <c r="B40" s="4" t="s">
        <v>28</v>
      </c>
      <c r="C40" s="4" t="s">
        <v>9</v>
      </c>
      <c r="D40" s="4">
        <v>830089480</v>
      </c>
      <c r="E40" s="4" t="s">
        <v>49</v>
      </c>
      <c r="F40" s="4" t="s">
        <v>1118</v>
      </c>
      <c r="G40" s="4" t="s">
        <v>74</v>
      </c>
      <c r="H40" s="4" t="s">
        <v>10</v>
      </c>
      <c r="I40" s="4" t="s">
        <v>1119</v>
      </c>
      <c r="J40" s="4" t="s">
        <v>11</v>
      </c>
      <c r="K40" s="4" t="s">
        <v>11</v>
      </c>
      <c r="L40" s="4" t="s">
        <v>12</v>
      </c>
      <c r="M40" s="4">
        <v>5738332</v>
      </c>
      <c r="N40" s="4">
        <v>20573220</v>
      </c>
      <c r="O40" s="4">
        <v>2852676</v>
      </c>
      <c r="P40" s="4">
        <v>2880666</v>
      </c>
      <c r="Q40" s="4">
        <v>17692554</v>
      </c>
      <c r="R40" s="4">
        <v>1386684</v>
      </c>
      <c r="S40" s="4">
        <v>190216</v>
      </c>
      <c r="T40" s="18">
        <f t="shared" si="0"/>
        <v>2.0115610745840047</v>
      </c>
      <c r="U40" s="28">
        <f t="shared" si="1"/>
        <v>0.14002018157585444</v>
      </c>
      <c r="V40" s="18">
        <f>R40/S40</f>
        <v>7.2900492072170584</v>
      </c>
      <c r="W40" s="18">
        <f t="shared" si="2"/>
        <v>7.837670016437423E-2</v>
      </c>
      <c r="X40" s="20">
        <f t="shared" si="3"/>
        <v>6.7402380376042251E-2</v>
      </c>
    </row>
    <row r="41" spans="1:24" s="3" customFormat="1" ht="11.25" customHeight="1" x14ac:dyDescent="0.2">
      <c r="A41" s="2">
        <v>4537</v>
      </c>
      <c r="B41" s="4" t="s">
        <v>21</v>
      </c>
      <c r="C41" s="4" t="s">
        <v>9</v>
      </c>
      <c r="D41" s="4">
        <v>900551847</v>
      </c>
      <c r="E41" s="4" t="s">
        <v>49</v>
      </c>
      <c r="F41" s="4" t="s">
        <v>238</v>
      </c>
      <c r="G41" s="4" t="s">
        <v>74</v>
      </c>
      <c r="H41" s="4" t="s">
        <v>105</v>
      </c>
      <c r="I41" s="4" t="s">
        <v>239</v>
      </c>
      <c r="J41" s="4" t="s">
        <v>11</v>
      </c>
      <c r="K41" s="4" t="s">
        <v>11</v>
      </c>
      <c r="L41" s="4" t="s">
        <v>12</v>
      </c>
      <c r="M41" s="4">
        <v>39815199</v>
      </c>
      <c r="N41" s="4">
        <v>44660281</v>
      </c>
      <c r="O41" s="4">
        <v>6197175</v>
      </c>
      <c r="P41" s="4">
        <v>6277015</v>
      </c>
      <c r="Q41" s="4">
        <v>38383266</v>
      </c>
      <c r="R41" s="4">
        <v>2734503</v>
      </c>
      <c r="S41" s="4">
        <v>3274176</v>
      </c>
      <c r="T41" s="18">
        <f t="shared" si="0"/>
        <v>6.4247336891406164</v>
      </c>
      <c r="U41" s="28">
        <f t="shared" si="1"/>
        <v>0.14055028001279257</v>
      </c>
      <c r="V41" s="18">
        <f>R41/S41</f>
        <v>0.83517288013839208</v>
      </c>
      <c r="W41" s="18">
        <f t="shared" si="2"/>
        <v>7.1242061579647756E-2</v>
      </c>
      <c r="X41" s="20">
        <f t="shared" si="3"/>
        <v>6.1228969875939655E-2</v>
      </c>
    </row>
    <row r="42" spans="1:24" s="3" customFormat="1" ht="11.25" customHeight="1" x14ac:dyDescent="0.2">
      <c r="A42" s="2">
        <v>28835</v>
      </c>
      <c r="B42" s="4" t="s">
        <v>19</v>
      </c>
      <c r="C42" s="4" t="s">
        <v>9</v>
      </c>
      <c r="D42" s="4">
        <v>900348900</v>
      </c>
      <c r="E42" s="4" t="s">
        <v>49</v>
      </c>
      <c r="F42" s="4" t="s">
        <v>917</v>
      </c>
      <c r="G42" s="4" t="s">
        <v>423</v>
      </c>
      <c r="H42" s="4" t="s">
        <v>10</v>
      </c>
      <c r="I42" s="4" t="s">
        <v>918</v>
      </c>
      <c r="J42" s="4" t="s">
        <v>15</v>
      </c>
      <c r="K42" s="4" t="s">
        <v>16</v>
      </c>
      <c r="L42" s="4" t="s">
        <v>12</v>
      </c>
      <c r="M42" s="4">
        <v>1995221</v>
      </c>
      <c r="N42" s="4">
        <v>4506243</v>
      </c>
      <c r="O42" s="4">
        <v>731046</v>
      </c>
      <c r="P42" s="4">
        <v>672195</v>
      </c>
      <c r="Q42" s="4">
        <v>3834048</v>
      </c>
      <c r="R42" s="4">
        <v>286899</v>
      </c>
      <c r="S42" s="4"/>
      <c r="T42" s="18">
        <f t="shared" si="0"/>
        <v>2.7292687464263534</v>
      </c>
      <c r="U42" s="28">
        <f t="shared" si="1"/>
        <v>0.1491697185438069</v>
      </c>
      <c r="V42" s="18"/>
      <c r="W42" s="18">
        <f t="shared" si="2"/>
        <v>7.4829266613250539E-2</v>
      </c>
      <c r="X42" s="20">
        <f t="shared" si="3"/>
        <v>6.3667005973712471E-2</v>
      </c>
    </row>
    <row r="43" spans="1:24" s="3" customFormat="1" ht="11.25" customHeight="1" x14ac:dyDescent="0.2">
      <c r="A43" s="2">
        <v>11349</v>
      </c>
      <c r="B43" s="4" t="s">
        <v>19</v>
      </c>
      <c r="C43" s="4" t="s">
        <v>9</v>
      </c>
      <c r="D43" s="4">
        <v>830065206</v>
      </c>
      <c r="E43" s="4" t="s">
        <v>49</v>
      </c>
      <c r="F43" s="4" t="s">
        <v>558</v>
      </c>
      <c r="G43" s="4" t="s">
        <v>74</v>
      </c>
      <c r="H43" s="4" t="s">
        <v>10</v>
      </c>
      <c r="I43" s="4" t="s">
        <v>559</v>
      </c>
      <c r="J43" s="4" t="s">
        <v>11</v>
      </c>
      <c r="K43" s="4" t="s">
        <v>11</v>
      </c>
      <c r="L43" s="4" t="s">
        <v>12</v>
      </c>
      <c r="M43" s="4">
        <v>4071678</v>
      </c>
      <c r="N43" s="4">
        <v>4994212</v>
      </c>
      <c r="O43" s="4">
        <v>3170245</v>
      </c>
      <c r="P43" s="4">
        <v>755147</v>
      </c>
      <c r="Q43" s="4">
        <v>4239065</v>
      </c>
      <c r="R43" s="4">
        <v>-172845</v>
      </c>
      <c r="S43" s="4">
        <v>0</v>
      </c>
      <c r="T43" s="18">
        <f t="shared" si="0"/>
        <v>1.2843417464580813</v>
      </c>
      <c r="U43" s="28">
        <f t="shared" si="1"/>
        <v>0.15120443425309138</v>
      </c>
      <c r="V43" s="18"/>
      <c r="W43" s="18">
        <f t="shared" si="2"/>
        <v>-4.0774321695940023E-2</v>
      </c>
      <c r="X43" s="20">
        <f t="shared" si="3"/>
        <v>-3.4609063451851864E-2</v>
      </c>
    </row>
    <row r="44" spans="1:24" s="3" customFormat="1" ht="11.25" customHeight="1" x14ac:dyDescent="0.2">
      <c r="A44" s="2">
        <v>2703</v>
      </c>
      <c r="B44" s="4" t="s">
        <v>19</v>
      </c>
      <c r="C44" s="4" t="s">
        <v>9</v>
      </c>
      <c r="D44" s="4">
        <v>800152665</v>
      </c>
      <c r="E44" s="4" t="s">
        <v>49</v>
      </c>
      <c r="F44" s="4" t="s">
        <v>356</v>
      </c>
      <c r="G44" s="4" t="s">
        <v>74</v>
      </c>
      <c r="H44" s="4" t="s">
        <v>75</v>
      </c>
      <c r="I44" s="4" t="s">
        <v>357</v>
      </c>
      <c r="J44" s="4" t="s">
        <v>11</v>
      </c>
      <c r="K44" s="4" t="s">
        <v>11</v>
      </c>
      <c r="L44" s="4" t="s">
        <v>12</v>
      </c>
      <c r="M44" s="4">
        <v>7214071</v>
      </c>
      <c r="N44" s="4">
        <v>8027332</v>
      </c>
      <c r="O44" s="4">
        <v>541899</v>
      </c>
      <c r="P44" s="4">
        <v>1228372</v>
      </c>
      <c r="Q44" s="4">
        <v>6798960</v>
      </c>
      <c r="R44" s="4">
        <v>1416734</v>
      </c>
      <c r="S44" s="4">
        <v>695688</v>
      </c>
      <c r="T44" s="18">
        <f t="shared" si="0"/>
        <v>13.312574852509416</v>
      </c>
      <c r="U44" s="28">
        <f t="shared" si="1"/>
        <v>0.15302369454757819</v>
      </c>
      <c r="V44" s="18">
        <f>R44/S44</f>
        <v>2.0364502478122377</v>
      </c>
      <c r="W44" s="18">
        <f t="shared" si="2"/>
        <v>0.20837510442773602</v>
      </c>
      <c r="X44" s="20">
        <f t="shared" si="3"/>
        <v>0.17648877609646643</v>
      </c>
    </row>
    <row r="45" spans="1:24" s="3" customFormat="1" ht="11.25" customHeight="1" x14ac:dyDescent="0.2">
      <c r="A45" s="2">
        <v>8421</v>
      </c>
      <c r="B45" s="4" t="s">
        <v>19</v>
      </c>
      <c r="C45" s="4" t="s">
        <v>9</v>
      </c>
      <c r="D45" s="4">
        <v>811044369</v>
      </c>
      <c r="E45" s="4" t="s">
        <v>49</v>
      </c>
      <c r="F45" s="4" t="s">
        <v>486</v>
      </c>
      <c r="G45" s="4" t="s">
        <v>74</v>
      </c>
      <c r="H45" s="4" t="s">
        <v>10</v>
      </c>
      <c r="I45" s="4" t="s">
        <v>487</v>
      </c>
      <c r="J45" s="4" t="s">
        <v>13</v>
      </c>
      <c r="K45" s="4" t="s">
        <v>103</v>
      </c>
      <c r="L45" s="4" t="s">
        <v>12</v>
      </c>
      <c r="M45" s="4">
        <v>3162883</v>
      </c>
      <c r="N45" s="4">
        <v>3715380</v>
      </c>
      <c r="O45" s="4">
        <v>597264</v>
      </c>
      <c r="P45" s="4">
        <v>597264</v>
      </c>
      <c r="Q45" s="4">
        <v>3118116</v>
      </c>
      <c r="R45" s="4">
        <v>231324</v>
      </c>
      <c r="S45" s="4">
        <v>64414</v>
      </c>
      <c r="T45" s="18">
        <f t="shared" si="0"/>
        <v>5.295619692464304</v>
      </c>
      <c r="U45" s="28">
        <f t="shared" si="1"/>
        <v>0.16075448540929865</v>
      </c>
      <c r="V45" s="18">
        <f>R45/S45</f>
        <v>3.5912068804918187</v>
      </c>
      <c r="W45" s="18">
        <f t="shared" si="2"/>
        <v>7.4187105290502348E-2</v>
      </c>
      <c r="X45" s="20">
        <f t="shared" si="3"/>
        <v>6.2261195355522179E-2</v>
      </c>
    </row>
    <row r="46" spans="1:24" s="3" customFormat="1" ht="11.25" customHeight="1" x14ac:dyDescent="0.2">
      <c r="A46" s="2">
        <v>14573</v>
      </c>
      <c r="B46" s="4" t="s">
        <v>19</v>
      </c>
      <c r="C46" s="4" t="s">
        <v>9</v>
      </c>
      <c r="D46" s="4">
        <v>860000888</v>
      </c>
      <c r="E46" s="4" t="s">
        <v>49</v>
      </c>
      <c r="F46" s="4" t="s">
        <v>640</v>
      </c>
      <c r="G46" s="4" t="s">
        <v>74</v>
      </c>
      <c r="H46" s="4" t="s">
        <v>10</v>
      </c>
      <c r="I46" s="4" t="s">
        <v>641</v>
      </c>
      <c r="J46" s="4" t="s">
        <v>11</v>
      </c>
      <c r="K46" s="4" t="s">
        <v>11</v>
      </c>
      <c r="L46" s="4" t="s">
        <v>12</v>
      </c>
      <c r="M46" s="4">
        <v>4733061</v>
      </c>
      <c r="N46" s="4">
        <v>6483355</v>
      </c>
      <c r="O46" s="4">
        <v>2057884</v>
      </c>
      <c r="P46" s="4">
        <v>1060018</v>
      </c>
      <c r="Q46" s="4">
        <v>5423337</v>
      </c>
      <c r="R46" s="4">
        <v>156979</v>
      </c>
      <c r="S46" s="4"/>
      <c r="T46" s="18">
        <f t="shared" si="0"/>
        <v>2.2999649154179731</v>
      </c>
      <c r="U46" s="28">
        <f t="shared" si="1"/>
        <v>0.16349837391288924</v>
      </c>
      <c r="V46" s="18"/>
      <c r="W46" s="18">
        <f t="shared" si="2"/>
        <v>2.8945094136691118E-2</v>
      </c>
      <c r="X46" s="20">
        <f t="shared" si="3"/>
        <v>2.4212618312586615E-2</v>
      </c>
    </row>
    <row r="47" spans="1:24" s="3" customFormat="1" ht="11.25" customHeight="1" x14ac:dyDescent="0.2">
      <c r="A47" s="2">
        <v>725</v>
      </c>
      <c r="B47" s="4" t="s">
        <v>19</v>
      </c>
      <c r="C47" s="4" t="s">
        <v>9</v>
      </c>
      <c r="D47" s="4">
        <v>800036678</v>
      </c>
      <c r="E47" s="4" t="s">
        <v>49</v>
      </c>
      <c r="F47" s="4" t="s">
        <v>321</v>
      </c>
      <c r="G47" s="4" t="s">
        <v>74</v>
      </c>
      <c r="H47" s="4" t="s">
        <v>14</v>
      </c>
      <c r="I47" s="4" t="s">
        <v>322</v>
      </c>
      <c r="J47" s="4" t="s">
        <v>11</v>
      </c>
      <c r="K47" s="4" t="s">
        <v>11</v>
      </c>
      <c r="L47" s="4" t="s">
        <v>12</v>
      </c>
      <c r="M47" s="4">
        <v>11647310</v>
      </c>
      <c r="N47" s="4">
        <v>11680288</v>
      </c>
      <c r="O47" s="4">
        <v>1913922</v>
      </c>
      <c r="P47" s="4">
        <v>1913922</v>
      </c>
      <c r="Q47" s="4">
        <v>9766366</v>
      </c>
      <c r="R47" s="4">
        <v>1378723</v>
      </c>
      <c r="S47" s="4"/>
      <c r="T47" s="18">
        <f t="shared" si="0"/>
        <v>6.08557193030855</v>
      </c>
      <c r="U47" s="28">
        <f t="shared" si="1"/>
        <v>0.16385914456903802</v>
      </c>
      <c r="V47" s="18"/>
      <c r="W47" s="18">
        <f t="shared" si="2"/>
        <v>0.14117052340655675</v>
      </c>
      <c r="X47" s="20">
        <f t="shared" si="3"/>
        <v>0.118038442202795</v>
      </c>
    </row>
    <row r="48" spans="1:24" s="3" customFormat="1" ht="11.25" customHeight="1" x14ac:dyDescent="0.2">
      <c r="A48" s="2">
        <v>6639</v>
      </c>
      <c r="B48" s="4" t="s">
        <v>19</v>
      </c>
      <c r="C48" s="4" t="s">
        <v>9</v>
      </c>
      <c r="D48" s="4">
        <v>805028911</v>
      </c>
      <c r="E48" s="4" t="s">
        <v>49</v>
      </c>
      <c r="F48" s="4" t="s">
        <v>457</v>
      </c>
      <c r="G48" s="4" t="s">
        <v>74</v>
      </c>
      <c r="H48" s="4" t="s">
        <v>10</v>
      </c>
      <c r="I48" s="4" t="s">
        <v>458</v>
      </c>
      <c r="J48" s="4" t="s">
        <v>178</v>
      </c>
      <c r="K48" s="4" t="s">
        <v>179</v>
      </c>
      <c r="L48" s="4" t="s">
        <v>12</v>
      </c>
      <c r="M48" s="4">
        <v>923882</v>
      </c>
      <c r="N48" s="4">
        <v>2299188</v>
      </c>
      <c r="O48" s="4">
        <v>384376</v>
      </c>
      <c r="P48" s="4">
        <v>384376</v>
      </c>
      <c r="Q48" s="4">
        <v>1914812</v>
      </c>
      <c r="R48" s="4">
        <v>359533</v>
      </c>
      <c r="S48" s="4">
        <v>74080</v>
      </c>
      <c r="T48" s="18">
        <f t="shared" si="0"/>
        <v>2.4035891939142924</v>
      </c>
      <c r="U48" s="28">
        <f t="shared" si="1"/>
        <v>0.16717902146322963</v>
      </c>
      <c r="V48" s="18">
        <f>R48/S48</f>
        <v>4.8533072354211662</v>
      </c>
      <c r="W48" s="18">
        <f t="shared" si="2"/>
        <v>0.18776412514648957</v>
      </c>
      <c r="X48" s="20">
        <f t="shared" si="3"/>
        <v>0.15637390243860005</v>
      </c>
    </row>
    <row r="49" spans="1:24" s="3" customFormat="1" ht="11.25" customHeight="1" x14ac:dyDescent="0.2">
      <c r="A49" s="2">
        <v>30803</v>
      </c>
      <c r="B49" s="4" t="s">
        <v>19</v>
      </c>
      <c r="C49" s="4" t="s">
        <v>9</v>
      </c>
      <c r="D49" s="4">
        <v>900410401</v>
      </c>
      <c r="E49" s="4" t="s">
        <v>49</v>
      </c>
      <c r="F49" s="4" t="s">
        <v>953</v>
      </c>
      <c r="G49" s="4" t="s">
        <v>78</v>
      </c>
      <c r="H49" s="4" t="s">
        <v>10</v>
      </c>
      <c r="I49" s="4" t="s">
        <v>954</v>
      </c>
      <c r="J49" s="4" t="s">
        <v>368</v>
      </c>
      <c r="K49" s="4" t="s">
        <v>369</v>
      </c>
      <c r="L49" s="4" t="s">
        <v>12</v>
      </c>
      <c r="M49" s="4">
        <v>8993293</v>
      </c>
      <c r="N49" s="4">
        <v>10212706</v>
      </c>
      <c r="O49" s="4">
        <v>3170245</v>
      </c>
      <c r="P49" s="4">
        <v>1735832</v>
      </c>
      <c r="Q49" s="4">
        <v>8476874</v>
      </c>
      <c r="R49" s="4">
        <v>2754403</v>
      </c>
      <c r="S49" s="4"/>
      <c r="T49" s="18">
        <f t="shared" si="0"/>
        <v>2.8367816998370787</v>
      </c>
      <c r="U49" s="28">
        <f t="shared" si="1"/>
        <v>0.1699678811864358</v>
      </c>
      <c r="V49" s="18"/>
      <c r="W49" s="18">
        <f t="shared" si="2"/>
        <v>0.32493145468482837</v>
      </c>
      <c r="X49" s="20">
        <f t="shared" si="3"/>
        <v>0.26970354380122175</v>
      </c>
    </row>
    <row r="50" spans="1:24" s="3" customFormat="1" ht="11.25" customHeight="1" x14ac:dyDescent="0.2">
      <c r="A50" s="2">
        <v>12417</v>
      </c>
      <c r="B50" s="4" t="s">
        <v>19</v>
      </c>
      <c r="C50" s="4" t="s">
        <v>9</v>
      </c>
      <c r="D50" s="4">
        <v>830101742</v>
      </c>
      <c r="E50" s="4" t="s">
        <v>49</v>
      </c>
      <c r="F50" s="4" t="s">
        <v>590</v>
      </c>
      <c r="G50" s="4" t="s">
        <v>74</v>
      </c>
      <c r="H50" s="4" t="s">
        <v>10</v>
      </c>
      <c r="I50" s="4" t="s">
        <v>591</v>
      </c>
      <c r="J50" s="4" t="s">
        <v>11</v>
      </c>
      <c r="K50" s="4" t="s">
        <v>11</v>
      </c>
      <c r="L50" s="4" t="s">
        <v>12</v>
      </c>
      <c r="M50" s="4">
        <v>4274540</v>
      </c>
      <c r="N50" s="4">
        <v>4304128</v>
      </c>
      <c r="O50" s="4">
        <v>699098</v>
      </c>
      <c r="P50" s="4">
        <v>731952</v>
      </c>
      <c r="Q50" s="4">
        <v>3572176</v>
      </c>
      <c r="R50" s="4">
        <v>511865</v>
      </c>
      <c r="S50" s="4"/>
      <c r="T50" s="18">
        <f t="shared" si="0"/>
        <v>6.1143645096967809</v>
      </c>
      <c r="U50" s="28">
        <f t="shared" si="1"/>
        <v>0.17005813953488372</v>
      </c>
      <c r="V50" s="18"/>
      <c r="W50" s="18">
        <f t="shared" si="2"/>
        <v>0.14329221180591326</v>
      </c>
      <c r="X50" s="20">
        <f t="shared" si="3"/>
        <v>0.11892420485636115</v>
      </c>
    </row>
    <row r="51" spans="1:24" s="3" customFormat="1" ht="11.25" customHeight="1" x14ac:dyDescent="0.2">
      <c r="A51" s="2">
        <v>6665</v>
      </c>
      <c r="B51" s="4" t="s">
        <v>19</v>
      </c>
      <c r="C51" s="4" t="s">
        <v>9</v>
      </c>
      <c r="D51" s="4">
        <v>805030075</v>
      </c>
      <c r="E51" s="4" t="s">
        <v>49</v>
      </c>
      <c r="F51" s="4" t="s">
        <v>459</v>
      </c>
      <c r="G51" s="4" t="s">
        <v>74</v>
      </c>
      <c r="H51" s="4" t="s">
        <v>10</v>
      </c>
      <c r="I51" s="4" t="s">
        <v>460</v>
      </c>
      <c r="J51" s="4" t="s">
        <v>178</v>
      </c>
      <c r="K51" s="4" t="s">
        <v>182</v>
      </c>
      <c r="L51" s="4" t="s">
        <v>12</v>
      </c>
      <c r="M51" s="4">
        <v>2450798</v>
      </c>
      <c r="N51" s="4">
        <v>3363716</v>
      </c>
      <c r="O51" s="4">
        <v>577511</v>
      </c>
      <c r="P51" s="4">
        <v>577511</v>
      </c>
      <c r="Q51" s="4">
        <v>2786205</v>
      </c>
      <c r="R51" s="4">
        <v>478225</v>
      </c>
      <c r="S51" s="4">
        <v>75147</v>
      </c>
      <c r="T51" s="18">
        <f t="shared" si="0"/>
        <v>4.2437252277445801</v>
      </c>
      <c r="U51" s="28">
        <f t="shared" si="1"/>
        <v>0.17168839462071114</v>
      </c>
      <c r="V51" s="18">
        <f>R51/S51</f>
        <v>6.3638601674052193</v>
      </c>
      <c r="W51" s="18">
        <f t="shared" si="2"/>
        <v>0.17164027772543658</v>
      </c>
      <c r="X51" s="20">
        <f t="shared" si="3"/>
        <v>0.14217163399050337</v>
      </c>
    </row>
    <row r="52" spans="1:24" s="3" customFormat="1" ht="11.25" customHeight="1" x14ac:dyDescent="0.2">
      <c r="A52" s="2">
        <v>33321</v>
      </c>
      <c r="B52" s="4" t="s">
        <v>19</v>
      </c>
      <c r="C52" s="4" t="s">
        <v>9</v>
      </c>
      <c r="D52" s="4">
        <v>900499033</v>
      </c>
      <c r="E52" s="4" t="s">
        <v>49</v>
      </c>
      <c r="F52" s="4" t="s">
        <v>1008</v>
      </c>
      <c r="G52" s="4" t="s">
        <v>74</v>
      </c>
      <c r="H52" s="4" t="s">
        <v>10</v>
      </c>
      <c r="I52" s="4" t="s">
        <v>1009</v>
      </c>
      <c r="J52" s="4" t="s">
        <v>11</v>
      </c>
      <c r="K52" s="4" t="s">
        <v>11</v>
      </c>
      <c r="L52" s="4" t="s">
        <v>12</v>
      </c>
      <c r="M52" s="4">
        <v>7030795</v>
      </c>
      <c r="N52" s="4">
        <v>7498826</v>
      </c>
      <c r="O52" s="4">
        <v>1730981</v>
      </c>
      <c r="P52" s="4">
        <v>1299387</v>
      </c>
      <c r="Q52" s="4">
        <v>6199439</v>
      </c>
      <c r="R52" s="4">
        <v>1972691</v>
      </c>
      <c r="S52" s="4">
        <v>158654</v>
      </c>
      <c r="T52" s="18">
        <f t="shared" si="0"/>
        <v>4.0617401346404147</v>
      </c>
      <c r="U52" s="28">
        <f t="shared" si="1"/>
        <v>0.17327872389624724</v>
      </c>
      <c r="V52" s="18">
        <f>R52/S52</f>
        <v>12.433919094381483</v>
      </c>
      <c r="W52" s="18">
        <f t="shared" si="2"/>
        <v>0.31820476014039334</v>
      </c>
      <c r="X52" s="20">
        <f t="shared" si="3"/>
        <v>0.26306664536555457</v>
      </c>
    </row>
    <row r="53" spans="1:24" s="3" customFormat="1" ht="11.25" customHeight="1" x14ac:dyDescent="0.2">
      <c r="A53" s="2">
        <v>4189</v>
      </c>
      <c r="B53" s="4" t="s">
        <v>19</v>
      </c>
      <c r="C53" s="4" t="s">
        <v>9</v>
      </c>
      <c r="D53" s="4">
        <v>800223278</v>
      </c>
      <c r="E53" s="4" t="s">
        <v>49</v>
      </c>
      <c r="F53" s="4" t="s">
        <v>402</v>
      </c>
      <c r="G53" s="4" t="s">
        <v>74</v>
      </c>
      <c r="H53" s="4" t="s">
        <v>10</v>
      </c>
      <c r="I53" s="4" t="s">
        <v>403</v>
      </c>
      <c r="J53" s="4" t="s">
        <v>17</v>
      </c>
      <c r="K53" s="4" t="s">
        <v>18</v>
      </c>
      <c r="L53" s="4" t="s">
        <v>12</v>
      </c>
      <c r="M53" s="4">
        <v>3477570</v>
      </c>
      <c r="N53" s="4">
        <v>3516013</v>
      </c>
      <c r="O53" s="4">
        <v>611171</v>
      </c>
      <c r="P53" s="4">
        <v>611171</v>
      </c>
      <c r="Q53" s="4">
        <v>2904842</v>
      </c>
      <c r="R53" s="4">
        <v>615700</v>
      </c>
      <c r="S53" s="4"/>
      <c r="T53" s="18">
        <f t="shared" si="0"/>
        <v>5.6900114697850519</v>
      </c>
      <c r="U53" s="28">
        <f t="shared" si="1"/>
        <v>0.17382501145473581</v>
      </c>
      <c r="V53" s="18"/>
      <c r="W53" s="18">
        <f t="shared" si="2"/>
        <v>0.2119564506434429</v>
      </c>
      <c r="X53" s="20">
        <f t="shared" si="3"/>
        <v>0.1751131181824413</v>
      </c>
    </row>
    <row r="54" spans="1:24" s="3" customFormat="1" ht="11.25" customHeight="1" x14ac:dyDescent="0.2">
      <c r="A54" s="2">
        <v>14515</v>
      </c>
      <c r="B54" s="4" t="s">
        <v>19</v>
      </c>
      <c r="C54" s="4" t="s">
        <v>9</v>
      </c>
      <c r="D54" s="4">
        <v>860000065</v>
      </c>
      <c r="E54" s="4" t="s">
        <v>49</v>
      </c>
      <c r="F54" s="4" t="s">
        <v>630</v>
      </c>
      <c r="G54" s="4" t="s">
        <v>74</v>
      </c>
      <c r="H54" s="4" t="s">
        <v>75</v>
      </c>
      <c r="I54" s="4" t="s">
        <v>631</v>
      </c>
      <c r="J54" s="4" t="s">
        <v>11</v>
      </c>
      <c r="K54" s="4" t="s">
        <v>11</v>
      </c>
      <c r="L54" s="4" t="s">
        <v>12</v>
      </c>
      <c r="M54" s="4">
        <v>12694991</v>
      </c>
      <c r="N54" s="4">
        <v>16137726</v>
      </c>
      <c r="O54" s="4">
        <v>733836</v>
      </c>
      <c r="P54" s="4">
        <v>2903737</v>
      </c>
      <c r="Q54" s="4">
        <v>13233989</v>
      </c>
      <c r="R54" s="4">
        <v>699673</v>
      </c>
      <c r="S54" s="4">
        <v>23209</v>
      </c>
      <c r="T54" s="18">
        <f t="shared" si="0"/>
        <v>17.299493347287406</v>
      </c>
      <c r="U54" s="28">
        <f t="shared" si="1"/>
        <v>0.17993470703369235</v>
      </c>
      <c r="V54" s="18">
        <f>R54/S54</f>
        <v>30.146624154422852</v>
      </c>
      <c r="W54" s="18">
        <f t="shared" si="2"/>
        <v>5.2869395614580005E-2</v>
      </c>
      <c r="X54" s="20">
        <f t="shared" si="3"/>
        <v>4.3356356403622169E-2</v>
      </c>
    </row>
    <row r="55" spans="1:24" s="3" customFormat="1" ht="11.25" customHeight="1" x14ac:dyDescent="0.2">
      <c r="A55" s="2">
        <v>19641</v>
      </c>
      <c r="B55" s="4" t="s">
        <v>19</v>
      </c>
      <c r="C55" s="4" t="s">
        <v>9</v>
      </c>
      <c r="D55" s="4">
        <v>890927986</v>
      </c>
      <c r="E55" s="4" t="s">
        <v>49</v>
      </c>
      <c r="F55" s="4" t="s">
        <v>736</v>
      </c>
      <c r="G55" s="4" t="s">
        <v>74</v>
      </c>
      <c r="H55" s="4" t="s">
        <v>10</v>
      </c>
      <c r="I55" s="4" t="s">
        <v>737</v>
      </c>
      <c r="J55" s="4" t="s">
        <v>13</v>
      </c>
      <c r="K55" s="4" t="s">
        <v>103</v>
      </c>
      <c r="L55" s="4" t="s">
        <v>12</v>
      </c>
      <c r="M55" s="4">
        <v>2347839</v>
      </c>
      <c r="N55" s="4">
        <v>2392061</v>
      </c>
      <c r="O55" s="4">
        <v>4336768</v>
      </c>
      <c r="P55" s="4">
        <v>430431</v>
      </c>
      <c r="Q55" s="4">
        <v>1961630</v>
      </c>
      <c r="R55" s="4">
        <v>60175</v>
      </c>
      <c r="S55" s="4"/>
      <c r="T55" s="18">
        <f t="shared" si="0"/>
        <v>0.54137989396712016</v>
      </c>
      <c r="U55" s="28">
        <f t="shared" si="1"/>
        <v>0.17994148142543187</v>
      </c>
      <c r="V55" s="18"/>
      <c r="W55" s="18">
        <f t="shared" si="2"/>
        <v>3.0676019432818627E-2</v>
      </c>
      <c r="X55" s="20">
        <f t="shared" si="3"/>
        <v>2.5156131051841904E-2</v>
      </c>
    </row>
    <row r="56" spans="1:24" s="3" customFormat="1" ht="11.25" customHeight="1" x14ac:dyDescent="0.2">
      <c r="A56" s="2">
        <v>24123</v>
      </c>
      <c r="B56" s="4" t="s">
        <v>19</v>
      </c>
      <c r="C56" s="4" t="s">
        <v>9</v>
      </c>
      <c r="D56" s="4">
        <v>900157534</v>
      </c>
      <c r="E56" s="4" t="s">
        <v>49</v>
      </c>
      <c r="F56" s="4" t="s">
        <v>822</v>
      </c>
      <c r="G56" s="4" t="s">
        <v>74</v>
      </c>
      <c r="H56" s="4" t="s">
        <v>10</v>
      </c>
      <c r="I56" s="4" t="s">
        <v>823</v>
      </c>
      <c r="J56" s="4" t="s">
        <v>23</v>
      </c>
      <c r="K56" s="4" t="s">
        <v>136</v>
      </c>
      <c r="L56" s="4" t="s">
        <v>12</v>
      </c>
      <c r="M56" s="4">
        <v>20748000</v>
      </c>
      <c r="N56" s="4">
        <v>27014990</v>
      </c>
      <c r="O56" s="4">
        <v>774590</v>
      </c>
      <c r="P56" s="4">
        <v>4861557</v>
      </c>
      <c r="Q56" s="4">
        <v>22153433</v>
      </c>
      <c r="R56" s="4">
        <v>3106573</v>
      </c>
      <c r="S56" s="4">
        <v>490</v>
      </c>
      <c r="T56" s="18">
        <f t="shared" si="0"/>
        <v>26.785783446726654</v>
      </c>
      <c r="U56" s="28">
        <f t="shared" si="1"/>
        <v>0.17995775678613984</v>
      </c>
      <c r="V56" s="18">
        <f>R56/S56</f>
        <v>6339.9448979591834</v>
      </c>
      <c r="W56" s="18">
        <f t="shared" si="2"/>
        <v>0.14022986866189091</v>
      </c>
      <c r="X56" s="20">
        <f t="shared" si="3"/>
        <v>0.11499441606308201</v>
      </c>
    </row>
    <row r="57" spans="1:24" s="3" customFormat="1" ht="11.25" customHeight="1" x14ac:dyDescent="0.2">
      <c r="A57" s="2">
        <v>4479</v>
      </c>
      <c r="B57" s="4" t="s">
        <v>19</v>
      </c>
      <c r="C57" s="4" t="s">
        <v>9</v>
      </c>
      <c r="D57" s="4">
        <v>800236878</v>
      </c>
      <c r="E57" s="4" t="s">
        <v>49</v>
      </c>
      <c r="F57" s="4" t="s">
        <v>412</v>
      </c>
      <c r="G57" s="4" t="s">
        <v>74</v>
      </c>
      <c r="H57" s="4" t="s">
        <v>10</v>
      </c>
      <c r="I57" s="4" t="s">
        <v>413</v>
      </c>
      <c r="J57" s="4" t="s">
        <v>11</v>
      </c>
      <c r="K57" s="4" t="s">
        <v>11</v>
      </c>
      <c r="L57" s="4" t="s">
        <v>12</v>
      </c>
      <c r="M57" s="4">
        <v>5068852</v>
      </c>
      <c r="N57" s="4">
        <v>7798378</v>
      </c>
      <c r="O57" s="4">
        <v>1210111</v>
      </c>
      <c r="P57" s="4">
        <v>1412874</v>
      </c>
      <c r="Q57" s="4">
        <v>6385504</v>
      </c>
      <c r="R57" s="4">
        <v>1280469</v>
      </c>
      <c r="S57" s="4">
        <v>299773</v>
      </c>
      <c r="T57" s="18">
        <f t="shared" si="0"/>
        <v>4.1887496271003242</v>
      </c>
      <c r="U57" s="28">
        <f t="shared" si="1"/>
        <v>0.18117536749308638</v>
      </c>
      <c r="V57" s="18">
        <f>R57/S57</f>
        <v>4.2714620729685464</v>
      </c>
      <c r="W57" s="18">
        <f t="shared" si="2"/>
        <v>0.20052747598310172</v>
      </c>
      <c r="X57" s="20">
        <f t="shared" si="3"/>
        <v>0.16419683682940223</v>
      </c>
    </row>
    <row r="58" spans="1:24" s="3" customFormat="1" ht="11.25" customHeight="1" x14ac:dyDescent="0.2">
      <c r="A58" s="2">
        <v>13443</v>
      </c>
      <c r="B58" s="4" t="s">
        <v>19</v>
      </c>
      <c r="C58" s="4" t="s">
        <v>9</v>
      </c>
      <c r="D58" s="4">
        <v>830138228</v>
      </c>
      <c r="E58" s="4" t="s">
        <v>49</v>
      </c>
      <c r="F58" s="4" t="s">
        <v>610</v>
      </c>
      <c r="G58" s="4" t="s">
        <v>74</v>
      </c>
      <c r="H58" s="4" t="s">
        <v>14</v>
      </c>
      <c r="I58" s="4" t="s">
        <v>611</v>
      </c>
      <c r="J58" s="4" t="s">
        <v>11</v>
      </c>
      <c r="K58" s="4" t="s">
        <v>11</v>
      </c>
      <c r="L58" s="4" t="s">
        <v>12</v>
      </c>
      <c r="M58" s="4">
        <v>21856501</v>
      </c>
      <c r="N58" s="4">
        <v>24518978</v>
      </c>
      <c r="O58" s="4">
        <v>97578</v>
      </c>
      <c r="P58" s="4">
        <v>4546253</v>
      </c>
      <c r="Q58" s="4">
        <v>19972725</v>
      </c>
      <c r="R58" s="4">
        <v>3153030</v>
      </c>
      <c r="S58" s="4">
        <v>607593</v>
      </c>
      <c r="T58" s="18">
        <f t="shared" si="0"/>
        <v>223.99004898645185</v>
      </c>
      <c r="U58" s="28">
        <f t="shared" si="1"/>
        <v>0.18541772010236315</v>
      </c>
      <c r="V58" s="18">
        <f>R58/S58</f>
        <v>5.1893784161437013</v>
      </c>
      <c r="W58" s="18">
        <f t="shared" si="2"/>
        <v>0.15786679083600261</v>
      </c>
      <c r="X58" s="20">
        <f t="shared" si="3"/>
        <v>0.12859549039931437</v>
      </c>
    </row>
    <row r="59" spans="1:24" s="3" customFormat="1" ht="11.25" customHeight="1" x14ac:dyDescent="0.2">
      <c r="A59" s="2">
        <v>32551</v>
      </c>
      <c r="B59" s="4" t="s">
        <v>19</v>
      </c>
      <c r="C59" s="4" t="s">
        <v>9</v>
      </c>
      <c r="D59" s="4">
        <v>900471382</v>
      </c>
      <c r="E59" s="4" t="s">
        <v>49</v>
      </c>
      <c r="F59" s="4" t="s">
        <v>992</v>
      </c>
      <c r="G59" s="4" t="s">
        <v>74</v>
      </c>
      <c r="H59" s="4" t="s">
        <v>10</v>
      </c>
      <c r="I59" s="4" t="s">
        <v>993</v>
      </c>
      <c r="J59" s="4" t="s">
        <v>178</v>
      </c>
      <c r="K59" s="4" t="s">
        <v>179</v>
      </c>
      <c r="L59" s="4" t="s">
        <v>12</v>
      </c>
      <c r="M59" s="4">
        <v>6320330</v>
      </c>
      <c r="N59" s="4">
        <v>6911329</v>
      </c>
      <c r="O59" s="4">
        <v>774590</v>
      </c>
      <c r="P59" s="4">
        <v>1302228</v>
      </c>
      <c r="Q59" s="4">
        <v>5609101</v>
      </c>
      <c r="R59" s="4">
        <v>2983701</v>
      </c>
      <c r="S59" s="4">
        <v>202027</v>
      </c>
      <c r="T59" s="18">
        <f t="shared" si="0"/>
        <v>8.1595811977949619</v>
      </c>
      <c r="U59" s="28">
        <f t="shared" si="1"/>
        <v>0.18841933295318455</v>
      </c>
      <c r="V59" s="18">
        <f>R59/S59</f>
        <v>14.768822979106753</v>
      </c>
      <c r="W59" s="18">
        <f t="shared" si="2"/>
        <v>0.53193925372354678</v>
      </c>
      <c r="X59" s="20">
        <f t="shared" si="3"/>
        <v>0.43171161436534133</v>
      </c>
    </row>
    <row r="60" spans="1:24" s="3" customFormat="1" ht="11.25" customHeight="1" x14ac:dyDescent="0.2">
      <c r="A60" s="2">
        <v>4245</v>
      </c>
      <c r="B60" s="4" t="s">
        <v>19</v>
      </c>
      <c r="C60" s="4" t="s">
        <v>9</v>
      </c>
      <c r="D60" s="4">
        <v>800226013</v>
      </c>
      <c r="E60" s="4" t="s">
        <v>49</v>
      </c>
      <c r="F60" s="4" t="s">
        <v>404</v>
      </c>
      <c r="G60" s="4" t="s">
        <v>74</v>
      </c>
      <c r="H60" s="4" t="s">
        <v>10</v>
      </c>
      <c r="I60" s="4" t="s">
        <v>405</v>
      </c>
      <c r="J60" s="4" t="s">
        <v>178</v>
      </c>
      <c r="K60" s="4" t="s">
        <v>182</v>
      </c>
      <c r="L60" s="4" t="s">
        <v>12</v>
      </c>
      <c r="M60" s="4">
        <v>6657343</v>
      </c>
      <c r="N60" s="4">
        <v>8414425</v>
      </c>
      <c r="O60" s="4">
        <v>1319634</v>
      </c>
      <c r="P60" s="4">
        <v>1589206</v>
      </c>
      <c r="Q60" s="4">
        <v>6825219</v>
      </c>
      <c r="R60" s="4">
        <v>1055861</v>
      </c>
      <c r="S60" s="4"/>
      <c r="T60" s="18">
        <f t="shared" si="0"/>
        <v>5.0448404633405932</v>
      </c>
      <c r="U60" s="28">
        <f t="shared" si="1"/>
        <v>0.18886685661824784</v>
      </c>
      <c r="V60" s="18"/>
      <c r="W60" s="18">
        <f t="shared" si="2"/>
        <v>0.15469994442669166</v>
      </c>
      <c r="X60" s="20">
        <f t="shared" si="3"/>
        <v>0.12548225220380477</v>
      </c>
    </row>
    <row r="61" spans="1:24" s="3" customFormat="1" ht="11.25" customHeight="1" x14ac:dyDescent="0.2">
      <c r="A61" s="2">
        <v>19421</v>
      </c>
      <c r="B61" s="4" t="s">
        <v>19</v>
      </c>
      <c r="C61" s="4" t="s">
        <v>9</v>
      </c>
      <c r="D61" s="4">
        <v>890919283</v>
      </c>
      <c r="E61" s="4" t="s">
        <v>49</v>
      </c>
      <c r="F61" s="4" t="s">
        <v>732</v>
      </c>
      <c r="G61" s="4" t="s">
        <v>74</v>
      </c>
      <c r="H61" s="4" t="s">
        <v>75</v>
      </c>
      <c r="I61" s="4" t="s">
        <v>733</v>
      </c>
      <c r="J61" s="4" t="s">
        <v>13</v>
      </c>
      <c r="K61" s="4" t="s">
        <v>103</v>
      </c>
      <c r="L61" s="4" t="s">
        <v>12</v>
      </c>
      <c r="M61" s="4">
        <v>15245780</v>
      </c>
      <c r="N61" s="4">
        <v>19330008</v>
      </c>
      <c r="O61" s="4">
        <v>699098</v>
      </c>
      <c r="P61" s="4">
        <v>3653169</v>
      </c>
      <c r="Q61" s="4">
        <v>15676839</v>
      </c>
      <c r="R61" s="4">
        <v>1752147</v>
      </c>
      <c r="S61" s="4">
        <v>151362</v>
      </c>
      <c r="T61" s="18">
        <f t="shared" si="0"/>
        <v>21.807786605025331</v>
      </c>
      <c r="U61" s="28">
        <f t="shared" si="1"/>
        <v>0.18898952343941089</v>
      </c>
      <c r="V61" s="18">
        <f>R61/S61</f>
        <v>11.575871090498275</v>
      </c>
      <c r="W61" s="18">
        <f t="shared" si="2"/>
        <v>0.11176660039692951</v>
      </c>
      <c r="X61" s="20">
        <f t="shared" si="3"/>
        <v>9.0643883851470736E-2</v>
      </c>
    </row>
    <row r="62" spans="1:24" s="3" customFormat="1" ht="11.25" customHeight="1" x14ac:dyDescent="0.2">
      <c r="A62" s="2">
        <v>24285</v>
      </c>
      <c r="B62" s="4" t="s">
        <v>19</v>
      </c>
      <c r="C62" s="4" t="s">
        <v>9</v>
      </c>
      <c r="D62" s="4">
        <v>900164399</v>
      </c>
      <c r="E62" s="4" t="s">
        <v>49</v>
      </c>
      <c r="F62" s="4" t="s">
        <v>828</v>
      </c>
      <c r="G62" s="4" t="s">
        <v>74</v>
      </c>
      <c r="H62" s="4" t="s">
        <v>10</v>
      </c>
      <c r="I62" s="4" t="s">
        <v>829</v>
      </c>
      <c r="J62" s="4" t="s">
        <v>23</v>
      </c>
      <c r="K62" s="4" t="s">
        <v>194</v>
      </c>
      <c r="L62" s="4" t="s">
        <v>12</v>
      </c>
      <c r="M62" s="4">
        <v>17515336</v>
      </c>
      <c r="N62" s="4">
        <v>18130738</v>
      </c>
      <c r="O62" s="4">
        <v>20892440</v>
      </c>
      <c r="P62" s="4">
        <v>3442554</v>
      </c>
      <c r="Q62" s="4">
        <v>14688184</v>
      </c>
      <c r="R62" s="4">
        <v>3477733</v>
      </c>
      <c r="S62" s="4"/>
      <c r="T62" s="18">
        <f t="shared" si="0"/>
        <v>0.83835760686640715</v>
      </c>
      <c r="U62" s="28">
        <f t="shared" si="1"/>
        <v>0.18987390364363546</v>
      </c>
      <c r="V62" s="18"/>
      <c r="W62" s="18">
        <f t="shared" si="2"/>
        <v>0.23677079481030466</v>
      </c>
      <c r="X62" s="20">
        <f t="shared" si="3"/>
        <v>0.19181419973086589</v>
      </c>
    </row>
    <row r="63" spans="1:24" s="3" customFormat="1" ht="11.25" customHeight="1" x14ac:dyDescent="0.2">
      <c r="A63" s="2">
        <v>20035</v>
      </c>
      <c r="B63" s="4" t="s">
        <v>19</v>
      </c>
      <c r="C63" s="4" t="s">
        <v>9</v>
      </c>
      <c r="D63" s="4">
        <v>890943055</v>
      </c>
      <c r="E63" s="4" t="s">
        <v>49</v>
      </c>
      <c r="F63" s="4" t="s">
        <v>740</v>
      </c>
      <c r="G63" s="4" t="s">
        <v>74</v>
      </c>
      <c r="H63" s="4" t="s">
        <v>75</v>
      </c>
      <c r="I63" s="4" t="s">
        <v>741</v>
      </c>
      <c r="J63" s="4" t="s">
        <v>13</v>
      </c>
      <c r="K63" s="4" t="s">
        <v>103</v>
      </c>
      <c r="L63" s="4" t="s">
        <v>12</v>
      </c>
      <c r="M63" s="4">
        <v>4564667</v>
      </c>
      <c r="N63" s="4">
        <v>4605473</v>
      </c>
      <c r="O63" s="4">
        <v>733836</v>
      </c>
      <c r="P63" s="4">
        <v>881205</v>
      </c>
      <c r="Q63" s="4">
        <v>3724268</v>
      </c>
      <c r="R63" s="4">
        <v>620142</v>
      </c>
      <c r="S63" s="4"/>
      <c r="T63" s="18">
        <f t="shared" si="0"/>
        <v>6.2202821883908666</v>
      </c>
      <c r="U63" s="28">
        <f t="shared" si="1"/>
        <v>0.19133865294617947</v>
      </c>
      <c r="V63" s="18"/>
      <c r="W63" s="18">
        <f t="shared" si="2"/>
        <v>0.16651379546262512</v>
      </c>
      <c r="X63" s="20">
        <f t="shared" si="3"/>
        <v>0.1346532701418508</v>
      </c>
    </row>
    <row r="64" spans="1:24" s="3" customFormat="1" ht="11.25" customHeight="1" x14ac:dyDescent="0.2">
      <c r="A64" s="2">
        <v>9661</v>
      </c>
      <c r="B64" s="4" t="s">
        <v>19</v>
      </c>
      <c r="C64" s="4" t="s">
        <v>9</v>
      </c>
      <c r="D64" s="4">
        <v>830005062</v>
      </c>
      <c r="E64" s="4" t="s">
        <v>49</v>
      </c>
      <c r="F64" s="4" t="s">
        <v>502</v>
      </c>
      <c r="G64" s="4" t="s">
        <v>74</v>
      </c>
      <c r="H64" s="4" t="s">
        <v>10</v>
      </c>
      <c r="I64" s="4" t="s">
        <v>503</v>
      </c>
      <c r="J64" s="4" t="s">
        <v>11</v>
      </c>
      <c r="K64" s="4" t="s">
        <v>11</v>
      </c>
      <c r="L64" s="4" t="s">
        <v>12</v>
      </c>
      <c r="M64" s="4">
        <v>8546803</v>
      </c>
      <c r="N64" s="4">
        <v>8673814</v>
      </c>
      <c r="O64" s="4">
        <v>1198575</v>
      </c>
      <c r="P64" s="4">
        <v>1669382</v>
      </c>
      <c r="Q64" s="4">
        <v>7004432</v>
      </c>
      <c r="R64" s="4">
        <v>2132191</v>
      </c>
      <c r="S64" s="4">
        <v>446</v>
      </c>
      <c r="T64" s="18">
        <f t="shared" si="0"/>
        <v>7.1308036626827693</v>
      </c>
      <c r="U64" s="28">
        <f t="shared" si="1"/>
        <v>0.19246227783994446</v>
      </c>
      <c r="V64" s="18">
        <f>R64/S64</f>
        <v>4780.6973094170407</v>
      </c>
      <c r="W64" s="18">
        <f t="shared" si="2"/>
        <v>0.30440598181265804</v>
      </c>
      <c r="X64" s="20">
        <f t="shared" si="3"/>
        <v>0.24581931316488917</v>
      </c>
    </row>
    <row r="65" spans="1:24" s="3" customFormat="1" ht="11.25" customHeight="1" x14ac:dyDescent="0.2">
      <c r="A65" s="2">
        <v>209</v>
      </c>
      <c r="B65" s="4" t="s">
        <v>19</v>
      </c>
      <c r="C65" s="4" t="s">
        <v>9</v>
      </c>
      <c r="D65" s="4">
        <v>800008639</v>
      </c>
      <c r="E65" s="4" t="s">
        <v>49</v>
      </c>
      <c r="F65" s="4" t="s">
        <v>305</v>
      </c>
      <c r="G65" s="4" t="s">
        <v>78</v>
      </c>
      <c r="H65" s="4" t="s">
        <v>14</v>
      </c>
      <c r="I65" s="4" t="s">
        <v>306</v>
      </c>
      <c r="J65" s="4" t="s">
        <v>11</v>
      </c>
      <c r="K65" s="4" t="s">
        <v>11</v>
      </c>
      <c r="L65" s="4" t="s">
        <v>12</v>
      </c>
      <c r="M65" s="4">
        <v>3592277</v>
      </c>
      <c r="N65" s="4">
        <v>5127206</v>
      </c>
      <c r="O65" s="4">
        <v>988514</v>
      </c>
      <c r="P65" s="4">
        <v>988514</v>
      </c>
      <c r="Q65" s="4">
        <v>4138692</v>
      </c>
      <c r="R65" s="4">
        <v>741360</v>
      </c>
      <c r="S65" s="4">
        <v>30331</v>
      </c>
      <c r="T65" s="18">
        <f t="shared" si="0"/>
        <v>3.6340173229716526</v>
      </c>
      <c r="U65" s="28">
        <f t="shared" si="1"/>
        <v>0.19279779279397005</v>
      </c>
      <c r="V65" s="18">
        <f>R65/S65</f>
        <v>24.442319738881015</v>
      </c>
      <c r="W65" s="18">
        <f t="shared" si="2"/>
        <v>0.17912905816620323</v>
      </c>
      <c r="X65" s="20">
        <f t="shared" si="3"/>
        <v>0.14459337112649656</v>
      </c>
    </row>
    <row r="66" spans="1:24" s="3" customFormat="1" ht="11.25" customHeight="1" x14ac:dyDescent="0.2">
      <c r="A66" s="2">
        <v>135</v>
      </c>
      <c r="B66" s="4" t="s">
        <v>24</v>
      </c>
      <c r="C66" s="4" t="s">
        <v>9</v>
      </c>
      <c r="D66" s="4">
        <v>800127132</v>
      </c>
      <c r="E66" s="4" t="s">
        <v>49</v>
      </c>
      <c r="F66" s="4" t="s">
        <v>280</v>
      </c>
      <c r="G66" s="4" t="s">
        <v>74</v>
      </c>
      <c r="H66" s="4" t="s">
        <v>75</v>
      </c>
      <c r="I66" s="4" t="s">
        <v>281</v>
      </c>
      <c r="J66" s="4" t="s">
        <v>11</v>
      </c>
      <c r="K66" s="4" t="s">
        <v>11</v>
      </c>
      <c r="L66" s="4" t="s">
        <v>12</v>
      </c>
      <c r="M66" s="4">
        <v>98685365</v>
      </c>
      <c r="N66" s="4">
        <v>112510023</v>
      </c>
      <c r="O66" s="4">
        <v>21332363</v>
      </c>
      <c r="P66" s="4">
        <v>21942988</v>
      </c>
      <c r="Q66" s="4">
        <v>90567035</v>
      </c>
      <c r="R66" s="4">
        <v>25910177</v>
      </c>
      <c r="S66" s="4">
        <v>390143</v>
      </c>
      <c r="T66" s="18">
        <f t="shared" si="0"/>
        <v>4.6260868990462987</v>
      </c>
      <c r="U66" s="28">
        <f t="shared" si="1"/>
        <v>0.19503140622413703</v>
      </c>
      <c r="V66" s="18">
        <f>R66/S66</f>
        <v>66.412000215305667</v>
      </c>
      <c r="W66" s="18">
        <f t="shared" si="2"/>
        <v>0.28608838745797521</v>
      </c>
      <c r="X66" s="20">
        <f t="shared" si="3"/>
        <v>0.23029216694765053</v>
      </c>
    </row>
    <row r="67" spans="1:24" s="3" customFormat="1" ht="11.25" customHeight="1" x14ac:dyDescent="0.2">
      <c r="A67" s="2">
        <v>15873</v>
      </c>
      <c r="B67" s="4" t="s">
        <v>19</v>
      </c>
      <c r="C67" s="4" t="s">
        <v>9</v>
      </c>
      <c r="D67" s="4">
        <v>860064146</v>
      </c>
      <c r="E67" s="4" t="s">
        <v>49</v>
      </c>
      <c r="F67" s="4" t="s">
        <v>668</v>
      </c>
      <c r="G67" s="4" t="s">
        <v>74</v>
      </c>
      <c r="H67" s="4" t="s">
        <v>14</v>
      </c>
      <c r="I67" s="4" t="s">
        <v>669</v>
      </c>
      <c r="J67" s="4" t="s">
        <v>11</v>
      </c>
      <c r="K67" s="4" t="s">
        <v>11</v>
      </c>
      <c r="L67" s="4" t="s">
        <v>12</v>
      </c>
      <c r="M67" s="4">
        <v>2606471</v>
      </c>
      <c r="N67" s="4">
        <v>3320630</v>
      </c>
      <c r="O67" s="4">
        <v>3170245</v>
      </c>
      <c r="P67" s="4">
        <v>651938</v>
      </c>
      <c r="Q67" s="4">
        <v>2668692</v>
      </c>
      <c r="R67" s="4">
        <v>283960</v>
      </c>
      <c r="S67" s="4"/>
      <c r="T67" s="18">
        <f t="shared" si="0"/>
        <v>0.82216705648932498</v>
      </c>
      <c r="U67" s="28">
        <f t="shared" si="1"/>
        <v>0.19632961215191094</v>
      </c>
      <c r="V67" s="18"/>
      <c r="W67" s="18">
        <f t="shared" si="2"/>
        <v>0.10640418602071726</v>
      </c>
      <c r="X67" s="20">
        <f t="shared" si="3"/>
        <v>8.5513893447930062E-2</v>
      </c>
    </row>
    <row r="68" spans="1:24" s="3" customFormat="1" ht="11.25" customHeight="1" x14ac:dyDescent="0.2">
      <c r="A68" s="2">
        <v>9897</v>
      </c>
      <c r="B68" s="4" t="s">
        <v>19</v>
      </c>
      <c r="C68" s="4" t="s">
        <v>9</v>
      </c>
      <c r="D68" s="4">
        <v>830014011</v>
      </c>
      <c r="E68" s="4" t="s">
        <v>49</v>
      </c>
      <c r="F68" s="4" t="s">
        <v>512</v>
      </c>
      <c r="G68" s="4" t="s">
        <v>74</v>
      </c>
      <c r="H68" s="4" t="s">
        <v>14</v>
      </c>
      <c r="I68" s="4" t="s">
        <v>513</v>
      </c>
      <c r="J68" s="4" t="s">
        <v>11</v>
      </c>
      <c r="K68" s="4" t="s">
        <v>11</v>
      </c>
      <c r="L68" s="4" t="s">
        <v>12</v>
      </c>
      <c r="M68" s="4">
        <v>29904849</v>
      </c>
      <c r="N68" s="4">
        <v>30226141</v>
      </c>
      <c r="O68" s="4">
        <v>4336768</v>
      </c>
      <c r="P68" s="4">
        <v>6087843</v>
      </c>
      <c r="Q68" s="4">
        <v>24138298</v>
      </c>
      <c r="R68" s="4">
        <v>6583507</v>
      </c>
      <c r="S68" s="4">
        <v>446747</v>
      </c>
      <c r="T68" s="18">
        <f t="shared" si="0"/>
        <v>6.8956533990289541</v>
      </c>
      <c r="U68" s="28">
        <f t="shared" si="1"/>
        <v>0.20140986571855138</v>
      </c>
      <c r="V68" s="18">
        <f>R68/S68</f>
        <v>14.736544397612072</v>
      </c>
      <c r="W68" s="18">
        <f t="shared" si="2"/>
        <v>0.27274114355535756</v>
      </c>
      <c r="X68" s="20">
        <f t="shared" si="3"/>
        <v>0.21780838645594885</v>
      </c>
    </row>
    <row r="69" spans="1:24" s="3" customFormat="1" ht="11.25" customHeight="1" x14ac:dyDescent="0.2">
      <c r="A69" s="2">
        <v>14757</v>
      </c>
      <c r="B69" s="4" t="s">
        <v>19</v>
      </c>
      <c r="C69" s="4" t="s">
        <v>9</v>
      </c>
      <c r="D69" s="4">
        <v>860008424</v>
      </c>
      <c r="E69" s="4" t="s">
        <v>49</v>
      </c>
      <c r="F69" s="4" t="s">
        <v>652</v>
      </c>
      <c r="G69" s="4" t="s">
        <v>74</v>
      </c>
      <c r="H69" s="4" t="s">
        <v>10</v>
      </c>
      <c r="I69" s="4" t="s">
        <v>653</v>
      </c>
      <c r="J69" s="4" t="s">
        <v>11</v>
      </c>
      <c r="K69" s="4" t="s">
        <v>11</v>
      </c>
      <c r="L69" s="4" t="s">
        <v>12</v>
      </c>
      <c r="M69" s="4">
        <v>13716731</v>
      </c>
      <c r="N69" s="4">
        <v>16305659</v>
      </c>
      <c r="O69" s="4">
        <v>699098</v>
      </c>
      <c r="P69" s="4">
        <v>3295805</v>
      </c>
      <c r="Q69" s="4">
        <v>13009854</v>
      </c>
      <c r="R69" s="4">
        <v>6481939</v>
      </c>
      <c r="S69" s="4">
        <v>497856</v>
      </c>
      <c r="T69" s="18">
        <f t="shared" si="0"/>
        <v>19.620612560756861</v>
      </c>
      <c r="U69" s="28">
        <f t="shared" si="1"/>
        <v>0.20212645192690465</v>
      </c>
      <c r="V69" s="18">
        <f>R69/S69</f>
        <v>13.019706501478339</v>
      </c>
      <c r="W69" s="18">
        <f t="shared" si="2"/>
        <v>0.49823303166968669</v>
      </c>
      <c r="X69" s="20">
        <f t="shared" si="3"/>
        <v>0.39752695674550781</v>
      </c>
    </row>
    <row r="70" spans="1:24" s="3" customFormat="1" ht="11.25" customHeight="1" x14ac:dyDescent="0.2">
      <c r="A70" s="2">
        <v>16145</v>
      </c>
      <c r="B70" s="4" t="s">
        <v>19</v>
      </c>
      <c r="C70" s="4" t="s">
        <v>9</v>
      </c>
      <c r="D70" s="4">
        <v>860079475</v>
      </c>
      <c r="E70" s="4" t="s">
        <v>49</v>
      </c>
      <c r="F70" s="4" t="s">
        <v>670</v>
      </c>
      <c r="G70" s="4" t="s">
        <v>74</v>
      </c>
      <c r="H70" s="4" t="s">
        <v>14</v>
      </c>
      <c r="I70" s="4" t="s">
        <v>671</v>
      </c>
      <c r="J70" s="4" t="s">
        <v>11</v>
      </c>
      <c r="K70" s="4" t="s">
        <v>11</v>
      </c>
      <c r="L70" s="4" t="s">
        <v>12</v>
      </c>
      <c r="M70" s="4">
        <v>3180984</v>
      </c>
      <c r="N70" s="4">
        <v>8640625</v>
      </c>
      <c r="O70" s="4">
        <v>699098</v>
      </c>
      <c r="P70" s="4">
        <v>1758115</v>
      </c>
      <c r="Q70" s="4">
        <v>6882510</v>
      </c>
      <c r="R70" s="4">
        <v>998505</v>
      </c>
      <c r="S70" s="4"/>
      <c r="T70" s="18">
        <f t="shared" si="0"/>
        <v>4.5501260195280206</v>
      </c>
      <c r="U70" s="28">
        <f t="shared" si="1"/>
        <v>0.20347081374321882</v>
      </c>
      <c r="V70" s="18"/>
      <c r="W70" s="18">
        <f t="shared" si="2"/>
        <v>0.1450786123085909</v>
      </c>
      <c r="X70" s="20">
        <f t="shared" si="3"/>
        <v>0.11555934900542496</v>
      </c>
    </row>
    <row r="71" spans="1:24" s="3" customFormat="1" ht="11.25" customHeight="1" x14ac:dyDescent="0.2">
      <c r="A71" s="2">
        <v>3719</v>
      </c>
      <c r="B71" s="4" t="s">
        <v>19</v>
      </c>
      <c r="C71" s="4" t="s">
        <v>9</v>
      </c>
      <c r="D71" s="4">
        <v>800200388</v>
      </c>
      <c r="E71" s="4" t="s">
        <v>49</v>
      </c>
      <c r="F71" s="4" t="s">
        <v>380</v>
      </c>
      <c r="G71" s="4" t="s">
        <v>74</v>
      </c>
      <c r="H71" s="4" t="s">
        <v>10</v>
      </c>
      <c r="I71" s="4" t="s">
        <v>381</v>
      </c>
      <c r="J71" s="4" t="s">
        <v>178</v>
      </c>
      <c r="K71" s="4" t="s">
        <v>179</v>
      </c>
      <c r="L71" s="4" t="s">
        <v>12</v>
      </c>
      <c r="M71" s="4">
        <v>2900131</v>
      </c>
      <c r="N71" s="4">
        <v>3827962</v>
      </c>
      <c r="O71" s="4">
        <v>770818</v>
      </c>
      <c r="P71" s="4">
        <v>779175</v>
      </c>
      <c r="Q71" s="4">
        <v>3048787</v>
      </c>
      <c r="R71" s="4">
        <v>371590</v>
      </c>
      <c r="S71" s="4">
        <v>28468</v>
      </c>
      <c r="T71" s="18">
        <f t="shared" si="0"/>
        <v>3.7624069495004009</v>
      </c>
      <c r="U71" s="28">
        <f t="shared" si="1"/>
        <v>0.20354825883851513</v>
      </c>
      <c r="V71" s="18">
        <f>R71/S71</f>
        <v>13.052901503442461</v>
      </c>
      <c r="W71" s="18">
        <f t="shared" si="2"/>
        <v>0.12188125966162937</v>
      </c>
      <c r="X71" s="20">
        <f t="shared" si="3"/>
        <v>9.7072541472459764E-2</v>
      </c>
    </row>
    <row r="72" spans="1:24" s="3" customFormat="1" ht="11.25" customHeight="1" x14ac:dyDescent="0.2">
      <c r="A72" s="2">
        <v>15199</v>
      </c>
      <c r="B72" s="4" t="s">
        <v>19</v>
      </c>
      <c r="C72" s="4" t="s">
        <v>9</v>
      </c>
      <c r="D72" s="4">
        <v>860035715</v>
      </c>
      <c r="E72" s="4" t="s">
        <v>49</v>
      </c>
      <c r="F72" s="4" t="s">
        <v>656</v>
      </c>
      <c r="G72" s="4" t="s">
        <v>78</v>
      </c>
      <c r="H72" s="4" t="s">
        <v>14</v>
      </c>
      <c r="I72" s="4" t="s">
        <v>657</v>
      </c>
      <c r="J72" s="4" t="s">
        <v>11</v>
      </c>
      <c r="K72" s="4" t="s">
        <v>11</v>
      </c>
      <c r="L72" s="4" t="s">
        <v>12</v>
      </c>
      <c r="M72" s="4">
        <v>11597909</v>
      </c>
      <c r="N72" s="4">
        <v>11654488</v>
      </c>
      <c r="O72" s="4">
        <v>516186</v>
      </c>
      <c r="P72" s="4">
        <v>2382195</v>
      </c>
      <c r="Q72" s="4">
        <v>9272293</v>
      </c>
      <c r="R72" s="4">
        <v>5294018</v>
      </c>
      <c r="S72" s="4">
        <v>71362</v>
      </c>
      <c r="T72" s="18">
        <f t="shared" si="0"/>
        <v>22.468468730263897</v>
      </c>
      <c r="U72" s="28">
        <f t="shared" si="1"/>
        <v>0.2044015146782939</v>
      </c>
      <c r="V72" s="18">
        <f>R72/S72</f>
        <v>74.185392786076619</v>
      </c>
      <c r="W72" s="18">
        <f t="shared" si="2"/>
        <v>0.57095024930726412</v>
      </c>
      <c r="X72" s="20">
        <f t="shared" si="3"/>
        <v>0.45424715354290984</v>
      </c>
    </row>
    <row r="73" spans="1:24" s="3" customFormat="1" ht="11.25" customHeight="1" x14ac:dyDescent="0.2">
      <c r="A73" s="2">
        <v>38339</v>
      </c>
      <c r="B73" s="4" t="s">
        <v>19</v>
      </c>
      <c r="C73" s="4" t="s">
        <v>9</v>
      </c>
      <c r="D73" s="4">
        <v>900812558</v>
      </c>
      <c r="E73" s="4" t="s">
        <v>49</v>
      </c>
      <c r="F73" s="4" t="s">
        <v>1077</v>
      </c>
      <c r="G73" s="4" t="s">
        <v>74</v>
      </c>
      <c r="H73" s="4" t="s">
        <v>10</v>
      </c>
      <c r="I73" s="4" t="s">
        <v>1078</v>
      </c>
      <c r="J73" s="4" t="s">
        <v>26</v>
      </c>
      <c r="K73" s="4" t="s">
        <v>27</v>
      </c>
      <c r="L73" s="4" t="s">
        <v>12</v>
      </c>
      <c r="M73" s="4">
        <v>21502429</v>
      </c>
      <c r="N73" s="4">
        <v>38427999</v>
      </c>
      <c r="O73" s="4">
        <v>699098</v>
      </c>
      <c r="P73" s="4">
        <v>8112660</v>
      </c>
      <c r="Q73" s="4">
        <v>30315339</v>
      </c>
      <c r="R73" s="4">
        <v>12329668</v>
      </c>
      <c r="S73" s="4"/>
      <c r="T73" s="18">
        <f t="shared" si="0"/>
        <v>30.757388806719515</v>
      </c>
      <c r="U73" s="28">
        <f t="shared" si="1"/>
        <v>0.21111325624839325</v>
      </c>
      <c r="V73" s="18"/>
      <c r="W73" s="18">
        <f t="shared" si="2"/>
        <v>0.40671384212460893</v>
      </c>
      <c r="X73" s="20">
        <f t="shared" si="3"/>
        <v>0.32085115855238783</v>
      </c>
    </row>
    <row r="74" spans="1:24" s="3" customFormat="1" ht="11.25" customHeight="1" x14ac:dyDescent="0.2">
      <c r="A74" s="2">
        <v>2073</v>
      </c>
      <c r="B74" s="4" t="s">
        <v>21</v>
      </c>
      <c r="C74" s="4" t="s">
        <v>9</v>
      </c>
      <c r="D74" s="4">
        <v>860028581</v>
      </c>
      <c r="E74" s="4" t="s">
        <v>49</v>
      </c>
      <c r="F74" s="4" t="s">
        <v>147</v>
      </c>
      <c r="G74" s="4" t="s">
        <v>74</v>
      </c>
      <c r="H74" s="4" t="s">
        <v>10</v>
      </c>
      <c r="I74" s="4" t="s">
        <v>148</v>
      </c>
      <c r="J74" s="4" t="s">
        <v>11</v>
      </c>
      <c r="K74" s="4" t="s">
        <v>11</v>
      </c>
      <c r="L74" s="4" t="s">
        <v>12</v>
      </c>
      <c r="M74" s="4">
        <v>10234745</v>
      </c>
      <c r="N74" s="4">
        <v>52509885</v>
      </c>
      <c r="O74" s="4">
        <v>3462243</v>
      </c>
      <c r="P74" s="4">
        <v>11212223</v>
      </c>
      <c r="Q74" s="4">
        <v>41297662</v>
      </c>
      <c r="R74" s="4">
        <v>2003130</v>
      </c>
      <c r="S74" s="4"/>
      <c r="T74" s="18">
        <f t="shared" si="0"/>
        <v>2.9561024457266574</v>
      </c>
      <c r="U74" s="28">
        <f t="shared" si="1"/>
        <v>0.21352594849522141</v>
      </c>
      <c r="V74" s="18"/>
      <c r="W74" s="18">
        <f t="shared" si="2"/>
        <v>4.8504682904325191E-2</v>
      </c>
      <c r="X74" s="20">
        <f t="shared" si="3"/>
        <v>3.81476744807192E-2</v>
      </c>
    </row>
    <row r="75" spans="1:24" s="3" customFormat="1" ht="11.25" customHeight="1" x14ac:dyDescent="0.2">
      <c r="A75" s="2">
        <v>2639</v>
      </c>
      <c r="B75" s="4" t="s">
        <v>21</v>
      </c>
      <c r="C75" s="4" t="s">
        <v>9</v>
      </c>
      <c r="D75" s="4">
        <v>890317417</v>
      </c>
      <c r="E75" s="4" t="s">
        <v>49</v>
      </c>
      <c r="F75" s="4" t="s">
        <v>180</v>
      </c>
      <c r="G75" s="4" t="s">
        <v>74</v>
      </c>
      <c r="H75" s="4" t="s">
        <v>10</v>
      </c>
      <c r="I75" s="4" t="s">
        <v>181</v>
      </c>
      <c r="J75" s="4" t="s">
        <v>178</v>
      </c>
      <c r="K75" s="4" t="s">
        <v>182</v>
      </c>
      <c r="L75" s="4" t="s">
        <v>12</v>
      </c>
      <c r="M75" s="4">
        <v>81184179</v>
      </c>
      <c r="N75" s="4">
        <v>92932033</v>
      </c>
      <c r="O75" s="4">
        <v>17067248</v>
      </c>
      <c r="P75" s="4">
        <v>19910664</v>
      </c>
      <c r="Q75" s="4">
        <v>73021369</v>
      </c>
      <c r="R75" s="4">
        <v>10164553</v>
      </c>
      <c r="S75" s="4">
        <v>2665023</v>
      </c>
      <c r="T75" s="18">
        <f t="shared" si="0"/>
        <v>4.7567234623883126</v>
      </c>
      <c r="U75" s="28">
        <f t="shared" si="1"/>
        <v>0.21424974099081637</v>
      </c>
      <c r="V75" s="18">
        <f>R75/S75</f>
        <v>3.8140582651631898</v>
      </c>
      <c r="W75" s="18">
        <f t="shared" si="2"/>
        <v>0.1391997046782292</v>
      </c>
      <c r="X75" s="20">
        <f t="shared" si="3"/>
        <v>0.10937620400492046</v>
      </c>
    </row>
    <row r="76" spans="1:24" s="3" customFormat="1" ht="11.25" customHeight="1" x14ac:dyDescent="0.2">
      <c r="A76" s="2">
        <v>1199</v>
      </c>
      <c r="B76" s="4" t="s">
        <v>21</v>
      </c>
      <c r="C76" s="4" t="s">
        <v>9</v>
      </c>
      <c r="D76" s="4">
        <v>830002560</v>
      </c>
      <c r="E76" s="4" t="s">
        <v>49</v>
      </c>
      <c r="F76" s="4" t="s">
        <v>104</v>
      </c>
      <c r="G76" s="4" t="s">
        <v>74</v>
      </c>
      <c r="H76" s="4" t="s">
        <v>105</v>
      </c>
      <c r="I76" s="4" t="s">
        <v>106</v>
      </c>
      <c r="J76" s="4" t="s">
        <v>11</v>
      </c>
      <c r="K76" s="4" t="s">
        <v>11</v>
      </c>
      <c r="L76" s="4" t="s">
        <v>12</v>
      </c>
      <c r="M76" s="4">
        <v>43511138</v>
      </c>
      <c r="N76" s="4">
        <v>54746225</v>
      </c>
      <c r="O76" s="4">
        <v>8699204</v>
      </c>
      <c r="P76" s="4">
        <v>11817999</v>
      </c>
      <c r="Q76" s="4">
        <v>42928226</v>
      </c>
      <c r="R76" s="4">
        <v>8964141</v>
      </c>
      <c r="S76" s="4">
        <v>1486590</v>
      </c>
      <c r="T76" s="18">
        <f t="shared" ref="T76:T139" si="4">M76/O76</f>
        <v>5.001737860153642</v>
      </c>
      <c r="U76" s="28">
        <f t="shared" ref="U76:U139" si="5">P76/N76</f>
        <v>0.21586874711452708</v>
      </c>
      <c r="V76" s="18">
        <f>R76/S76</f>
        <v>6.030002219845418</v>
      </c>
      <c r="W76" s="18">
        <f t="shared" ref="W76:W139" si="6">R76/Q76</f>
        <v>0.20881694482320326</v>
      </c>
      <c r="X76" s="20">
        <f t="shared" ref="X76:X139" si="7">R76/N76</f>
        <v>0.16373989256793506</v>
      </c>
    </row>
    <row r="77" spans="1:24" s="3" customFormat="1" ht="11.25" customHeight="1" x14ac:dyDescent="0.2">
      <c r="A77" s="2">
        <v>14693</v>
      </c>
      <c r="B77" s="4" t="s">
        <v>19</v>
      </c>
      <c r="C77" s="4" t="s">
        <v>9</v>
      </c>
      <c r="D77" s="4">
        <v>860004755</v>
      </c>
      <c r="E77" s="4" t="s">
        <v>49</v>
      </c>
      <c r="F77" s="4" t="s">
        <v>648</v>
      </c>
      <c r="G77" s="4" t="s">
        <v>74</v>
      </c>
      <c r="H77" s="4" t="s">
        <v>10</v>
      </c>
      <c r="I77" s="4" t="s">
        <v>649</v>
      </c>
      <c r="J77" s="4" t="s">
        <v>11</v>
      </c>
      <c r="K77" s="4" t="s">
        <v>11</v>
      </c>
      <c r="L77" s="4" t="s">
        <v>12</v>
      </c>
      <c r="M77" s="4">
        <v>1743945</v>
      </c>
      <c r="N77" s="4">
        <v>1743945</v>
      </c>
      <c r="O77" s="4">
        <v>1730981</v>
      </c>
      <c r="P77" s="4">
        <v>380934</v>
      </c>
      <c r="Q77" s="4">
        <v>1363011</v>
      </c>
      <c r="R77" s="4">
        <v>-600746</v>
      </c>
      <c r="S77" s="4">
        <v>165467</v>
      </c>
      <c r="T77" s="18">
        <f t="shared" si="4"/>
        <v>1.0074893947420567</v>
      </c>
      <c r="U77" s="28">
        <f t="shared" si="5"/>
        <v>0.21843234735040382</v>
      </c>
      <c r="V77" s="18">
        <f>R77/S77</f>
        <v>-3.6306091244779926</v>
      </c>
      <c r="W77" s="18">
        <f t="shared" si="6"/>
        <v>-0.44074919424714842</v>
      </c>
      <c r="X77" s="20">
        <f t="shared" si="7"/>
        <v>-0.34447531315494467</v>
      </c>
    </row>
    <row r="78" spans="1:24" s="3" customFormat="1" ht="11.25" customHeight="1" x14ac:dyDescent="0.2">
      <c r="A78" s="2">
        <v>20481</v>
      </c>
      <c r="B78" s="4" t="s">
        <v>19</v>
      </c>
      <c r="C78" s="4" t="s">
        <v>9</v>
      </c>
      <c r="D78" s="4">
        <v>892002085</v>
      </c>
      <c r="E78" s="4" t="s">
        <v>49</v>
      </c>
      <c r="F78" s="4" t="s">
        <v>742</v>
      </c>
      <c r="G78" s="4" t="s">
        <v>74</v>
      </c>
      <c r="H78" s="4" t="s">
        <v>10</v>
      </c>
      <c r="I78" s="4" t="s">
        <v>743</v>
      </c>
      <c r="J78" s="4" t="s">
        <v>25</v>
      </c>
      <c r="K78" s="4" t="s">
        <v>57</v>
      </c>
      <c r="L78" s="4" t="s">
        <v>12</v>
      </c>
      <c r="M78" s="4">
        <v>8755318</v>
      </c>
      <c r="N78" s="4">
        <v>12339411</v>
      </c>
      <c r="O78" s="4">
        <v>80161</v>
      </c>
      <c r="P78" s="4">
        <v>2708128</v>
      </c>
      <c r="Q78" s="4">
        <v>9631283</v>
      </c>
      <c r="R78" s="4">
        <v>2726336</v>
      </c>
      <c r="S78" s="4">
        <v>0</v>
      </c>
      <c r="T78" s="18">
        <f t="shared" si="4"/>
        <v>109.22166639637729</v>
      </c>
      <c r="U78" s="28">
        <f t="shared" si="5"/>
        <v>0.21946979479004305</v>
      </c>
      <c r="V78" s="18"/>
      <c r="W78" s="18">
        <f t="shared" si="6"/>
        <v>0.28307090550656644</v>
      </c>
      <c r="X78" s="20">
        <f t="shared" si="7"/>
        <v>0.22094539196400864</v>
      </c>
    </row>
    <row r="79" spans="1:24" s="3" customFormat="1" ht="11.25" customHeight="1" x14ac:dyDescent="0.2">
      <c r="A79" s="2">
        <v>919</v>
      </c>
      <c r="B79" s="4" t="s">
        <v>21</v>
      </c>
      <c r="C79" s="4" t="s">
        <v>9</v>
      </c>
      <c r="D79" s="4">
        <v>811001646</v>
      </c>
      <c r="E79" s="4" t="s">
        <v>49</v>
      </c>
      <c r="F79" s="4" t="s">
        <v>98</v>
      </c>
      <c r="G79" s="4" t="s">
        <v>74</v>
      </c>
      <c r="H79" s="4" t="s">
        <v>14</v>
      </c>
      <c r="I79" s="4" t="s">
        <v>99</v>
      </c>
      <c r="J79" s="4" t="s">
        <v>13</v>
      </c>
      <c r="K79" s="4" t="s">
        <v>100</v>
      </c>
      <c r="L79" s="4" t="s">
        <v>12</v>
      </c>
      <c r="M79" s="4">
        <v>11899481</v>
      </c>
      <c r="N79" s="4">
        <v>13434180</v>
      </c>
      <c r="O79" s="4">
        <v>2242987</v>
      </c>
      <c r="P79" s="4">
        <v>2974660</v>
      </c>
      <c r="Q79" s="4">
        <v>10459520</v>
      </c>
      <c r="R79" s="4">
        <v>5889619</v>
      </c>
      <c r="S79" s="4">
        <v>2582603</v>
      </c>
      <c r="T79" s="18">
        <f t="shared" si="4"/>
        <v>5.3051939222117648</v>
      </c>
      <c r="U79" s="28">
        <f t="shared" si="5"/>
        <v>0.22142475387407345</v>
      </c>
      <c r="V79" s="18">
        <f>R79/S79</f>
        <v>2.2804972347666288</v>
      </c>
      <c r="W79" s="18">
        <f t="shared" si="6"/>
        <v>0.56308692941932326</v>
      </c>
      <c r="X79" s="20">
        <f t="shared" si="7"/>
        <v>0.43840554466294185</v>
      </c>
    </row>
    <row r="80" spans="1:24" s="3" customFormat="1" ht="11.25" customHeight="1" x14ac:dyDescent="0.2">
      <c r="A80" s="2">
        <v>9501</v>
      </c>
      <c r="B80" s="4" t="s">
        <v>19</v>
      </c>
      <c r="C80" s="4" t="s">
        <v>9</v>
      </c>
      <c r="D80" s="4">
        <v>829000170</v>
      </c>
      <c r="E80" s="4" t="s">
        <v>49</v>
      </c>
      <c r="F80" s="4" t="s">
        <v>494</v>
      </c>
      <c r="G80" s="4" t="s">
        <v>78</v>
      </c>
      <c r="H80" s="4" t="s">
        <v>10</v>
      </c>
      <c r="I80" s="4" t="s">
        <v>495</v>
      </c>
      <c r="J80" s="4" t="s">
        <v>15</v>
      </c>
      <c r="K80" s="4" t="s">
        <v>431</v>
      </c>
      <c r="L80" s="4" t="s">
        <v>12</v>
      </c>
      <c r="M80" s="4">
        <v>38757</v>
      </c>
      <c r="N80" s="4">
        <v>3777299</v>
      </c>
      <c r="O80" s="4">
        <v>516186</v>
      </c>
      <c r="P80" s="4">
        <v>838863</v>
      </c>
      <c r="Q80" s="4">
        <v>2938436</v>
      </c>
      <c r="R80" s="4">
        <v>216</v>
      </c>
      <c r="S80" s="4"/>
      <c r="T80" s="18">
        <f t="shared" si="4"/>
        <v>7.5083400169706271E-2</v>
      </c>
      <c r="U80" s="28">
        <f t="shared" si="5"/>
        <v>0.22208011597705132</v>
      </c>
      <c r="V80" s="18"/>
      <c r="W80" s="18">
        <f t="shared" si="6"/>
        <v>7.3508492272760073E-5</v>
      </c>
      <c r="X80" s="20">
        <f t="shared" si="7"/>
        <v>5.7183717783527329E-5</v>
      </c>
    </row>
    <row r="81" spans="1:24" s="3" customFormat="1" ht="11.25" customHeight="1" x14ac:dyDescent="0.2">
      <c r="A81" s="2">
        <v>9577</v>
      </c>
      <c r="B81" s="4" t="s">
        <v>19</v>
      </c>
      <c r="C81" s="4" t="s">
        <v>9</v>
      </c>
      <c r="D81" s="4">
        <v>830001241</v>
      </c>
      <c r="E81" s="4" t="s">
        <v>49</v>
      </c>
      <c r="F81" s="4" t="s">
        <v>496</v>
      </c>
      <c r="G81" s="4" t="s">
        <v>78</v>
      </c>
      <c r="H81" s="4" t="s">
        <v>75</v>
      </c>
      <c r="I81" s="4" t="s">
        <v>497</v>
      </c>
      <c r="J81" s="4" t="s">
        <v>23</v>
      </c>
      <c r="K81" s="4" t="s">
        <v>136</v>
      </c>
      <c r="L81" s="4" t="s">
        <v>12</v>
      </c>
      <c r="M81" s="4">
        <v>23351971</v>
      </c>
      <c r="N81" s="4">
        <v>30833735</v>
      </c>
      <c r="O81" s="4">
        <v>2057884</v>
      </c>
      <c r="P81" s="4">
        <v>6858625</v>
      </c>
      <c r="Q81" s="4">
        <v>23975110</v>
      </c>
      <c r="R81" s="4">
        <v>10245428</v>
      </c>
      <c r="S81" s="4">
        <v>468067</v>
      </c>
      <c r="T81" s="18">
        <f t="shared" si="4"/>
        <v>11.34756429419734</v>
      </c>
      <c r="U81" s="28">
        <f t="shared" si="5"/>
        <v>0.22243899417310292</v>
      </c>
      <c r="V81" s="18">
        <f t="shared" ref="V81:V90" si="8">R81/S81</f>
        <v>21.888806517015727</v>
      </c>
      <c r="W81" s="18">
        <f t="shared" si="6"/>
        <v>0.42733601639366825</v>
      </c>
      <c r="X81" s="20">
        <f t="shared" si="7"/>
        <v>0.33227982273312007</v>
      </c>
    </row>
    <row r="82" spans="1:24" s="3" customFormat="1" ht="11.25" customHeight="1" x14ac:dyDescent="0.2">
      <c r="A82" s="2">
        <v>27367</v>
      </c>
      <c r="B82" s="4" t="s">
        <v>19</v>
      </c>
      <c r="C82" s="4" t="s">
        <v>9</v>
      </c>
      <c r="D82" s="4">
        <v>900296267</v>
      </c>
      <c r="E82" s="4" t="s">
        <v>49</v>
      </c>
      <c r="F82" s="4" t="s">
        <v>876</v>
      </c>
      <c r="G82" s="4" t="s">
        <v>74</v>
      </c>
      <c r="H82" s="4" t="s">
        <v>10</v>
      </c>
      <c r="I82" s="4" t="s">
        <v>877</v>
      </c>
      <c r="J82" s="4" t="s">
        <v>23</v>
      </c>
      <c r="K82" s="4" t="s">
        <v>805</v>
      </c>
      <c r="L82" s="4" t="s">
        <v>12</v>
      </c>
      <c r="M82" s="4">
        <v>1984021</v>
      </c>
      <c r="N82" s="4">
        <v>3439418</v>
      </c>
      <c r="O82" s="4">
        <v>699098</v>
      </c>
      <c r="P82" s="4">
        <v>768939</v>
      </c>
      <c r="Q82" s="4">
        <v>2670479</v>
      </c>
      <c r="R82" s="4">
        <v>185628</v>
      </c>
      <c r="S82" s="4">
        <v>126204</v>
      </c>
      <c r="T82" s="18">
        <f t="shared" si="4"/>
        <v>2.8379726447508076</v>
      </c>
      <c r="U82" s="28">
        <f t="shared" si="5"/>
        <v>0.22356660341953202</v>
      </c>
      <c r="V82" s="18">
        <f t="shared" si="8"/>
        <v>1.4708567081867452</v>
      </c>
      <c r="W82" s="18">
        <f t="shared" si="6"/>
        <v>6.9511125157696432E-2</v>
      </c>
      <c r="X82" s="20">
        <f t="shared" si="7"/>
        <v>5.3970759006320257E-2</v>
      </c>
    </row>
    <row r="83" spans="1:24" s="3" customFormat="1" ht="11.25" customHeight="1" x14ac:dyDescent="0.2">
      <c r="A83" s="2">
        <v>29995</v>
      </c>
      <c r="B83" s="4" t="s">
        <v>19</v>
      </c>
      <c r="C83" s="4" t="s">
        <v>9</v>
      </c>
      <c r="D83" s="4">
        <v>900390835</v>
      </c>
      <c r="E83" s="4" t="s">
        <v>49</v>
      </c>
      <c r="F83" s="4" t="s">
        <v>945</v>
      </c>
      <c r="G83" s="4" t="s">
        <v>74</v>
      </c>
      <c r="H83" s="4" t="s">
        <v>683</v>
      </c>
      <c r="I83" s="4" t="s">
        <v>946</v>
      </c>
      <c r="J83" s="4" t="s">
        <v>13</v>
      </c>
      <c r="K83" s="4" t="s">
        <v>103</v>
      </c>
      <c r="L83" s="4" t="s">
        <v>12</v>
      </c>
      <c r="M83" s="4">
        <v>17351477</v>
      </c>
      <c r="N83" s="4">
        <v>18377135</v>
      </c>
      <c r="O83" s="4">
        <v>97578</v>
      </c>
      <c r="P83" s="4">
        <v>4220594</v>
      </c>
      <c r="Q83" s="4">
        <v>14156541</v>
      </c>
      <c r="R83" s="4">
        <v>1131384</v>
      </c>
      <c r="S83" s="4">
        <v>394369</v>
      </c>
      <c r="T83" s="18">
        <f t="shared" si="4"/>
        <v>177.82160937916333</v>
      </c>
      <c r="U83" s="28">
        <f t="shared" si="5"/>
        <v>0.22966550553173823</v>
      </c>
      <c r="V83" s="18">
        <f t="shared" si="8"/>
        <v>2.86884618212892</v>
      </c>
      <c r="W83" s="18">
        <f t="shared" si="6"/>
        <v>7.9919522713917196E-2</v>
      </c>
      <c r="X83" s="20">
        <f t="shared" si="7"/>
        <v>6.1564765127970163E-2</v>
      </c>
    </row>
    <row r="84" spans="1:24" s="3" customFormat="1" ht="11.25" customHeight="1" x14ac:dyDescent="0.2">
      <c r="A84" s="2">
        <v>36523</v>
      </c>
      <c r="B84" s="4" t="s">
        <v>19</v>
      </c>
      <c r="C84" s="4" t="s">
        <v>9</v>
      </c>
      <c r="D84" s="4">
        <v>900656724</v>
      </c>
      <c r="E84" s="4" t="s">
        <v>49</v>
      </c>
      <c r="F84" s="4" t="s">
        <v>1056</v>
      </c>
      <c r="G84" s="4" t="s">
        <v>74</v>
      </c>
      <c r="H84" s="4" t="s">
        <v>10</v>
      </c>
      <c r="I84" s="4" t="s">
        <v>1057</v>
      </c>
      <c r="J84" s="4" t="s">
        <v>15</v>
      </c>
      <c r="K84" s="4" t="s">
        <v>16</v>
      </c>
      <c r="L84" s="4" t="s">
        <v>12</v>
      </c>
      <c r="M84" s="4">
        <v>6728228</v>
      </c>
      <c r="N84" s="4">
        <v>7510165</v>
      </c>
      <c r="O84" s="4">
        <v>80161</v>
      </c>
      <c r="P84" s="4">
        <v>1742971</v>
      </c>
      <c r="Q84" s="4">
        <v>5767194</v>
      </c>
      <c r="R84" s="4">
        <v>1319028</v>
      </c>
      <c r="S84" s="4">
        <v>184312</v>
      </c>
      <c r="T84" s="18">
        <f t="shared" si="4"/>
        <v>83.933932959918167</v>
      </c>
      <c r="U84" s="28">
        <f t="shared" si="5"/>
        <v>0.23208158542455459</v>
      </c>
      <c r="V84" s="18">
        <f t="shared" si="8"/>
        <v>7.1564955076175183</v>
      </c>
      <c r="W84" s="18">
        <f t="shared" si="6"/>
        <v>0.22871226457788657</v>
      </c>
      <c r="X84" s="20">
        <f t="shared" si="7"/>
        <v>0.17563235960861046</v>
      </c>
    </row>
    <row r="85" spans="1:24" s="3" customFormat="1" ht="11.25" customHeight="1" x14ac:dyDescent="0.2">
      <c r="A85" s="2">
        <v>36959</v>
      </c>
      <c r="B85" s="4" t="s">
        <v>19</v>
      </c>
      <c r="C85" s="4" t="s">
        <v>9</v>
      </c>
      <c r="D85" s="4">
        <v>900688449</v>
      </c>
      <c r="E85" s="4" t="s">
        <v>49</v>
      </c>
      <c r="F85" s="4" t="s">
        <v>1058</v>
      </c>
      <c r="G85" s="4" t="s">
        <v>78</v>
      </c>
      <c r="H85" s="4" t="s">
        <v>10</v>
      </c>
      <c r="I85" s="4" t="s">
        <v>1059</v>
      </c>
      <c r="J85" s="4" t="s">
        <v>15</v>
      </c>
      <c r="K85" s="4" t="s">
        <v>16</v>
      </c>
      <c r="L85" s="4" t="s">
        <v>12</v>
      </c>
      <c r="M85" s="4">
        <v>2310259</v>
      </c>
      <c r="N85" s="4">
        <v>3535175</v>
      </c>
      <c r="O85" s="4">
        <v>20892440</v>
      </c>
      <c r="P85" s="4">
        <v>827207</v>
      </c>
      <c r="Q85" s="4">
        <v>2707968</v>
      </c>
      <c r="R85" s="4">
        <v>713255</v>
      </c>
      <c r="S85" s="4">
        <v>61496</v>
      </c>
      <c r="T85" s="18">
        <f t="shared" si="4"/>
        <v>0.11057870693896932</v>
      </c>
      <c r="U85" s="28">
        <f t="shared" si="5"/>
        <v>0.23399322522930266</v>
      </c>
      <c r="V85" s="18">
        <f t="shared" si="8"/>
        <v>11.598396643684142</v>
      </c>
      <c r="W85" s="18">
        <f t="shared" si="6"/>
        <v>0.26339122175742108</v>
      </c>
      <c r="X85" s="20">
        <f t="shared" si="7"/>
        <v>0.20175946028131564</v>
      </c>
    </row>
    <row r="86" spans="1:24" s="3" customFormat="1" ht="11.25" customHeight="1" x14ac:dyDescent="0.2">
      <c r="A86" s="2">
        <v>3793</v>
      </c>
      <c r="B86" s="4" t="s">
        <v>19</v>
      </c>
      <c r="C86" s="4" t="s">
        <v>9</v>
      </c>
      <c r="D86" s="4">
        <v>800204547</v>
      </c>
      <c r="E86" s="4" t="s">
        <v>49</v>
      </c>
      <c r="F86" s="4" t="s">
        <v>388</v>
      </c>
      <c r="G86" s="4" t="s">
        <v>74</v>
      </c>
      <c r="H86" s="4" t="s">
        <v>10</v>
      </c>
      <c r="I86" s="4" t="s">
        <v>389</v>
      </c>
      <c r="J86" s="4" t="s">
        <v>11</v>
      </c>
      <c r="K86" s="4" t="s">
        <v>11</v>
      </c>
      <c r="L86" s="4" t="s">
        <v>12</v>
      </c>
      <c r="M86" s="4">
        <v>13965213</v>
      </c>
      <c r="N86" s="4">
        <v>15763077</v>
      </c>
      <c r="O86" s="4">
        <v>3703294</v>
      </c>
      <c r="P86" s="4">
        <v>3703294</v>
      </c>
      <c r="Q86" s="4">
        <v>12059783</v>
      </c>
      <c r="R86" s="4">
        <v>353590</v>
      </c>
      <c r="S86" s="4">
        <v>209293</v>
      </c>
      <c r="T86" s="18">
        <f t="shared" si="4"/>
        <v>3.771024660747972</v>
      </c>
      <c r="U86" s="28">
        <f t="shared" si="5"/>
        <v>0.23493471484025613</v>
      </c>
      <c r="V86" s="18">
        <f t="shared" si="8"/>
        <v>1.6894497188152495</v>
      </c>
      <c r="W86" s="18">
        <f t="shared" si="6"/>
        <v>2.931976470886748E-2</v>
      </c>
      <c r="X86" s="20">
        <f t="shared" si="7"/>
        <v>2.2431534147806294E-2</v>
      </c>
    </row>
    <row r="87" spans="1:24" s="3" customFormat="1" ht="11.25" customHeight="1" x14ac:dyDescent="0.2">
      <c r="A87" s="2">
        <v>9659</v>
      </c>
      <c r="B87" s="4" t="s">
        <v>19</v>
      </c>
      <c r="C87" s="4" t="s">
        <v>9</v>
      </c>
      <c r="D87" s="4">
        <v>830004892</v>
      </c>
      <c r="E87" s="4" t="s">
        <v>49</v>
      </c>
      <c r="F87" s="4" t="s">
        <v>500</v>
      </c>
      <c r="G87" s="4" t="s">
        <v>74</v>
      </c>
      <c r="H87" s="4" t="s">
        <v>75</v>
      </c>
      <c r="I87" s="4" t="s">
        <v>501</v>
      </c>
      <c r="J87" s="4" t="s">
        <v>11</v>
      </c>
      <c r="K87" s="4" t="s">
        <v>11</v>
      </c>
      <c r="L87" s="4" t="s">
        <v>12</v>
      </c>
      <c r="M87" s="4">
        <v>96819571</v>
      </c>
      <c r="N87" s="4">
        <v>114726290</v>
      </c>
      <c r="O87" s="4">
        <v>731046</v>
      </c>
      <c r="P87" s="4">
        <v>26972716</v>
      </c>
      <c r="Q87" s="4">
        <v>87753574</v>
      </c>
      <c r="R87" s="4">
        <v>17840292</v>
      </c>
      <c r="S87" s="4">
        <v>1483907</v>
      </c>
      <c r="T87" s="18">
        <f t="shared" si="4"/>
        <v>132.43977943932393</v>
      </c>
      <c r="U87" s="28">
        <f t="shared" si="5"/>
        <v>0.23510492669117078</v>
      </c>
      <c r="V87" s="18">
        <f t="shared" si="8"/>
        <v>12.022513540269033</v>
      </c>
      <c r="W87" s="18">
        <f t="shared" si="6"/>
        <v>0.20329989066884044</v>
      </c>
      <c r="X87" s="20">
        <f t="shared" si="7"/>
        <v>0.15550308477681968</v>
      </c>
    </row>
    <row r="88" spans="1:24" s="3" customFormat="1" ht="11.25" customHeight="1" x14ac:dyDescent="0.2">
      <c r="A88" s="2">
        <v>19561</v>
      </c>
      <c r="B88" s="4" t="s">
        <v>19</v>
      </c>
      <c r="C88" s="4" t="s">
        <v>9</v>
      </c>
      <c r="D88" s="4">
        <v>890924197</v>
      </c>
      <c r="E88" s="4" t="s">
        <v>49</v>
      </c>
      <c r="F88" s="4" t="s">
        <v>734</v>
      </c>
      <c r="G88" s="4" t="s">
        <v>74</v>
      </c>
      <c r="H88" s="4" t="s">
        <v>10</v>
      </c>
      <c r="I88" s="4" t="s">
        <v>735</v>
      </c>
      <c r="J88" s="4" t="s">
        <v>13</v>
      </c>
      <c r="K88" s="4" t="s">
        <v>103</v>
      </c>
      <c r="L88" s="4" t="s">
        <v>12</v>
      </c>
      <c r="M88" s="4">
        <v>10998938</v>
      </c>
      <c r="N88" s="4">
        <v>15981412</v>
      </c>
      <c r="O88" s="4">
        <v>1484025</v>
      </c>
      <c r="P88" s="4">
        <v>3765402</v>
      </c>
      <c r="Q88" s="4">
        <v>12216010</v>
      </c>
      <c r="R88" s="4">
        <v>1609218</v>
      </c>
      <c r="S88" s="4">
        <v>322943</v>
      </c>
      <c r="T88" s="18">
        <f t="shared" si="4"/>
        <v>7.4115584306194302</v>
      </c>
      <c r="U88" s="28">
        <f t="shared" si="5"/>
        <v>0.2356113464817752</v>
      </c>
      <c r="V88" s="18">
        <f t="shared" si="8"/>
        <v>4.9829784203404319</v>
      </c>
      <c r="W88" s="18">
        <f t="shared" si="6"/>
        <v>0.13173024580038817</v>
      </c>
      <c r="X88" s="20">
        <f t="shared" si="7"/>
        <v>0.10069310521498351</v>
      </c>
    </row>
    <row r="89" spans="1:24" s="3" customFormat="1" ht="11.25" customHeight="1" x14ac:dyDescent="0.2">
      <c r="A89" s="2">
        <v>3675</v>
      </c>
      <c r="B89" s="4" t="s">
        <v>19</v>
      </c>
      <c r="C89" s="4" t="s">
        <v>9</v>
      </c>
      <c r="D89" s="4">
        <v>800198076</v>
      </c>
      <c r="E89" s="4" t="s">
        <v>49</v>
      </c>
      <c r="F89" s="4" t="s">
        <v>378</v>
      </c>
      <c r="G89" s="4" t="s">
        <v>74</v>
      </c>
      <c r="H89" s="4" t="s">
        <v>10</v>
      </c>
      <c r="I89" s="4" t="s">
        <v>379</v>
      </c>
      <c r="J89" s="4" t="s">
        <v>11</v>
      </c>
      <c r="K89" s="4" t="s">
        <v>11</v>
      </c>
      <c r="L89" s="4" t="s">
        <v>12</v>
      </c>
      <c r="M89" s="4">
        <v>4453557</v>
      </c>
      <c r="N89" s="4">
        <v>4476934</v>
      </c>
      <c r="O89" s="4">
        <v>788240</v>
      </c>
      <c r="P89" s="4">
        <v>1058326</v>
      </c>
      <c r="Q89" s="4">
        <v>3418608</v>
      </c>
      <c r="R89" s="4">
        <v>171348</v>
      </c>
      <c r="S89" s="4">
        <v>113538</v>
      </c>
      <c r="T89" s="18">
        <f t="shared" si="4"/>
        <v>5.6500012686491425</v>
      </c>
      <c r="U89" s="28">
        <f t="shared" si="5"/>
        <v>0.23639526515244585</v>
      </c>
      <c r="V89" s="18">
        <f t="shared" si="8"/>
        <v>1.5091687364582782</v>
      </c>
      <c r="W89" s="18">
        <f t="shared" si="6"/>
        <v>5.0122154982378792E-2</v>
      </c>
      <c r="X89" s="20">
        <f t="shared" si="7"/>
        <v>3.8273514865307376E-2</v>
      </c>
    </row>
    <row r="90" spans="1:24" s="3" customFormat="1" ht="11.25" customHeight="1" x14ac:dyDescent="0.2">
      <c r="A90" s="2">
        <v>11355</v>
      </c>
      <c r="B90" s="4" t="s">
        <v>19</v>
      </c>
      <c r="C90" s="4" t="s">
        <v>9</v>
      </c>
      <c r="D90" s="4">
        <v>830065332</v>
      </c>
      <c r="E90" s="4" t="s">
        <v>49</v>
      </c>
      <c r="F90" s="4" t="s">
        <v>560</v>
      </c>
      <c r="G90" s="4" t="s">
        <v>74</v>
      </c>
      <c r="H90" s="4" t="s">
        <v>10</v>
      </c>
      <c r="I90" s="4" t="s">
        <v>561</v>
      </c>
      <c r="J90" s="4" t="s">
        <v>11</v>
      </c>
      <c r="K90" s="4" t="s">
        <v>11</v>
      </c>
      <c r="L90" s="4" t="s">
        <v>12</v>
      </c>
      <c r="M90" s="4">
        <v>22885530</v>
      </c>
      <c r="N90" s="4">
        <v>23488192</v>
      </c>
      <c r="O90" s="4">
        <v>699098</v>
      </c>
      <c r="P90" s="4">
        <v>5552884</v>
      </c>
      <c r="Q90" s="4">
        <v>17935308</v>
      </c>
      <c r="R90" s="4">
        <v>4464863</v>
      </c>
      <c r="S90" s="4">
        <v>444895</v>
      </c>
      <c r="T90" s="18">
        <f t="shared" si="4"/>
        <v>32.735796698030889</v>
      </c>
      <c r="U90" s="28">
        <f t="shared" si="5"/>
        <v>0.23641172551723011</v>
      </c>
      <c r="V90" s="18">
        <f t="shared" si="8"/>
        <v>10.035767990199934</v>
      </c>
      <c r="W90" s="18">
        <f t="shared" si="6"/>
        <v>0.24894264430808771</v>
      </c>
      <c r="X90" s="20">
        <f t="shared" si="7"/>
        <v>0.19008968421239064</v>
      </c>
    </row>
    <row r="91" spans="1:24" s="3" customFormat="1" ht="11.25" customHeight="1" x14ac:dyDescent="0.2">
      <c r="A91" s="2">
        <v>11889</v>
      </c>
      <c r="B91" s="4" t="s">
        <v>19</v>
      </c>
      <c r="C91" s="4" t="s">
        <v>9</v>
      </c>
      <c r="D91" s="4">
        <v>830083878</v>
      </c>
      <c r="E91" s="4" t="s">
        <v>49</v>
      </c>
      <c r="F91" s="4" t="s">
        <v>580</v>
      </c>
      <c r="G91" s="4" t="s">
        <v>74</v>
      </c>
      <c r="H91" s="4" t="s">
        <v>10</v>
      </c>
      <c r="I91" s="4" t="s">
        <v>581</v>
      </c>
      <c r="J91" s="4" t="s">
        <v>11</v>
      </c>
      <c r="K91" s="4" t="s">
        <v>11</v>
      </c>
      <c r="L91" s="4" t="s">
        <v>12</v>
      </c>
      <c r="M91" s="4">
        <v>8137700</v>
      </c>
      <c r="N91" s="4">
        <v>8590656</v>
      </c>
      <c r="O91" s="4">
        <v>97578</v>
      </c>
      <c r="P91" s="4">
        <v>2047114</v>
      </c>
      <c r="Q91" s="4">
        <v>6543542</v>
      </c>
      <c r="R91" s="4">
        <v>524438</v>
      </c>
      <c r="S91" s="4"/>
      <c r="T91" s="18">
        <f t="shared" si="4"/>
        <v>83.396872245793105</v>
      </c>
      <c r="U91" s="28">
        <f t="shared" si="5"/>
        <v>0.23829542237519463</v>
      </c>
      <c r="V91" s="18"/>
      <c r="W91" s="18">
        <f t="shared" si="6"/>
        <v>8.0145890406143949E-2</v>
      </c>
      <c r="X91" s="20">
        <f t="shared" si="7"/>
        <v>6.1047491600175821E-2</v>
      </c>
    </row>
    <row r="92" spans="1:24" s="3" customFormat="1" ht="11.25" customHeight="1" x14ac:dyDescent="0.2">
      <c r="A92" s="2">
        <v>1473</v>
      </c>
      <c r="B92" s="4" t="s">
        <v>24</v>
      </c>
      <c r="C92" s="4" t="s">
        <v>9</v>
      </c>
      <c r="D92" s="4">
        <v>890940259</v>
      </c>
      <c r="E92" s="4" t="s">
        <v>49</v>
      </c>
      <c r="F92" s="4" t="s">
        <v>294</v>
      </c>
      <c r="G92" s="4" t="s">
        <v>74</v>
      </c>
      <c r="H92" s="4" t="s">
        <v>10</v>
      </c>
      <c r="I92" s="4" t="s">
        <v>295</v>
      </c>
      <c r="J92" s="4" t="s">
        <v>13</v>
      </c>
      <c r="K92" s="4" t="s">
        <v>103</v>
      </c>
      <c r="L92" s="4" t="s">
        <v>12</v>
      </c>
      <c r="M92" s="4">
        <v>33047600</v>
      </c>
      <c r="N92" s="4">
        <v>36892738</v>
      </c>
      <c r="O92" s="4">
        <v>8825090</v>
      </c>
      <c r="P92" s="4">
        <v>8915931</v>
      </c>
      <c r="Q92" s="4">
        <v>27976807</v>
      </c>
      <c r="R92" s="4">
        <v>10025046</v>
      </c>
      <c r="S92" s="4">
        <v>651177</v>
      </c>
      <c r="T92" s="18">
        <f t="shared" si="4"/>
        <v>3.744732348338657</v>
      </c>
      <c r="U92" s="28">
        <f t="shared" si="5"/>
        <v>0.24167170785751926</v>
      </c>
      <c r="V92" s="18">
        <f>R92/S92</f>
        <v>15.39527041034926</v>
      </c>
      <c r="W92" s="18">
        <f t="shared" si="6"/>
        <v>0.35833417301695653</v>
      </c>
      <c r="X92" s="20">
        <f t="shared" si="7"/>
        <v>0.27173494144023685</v>
      </c>
    </row>
    <row r="93" spans="1:24" s="3" customFormat="1" ht="11.25" customHeight="1" x14ac:dyDescent="0.2">
      <c r="A93" s="2">
        <v>25551</v>
      </c>
      <c r="B93" s="4" t="s">
        <v>19</v>
      </c>
      <c r="C93" s="4" t="s">
        <v>9</v>
      </c>
      <c r="D93" s="4">
        <v>900214324</v>
      </c>
      <c r="E93" s="4" t="s">
        <v>49</v>
      </c>
      <c r="F93" s="4" t="s">
        <v>850</v>
      </c>
      <c r="G93" s="4" t="s">
        <v>74</v>
      </c>
      <c r="H93" s="4" t="s">
        <v>10</v>
      </c>
      <c r="I93" s="4" t="s">
        <v>851</v>
      </c>
      <c r="J93" s="4" t="s">
        <v>13</v>
      </c>
      <c r="K93" s="4" t="s">
        <v>103</v>
      </c>
      <c r="L93" s="4" t="s">
        <v>12</v>
      </c>
      <c r="M93" s="4">
        <v>5570727</v>
      </c>
      <c r="N93" s="4">
        <v>7152017</v>
      </c>
      <c r="O93" s="4">
        <v>4336768</v>
      </c>
      <c r="P93" s="4">
        <v>1729898</v>
      </c>
      <c r="Q93" s="4">
        <v>5422119</v>
      </c>
      <c r="R93" s="4">
        <v>668659</v>
      </c>
      <c r="S93" s="4">
        <v>76356</v>
      </c>
      <c r="T93" s="18">
        <f t="shared" si="4"/>
        <v>1.2845342430123077</v>
      </c>
      <c r="U93" s="28">
        <f t="shared" si="5"/>
        <v>0.2418755436403465</v>
      </c>
      <c r="V93" s="18">
        <f>R93/S93</f>
        <v>8.7571245219760065</v>
      </c>
      <c r="W93" s="18">
        <f t="shared" si="6"/>
        <v>0.12332060583694308</v>
      </c>
      <c r="X93" s="20">
        <f t="shared" si="7"/>
        <v>9.3492367258075595E-2</v>
      </c>
    </row>
    <row r="94" spans="1:24" s="3" customFormat="1" ht="11.25" customHeight="1" x14ac:dyDescent="0.2">
      <c r="A94" s="2">
        <v>11373</v>
      </c>
      <c r="B94" s="4" t="s">
        <v>19</v>
      </c>
      <c r="C94" s="4" t="s">
        <v>9</v>
      </c>
      <c r="D94" s="4">
        <v>830065750</v>
      </c>
      <c r="E94" s="4" t="s">
        <v>49</v>
      </c>
      <c r="F94" s="4" t="s">
        <v>562</v>
      </c>
      <c r="G94" s="4" t="s">
        <v>74</v>
      </c>
      <c r="H94" s="4" t="s">
        <v>10</v>
      </c>
      <c r="I94" s="4" t="s">
        <v>563</v>
      </c>
      <c r="J94" s="4" t="s">
        <v>11</v>
      </c>
      <c r="K94" s="4" t="s">
        <v>11</v>
      </c>
      <c r="L94" s="4" t="s">
        <v>12</v>
      </c>
      <c r="M94" s="4">
        <v>45377456</v>
      </c>
      <c r="N94" s="4">
        <v>48424323</v>
      </c>
      <c r="O94" s="4">
        <v>1484025</v>
      </c>
      <c r="P94" s="4">
        <v>11735550</v>
      </c>
      <c r="Q94" s="4">
        <v>36688773</v>
      </c>
      <c r="R94" s="4">
        <v>11445804</v>
      </c>
      <c r="S94" s="4">
        <v>1024201</v>
      </c>
      <c r="T94" s="18">
        <f t="shared" si="4"/>
        <v>30.577285423089233</v>
      </c>
      <c r="U94" s="28">
        <f t="shared" si="5"/>
        <v>0.2423482513116394</v>
      </c>
      <c r="V94" s="18">
        <f>R94/S94</f>
        <v>11.175349369899072</v>
      </c>
      <c r="W94" s="18">
        <f t="shared" si="6"/>
        <v>0.31197020407305526</v>
      </c>
      <c r="X94" s="20">
        <f t="shared" si="7"/>
        <v>0.23636477065461503</v>
      </c>
    </row>
    <row r="95" spans="1:24" s="3" customFormat="1" ht="11.25" customHeight="1" x14ac:dyDescent="0.2">
      <c r="A95" s="2">
        <v>22443</v>
      </c>
      <c r="B95" s="4" t="s">
        <v>19</v>
      </c>
      <c r="C95" s="4" t="s">
        <v>9</v>
      </c>
      <c r="D95" s="4">
        <v>900089543</v>
      </c>
      <c r="E95" s="4" t="s">
        <v>49</v>
      </c>
      <c r="F95" s="4" t="s">
        <v>787</v>
      </c>
      <c r="G95" s="4" t="s">
        <v>74</v>
      </c>
      <c r="H95" s="4" t="s">
        <v>75</v>
      </c>
      <c r="I95" s="4" t="s">
        <v>788</v>
      </c>
      <c r="J95" s="4" t="s">
        <v>11</v>
      </c>
      <c r="K95" s="4" t="s">
        <v>11</v>
      </c>
      <c r="L95" s="4" t="s">
        <v>12</v>
      </c>
      <c r="M95" s="4">
        <v>2834025</v>
      </c>
      <c r="N95" s="4">
        <v>3118164</v>
      </c>
      <c r="O95" s="4">
        <v>1484025</v>
      </c>
      <c r="P95" s="4">
        <v>762084</v>
      </c>
      <c r="Q95" s="4">
        <v>2356080</v>
      </c>
      <c r="R95" s="4">
        <v>150668</v>
      </c>
      <c r="S95" s="4"/>
      <c r="T95" s="18">
        <f t="shared" si="4"/>
        <v>1.9096881791074949</v>
      </c>
      <c r="U95" s="28">
        <f t="shared" si="5"/>
        <v>0.24440151319815123</v>
      </c>
      <c r="V95" s="18"/>
      <c r="W95" s="18">
        <f t="shared" si="6"/>
        <v>6.3948592577501615E-2</v>
      </c>
      <c r="X95" s="20">
        <f t="shared" si="7"/>
        <v>4.8319459784668159E-2</v>
      </c>
    </row>
    <row r="96" spans="1:24" s="3" customFormat="1" ht="11.25" customHeight="1" x14ac:dyDescent="0.2">
      <c r="A96" s="2">
        <v>9941</v>
      </c>
      <c r="B96" s="4" t="s">
        <v>19</v>
      </c>
      <c r="C96" s="4" t="s">
        <v>9</v>
      </c>
      <c r="D96" s="4">
        <v>830015673</v>
      </c>
      <c r="E96" s="4" t="s">
        <v>49</v>
      </c>
      <c r="F96" s="4" t="s">
        <v>520</v>
      </c>
      <c r="G96" s="4" t="s">
        <v>74</v>
      </c>
      <c r="H96" s="4" t="s">
        <v>14</v>
      </c>
      <c r="I96" s="4" t="s">
        <v>521</v>
      </c>
      <c r="J96" s="4" t="s">
        <v>11</v>
      </c>
      <c r="K96" s="4" t="s">
        <v>11</v>
      </c>
      <c r="L96" s="4" t="s">
        <v>12</v>
      </c>
      <c r="M96" s="4">
        <v>2714323</v>
      </c>
      <c r="N96" s="4">
        <v>2723641</v>
      </c>
      <c r="O96" s="4">
        <v>20892440</v>
      </c>
      <c r="P96" s="4">
        <v>669730</v>
      </c>
      <c r="Q96" s="4">
        <v>2053911</v>
      </c>
      <c r="R96" s="4">
        <v>218490</v>
      </c>
      <c r="S96" s="4"/>
      <c r="T96" s="18">
        <f t="shared" si="4"/>
        <v>0.12991890846641177</v>
      </c>
      <c r="U96" s="28">
        <f t="shared" si="5"/>
        <v>0.24589510879003509</v>
      </c>
      <c r="V96" s="18"/>
      <c r="W96" s="18">
        <f t="shared" si="6"/>
        <v>0.10637754021474154</v>
      </c>
      <c r="X96" s="20">
        <f t="shared" si="7"/>
        <v>8.0219823390821329E-2</v>
      </c>
    </row>
    <row r="97" spans="1:24" s="3" customFormat="1" ht="11.25" customHeight="1" x14ac:dyDescent="0.2">
      <c r="A97" s="2">
        <v>21619</v>
      </c>
      <c r="B97" s="4" t="s">
        <v>19</v>
      </c>
      <c r="C97" s="4" t="s">
        <v>9</v>
      </c>
      <c r="D97" s="4">
        <v>900057180</v>
      </c>
      <c r="E97" s="4" t="s">
        <v>49</v>
      </c>
      <c r="F97" s="4" t="s">
        <v>761</v>
      </c>
      <c r="G97" s="4" t="s">
        <v>423</v>
      </c>
      <c r="H97" s="4" t="s">
        <v>10</v>
      </c>
      <c r="I97" s="4" t="s">
        <v>762</v>
      </c>
      <c r="J97" s="4" t="s">
        <v>11</v>
      </c>
      <c r="K97" s="4" t="s">
        <v>11</v>
      </c>
      <c r="L97" s="4" t="s">
        <v>12</v>
      </c>
      <c r="M97" s="4">
        <v>2282589</v>
      </c>
      <c r="N97" s="4">
        <v>2354876</v>
      </c>
      <c r="O97" s="4">
        <v>1730981</v>
      </c>
      <c r="P97" s="4">
        <v>579258</v>
      </c>
      <c r="Q97" s="4">
        <v>1775618</v>
      </c>
      <c r="R97" s="4">
        <v>117128</v>
      </c>
      <c r="S97" s="4"/>
      <c r="T97" s="18">
        <f t="shared" si="4"/>
        <v>1.3186678536621719</v>
      </c>
      <c r="U97" s="28">
        <f t="shared" si="5"/>
        <v>0.24598237869000322</v>
      </c>
      <c r="V97" s="18"/>
      <c r="W97" s="18">
        <f t="shared" si="6"/>
        <v>6.5964638790550673E-2</v>
      </c>
      <c r="X97" s="20">
        <f t="shared" si="7"/>
        <v>4.973850003142416E-2</v>
      </c>
    </row>
    <row r="98" spans="1:24" s="3" customFormat="1" ht="11.25" customHeight="1" x14ac:dyDescent="0.2">
      <c r="A98" s="2">
        <v>10361</v>
      </c>
      <c r="B98" s="4" t="s">
        <v>19</v>
      </c>
      <c r="C98" s="4" t="s">
        <v>9</v>
      </c>
      <c r="D98" s="4">
        <v>830032216</v>
      </c>
      <c r="E98" s="4" t="s">
        <v>49</v>
      </c>
      <c r="F98" s="4" t="s">
        <v>526</v>
      </c>
      <c r="G98" s="4" t="s">
        <v>74</v>
      </c>
      <c r="H98" s="4" t="s">
        <v>10</v>
      </c>
      <c r="I98" s="4" t="s">
        <v>527</v>
      </c>
      <c r="J98" s="4" t="s">
        <v>11</v>
      </c>
      <c r="K98" s="4" t="s">
        <v>11</v>
      </c>
      <c r="L98" s="4" t="s">
        <v>12</v>
      </c>
      <c r="M98" s="4">
        <v>5363809</v>
      </c>
      <c r="N98" s="4">
        <v>7502287</v>
      </c>
      <c r="O98" s="4">
        <v>2057884</v>
      </c>
      <c r="P98" s="4">
        <v>1849006</v>
      </c>
      <c r="Q98" s="4">
        <v>5653281</v>
      </c>
      <c r="R98" s="4">
        <v>1371</v>
      </c>
      <c r="S98" s="4">
        <v>19240</v>
      </c>
      <c r="T98" s="18">
        <f t="shared" si="4"/>
        <v>2.6064681002427736</v>
      </c>
      <c r="U98" s="28">
        <f t="shared" si="5"/>
        <v>0.24645897977510059</v>
      </c>
      <c r="V98" s="18">
        <f>R98/S98</f>
        <v>7.1257796257796255E-2</v>
      </c>
      <c r="W98" s="18">
        <f t="shared" si="6"/>
        <v>2.4251403742357757E-4</v>
      </c>
      <c r="X98" s="20">
        <f t="shared" si="7"/>
        <v>1.8274427517902208E-4</v>
      </c>
    </row>
    <row r="99" spans="1:24" s="3" customFormat="1" ht="11.25" customHeight="1" x14ac:dyDescent="0.2">
      <c r="A99" s="2"/>
      <c r="B99" s="4"/>
      <c r="C99" s="4"/>
      <c r="D99" s="33"/>
      <c r="E99" s="33"/>
      <c r="F99" s="33" t="s">
        <v>1136</v>
      </c>
      <c r="G99" s="32" t="s">
        <v>1133</v>
      </c>
      <c r="H99" s="4"/>
      <c r="I99" s="4"/>
      <c r="J99" s="4"/>
      <c r="K99" s="4"/>
      <c r="L99" s="4"/>
      <c r="M99" s="4">
        <v>737761496</v>
      </c>
      <c r="N99" s="4">
        <v>804145134</v>
      </c>
      <c r="O99" s="4">
        <v>199293692</v>
      </c>
      <c r="P99" s="4">
        <v>199293692</v>
      </c>
      <c r="Q99" s="4">
        <v>604851442</v>
      </c>
      <c r="R99" s="4">
        <v>446839583</v>
      </c>
      <c r="S99" s="4">
        <v>7405003</v>
      </c>
      <c r="T99" s="18">
        <f t="shared" si="4"/>
        <v>3.7018808201917399</v>
      </c>
      <c r="U99" s="28">
        <f t="shared" si="5"/>
        <v>0.24783298881467833</v>
      </c>
      <c r="V99" s="18">
        <f>R99/S99</f>
        <v>60.342930718596605</v>
      </c>
      <c r="W99" s="18">
        <f t="shared" si="6"/>
        <v>0.73875922577365705</v>
      </c>
      <c r="X99" s="20">
        <f t="shared" si="7"/>
        <v>0.5556703188357538</v>
      </c>
    </row>
    <row r="100" spans="1:24" s="3" customFormat="1" ht="11.25" customHeight="1" x14ac:dyDescent="0.2">
      <c r="A100" s="2">
        <v>18543</v>
      </c>
      <c r="B100" s="4" t="s">
        <v>19</v>
      </c>
      <c r="C100" s="4" t="s">
        <v>9</v>
      </c>
      <c r="D100" s="4">
        <v>890331634</v>
      </c>
      <c r="E100" s="4" t="s">
        <v>49</v>
      </c>
      <c r="F100" s="4" t="s">
        <v>722</v>
      </c>
      <c r="G100" s="4" t="s">
        <v>74</v>
      </c>
      <c r="H100" s="4" t="s">
        <v>75</v>
      </c>
      <c r="I100" s="4" t="s">
        <v>723</v>
      </c>
      <c r="J100" s="4" t="s">
        <v>178</v>
      </c>
      <c r="K100" s="4" t="s">
        <v>179</v>
      </c>
      <c r="L100" s="4" t="s">
        <v>12</v>
      </c>
      <c r="M100" s="4">
        <v>23860681</v>
      </c>
      <c r="N100" s="4">
        <v>28784840</v>
      </c>
      <c r="O100" s="4">
        <v>97578</v>
      </c>
      <c r="P100" s="4">
        <v>7334711</v>
      </c>
      <c r="Q100" s="4">
        <v>21450129</v>
      </c>
      <c r="R100" s="4">
        <v>2478280</v>
      </c>
      <c r="S100" s="4"/>
      <c r="T100" s="18">
        <f t="shared" si="4"/>
        <v>244.52930988542499</v>
      </c>
      <c r="U100" s="28">
        <f t="shared" si="5"/>
        <v>0.25481159527028813</v>
      </c>
      <c r="V100" s="18"/>
      <c r="W100" s="18">
        <f t="shared" si="6"/>
        <v>0.11553683430062356</v>
      </c>
      <c r="X100" s="20">
        <f t="shared" si="7"/>
        <v>8.609670924000272E-2</v>
      </c>
    </row>
    <row r="101" spans="1:24" s="3" customFormat="1" ht="11.25" customHeight="1" x14ac:dyDescent="0.2">
      <c r="A101" s="2">
        <v>9733</v>
      </c>
      <c r="B101" s="4" t="s">
        <v>19</v>
      </c>
      <c r="C101" s="4" t="s">
        <v>9</v>
      </c>
      <c r="D101" s="4">
        <v>830007414</v>
      </c>
      <c r="E101" s="4" t="s">
        <v>49</v>
      </c>
      <c r="F101" s="4" t="s">
        <v>504</v>
      </c>
      <c r="G101" s="4" t="s">
        <v>74</v>
      </c>
      <c r="H101" s="4" t="s">
        <v>10</v>
      </c>
      <c r="I101" s="4" t="s">
        <v>505</v>
      </c>
      <c r="J101" s="4" t="s">
        <v>11</v>
      </c>
      <c r="K101" s="4" t="s">
        <v>11</v>
      </c>
      <c r="L101" s="4" t="s">
        <v>12</v>
      </c>
      <c r="M101" s="4">
        <v>8254813</v>
      </c>
      <c r="N101" s="4">
        <v>8330370</v>
      </c>
      <c r="O101" s="4">
        <v>1730981</v>
      </c>
      <c r="P101" s="4">
        <v>2130681</v>
      </c>
      <c r="Q101" s="4">
        <v>6199689</v>
      </c>
      <c r="R101" s="4">
        <v>1276737</v>
      </c>
      <c r="S101" s="4">
        <v>91072</v>
      </c>
      <c r="T101" s="18">
        <f t="shared" si="4"/>
        <v>4.7688640141052963</v>
      </c>
      <c r="U101" s="28">
        <f t="shared" si="5"/>
        <v>0.25577267276243432</v>
      </c>
      <c r="V101" s="18">
        <f>R101/S101</f>
        <v>14.018984978917779</v>
      </c>
      <c r="W101" s="18">
        <f t="shared" si="6"/>
        <v>0.20593565257870194</v>
      </c>
      <c r="X101" s="20">
        <f t="shared" si="7"/>
        <v>0.15326294030157123</v>
      </c>
    </row>
    <row r="102" spans="1:24" s="3" customFormat="1" ht="11.25" customHeight="1" x14ac:dyDescent="0.2">
      <c r="A102" s="2">
        <v>2323</v>
      </c>
      <c r="B102" s="4" t="s">
        <v>21</v>
      </c>
      <c r="C102" s="4" t="s">
        <v>9</v>
      </c>
      <c r="D102" s="4">
        <v>860450450</v>
      </c>
      <c r="E102" s="4" t="s">
        <v>49</v>
      </c>
      <c r="F102" s="4" t="s">
        <v>159</v>
      </c>
      <c r="G102" s="4" t="s">
        <v>74</v>
      </c>
      <c r="H102" s="4" t="s">
        <v>10</v>
      </c>
      <c r="I102" s="4" t="s">
        <v>160</v>
      </c>
      <c r="J102" s="4" t="s">
        <v>11</v>
      </c>
      <c r="K102" s="4" t="s">
        <v>11</v>
      </c>
      <c r="L102" s="4" t="s">
        <v>12</v>
      </c>
      <c r="M102" s="4">
        <v>62389976</v>
      </c>
      <c r="N102" s="4">
        <v>70701385</v>
      </c>
      <c r="O102" s="4">
        <v>18130555</v>
      </c>
      <c r="P102" s="4">
        <v>18130555</v>
      </c>
      <c r="Q102" s="4">
        <v>52570830</v>
      </c>
      <c r="R102" s="4">
        <v>14141660</v>
      </c>
      <c r="S102" s="4">
        <v>3158427</v>
      </c>
      <c r="T102" s="18">
        <f t="shared" si="4"/>
        <v>3.441150918987312</v>
      </c>
      <c r="U102" s="28">
        <f t="shared" si="5"/>
        <v>0.25643847005260223</v>
      </c>
      <c r="V102" s="18">
        <f>R102/S102</f>
        <v>4.4774376612155358</v>
      </c>
      <c r="W102" s="18">
        <f t="shared" si="6"/>
        <v>0.26900203021333313</v>
      </c>
      <c r="X102" s="20">
        <f t="shared" si="7"/>
        <v>0.2000195611443821</v>
      </c>
    </row>
    <row r="103" spans="1:24" s="3" customFormat="1" ht="11.25" customHeight="1" x14ac:dyDescent="0.2">
      <c r="A103" s="2">
        <v>12875</v>
      </c>
      <c r="B103" s="4" t="s">
        <v>19</v>
      </c>
      <c r="C103" s="4" t="s">
        <v>9</v>
      </c>
      <c r="D103" s="4">
        <v>830118759</v>
      </c>
      <c r="E103" s="4" t="s">
        <v>49</v>
      </c>
      <c r="F103" s="4" t="s">
        <v>600</v>
      </c>
      <c r="G103" s="4" t="s">
        <v>74</v>
      </c>
      <c r="H103" s="4" t="s">
        <v>10</v>
      </c>
      <c r="I103" s="4" t="s">
        <v>601</v>
      </c>
      <c r="J103" s="4" t="s">
        <v>11</v>
      </c>
      <c r="K103" s="4" t="s">
        <v>11</v>
      </c>
      <c r="L103" s="4" t="s">
        <v>12</v>
      </c>
      <c r="M103" s="4">
        <v>8472952</v>
      </c>
      <c r="N103" s="4">
        <v>8490783</v>
      </c>
      <c r="O103" s="4">
        <v>80161</v>
      </c>
      <c r="P103" s="4">
        <v>2186441</v>
      </c>
      <c r="Q103" s="4">
        <v>6304342</v>
      </c>
      <c r="R103" s="4">
        <v>281941</v>
      </c>
      <c r="S103" s="4"/>
      <c r="T103" s="18">
        <f t="shared" si="4"/>
        <v>105.69918039944612</v>
      </c>
      <c r="U103" s="28">
        <f t="shared" si="5"/>
        <v>0.25750758204514235</v>
      </c>
      <c r="V103" s="18"/>
      <c r="W103" s="18">
        <f t="shared" si="6"/>
        <v>4.4721717191104161E-2</v>
      </c>
      <c r="X103" s="20">
        <f t="shared" si="7"/>
        <v>3.3205535932316253E-2</v>
      </c>
    </row>
    <row r="104" spans="1:24" s="3" customFormat="1" ht="11.25" customHeight="1" x14ac:dyDescent="0.2">
      <c r="A104" s="2">
        <v>12747</v>
      </c>
      <c r="B104" s="4" t="s">
        <v>19</v>
      </c>
      <c r="C104" s="4" t="s">
        <v>9</v>
      </c>
      <c r="D104" s="4">
        <v>830114737</v>
      </c>
      <c r="E104" s="4" t="s">
        <v>49</v>
      </c>
      <c r="F104" s="4" t="s">
        <v>596</v>
      </c>
      <c r="G104" s="4" t="s">
        <v>74</v>
      </c>
      <c r="H104" s="4" t="s">
        <v>10</v>
      </c>
      <c r="I104" s="4" t="s">
        <v>597</v>
      </c>
      <c r="J104" s="4" t="s">
        <v>11</v>
      </c>
      <c r="K104" s="4" t="s">
        <v>11</v>
      </c>
      <c r="L104" s="4" t="s">
        <v>12</v>
      </c>
      <c r="M104" s="4">
        <v>3451683</v>
      </c>
      <c r="N104" s="4">
        <v>4511963</v>
      </c>
      <c r="O104" s="4">
        <v>774590</v>
      </c>
      <c r="P104" s="4">
        <v>1162177</v>
      </c>
      <c r="Q104" s="4">
        <v>3349786</v>
      </c>
      <c r="R104" s="4">
        <v>855421</v>
      </c>
      <c r="S104" s="4"/>
      <c r="T104" s="18">
        <f t="shared" si="4"/>
        <v>4.456141958971843</v>
      </c>
      <c r="U104" s="28">
        <f t="shared" si="5"/>
        <v>0.25757680193742721</v>
      </c>
      <c r="V104" s="18"/>
      <c r="W104" s="18">
        <f t="shared" si="6"/>
        <v>0.2553658651627298</v>
      </c>
      <c r="X104" s="20">
        <f t="shared" si="7"/>
        <v>0.18958954229012959</v>
      </c>
    </row>
    <row r="105" spans="1:24" s="3" customFormat="1" ht="11.25" customHeight="1" x14ac:dyDescent="0.2">
      <c r="A105" s="2">
        <v>9881</v>
      </c>
      <c r="B105" s="4" t="s">
        <v>19</v>
      </c>
      <c r="C105" s="4" t="s">
        <v>9</v>
      </c>
      <c r="D105" s="4">
        <v>830013234</v>
      </c>
      <c r="E105" s="4" t="s">
        <v>49</v>
      </c>
      <c r="F105" s="4" t="s">
        <v>508</v>
      </c>
      <c r="G105" s="4" t="s">
        <v>74</v>
      </c>
      <c r="H105" s="4" t="s">
        <v>14</v>
      </c>
      <c r="I105" s="4" t="s">
        <v>509</v>
      </c>
      <c r="J105" s="4" t="s">
        <v>11</v>
      </c>
      <c r="K105" s="4" t="s">
        <v>11</v>
      </c>
      <c r="L105" s="4" t="s">
        <v>12</v>
      </c>
      <c r="M105" s="4">
        <v>2337848</v>
      </c>
      <c r="N105" s="4">
        <v>4807261</v>
      </c>
      <c r="O105" s="4">
        <v>699098</v>
      </c>
      <c r="P105" s="4">
        <v>1250116</v>
      </c>
      <c r="Q105" s="4">
        <v>3557145</v>
      </c>
      <c r="R105" s="4">
        <v>1444455</v>
      </c>
      <c r="S105" s="4">
        <v>89693</v>
      </c>
      <c r="T105" s="18">
        <f t="shared" si="4"/>
        <v>3.3440919584950892</v>
      </c>
      <c r="U105" s="28">
        <f t="shared" si="5"/>
        <v>0.26004745737749624</v>
      </c>
      <c r="V105" s="18">
        <f>R105/S105</f>
        <v>16.104434013802639</v>
      </c>
      <c r="W105" s="18">
        <f t="shared" si="6"/>
        <v>0.40607144212563728</v>
      </c>
      <c r="X105" s="20">
        <f t="shared" si="7"/>
        <v>0.30047359608725216</v>
      </c>
    </row>
    <row r="106" spans="1:24" s="3" customFormat="1" ht="11.25" customHeight="1" x14ac:dyDescent="0.2">
      <c r="A106" s="2">
        <v>1057</v>
      </c>
      <c r="B106" s="4" t="s">
        <v>24</v>
      </c>
      <c r="C106" s="4" t="s">
        <v>9</v>
      </c>
      <c r="D106" s="4">
        <v>860350543</v>
      </c>
      <c r="E106" s="4" t="s">
        <v>49</v>
      </c>
      <c r="F106" s="4" t="s">
        <v>292</v>
      </c>
      <c r="G106" s="4" t="s">
        <v>74</v>
      </c>
      <c r="H106" s="4" t="s">
        <v>75</v>
      </c>
      <c r="I106" s="4" t="s">
        <v>293</v>
      </c>
      <c r="J106" s="4" t="s">
        <v>11</v>
      </c>
      <c r="K106" s="4" t="s">
        <v>11</v>
      </c>
      <c r="L106" s="4" t="s">
        <v>12</v>
      </c>
      <c r="M106" s="4">
        <v>97302848</v>
      </c>
      <c r="N106" s="4">
        <v>124235761</v>
      </c>
      <c r="O106" s="4">
        <v>22903136</v>
      </c>
      <c r="P106" s="4">
        <v>32455932</v>
      </c>
      <c r="Q106" s="4">
        <v>91779829</v>
      </c>
      <c r="R106" s="4">
        <v>24810281</v>
      </c>
      <c r="S106" s="4">
        <v>565489</v>
      </c>
      <c r="T106" s="18">
        <f t="shared" si="4"/>
        <v>4.24845086716509</v>
      </c>
      <c r="U106" s="28">
        <f t="shared" si="5"/>
        <v>0.26124468300234421</v>
      </c>
      <c r="V106" s="18">
        <f>R106/S106</f>
        <v>43.87402937988184</v>
      </c>
      <c r="W106" s="18">
        <f t="shared" si="6"/>
        <v>0.27032389655029754</v>
      </c>
      <c r="X106" s="20">
        <f t="shared" si="7"/>
        <v>0.19970321588805659</v>
      </c>
    </row>
    <row r="107" spans="1:24" s="3" customFormat="1" ht="11.25" customHeight="1" x14ac:dyDescent="0.2">
      <c r="A107" s="2">
        <v>15567</v>
      </c>
      <c r="B107" s="4" t="s">
        <v>19</v>
      </c>
      <c r="C107" s="4" t="s">
        <v>9</v>
      </c>
      <c r="D107" s="4">
        <v>860050648</v>
      </c>
      <c r="E107" s="4" t="s">
        <v>49</v>
      </c>
      <c r="F107" s="4" t="s">
        <v>662</v>
      </c>
      <c r="G107" s="4" t="s">
        <v>78</v>
      </c>
      <c r="H107" s="4" t="s">
        <v>14</v>
      </c>
      <c r="I107" s="4" t="s">
        <v>663</v>
      </c>
      <c r="J107" s="4" t="s">
        <v>11</v>
      </c>
      <c r="K107" s="4" t="s">
        <v>11</v>
      </c>
      <c r="L107" s="4" t="s">
        <v>12</v>
      </c>
      <c r="M107" s="4">
        <v>918345</v>
      </c>
      <c r="N107" s="4">
        <v>6132221</v>
      </c>
      <c r="O107" s="4">
        <v>731046</v>
      </c>
      <c r="P107" s="4">
        <v>1619705</v>
      </c>
      <c r="Q107" s="4">
        <v>4512516</v>
      </c>
      <c r="R107" s="4">
        <v>1572053</v>
      </c>
      <c r="S107" s="4">
        <v>322321</v>
      </c>
      <c r="T107" s="18">
        <f t="shared" si="4"/>
        <v>1.256206859759851</v>
      </c>
      <c r="U107" s="28">
        <f t="shared" si="5"/>
        <v>0.26413023927219842</v>
      </c>
      <c r="V107" s="18">
        <f>R107/S107</f>
        <v>4.8772900307457476</v>
      </c>
      <c r="W107" s="18">
        <f t="shared" si="6"/>
        <v>0.34837616088231044</v>
      </c>
      <c r="X107" s="20">
        <f t="shared" si="7"/>
        <v>0.25635948215173587</v>
      </c>
    </row>
    <row r="108" spans="1:24" s="3" customFormat="1" ht="11.25" customHeight="1" x14ac:dyDescent="0.2">
      <c r="A108" s="2">
        <v>12985</v>
      </c>
      <c r="B108" s="4" t="s">
        <v>19</v>
      </c>
      <c r="C108" s="4" t="s">
        <v>9</v>
      </c>
      <c r="D108" s="4">
        <v>830122576</v>
      </c>
      <c r="E108" s="4" t="s">
        <v>49</v>
      </c>
      <c r="F108" s="4" t="s">
        <v>604</v>
      </c>
      <c r="G108" s="4" t="s">
        <v>74</v>
      </c>
      <c r="H108" s="4" t="s">
        <v>14</v>
      </c>
      <c r="I108" s="4" t="s">
        <v>605</v>
      </c>
      <c r="J108" s="4" t="s">
        <v>11</v>
      </c>
      <c r="K108" s="4" t="s">
        <v>11</v>
      </c>
      <c r="L108" s="4" t="s">
        <v>12</v>
      </c>
      <c r="M108" s="4">
        <v>1615378</v>
      </c>
      <c r="N108" s="4">
        <v>2056677</v>
      </c>
      <c r="O108" s="4">
        <v>3466556</v>
      </c>
      <c r="P108" s="4">
        <v>544128</v>
      </c>
      <c r="Q108" s="4">
        <v>1512549</v>
      </c>
      <c r="R108" s="4">
        <v>-791245</v>
      </c>
      <c r="S108" s="4">
        <v>82070</v>
      </c>
      <c r="T108" s="18">
        <f t="shared" si="4"/>
        <v>0.46598929888915686</v>
      </c>
      <c r="U108" s="28">
        <f t="shared" si="5"/>
        <v>0.26456657997342314</v>
      </c>
      <c r="V108" s="18">
        <f>R108/S108</f>
        <v>-9.6410990617765329</v>
      </c>
      <c r="W108" s="18">
        <f t="shared" si="6"/>
        <v>-0.52312024271610369</v>
      </c>
      <c r="X108" s="20">
        <f t="shared" si="7"/>
        <v>-0.38472010918583716</v>
      </c>
    </row>
    <row r="109" spans="1:24" s="3" customFormat="1" ht="11.25" customHeight="1" x14ac:dyDescent="0.2">
      <c r="A109" s="2">
        <v>5651</v>
      </c>
      <c r="B109" s="4" t="s">
        <v>21</v>
      </c>
      <c r="C109" s="4" t="s">
        <v>9</v>
      </c>
      <c r="D109" s="4">
        <v>901239290</v>
      </c>
      <c r="E109" s="4" t="s">
        <v>49</v>
      </c>
      <c r="F109" s="4" t="s">
        <v>266</v>
      </c>
      <c r="G109" s="4" t="s">
        <v>74</v>
      </c>
      <c r="H109" s="4" t="s">
        <v>10</v>
      </c>
      <c r="I109" s="4" t="s">
        <v>267</v>
      </c>
      <c r="J109" s="4" t="s">
        <v>11</v>
      </c>
      <c r="K109" s="4" t="s">
        <v>11</v>
      </c>
      <c r="L109" s="4" t="s">
        <v>12</v>
      </c>
      <c r="M109" s="4">
        <v>50750750</v>
      </c>
      <c r="N109" s="4">
        <v>69296262</v>
      </c>
      <c r="O109" s="4">
        <v>18334201</v>
      </c>
      <c r="P109" s="4">
        <v>18451282</v>
      </c>
      <c r="Q109" s="4">
        <v>50844980</v>
      </c>
      <c r="R109" s="4">
        <v>1620524</v>
      </c>
      <c r="S109" s="4"/>
      <c r="T109" s="18">
        <f t="shared" si="4"/>
        <v>2.7680917210409115</v>
      </c>
      <c r="U109" s="28">
        <f t="shared" si="5"/>
        <v>0.26626662777279386</v>
      </c>
      <c r="V109" s="18"/>
      <c r="W109" s="18">
        <f t="shared" si="6"/>
        <v>3.1871858342750845E-2</v>
      </c>
      <c r="X109" s="20">
        <f t="shared" si="7"/>
        <v>2.3385446100974393E-2</v>
      </c>
    </row>
    <row r="110" spans="1:24" s="3" customFormat="1" ht="11.25" customHeight="1" x14ac:dyDescent="0.2">
      <c r="A110" s="2">
        <v>28923</v>
      </c>
      <c r="B110" s="4" t="s">
        <v>19</v>
      </c>
      <c r="C110" s="4" t="s">
        <v>9</v>
      </c>
      <c r="D110" s="4">
        <v>900352772</v>
      </c>
      <c r="E110" s="4" t="s">
        <v>49</v>
      </c>
      <c r="F110" s="4" t="s">
        <v>923</v>
      </c>
      <c r="G110" s="4" t="s">
        <v>74</v>
      </c>
      <c r="H110" s="4" t="s">
        <v>10</v>
      </c>
      <c r="I110" s="4" t="s">
        <v>924</v>
      </c>
      <c r="J110" s="4" t="s">
        <v>11</v>
      </c>
      <c r="K110" s="4" t="s">
        <v>11</v>
      </c>
      <c r="L110" s="4" t="s">
        <v>12</v>
      </c>
      <c r="M110" s="4">
        <v>12674034</v>
      </c>
      <c r="N110" s="4">
        <v>15093981</v>
      </c>
      <c r="O110" s="4">
        <v>3170245</v>
      </c>
      <c r="P110" s="4">
        <v>4051579</v>
      </c>
      <c r="Q110" s="4">
        <v>11042402</v>
      </c>
      <c r="R110" s="4">
        <v>3196887</v>
      </c>
      <c r="S110" s="4">
        <v>828914</v>
      </c>
      <c r="T110" s="18">
        <f t="shared" si="4"/>
        <v>3.9978090021433674</v>
      </c>
      <c r="U110" s="28">
        <f t="shared" si="5"/>
        <v>0.26842348615650174</v>
      </c>
      <c r="V110" s="18">
        <f>R110/S110</f>
        <v>3.8567173434156015</v>
      </c>
      <c r="W110" s="18">
        <f t="shared" si="6"/>
        <v>0.28951010839851693</v>
      </c>
      <c r="X110" s="20">
        <f t="shared" si="7"/>
        <v>0.21179879582464031</v>
      </c>
    </row>
    <row r="111" spans="1:24" s="3" customFormat="1" ht="11.25" customHeight="1" x14ac:dyDescent="0.2">
      <c r="A111" s="2">
        <v>9919</v>
      </c>
      <c r="B111" s="4" t="s">
        <v>19</v>
      </c>
      <c r="C111" s="4" t="s">
        <v>9</v>
      </c>
      <c r="D111" s="4">
        <v>830014721</v>
      </c>
      <c r="E111" s="4" t="s">
        <v>49</v>
      </c>
      <c r="F111" s="4" t="s">
        <v>518</v>
      </c>
      <c r="G111" s="4" t="s">
        <v>74</v>
      </c>
      <c r="H111" s="4" t="s">
        <v>10</v>
      </c>
      <c r="I111" s="4" t="s">
        <v>519</v>
      </c>
      <c r="J111" s="4" t="s">
        <v>11</v>
      </c>
      <c r="K111" s="4" t="s">
        <v>11</v>
      </c>
      <c r="L111" s="4" t="s">
        <v>12</v>
      </c>
      <c r="M111" s="4">
        <v>6922385</v>
      </c>
      <c r="N111" s="4">
        <v>8196115</v>
      </c>
      <c r="O111" s="4">
        <v>80161</v>
      </c>
      <c r="P111" s="4">
        <v>2210068</v>
      </c>
      <c r="Q111" s="4">
        <v>5986047</v>
      </c>
      <c r="R111" s="4">
        <v>1318184</v>
      </c>
      <c r="S111" s="4"/>
      <c r="T111" s="18">
        <f t="shared" si="4"/>
        <v>86.356021007721964</v>
      </c>
      <c r="U111" s="28">
        <f t="shared" si="5"/>
        <v>0.26964824188045189</v>
      </c>
      <c r="V111" s="18"/>
      <c r="W111" s="18">
        <f t="shared" si="6"/>
        <v>0.22020943036364399</v>
      </c>
      <c r="X111" s="20">
        <f t="shared" si="7"/>
        <v>0.16083034462059159</v>
      </c>
    </row>
    <row r="112" spans="1:24" s="3" customFormat="1" ht="11.25" customHeight="1" x14ac:dyDescent="0.2">
      <c r="A112" s="2">
        <v>3119</v>
      </c>
      <c r="B112" s="4" t="s">
        <v>19</v>
      </c>
      <c r="C112" s="4" t="s">
        <v>9</v>
      </c>
      <c r="D112" s="4">
        <v>800172957</v>
      </c>
      <c r="E112" s="4" t="s">
        <v>49</v>
      </c>
      <c r="F112" s="4" t="s">
        <v>366</v>
      </c>
      <c r="G112" s="4" t="s">
        <v>78</v>
      </c>
      <c r="H112" s="4" t="s">
        <v>10</v>
      </c>
      <c r="I112" s="4" t="s">
        <v>367</v>
      </c>
      <c r="J112" s="4" t="s">
        <v>368</v>
      </c>
      <c r="K112" s="4" t="s">
        <v>369</v>
      </c>
      <c r="L112" s="4" t="s">
        <v>12</v>
      </c>
      <c r="M112" s="4">
        <v>6487916</v>
      </c>
      <c r="N112" s="4">
        <v>9137743</v>
      </c>
      <c r="O112" s="4">
        <v>2375210</v>
      </c>
      <c r="P112" s="4">
        <v>2477954</v>
      </c>
      <c r="Q112" s="4">
        <v>6659789</v>
      </c>
      <c r="R112" s="4">
        <v>2787510</v>
      </c>
      <c r="S112" s="4">
        <v>93200</v>
      </c>
      <c r="T112" s="18">
        <f t="shared" si="4"/>
        <v>2.7315125820453772</v>
      </c>
      <c r="U112" s="28">
        <f t="shared" si="5"/>
        <v>0.27117790465326064</v>
      </c>
      <c r="V112" s="18">
        <f t="shared" ref="V112:V120" si="9">R112/S112</f>
        <v>29.908905579399143</v>
      </c>
      <c r="W112" s="18">
        <f t="shared" si="6"/>
        <v>0.41855830567605068</v>
      </c>
      <c r="X112" s="20">
        <f t="shared" si="7"/>
        <v>0.3050545413676003</v>
      </c>
    </row>
    <row r="113" spans="1:24" s="3" customFormat="1" ht="11.25" customHeight="1" x14ac:dyDescent="0.2">
      <c r="A113" s="2">
        <v>3249</v>
      </c>
      <c r="B113" s="4" t="s">
        <v>21</v>
      </c>
      <c r="C113" s="4" t="s">
        <v>9</v>
      </c>
      <c r="D113" s="4">
        <v>900124455</v>
      </c>
      <c r="E113" s="4" t="s">
        <v>49</v>
      </c>
      <c r="F113" s="4" t="s">
        <v>195</v>
      </c>
      <c r="G113" s="4" t="s">
        <v>74</v>
      </c>
      <c r="H113" s="4" t="s">
        <v>10</v>
      </c>
      <c r="I113" s="4" t="s">
        <v>196</v>
      </c>
      <c r="J113" s="4" t="s">
        <v>11</v>
      </c>
      <c r="K113" s="4" t="s">
        <v>11</v>
      </c>
      <c r="L113" s="4" t="s">
        <v>12</v>
      </c>
      <c r="M113" s="4">
        <v>112157131</v>
      </c>
      <c r="N113" s="4">
        <v>154781921</v>
      </c>
      <c r="O113" s="4">
        <v>39616105</v>
      </c>
      <c r="P113" s="4">
        <v>42516097</v>
      </c>
      <c r="Q113" s="4">
        <v>112265824</v>
      </c>
      <c r="R113" s="4">
        <v>10038404</v>
      </c>
      <c r="S113" s="4">
        <v>42774</v>
      </c>
      <c r="T113" s="18">
        <f t="shared" si="4"/>
        <v>2.8310993975808576</v>
      </c>
      <c r="U113" s="29">
        <f t="shared" si="5"/>
        <v>0.27468386957156321</v>
      </c>
      <c r="V113" s="18">
        <f t="shared" si="9"/>
        <v>234.68471501379344</v>
      </c>
      <c r="W113" s="18">
        <f t="shared" si="6"/>
        <v>8.941638374292786E-2</v>
      </c>
      <c r="X113" s="20">
        <f t="shared" si="7"/>
        <v>6.4855145453324617E-2</v>
      </c>
    </row>
    <row r="114" spans="1:24" s="3" customFormat="1" ht="11.25" customHeight="1" x14ac:dyDescent="0.2">
      <c r="A114" s="2">
        <v>9917</v>
      </c>
      <c r="B114" s="4" t="s">
        <v>19</v>
      </c>
      <c r="C114" s="4" t="s">
        <v>9</v>
      </c>
      <c r="D114" s="4">
        <v>830014644</v>
      </c>
      <c r="E114" s="4" t="s">
        <v>49</v>
      </c>
      <c r="F114" s="4" t="s">
        <v>516</v>
      </c>
      <c r="G114" s="4" t="s">
        <v>74</v>
      </c>
      <c r="H114" s="4" t="s">
        <v>10</v>
      </c>
      <c r="I114" s="4" t="s">
        <v>517</v>
      </c>
      <c r="J114" s="4" t="s">
        <v>11</v>
      </c>
      <c r="K114" s="4" t="s">
        <v>11</v>
      </c>
      <c r="L114" s="4" t="s">
        <v>12</v>
      </c>
      <c r="M114" s="4">
        <v>10320795</v>
      </c>
      <c r="N114" s="4">
        <v>13346867</v>
      </c>
      <c r="O114" s="4">
        <v>733836</v>
      </c>
      <c r="P114" s="4">
        <v>3743315</v>
      </c>
      <c r="Q114" s="4">
        <v>9603552</v>
      </c>
      <c r="R114" s="4">
        <v>980844</v>
      </c>
      <c r="S114" s="4">
        <v>311598</v>
      </c>
      <c r="T114" s="18">
        <f t="shared" si="4"/>
        <v>14.064171013686982</v>
      </c>
      <c r="U114" s="29">
        <f t="shared" si="5"/>
        <v>0.28046394708211297</v>
      </c>
      <c r="V114" s="18">
        <f t="shared" si="9"/>
        <v>3.1477865711589934</v>
      </c>
      <c r="W114" s="18">
        <f t="shared" si="6"/>
        <v>0.10213346061957077</v>
      </c>
      <c r="X114" s="20">
        <f t="shared" si="7"/>
        <v>7.3488707125050401E-2</v>
      </c>
    </row>
    <row r="115" spans="1:24" s="3" customFormat="1" ht="11.25" customHeight="1" x14ac:dyDescent="0.2">
      <c r="A115" s="2">
        <v>5281</v>
      </c>
      <c r="B115" s="4" t="s">
        <v>19</v>
      </c>
      <c r="C115" s="4" t="s">
        <v>9</v>
      </c>
      <c r="D115" s="4">
        <v>802013459</v>
      </c>
      <c r="E115" s="4" t="s">
        <v>49</v>
      </c>
      <c r="F115" s="4" t="s">
        <v>422</v>
      </c>
      <c r="G115" s="4" t="s">
        <v>423</v>
      </c>
      <c r="H115" s="4" t="s">
        <v>75</v>
      </c>
      <c r="I115" s="4" t="s">
        <v>424</v>
      </c>
      <c r="J115" s="4" t="s">
        <v>17</v>
      </c>
      <c r="K115" s="4" t="s">
        <v>18</v>
      </c>
      <c r="L115" s="4" t="s">
        <v>12</v>
      </c>
      <c r="M115" s="4">
        <v>895602</v>
      </c>
      <c r="N115" s="4">
        <v>2699233</v>
      </c>
      <c r="O115" s="4">
        <v>773636</v>
      </c>
      <c r="P115" s="4">
        <v>773636</v>
      </c>
      <c r="Q115" s="4">
        <v>1925597</v>
      </c>
      <c r="R115" s="4">
        <v>451074</v>
      </c>
      <c r="S115" s="4">
        <v>108448</v>
      </c>
      <c r="T115" s="18">
        <f t="shared" si="4"/>
        <v>1.1576529530683681</v>
      </c>
      <c r="U115" s="29">
        <f t="shared" si="5"/>
        <v>0.28661327125149999</v>
      </c>
      <c r="V115" s="18">
        <f t="shared" si="9"/>
        <v>4.1593574800826199</v>
      </c>
      <c r="W115" s="18">
        <f t="shared" si="6"/>
        <v>0.23425150745457124</v>
      </c>
      <c r="X115" s="20">
        <f t="shared" si="7"/>
        <v>0.16711191660742145</v>
      </c>
    </row>
    <row r="116" spans="1:24" s="3" customFormat="1" ht="11.25" customHeight="1" x14ac:dyDescent="0.2">
      <c r="A116" s="2">
        <v>4165</v>
      </c>
      <c r="B116" s="4" t="s">
        <v>19</v>
      </c>
      <c r="C116" s="4" t="s">
        <v>9</v>
      </c>
      <c r="D116" s="4">
        <v>800222033</v>
      </c>
      <c r="E116" s="4" t="s">
        <v>49</v>
      </c>
      <c r="F116" s="4" t="s">
        <v>400</v>
      </c>
      <c r="G116" s="4" t="s">
        <v>74</v>
      </c>
      <c r="H116" s="4" t="s">
        <v>10</v>
      </c>
      <c r="I116" s="4" t="s">
        <v>401</v>
      </c>
      <c r="J116" s="4" t="s">
        <v>11</v>
      </c>
      <c r="K116" s="4" t="s">
        <v>11</v>
      </c>
      <c r="L116" s="4" t="s">
        <v>12</v>
      </c>
      <c r="M116" s="4">
        <v>1892448</v>
      </c>
      <c r="N116" s="4">
        <v>11597299</v>
      </c>
      <c r="O116" s="4">
        <v>1555797</v>
      </c>
      <c r="P116" s="4">
        <v>3361619</v>
      </c>
      <c r="Q116" s="4">
        <v>8235680</v>
      </c>
      <c r="R116" s="4">
        <v>662225</v>
      </c>
      <c r="S116" s="4">
        <v>419623</v>
      </c>
      <c r="T116" s="18">
        <f t="shared" si="4"/>
        <v>1.2163849139701388</v>
      </c>
      <c r="U116" s="29">
        <f t="shared" si="5"/>
        <v>0.28986223430128</v>
      </c>
      <c r="V116" s="18">
        <f t="shared" si="9"/>
        <v>1.578142761478756</v>
      </c>
      <c r="W116" s="18">
        <f t="shared" si="6"/>
        <v>8.04092679657296E-2</v>
      </c>
      <c r="X116" s="20">
        <f t="shared" si="7"/>
        <v>5.7101657894652887E-2</v>
      </c>
    </row>
    <row r="117" spans="1:24" s="3" customFormat="1" ht="11.25" customHeight="1" x14ac:dyDescent="0.2">
      <c r="A117" s="2">
        <v>13937</v>
      </c>
      <c r="B117" s="4" t="s">
        <v>19</v>
      </c>
      <c r="C117" s="4" t="s">
        <v>9</v>
      </c>
      <c r="D117" s="4">
        <v>830507587</v>
      </c>
      <c r="E117" s="4" t="s">
        <v>49</v>
      </c>
      <c r="F117" s="4" t="s">
        <v>623</v>
      </c>
      <c r="G117" s="4" t="s">
        <v>78</v>
      </c>
      <c r="H117" s="4" t="s">
        <v>14</v>
      </c>
      <c r="I117" s="4" t="s">
        <v>624</v>
      </c>
      <c r="J117" s="4" t="s">
        <v>17</v>
      </c>
      <c r="K117" s="4" t="s">
        <v>18</v>
      </c>
      <c r="L117" s="4" t="s">
        <v>12</v>
      </c>
      <c r="M117" s="4">
        <v>17188128</v>
      </c>
      <c r="N117" s="4">
        <v>17966279</v>
      </c>
      <c r="O117" s="4">
        <v>1484025</v>
      </c>
      <c r="P117" s="4">
        <v>5324507</v>
      </c>
      <c r="Q117" s="4">
        <v>12641772</v>
      </c>
      <c r="R117" s="4">
        <v>272899</v>
      </c>
      <c r="S117" s="4">
        <v>1322</v>
      </c>
      <c r="T117" s="18">
        <f t="shared" si="4"/>
        <v>11.582101379693738</v>
      </c>
      <c r="U117" s="29">
        <f t="shared" si="5"/>
        <v>0.29636114411893527</v>
      </c>
      <c r="V117" s="18">
        <f t="shared" si="9"/>
        <v>206.428895612708</v>
      </c>
      <c r="W117" s="18">
        <f t="shared" si="6"/>
        <v>2.1587084468854524E-2</v>
      </c>
      <c r="X117" s="20">
        <f t="shared" si="7"/>
        <v>1.51895114174727E-2</v>
      </c>
    </row>
    <row r="118" spans="1:24" s="3" customFormat="1" ht="11.25" customHeight="1" x14ac:dyDescent="0.2">
      <c r="A118" s="2"/>
      <c r="B118" s="4"/>
      <c r="C118" s="4"/>
      <c r="D118" s="33"/>
      <c r="E118" s="33"/>
      <c r="F118" s="33" t="s">
        <v>1131</v>
      </c>
      <c r="G118" s="32" t="s">
        <v>1133</v>
      </c>
      <c r="H118" s="4"/>
      <c r="I118" s="4"/>
      <c r="J118" s="4"/>
      <c r="K118" s="4"/>
      <c r="L118" s="4"/>
      <c r="M118" s="4">
        <v>1592658104</v>
      </c>
      <c r="N118" s="4">
        <v>2137614271</v>
      </c>
      <c r="O118" s="4">
        <v>466203606</v>
      </c>
      <c r="P118" s="4">
        <v>634766121</v>
      </c>
      <c r="Q118" s="4">
        <v>1502848150</v>
      </c>
      <c r="R118" s="4">
        <v>1849837284</v>
      </c>
      <c r="S118" s="4">
        <v>24525692</v>
      </c>
      <c r="T118" s="18">
        <f t="shared" si="4"/>
        <v>3.4162286252243188</v>
      </c>
      <c r="U118" s="29">
        <f t="shared" si="5"/>
        <v>0.29695073129496335</v>
      </c>
      <c r="V118" s="18">
        <f t="shared" si="9"/>
        <v>75.424468512448087</v>
      </c>
      <c r="W118" s="18">
        <f t="shared" si="6"/>
        <v>1.2308876874885863</v>
      </c>
      <c r="X118" s="20">
        <f t="shared" si="7"/>
        <v>0.86537468854688426</v>
      </c>
    </row>
    <row r="119" spans="1:24" s="3" customFormat="1" ht="11.25" customHeight="1" x14ac:dyDescent="0.2">
      <c r="A119" s="2">
        <v>39557</v>
      </c>
      <c r="B119" s="4" t="s">
        <v>19</v>
      </c>
      <c r="C119" s="4" t="s">
        <v>9</v>
      </c>
      <c r="D119" s="4">
        <v>900953591</v>
      </c>
      <c r="E119" s="4" t="s">
        <v>49</v>
      </c>
      <c r="F119" s="4" t="s">
        <v>1093</v>
      </c>
      <c r="G119" s="4" t="s">
        <v>74</v>
      </c>
      <c r="H119" s="4" t="s">
        <v>10</v>
      </c>
      <c r="I119" s="4" t="s">
        <v>1094</v>
      </c>
      <c r="J119" s="4" t="s">
        <v>178</v>
      </c>
      <c r="K119" s="4" t="s">
        <v>179</v>
      </c>
      <c r="L119" s="4" t="s">
        <v>12</v>
      </c>
      <c r="M119" s="4">
        <v>4124835</v>
      </c>
      <c r="N119" s="4">
        <v>5556828</v>
      </c>
      <c r="O119" s="4">
        <v>3466556</v>
      </c>
      <c r="P119" s="4">
        <v>1666009</v>
      </c>
      <c r="Q119" s="4">
        <v>3890819</v>
      </c>
      <c r="R119" s="4">
        <v>1245199</v>
      </c>
      <c r="S119" s="4">
        <v>70097</v>
      </c>
      <c r="T119" s="18">
        <f t="shared" si="4"/>
        <v>1.1898942350851969</v>
      </c>
      <c r="U119" s="29">
        <f t="shared" si="5"/>
        <v>0.2998129508417392</v>
      </c>
      <c r="V119" s="18">
        <f t="shared" si="9"/>
        <v>17.763941395494815</v>
      </c>
      <c r="W119" s="18">
        <f t="shared" si="6"/>
        <v>0.32003519053443502</v>
      </c>
      <c r="X119" s="20">
        <f t="shared" si="7"/>
        <v>0.22408449568710784</v>
      </c>
    </row>
    <row r="120" spans="1:24" s="3" customFormat="1" ht="11.25" customHeight="1" x14ac:dyDescent="0.2">
      <c r="A120" s="2">
        <v>9893</v>
      </c>
      <c r="B120" s="4" t="s">
        <v>19</v>
      </c>
      <c r="C120" s="4" t="s">
        <v>9</v>
      </c>
      <c r="D120" s="4">
        <v>830013922</v>
      </c>
      <c r="E120" s="4" t="s">
        <v>49</v>
      </c>
      <c r="F120" s="4" t="s">
        <v>510</v>
      </c>
      <c r="G120" s="4" t="s">
        <v>74</v>
      </c>
      <c r="H120" s="4" t="s">
        <v>10</v>
      </c>
      <c r="I120" s="4" t="s">
        <v>511</v>
      </c>
      <c r="J120" s="4" t="s">
        <v>11</v>
      </c>
      <c r="K120" s="4" t="s">
        <v>11</v>
      </c>
      <c r="L120" s="4" t="s">
        <v>12</v>
      </c>
      <c r="M120" s="4">
        <v>10508984</v>
      </c>
      <c r="N120" s="4">
        <v>14116862</v>
      </c>
      <c r="O120" s="4">
        <v>1484025</v>
      </c>
      <c r="P120" s="4">
        <v>4240989</v>
      </c>
      <c r="Q120" s="4">
        <v>9875873</v>
      </c>
      <c r="R120" s="4">
        <v>524682</v>
      </c>
      <c r="S120" s="4">
        <v>213553</v>
      </c>
      <c r="T120" s="18">
        <f t="shared" si="4"/>
        <v>7.0814063105405909</v>
      </c>
      <c r="U120" s="29">
        <f t="shared" si="5"/>
        <v>0.30042009336069164</v>
      </c>
      <c r="V120" s="18">
        <f t="shared" si="9"/>
        <v>2.4569170182577627</v>
      </c>
      <c r="W120" s="18">
        <f t="shared" si="6"/>
        <v>5.312765767644035E-2</v>
      </c>
      <c r="X120" s="20">
        <f t="shared" si="7"/>
        <v>3.7167041797249278E-2</v>
      </c>
    </row>
    <row r="121" spans="1:24" s="3" customFormat="1" ht="11.25" customHeight="1" x14ac:dyDescent="0.2">
      <c r="A121" s="2">
        <v>33169</v>
      </c>
      <c r="B121" s="4" t="s">
        <v>19</v>
      </c>
      <c r="C121" s="4" t="s">
        <v>9</v>
      </c>
      <c r="D121" s="4">
        <v>900492874</v>
      </c>
      <c r="E121" s="4" t="s">
        <v>49</v>
      </c>
      <c r="F121" s="4" t="s">
        <v>1000</v>
      </c>
      <c r="G121" s="4" t="s">
        <v>74</v>
      </c>
      <c r="H121" s="4" t="s">
        <v>10</v>
      </c>
      <c r="I121" s="4" t="s">
        <v>1001</v>
      </c>
      <c r="J121" s="4" t="s">
        <v>17</v>
      </c>
      <c r="K121" s="4" t="s">
        <v>18</v>
      </c>
      <c r="L121" s="4" t="s">
        <v>12</v>
      </c>
      <c r="M121" s="4">
        <v>6400123</v>
      </c>
      <c r="N121" s="4">
        <v>8442771</v>
      </c>
      <c r="O121" s="4">
        <v>2057884</v>
      </c>
      <c r="P121" s="4">
        <v>2543153</v>
      </c>
      <c r="Q121" s="4">
        <v>5899618</v>
      </c>
      <c r="R121" s="4">
        <v>1768908</v>
      </c>
      <c r="S121" s="4"/>
      <c r="T121" s="18">
        <f t="shared" si="4"/>
        <v>3.1100504207234225</v>
      </c>
      <c r="U121" s="29">
        <f t="shared" si="5"/>
        <v>0.30122254885274041</v>
      </c>
      <c r="V121" s="18"/>
      <c r="W121" s="18">
        <f t="shared" si="6"/>
        <v>0.29983432825650747</v>
      </c>
      <c r="X121" s="20">
        <f t="shared" si="7"/>
        <v>0.20951746766553303</v>
      </c>
    </row>
    <row r="122" spans="1:24" s="3" customFormat="1" ht="11.25" customHeight="1" x14ac:dyDescent="0.2">
      <c r="A122" s="2">
        <v>2057</v>
      </c>
      <c r="B122" s="4" t="s">
        <v>19</v>
      </c>
      <c r="C122" s="4" t="s">
        <v>9</v>
      </c>
      <c r="D122" s="4">
        <v>800115389</v>
      </c>
      <c r="E122" s="4" t="s">
        <v>49</v>
      </c>
      <c r="F122" s="4" t="s">
        <v>346</v>
      </c>
      <c r="G122" s="4" t="s">
        <v>74</v>
      </c>
      <c r="H122" s="4" t="s">
        <v>14</v>
      </c>
      <c r="I122" s="4" t="s">
        <v>347</v>
      </c>
      <c r="J122" s="4" t="s">
        <v>11</v>
      </c>
      <c r="K122" s="4" t="s">
        <v>11</v>
      </c>
      <c r="L122" s="4" t="s">
        <v>12</v>
      </c>
      <c r="M122" s="4">
        <v>3562512</v>
      </c>
      <c r="N122" s="4">
        <v>4549967</v>
      </c>
      <c r="O122" s="4">
        <v>1001177</v>
      </c>
      <c r="P122" s="4">
        <v>1391732</v>
      </c>
      <c r="Q122" s="4">
        <v>3158235</v>
      </c>
      <c r="R122" s="4">
        <v>467296</v>
      </c>
      <c r="S122" s="4"/>
      <c r="T122" s="18">
        <f t="shared" si="4"/>
        <v>3.5583238528252248</v>
      </c>
      <c r="U122" s="29">
        <f t="shared" si="5"/>
        <v>0.30587738328651615</v>
      </c>
      <c r="V122" s="18"/>
      <c r="W122" s="18">
        <f t="shared" si="6"/>
        <v>0.14796112385557122</v>
      </c>
      <c r="X122" s="20">
        <f t="shared" si="7"/>
        <v>0.10270316246249699</v>
      </c>
    </row>
    <row r="123" spans="1:24" s="3" customFormat="1" ht="11.25" customHeight="1" x14ac:dyDescent="0.2">
      <c r="A123" s="2">
        <v>15071</v>
      </c>
      <c r="B123" s="4" t="s">
        <v>19</v>
      </c>
      <c r="C123" s="4" t="s">
        <v>9</v>
      </c>
      <c r="D123" s="4">
        <v>860031068</v>
      </c>
      <c r="E123" s="4" t="s">
        <v>49</v>
      </c>
      <c r="F123" s="4" t="s">
        <v>654</v>
      </c>
      <c r="G123" s="4" t="s">
        <v>74</v>
      </c>
      <c r="H123" s="4" t="s">
        <v>75</v>
      </c>
      <c r="I123" s="4" t="s">
        <v>655</v>
      </c>
      <c r="J123" s="4" t="s">
        <v>11</v>
      </c>
      <c r="K123" s="4" t="s">
        <v>11</v>
      </c>
      <c r="L123" s="4" t="s">
        <v>12</v>
      </c>
      <c r="M123" s="4">
        <v>60641232</v>
      </c>
      <c r="N123" s="4">
        <v>70637613</v>
      </c>
      <c r="O123" s="4">
        <v>3466556</v>
      </c>
      <c r="P123" s="4">
        <v>21680266</v>
      </c>
      <c r="Q123" s="4">
        <v>48957347</v>
      </c>
      <c r="R123" s="4">
        <v>33935028</v>
      </c>
      <c r="S123" s="4">
        <v>1251655</v>
      </c>
      <c r="T123" s="18">
        <f t="shared" si="4"/>
        <v>17.493221514379112</v>
      </c>
      <c r="U123" s="29">
        <f t="shared" si="5"/>
        <v>0.30692240407387494</v>
      </c>
      <c r="V123" s="18">
        <f>R123/S123</f>
        <v>27.11212594524849</v>
      </c>
      <c r="W123" s="18">
        <f t="shared" si="6"/>
        <v>0.69315496201213678</v>
      </c>
      <c r="X123" s="20">
        <f t="shared" si="7"/>
        <v>0.48041017467563635</v>
      </c>
    </row>
    <row r="124" spans="1:24" s="3" customFormat="1" ht="11.25" customHeight="1" x14ac:dyDescent="0.2">
      <c r="A124" s="2">
        <v>14673</v>
      </c>
      <c r="B124" s="4" t="s">
        <v>19</v>
      </c>
      <c r="C124" s="4" t="s">
        <v>9</v>
      </c>
      <c r="D124" s="4">
        <v>860004270</v>
      </c>
      <c r="E124" s="4" t="s">
        <v>49</v>
      </c>
      <c r="F124" s="4" t="s">
        <v>646</v>
      </c>
      <c r="G124" s="4" t="s">
        <v>74</v>
      </c>
      <c r="H124" s="4" t="s">
        <v>10</v>
      </c>
      <c r="I124" s="4" t="s">
        <v>647</v>
      </c>
      <c r="J124" s="4" t="s">
        <v>23</v>
      </c>
      <c r="K124" s="4" t="s">
        <v>117</v>
      </c>
      <c r="L124" s="4" t="s">
        <v>12</v>
      </c>
      <c r="M124" s="4">
        <v>15670944</v>
      </c>
      <c r="N124" s="4">
        <v>53351863</v>
      </c>
      <c r="O124" s="4">
        <v>1198575</v>
      </c>
      <c r="P124" s="4">
        <v>16461501</v>
      </c>
      <c r="Q124" s="4">
        <v>36890362</v>
      </c>
      <c r="R124" s="4">
        <v>2533614</v>
      </c>
      <c r="S124" s="4">
        <v>1660404</v>
      </c>
      <c r="T124" s="18">
        <f t="shared" si="4"/>
        <v>13.074646142293973</v>
      </c>
      <c r="U124" s="29">
        <f t="shared" si="5"/>
        <v>0.30854594524656054</v>
      </c>
      <c r="V124" s="18">
        <f>R124/S124</f>
        <v>1.5259021298430984</v>
      </c>
      <c r="W124" s="18">
        <f t="shared" si="6"/>
        <v>6.8679564597387249E-2</v>
      </c>
      <c r="X124" s="20">
        <f t="shared" si="7"/>
        <v>4.7488763419564185E-2</v>
      </c>
    </row>
    <row r="125" spans="1:24" s="3" customFormat="1" ht="11.25" customHeight="1" x14ac:dyDescent="0.2">
      <c r="A125" s="2">
        <v>10429</v>
      </c>
      <c r="B125" s="4" t="s">
        <v>19</v>
      </c>
      <c r="C125" s="4" t="s">
        <v>9</v>
      </c>
      <c r="D125" s="4">
        <v>830034233</v>
      </c>
      <c r="E125" s="4" t="s">
        <v>49</v>
      </c>
      <c r="F125" s="4" t="s">
        <v>528</v>
      </c>
      <c r="G125" s="4" t="s">
        <v>74</v>
      </c>
      <c r="H125" s="4" t="s">
        <v>14</v>
      </c>
      <c r="I125" s="4" t="s">
        <v>529</v>
      </c>
      <c r="J125" s="4" t="s">
        <v>11</v>
      </c>
      <c r="K125" s="4" t="s">
        <v>11</v>
      </c>
      <c r="L125" s="4" t="s">
        <v>12</v>
      </c>
      <c r="M125" s="4">
        <v>14946393</v>
      </c>
      <c r="N125" s="4">
        <v>16050341</v>
      </c>
      <c r="O125" s="4">
        <v>97578</v>
      </c>
      <c r="P125" s="4">
        <v>5021722</v>
      </c>
      <c r="Q125" s="4">
        <v>11028619</v>
      </c>
      <c r="R125" s="4">
        <v>2657251</v>
      </c>
      <c r="S125" s="4"/>
      <c r="T125" s="18">
        <f t="shared" si="4"/>
        <v>153.17379942200085</v>
      </c>
      <c r="U125" s="29">
        <f t="shared" si="5"/>
        <v>0.31287322805166567</v>
      </c>
      <c r="V125" s="18"/>
      <c r="W125" s="18">
        <f t="shared" si="6"/>
        <v>0.24094140889262744</v>
      </c>
      <c r="X125" s="20">
        <f t="shared" si="7"/>
        <v>0.16555729252107479</v>
      </c>
    </row>
    <row r="126" spans="1:24" s="3" customFormat="1" ht="11.25" customHeight="1" x14ac:dyDescent="0.2">
      <c r="A126" s="2">
        <v>10703</v>
      </c>
      <c r="B126" s="4" t="s">
        <v>19</v>
      </c>
      <c r="C126" s="4" t="s">
        <v>9</v>
      </c>
      <c r="D126" s="4">
        <v>830044682</v>
      </c>
      <c r="E126" s="4" t="s">
        <v>49</v>
      </c>
      <c r="F126" s="4" t="s">
        <v>536</v>
      </c>
      <c r="G126" s="4" t="s">
        <v>74</v>
      </c>
      <c r="H126" s="4" t="s">
        <v>10</v>
      </c>
      <c r="I126" s="4" t="s">
        <v>537</v>
      </c>
      <c r="J126" s="4" t="s">
        <v>11</v>
      </c>
      <c r="K126" s="4" t="s">
        <v>11</v>
      </c>
      <c r="L126" s="4" t="s">
        <v>12</v>
      </c>
      <c r="M126" s="4">
        <v>5185360</v>
      </c>
      <c r="N126" s="4">
        <v>8170249</v>
      </c>
      <c r="O126" s="4">
        <v>3170245</v>
      </c>
      <c r="P126" s="4">
        <v>2557076</v>
      </c>
      <c r="Q126" s="4">
        <v>5613173</v>
      </c>
      <c r="R126" s="4">
        <v>601896</v>
      </c>
      <c r="S126" s="4"/>
      <c r="T126" s="18">
        <f t="shared" si="4"/>
        <v>1.6356338390250595</v>
      </c>
      <c r="U126" s="29">
        <f t="shared" si="5"/>
        <v>0.31297405990931243</v>
      </c>
      <c r="V126" s="18"/>
      <c r="W126" s="18">
        <f t="shared" si="6"/>
        <v>0.10722919104755901</v>
      </c>
      <c r="X126" s="20">
        <f t="shared" si="7"/>
        <v>7.366923578461318E-2</v>
      </c>
    </row>
    <row r="127" spans="1:24" s="3" customFormat="1" ht="11.25" customHeight="1" x14ac:dyDescent="0.2">
      <c r="A127" s="2">
        <v>13873</v>
      </c>
      <c r="B127" s="4" t="s">
        <v>19</v>
      </c>
      <c r="C127" s="4" t="s">
        <v>9</v>
      </c>
      <c r="D127" s="4">
        <v>830505238</v>
      </c>
      <c r="E127" s="4" t="s">
        <v>49</v>
      </c>
      <c r="F127" s="4" t="s">
        <v>620</v>
      </c>
      <c r="G127" s="4" t="s">
        <v>74</v>
      </c>
      <c r="H127" s="4" t="s">
        <v>10</v>
      </c>
      <c r="I127" s="4" t="s">
        <v>621</v>
      </c>
      <c r="J127" s="4" t="s">
        <v>465</v>
      </c>
      <c r="K127" s="4" t="s">
        <v>622</v>
      </c>
      <c r="L127" s="4" t="s">
        <v>12</v>
      </c>
      <c r="M127" s="4">
        <v>39158964</v>
      </c>
      <c r="N127" s="4">
        <v>39771839</v>
      </c>
      <c r="O127" s="4">
        <v>699098</v>
      </c>
      <c r="P127" s="4">
        <v>12507477</v>
      </c>
      <c r="Q127" s="4">
        <v>27264362</v>
      </c>
      <c r="R127" s="4">
        <v>5025133</v>
      </c>
      <c r="S127" s="4">
        <v>1195</v>
      </c>
      <c r="T127" s="18">
        <f t="shared" si="4"/>
        <v>56.013554608938946</v>
      </c>
      <c r="U127" s="29">
        <f t="shared" si="5"/>
        <v>0.31448073095136486</v>
      </c>
      <c r="V127" s="18">
        <f>R127/S127</f>
        <v>4205.1322175732221</v>
      </c>
      <c r="W127" s="18">
        <f t="shared" si="6"/>
        <v>0.18431140989105119</v>
      </c>
      <c r="X127" s="20">
        <f t="shared" si="7"/>
        <v>0.12634902298583678</v>
      </c>
    </row>
    <row r="128" spans="1:24" s="3" customFormat="1" ht="11.25" customHeight="1" x14ac:dyDescent="0.2">
      <c r="A128" s="2">
        <v>8317</v>
      </c>
      <c r="B128" s="4" t="s">
        <v>19</v>
      </c>
      <c r="C128" s="4" t="s">
        <v>9</v>
      </c>
      <c r="D128" s="4">
        <v>811041408</v>
      </c>
      <c r="E128" s="4" t="s">
        <v>49</v>
      </c>
      <c r="F128" s="4" t="s">
        <v>483</v>
      </c>
      <c r="G128" s="4" t="s">
        <v>423</v>
      </c>
      <c r="H128" s="4" t="s">
        <v>14</v>
      </c>
      <c r="I128" s="4" t="s">
        <v>484</v>
      </c>
      <c r="J128" s="4" t="s">
        <v>13</v>
      </c>
      <c r="K128" s="4" t="s">
        <v>485</v>
      </c>
      <c r="L128" s="4" t="s">
        <v>12</v>
      </c>
      <c r="M128" s="4">
        <v>10714710</v>
      </c>
      <c r="N128" s="4">
        <v>11508338</v>
      </c>
      <c r="O128" s="4">
        <v>2439592</v>
      </c>
      <c r="P128" s="4">
        <v>3622134</v>
      </c>
      <c r="Q128" s="4">
        <v>7886204</v>
      </c>
      <c r="R128" s="4">
        <v>829764</v>
      </c>
      <c r="S128" s="4">
        <v>349460</v>
      </c>
      <c r="T128" s="18">
        <f t="shared" si="4"/>
        <v>4.392008991667459</v>
      </c>
      <c r="U128" s="29">
        <f t="shared" si="5"/>
        <v>0.31473997374772966</v>
      </c>
      <c r="V128" s="18">
        <f>R128/S128</f>
        <v>2.374417672981171</v>
      </c>
      <c r="W128" s="18">
        <f t="shared" si="6"/>
        <v>0.10521716151395526</v>
      </c>
      <c r="X128" s="20">
        <f t="shared" si="7"/>
        <v>7.2101114861242349E-2</v>
      </c>
    </row>
    <row r="129" spans="1:24" s="3" customFormat="1" ht="11.25" customHeight="1" x14ac:dyDescent="0.2">
      <c r="A129" s="2">
        <v>173</v>
      </c>
      <c r="B129" s="4" t="s">
        <v>21</v>
      </c>
      <c r="C129" s="4" t="s">
        <v>9</v>
      </c>
      <c r="D129" s="4">
        <v>800061357</v>
      </c>
      <c r="E129" s="4" t="s">
        <v>49</v>
      </c>
      <c r="F129" s="4" t="s">
        <v>82</v>
      </c>
      <c r="G129" s="4" t="s">
        <v>74</v>
      </c>
      <c r="H129" s="4" t="s">
        <v>75</v>
      </c>
      <c r="I129" s="4" t="s">
        <v>83</v>
      </c>
      <c r="J129" s="4" t="s">
        <v>11</v>
      </c>
      <c r="K129" s="4" t="s">
        <v>11</v>
      </c>
      <c r="L129" s="4" t="s">
        <v>12</v>
      </c>
      <c r="M129" s="4">
        <v>77593348</v>
      </c>
      <c r="N129" s="4">
        <v>99393091</v>
      </c>
      <c r="O129" s="4">
        <v>27595938</v>
      </c>
      <c r="P129" s="4">
        <v>31289839</v>
      </c>
      <c r="Q129" s="4">
        <v>68103252</v>
      </c>
      <c r="R129" s="4">
        <v>-888406</v>
      </c>
      <c r="S129" s="4"/>
      <c r="T129" s="18">
        <f t="shared" si="4"/>
        <v>2.811767007158807</v>
      </c>
      <c r="U129" s="29">
        <f t="shared" si="5"/>
        <v>0.31480899411811231</v>
      </c>
      <c r="V129" s="18"/>
      <c r="W129" s="18">
        <f t="shared" si="6"/>
        <v>-1.3044986456740714E-2</v>
      </c>
      <c r="X129" s="20">
        <f t="shared" si="7"/>
        <v>-8.9383073920097731E-3</v>
      </c>
    </row>
    <row r="130" spans="1:24" s="3" customFormat="1" ht="11.25" customHeight="1" x14ac:dyDescent="0.2">
      <c r="A130" s="2">
        <v>2363</v>
      </c>
      <c r="B130" s="4" t="s">
        <v>21</v>
      </c>
      <c r="C130" s="4" t="s">
        <v>9</v>
      </c>
      <c r="D130" s="4">
        <v>860510826</v>
      </c>
      <c r="E130" s="4" t="s">
        <v>49</v>
      </c>
      <c r="F130" s="4" t="s">
        <v>165</v>
      </c>
      <c r="G130" s="4" t="s">
        <v>74</v>
      </c>
      <c r="H130" s="4" t="s">
        <v>10</v>
      </c>
      <c r="I130" s="4" t="s">
        <v>166</v>
      </c>
      <c r="J130" s="4" t="s">
        <v>11</v>
      </c>
      <c r="K130" s="4" t="s">
        <v>11</v>
      </c>
      <c r="L130" s="4" t="s">
        <v>12</v>
      </c>
      <c r="M130" s="4">
        <v>55714657</v>
      </c>
      <c r="N130" s="4">
        <v>56551135</v>
      </c>
      <c r="O130" s="4">
        <v>17881566</v>
      </c>
      <c r="P130" s="4">
        <v>17881566</v>
      </c>
      <c r="Q130" s="4">
        <v>38669569</v>
      </c>
      <c r="R130" s="4">
        <v>2894092</v>
      </c>
      <c r="S130" s="4">
        <v>352873</v>
      </c>
      <c r="T130" s="18">
        <f t="shared" si="4"/>
        <v>3.1157593803585213</v>
      </c>
      <c r="U130" s="29">
        <f t="shared" si="5"/>
        <v>0.31620171725996304</v>
      </c>
      <c r="V130" s="18">
        <f>R130/S130</f>
        <v>8.2015115919891866</v>
      </c>
      <c r="W130" s="18">
        <f t="shared" si="6"/>
        <v>7.4841589261054345E-2</v>
      </c>
      <c r="X130" s="20">
        <f t="shared" si="7"/>
        <v>5.1176550214244151E-2</v>
      </c>
    </row>
    <row r="131" spans="1:24" s="3" customFormat="1" ht="11.25" customHeight="1" x14ac:dyDescent="0.2">
      <c r="A131" s="2">
        <v>2063</v>
      </c>
      <c r="B131" s="4" t="s">
        <v>21</v>
      </c>
      <c r="C131" s="4" t="s">
        <v>9</v>
      </c>
      <c r="D131" s="4">
        <v>860026442</v>
      </c>
      <c r="E131" s="4" t="s">
        <v>49</v>
      </c>
      <c r="F131" s="4" t="s">
        <v>145</v>
      </c>
      <c r="G131" s="4" t="s">
        <v>74</v>
      </c>
      <c r="H131" s="4" t="s">
        <v>75</v>
      </c>
      <c r="I131" s="4" t="s">
        <v>146</v>
      </c>
      <c r="J131" s="4" t="s">
        <v>11</v>
      </c>
      <c r="K131" s="4" t="s">
        <v>11</v>
      </c>
      <c r="L131" s="4" t="s">
        <v>12</v>
      </c>
      <c r="M131" s="4">
        <v>114716913</v>
      </c>
      <c r="N131" s="4">
        <v>161803219</v>
      </c>
      <c r="O131" s="4">
        <v>50951668</v>
      </c>
      <c r="P131" s="4">
        <v>51255086</v>
      </c>
      <c r="Q131" s="4">
        <v>110548133</v>
      </c>
      <c r="R131" s="4">
        <v>22812193</v>
      </c>
      <c r="S131" s="4">
        <v>55637</v>
      </c>
      <c r="T131" s="18">
        <f t="shared" si="4"/>
        <v>2.2514849366658614</v>
      </c>
      <c r="U131" s="29">
        <f t="shared" si="5"/>
        <v>0.3167742045972522</v>
      </c>
      <c r="V131" s="18">
        <f>R131/S131</f>
        <v>410.0183870445926</v>
      </c>
      <c r="W131" s="18">
        <f t="shared" si="6"/>
        <v>0.20635529864624669</v>
      </c>
      <c r="X131" s="20">
        <f t="shared" si="7"/>
        <v>0.14098726305315348</v>
      </c>
    </row>
    <row r="132" spans="1:24" s="3" customFormat="1" ht="11.25" customHeight="1" x14ac:dyDescent="0.2">
      <c r="A132" s="2">
        <v>37263</v>
      </c>
      <c r="B132" s="4" t="s">
        <v>19</v>
      </c>
      <c r="C132" s="4" t="s">
        <v>9</v>
      </c>
      <c r="D132" s="4">
        <v>900714574</v>
      </c>
      <c r="E132" s="4" t="s">
        <v>49</v>
      </c>
      <c r="F132" s="4" t="s">
        <v>1064</v>
      </c>
      <c r="G132" s="4" t="s">
        <v>78</v>
      </c>
      <c r="H132" s="4" t="s">
        <v>10</v>
      </c>
      <c r="I132" s="4" t="s">
        <v>1065</v>
      </c>
      <c r="J132" s="4" t="s">
        <v>11</v>
      </c>
      <c r="K132" s="4" t="s">
        <v>11</v>
      </c>
      <c r="L132" s="4" t="s">
        <v>12</v>
      </c>
      <c r="M132" s="4">
        <v>3290426</v>
      </c>
      <c r="N132" s="4">
        <v>3290426</v>
      </c>
      <c r="O132" s="4">
        <v>2057884</v>
      </c>
      <c r="P132" s="4">
        <v>1049729</v>
      </c>
      <c r="Q132" s="4">
        <v>2240697</v>
      </c>
      <c r="R132" s="4">
        <v>1166642</v>
      </c>
      <c r="S132" s="4">
        <v>66314</v>
      </c>
      <c r="T132" s="18">
        <f t="shared" si="4"/>
        <v>1.5989365775719138</v>
      </c>
      <c r="U132" s="29">
        <f t="shared" si="5"/>
        <v>0.31902525691202294</v>
      </c>
      <c r="V132" s="18">
        <f>R132/S132</f>
        <v>17.592695358446182</v>
      </c>
      <c r="W132" s="18">
        <f t="shared" si="6"/>
        <v>0.52066031239386668</v>
      </c>
      <c r="X132" s="20">
        <f t="shared" si="7"/>
        <v>0.35455652246851926</v>
      </c>
    </row>
    <row r="133" spans="1:24" s="3" customFormat="1" ht="11.25" customHeight="1" x14ac:dyDescent="0.2">
      <c r="A133" s="2">
        <v>18461</v>
      </c>
      <c r="B133" s="4" t="s">
        <v>19</v>
      </c>
      <c r="C133" s="4" t="s">
        <v>9</v>
      </c>
      <c r="D133" s="4">
        <v>890327072</v>
      </c>
      <c r="E133" s="4" t="s">
        <v>49</v>
      </c>
      <c r="F133" s="4" t="s">
        <v>720</v>
      </c>
      <c r="G133" s="4" t="s">
        <v>78</v>
      </c>
      <c r="H133" s="4" t="s">
        <v>10</v>
      </c>
      <c r="I133" s="4" t="s">
        <v>721</v>
      </c>
      <c r="J133" s="4" t="s">
        <v>178</v>
      </c>
      <c r="K133" s="4" t="s">
        <v>179</v>
      </c>
      <c r="L133" s="4" t="s">
        <v>12</v>
      </c>
      <c r="M133" s="4">
        <v>3762109</v>
      </c>
      <c r="N133" s="4">
        <v>5210752</v>
      </c>
      <c r="O133" s="4">
        <v>2057884</v>
      </c>
      <c r="P133" s="4">
        <v>1668193</v>
      </c>
      <c r="Q133" s="4">
        <v>3542559</v>
      </c>
      <c r="R133" s="4">
        <v>170596</v>
      </c>
      <c r="S133" s="4">
        <v>29917</v>
      </c>
      <c r="T133" s="18">
        <f t="shared" si="4"/>
        <v>1.8281443463285589</v>
      </c>
      <c r="U133" s="29">
        <f t="shared" si="5"/>
        <v>0.32014438606941953</v>
      </c>
      <c r="V133" s="18">
        <f>R133/S133</f>
        <v>5.7023097235685398</v>
      </c>
      <c r="W133" s="18">
        <f t="shared" si="6"/>
        <v>4.8156149269496996E-2</v>
      </c>
      <c r="X133" s="20">
        <f t="shared" si="7"/>
        <v>3.2739228426146551E-2</v>
      </c>
    </row>
    <row r="134" spans="1:24" s="3" customFormat="1" ht="11.25" customHeight="1" x14ac:dyDescent="0.2">
      <c r="A134" s="2">
        <v>34483</v>
      </c>
      <c r="B134" s="4" t="s">
        <v>19</v>
      </c>
      <c r="C134" s="4" t="s">
        <v>9</v>
      </c>
      <c r="D134" s="4">
        <v>900552236</v>
      </c>
      <c r="E134" s="4" t="s">
        <v>49</v>
      </c>
      <c r="F134" s="4" t="s">
        <v>1032</v>
      </c>
      <c r="G134" s="4" t="s">
        <v>74</v>
      </c>
      <c r="H134" s="4" t="s">
        <v>10</v>
      </c>
      <c r="I134" s="4" t="s">
        <v>1033</v>
      </c>
      <c r="J134" s="4" t="s">
        <v>23</v>
      </c>
      <c r="K134" s="4" t="s">
        <v>194</v>
      </c>
      <c r="L134" s="4" t="s">
        <v>12</v>
      </c>
      <c r="M134" s="4">
        <v>8455042</v>
      </c>
      <c r="N134" s="4">
        <v>9658874</v>
      </c>
      <c r="O134" s="4">
        <v>516186</v>
      </c>
      <c r="P134" s="4">
        <v>3092588</v>
      </c>
      <c r="Q134" s="4">
        <v>6566286</v>
      </c>
      <c r="R134" s="4">
        <v>1330864</v>
      </c>
      <c r="S134" s="4">
        <v>648149</v>
      </c>
      <c r="T134" s="18">
        <f t="shared" si="4"/>
        <v>16.379835950606953</v>
      </c>
      <c r="U134" s="29">
        <f t="shared" si="5"/>
        <v>0.32018100660594601</v>
      </c>
      <c r="V134" s="18">
        <f>R134/S134</f>
        <v>2.0533303299087091</v>
      </c>
      <c r="W134" s="18">
        <f t="shared" si="6"/>
        <v>0.20268139401786642</v>
      </c>
      <c r="X134" s="20">
        <f t="shared" si="7"/>
        <v>0.13778666126092959</v>
      </c>
    </row>
    <row r="135" spans="1:24" s="3" customFormat="1" ht="11.25" customHeight="1" x14ac:dyDescent="0.2">
      <c r="A135" s="2">
        <v>10777</v>
      </c>
      <c r="B135" s="4" t="s">
        <v>19</v>
      </c>
      <c r="C135" s="4" t="s">
        <v>9</v>
      </c>
      <c r="D135" s="4">
        <v>830046982</v>
      </c>
      <c r="E135" s="4" t="s">
        <v>49</v>
      </c>
      <c r="F135" s="4" t="s">
        <v>540</v>
      </c>
      <c r="G135" s="4" t="s">
        <v>74</v>
      </c>
      <c r="H135" s="4" t="s">
        <v>105</v>
      </c>
      <c r="I135" s="4" t="s">
        <v>541</v>
      </c>
      <c r="J135" s="4" t="s">
        <v>11</v>
      </c>
      <c r="K135" s="4" t="s">
        <v>11</v>
      </c>
      <c r="L135" s="4" t="s">
        <v>12</v>
      </c>
      <c r="M135" s="4">
        <v>8780983</v>
      </c>
      <c r="N135" s="4">
        <v>8847678</v>
      </c>
      <c r="O135" s="4">
        <v>1484025</v>
      </c>
      <c r="P135" s="4">
        <v>2835638</v>
      </c>
      <c r="Q135" s="4">
        <v>6012040</v>
      </c>
      <c r="R135" s="4">
        <v>1765349</v>
      </c>
      <c r="S135" s="4"/>
      <c r="T135" s="18">
        <f t="shared" si="4"/>
        <v>5.9170047674399013</v>
      </c>
      <c r="U135" s="29">
        <f t="shared" si="5"/>
        <v>0.32049516268562217</v>
      </c>
      <c r="V135" s="18"/>
      <c r="W135" s="18">
        <f t="shared" si="6"/>
        <v>0.29363560455352927</v>
      </c>
      <c r="X135" s="20">
        <f t="shared" si="7"/>
        <v>0.19952681370185488</v>
      </c>
    </row>
    <row r="136" spans="1:24" s="3" customFormat="1" ht="11.25" customHeight="1" x14ac:dyDescent="0.2">
      <c r="A136" s="2">
        <v>5431</v>
      </c>
      <c r="B136" s="4" t="s">
        <v>21</v>
      </c>
      <c r="C136" s="4" t="s">
        <v>9</v>
      </c>
      <c r="D136" s="4">
        <v>901117560</v>
      </c>
      <c r="E136" s="4" t="s">
        <v>49</v>
      </c>
      <c r="F136" s="4" t="s">
        <v>260</v>
      </c>
      <c r="G136" s="4" t="s">
        <v>74</v>
      </c>
      <c r="H136" s="4" t="s">
        <v>10</v>
      </c>
      <c r="I136" s="4" t="s">
        <v>261</v>
      </c>
      <c r="J136" s="4" t="s">
        <v>11</v>
      </c>
      <c r="K136" s="4" t="s">
        <v>11</v>
      </c>
      <c r="L136" s="4" t="s">
        <v>12</v>
      </c>
      <c r="M136" s="4">
        <v>24261354</v>
      </c>
      <c r="N136" s="4">
        <v>27779740</v>
      </c>
      <c r="O136" s="4">
        <v>7718797</v>
      </c>
      <c r="P136" s="4">
        <v>8915942</v>
      </c>
      <c r="Q136" s="4">
        <v>18863798</v>
      </c>
      <c r="R136" s="4">
        <v>-3563950</v>
      </c>
      <c r="S136" s="4"/>
      <c r="T136" s="18">
        <f t="shared" si="4"/>
        <v>3.1431522295507968</v>
      </c>
      <c r="U136" s="29">
        <f t="shared" si="5"/>
        <v>0.32095124000440611</v>
      </c>
      <c r="V136" s="18"/>
      <c r="W136" s="18">
        <f t="shared" si="6"/>
        <v>-0.18893067027117233</v>
      </c>
      <c r="X136" s="20">
        <f t="shared" si="7"/>
        <v>-0.12829313737277598</v>
      </c>
    </row>
    <row r="137" spans="1:24" s="3" customFormat="1" ht="11.25" customHeight="1" x14ac:dyDescent="0.2">
      <c r="A137" s="2">
        <v>10159</v>
      </c>
      <c r="B137" s="4" t="s">
        <v>19</v>
      </c>
      <c r="C137" s="4" t="s">
        <v>9</v>
      </c>
      <c r="D137" s="4">
        <v>830023819</v>
      </c>
      <c r="E137" s="4" t="s">
        <v>49</v>
      </c>
      <c r="F137" s="4" t="s">
        <v>524</v>
      </c>
      <c r="G137" s="4" t="s">
        <v>74</v>
      </c>
      <c r="H137" s="4" t="s">
        <v>10</v>
      </c>
      <c r="I137" s="4" t="s">
        <v>525</v>
      </c>
      <c r="J137" s="4" t="s">
        <v>11</v>
      </c>
      <c r="K137" s="4" t="s">
        <v>11</v>
      </c>
      <c r="L137" s="4" t="s">
        <v>12</v>
      </c>
      <c r="M137" s="4">
        <v>9173793</v>
      </c>
      <c r="N137" s="4">
        <v>12463152</v>
      </c>
      <c r="O137" s="4">
        <v>516186</v>
      </c>
      <c r="P137" s="4">
        <v>4025245</v>
      </c>
      <c r="Q137" s="4">
        <v>8437907</v>
      </c>
      <c r="R137" s="4">
        <v>152616</v>
      </c>
      <c r="S137" s="4"/>
      <c r="T137" s="18">
        <f t="shared" si="4"/>
        <v>17.772262324045982</v>
      </c>
      <c r="U137" s="29">
        <f t="shared" si="5"/>
        <v>0.32297166880416767</v>
      </c>
      <c r="V137" s="18"/>
      <c r="W137" s="18">
        <f t="shared" si="6"/>
        <v>1.8086949761356698E-2</v>
      </c>
      <c r="X137" s="20">
        <f t="shared" si="7"/>
        <v>1.2245377413354182E-2</v>
      </c>
    </row>
    <row r="138" spans="1:24" s="3" customFormat="1" ht="11.25" customHeight="1" x14ac:dyDescent="0.2">
      <c r="A138" s="2">
        <v>15</v>
      </c>
      <c r="B138" s="4" t="s">
        <v>24</v>
      </c>
      <c r="C138" s="4" t="s">
        <v>9</v>
      </c>
      <c r="D138" s="4">
        <v>800002030</v>
      </c>
      <c r="E138" s="4" t="s">
        <v>49</v>
      </c>
      <c r="F138" s="4" t="s">
        <v>276</v>
      </c>
      <c r="G138" s="4" t="s">
        <v>74</v>
      </c>
      <c r="H138" s="4" t="s">
        <v>10</v>
      </c>
      <c r="I138" s="4" t="s">
        <v>277</v>
      </c>
      <c r="J138" s="4" t="s">
        <v>23</v>
      </c>
      <c r="K138" s="4" t="s">
        <v>61</v>
      </c>
      <c r="L138" s="4" t="s">
        <v>12</v>
      </c>
      <c r="M138" s="4">
        <v>21979451</v>
      </c>
      <c r="N138" s="4">
        <v>22930028</v>
      </c>
      <c r="O138" s="4">
        <v>7236571</v>
      </c>
      <c r="P138" s="4">
        <v>7439173</v>
      </c>
      <c r="Q138" s="4">
        <v>15490855</v>
      </c>
      <c r="R138" s="4">
        <v>1421549</v>
      </c>
      <c r="S138" s="4">
        <v>329843</v>
      </c>
      <c r="T138" s="18">
        <f t="shared" si="4"/>
        <v>3.0372742836351638</v>
      </c>
      <c r="U138" s="29">
        <f t="shared" si="5"/>
        <v>0.32442930292104311</v>
      </c>
      <c r="V138" s="18">
        <f>R138/S138</f>
        <v>4.3097746503639609</v>
      </c>
      <c r="W138" s="18">
        <f t="shared" si="6"/>
        <v>9.1766981228602301E-2</v>
      </c>
      <c r="X138" s="20">
        <f t="shared" si="7"/>
        <v>6.1995083477438408E-2</v>
      </c>
    </row>
    <row r="139" spans="1:24" s="3" customFormat="1" ht="11.25" customHeight="1" x14ac:dyDescent="0.2">
      <c r="A139" s="2">
        <v>201</v>
      </c>
      <c r="B139" s="4" t="s">
        <v>21</v>
      </c>
      <c r="C139" s="4" t="s">
        <v>9</v>
      </c>
      <c r="D139" s="4">
        <v>800077635</v>
      </c>
      <c r="E139" s="4" t="s">
        <v>49</v>
      </c>
      <c r="F139" s="4" t="s">
        <v>84</v>
      </c>
      <c r="G139" s="4" t="s">
        <v>74</v>
      </c>
      <c r="H139" s="4" t="s">
        <v>75</v>
      </c>
      <c r="I139" s="4" t="s">
        <v>85</v>
      </c>
      <c r="J139" s="4" t="s">
        <v>11</v>
      </c>
      <c r="K139" s="4" t="s">
        <v>11</v>
      </c>
      <c r="L139" s="4" t="s">
        <v>12</v>
      </c>
      <c r="M139" s="4">
        <v>68188942</v>
      </c>
      <c r="N139" s="4">
        <v>80270712</v>
      </c>
      <c r="O139" s="4">
        <v>25821103</v>
      </c>
      <c r="P139" s="4">
        <v>26327384</v>
      </c>
      <c r="Q139" s="4">
        <v>53943328</v>
      </c>
      <c r="R139" s="4">
        <v>15061965</v>
      </c>
      <c r="S139" s="4"/>
      <c r="T139" s="18">
        <f t="shared" si="4"/>
        <v>2.6408221988038232</v>
      </c>
      <c r="U139" s="29">
        <f t="shared" si="5"/>
        <v>0.32798244022053774</v>
      </c>
      <c r="V139" s="18"/>
      <c r="W139" s="18">
        <f t="shared" si="6"/>
        <v>0.27921831222574922</v>
      </c>
      <c r="X139" s="20">
        <f t="shared" si="7"/>
        <v>0.18763960882768799</v>
      </c>
    </row>
    <row r="140" spans="1:24" s="3" customFormat="1" ht="11.25" customHeight="1" x14ac:dyDescent="0.2">
      <c r="A140" s="2">
        <v>23549</v>
      </c>
      <c r="B140" s="4" t="s">
        <v>19</v>
      </c>
      <c r="C140" s="4" t="s">
        <v>9</v>
      </c>
      <c r="D140" s="4">
        <v>900135826</v>
      </c>
      <c r="E140" s="4" t="s">
        <v>49</v>
      </c>
      <c r="F140" s="4" t="s">
        <v>806</v>
      </c>
      <c r="G140" s="4" t="s">
        <v>74</v>
      </c>
      <c r="H140" s="4" t="s">
        <v>14</v>
      </c>
      <c r="I140" s="4" t="s">
        <v>807</v>
      </c>
      <c r="J140" s="4" t="s">
        <v>11</v>
      </c>
      <c r="K140" s="4" t="s">
        <v>11</v>
      </c>
      <c r="L140" s="4" t="s">
        <v>12</v>
      </c>
      <c r="M140" s="4">
        <v>1526375</v>
      </c>
      <c r="N140" s="4">
        <v>2215276</v>
      </c>
      <c r="O140" s="4">
        <v>97578</v>
      </c>
      <c r="P140" s="4">
        <v>728241</v>
      </c>
      <c r="Q140" s="4">
        <v>1487035</v>
      </c>
      <c r="R140" s="4">
        <v>-173150</v>
      </c>
      <c r="S140" s="4"/>
      <c r="T140" s="18">
        <f t="shared" ref="T140:T203" si="10">M140/O140</f>
        <v>15.642614113837135</v>
      </c>
      <c r="U140" s="29">
        <f t="shared" ref="U140:U203" si="11">P140/N140</f>
        <v>0.32873601302952771</v>
      </c>
      <c r="V140" s="18"/>
      <c r="W140" s="18">
        <f t="shared" ref="W140:W203" si="12">R140/Q140</f>
        <v>-0.11643976100091794</v>
      </c>
      <c r="X140" s="20">
        <f t="shared" ref="X140:X203" si="13">R140/N140</f>
        <v>-7.8161818211365086E-2</v>
      </c>
    </row>
    <row r="141" spans="1:24" s="3" customFormat="1" ht="11.25" customHeight="1" x14ac:dyDescent="0.2">
      <c r="A141" s="2">
        <v>15393</v>
      </c>
      <c r="B141" s="4" t="s">
        <v>19</v>
      </c>
      <c r="C141" s="4" t="s">
        <v>9</v>
      </c>
      <c r="D141" s="4">
        <v>860043397</v>
      </c>
      <c r="E141" s="4" t="s">
        <v>49</v>
      </c>
      <c r="F141" s="4" t="s">
        <v>660</v>
      </c>
      <c r="G141" s="4" t="s">
        <v>74</v>
      </c>
      <c r="H141" s="4" t="s">
        <v>10</v>
      </c>
      <c r="I141" s="4" t="s">
        <v>661</v>
      </c>
      <c r="J141" s="4" t="s">
        <v>11</v>
      </c>
      <c r="K141" s="4" t="s">
        <v>11</v>
      </c>
      <c r="L141" s="4" t="s">
        <v>12</v>
      </c>
      <c r="M141" s="4">
        <v>4359452</v>
      </c>
      <c r="N141" s="4">
        <v>6525459</v>
      </c>
      <c r="O141" s="4">
        <v>97578</v>
      </c>
      <c r="P141" s="4">
        <v>2146219</v>
      </c>
      <c r="Q141" s="4">
        <v>4379240</v>
      </c>
      <c r="R141" s="4">
        <v>396820</v>
      </c>
      <c r="S141" s="4">
        <v>140658</v>
      </c>
      <c r="T141" s="18">
        <f t="shared" si="10"/>
        <v>44.676586935579742</v>
      </c>
      <c r="U141" s="29">
        <f t="shared" si="11"/>
        <v>0.32889931574162062</v>
      </c>
      <c r="V141" s="18">
        <f>R141/S141</f>
        <v>2.8211690767677631</v>
      </c>
      <c r="W141" s="18">
        <f t="shared" si="12"/>
        <v>9.0613896475187472E-2</v>
      </c>
      <c r="X141" s="20">
        <f t="shared" si="13"/>
        <v>6.0811047927816268E-2</v>
      </c>
    </row>
    <row r="142" spans="1:24" s="3" customFormat="1" ht="11.25" customHeight="1" x14ac:dyDescent="0.2">
      <c r="A142" s="2">
        <v>4325</v>
      </c>
      <c r="B142" s="4" t="s">
        <v>21</v>
      </c>
      <c r="C142" s="4" t="s">
        <v>9</v>
      </c>
      <c r="D142" s="4">
        <v>900476067</v>
      </c>
      <c r="E142" s="4" t="s">
        <v>49</v>
      </c>
      <c r="F142" s="4" t="s">
        <v>229</v>
      </c>
      <c r="G142" s="4" t="s">
        <v>74</v>
      </c>
      <c r="H142" s="4" t="s">
        <v>10</v>
      </c>
      <c r="I142" s="4" t="s">
        <v>230</v>
      </c>
      <c r="J142" s="4" t="s">
        <v>13</v>
      </c>
      <c r="K142" s="4" t="s">
        <v>231</v>
      </c>
      <c r="L142" s="4" t="s">
        <v>12</v>
      </c>
      <c r="M142" s="4">
        <v>60089711</v>
      </c>
      <c r="N142" s="4">
        <v>65600505</v>
      </c>
      <c r="O142" s="4">
        <v>19485583</v>
      </c>
      <c r="P142" s="4">
        <v>21648105</v>
      </c>
      <c r="Q142" s="4">
        <v>43952400</v>
      </c>
      <c r="R142" s="4">
        <v>12193739</v>
      </c>
      <c r="S142" s="4">
        <v>95503</v>
      </c>
      <c r="T142" s="18">
        <f t="shared" si="10"/>
        <v>3.0838035998204414</v>
      </c>
      <c r="U142" s="29">
        <f t="shared" si="11"/>
        <v>0.32999906022064923</v>
      </c>
      <c r="V142" s="18">
        <f>R142/S142</f>
        <v>127.67912002764311</v>
      </c>
      <c r="W142" s="18">
        <f t="shared" si="12"/>
        <v>0.27743056124352711</v>
      </c>
      <c r="X142" s="20">
        <f t="shared" si="13"/>
        <v>0.18587873675667588</v>
      </c>
    </row>
    <row r="143" spans="1:24" s="3" customFormat="1" ht="11.25" customHeight="1" x14ac:dyDescent="0.2">
      <c r="A143" s="2">
        <v>1035</v>
      </c>
      <c r="B143" s="4" t="s">
        <v>28</v>
      </c>
      <c r="C143" s="4" t="s">
        <v>9</v>
      </c>
      <c r="D143" s="4">
        <v>830021108</v>
      </c>
      <c r="E143" s="4" t="s">
        <v>49</v>
      </c>
      <c r="F143" s="4" t="s">
        <v>1116</v>
      </c>
      <c r="G143" s="4" t="s">
        <v>74</v>
      </c>
      <c r="H143" s="4" t="s">
        <v>75</v>
      </c>
      <c r="I143" s="4" t="s">
        <v>1117</v>
      </c>
      <c r="J143" s="4" t="s">
        <v>11</v>
      </c>
      <c r="K143" s="4" t="s">
        <v>11</v>
      </c>
      <c r="L143" s="4" t="s">
        <v>12</v>
      </c>
      <c r="M143" s="4">
        <v>8969264</v>
      </c>
      <c r="N143" s="4">
        <v>14295705</v>
      </c>
      <c r="O143" s="4">
        <v>2827249</v>
      </c>
      <c r="P143" s="4">
        <v>4722761</v>
      </c>
      <c r="Q143" s="4">
        <v>9572944</v>
      </c>
      <c r="R143" s="4">
        <v>1206019</v>
      </c>
      <c r="S143" s="4">
        <v>782519</v>
      </c>
      <c r="T143" s="18">
        <f t="shared" si="10"/>
        <v>3.1724351127191133</v>
      </c>
      <c r="U143" s="29">
        <f t="shared" si="11"/>
        <v>0.33036223117362873</v>
      </c>
      <c r="V143" s="18">
        <f>R143/S143</f>
        <v>1.5412009165272664</v>
      </c>
      <c r="W143" s="18">
        <f t="shared" si="12"/>
        <v>0.12598203854530018</v>
      </c>
      <c r="X143" s="20">
        <f t="shared" si="13"/>
        <v>8.4362331203672716E-2</v>
      </c>
    </row>
    <row r="144" spans="1:24" s="3" customFormat="1" ht="11.25" customHeight="1" x14ac:dyDescent="0.2">
      <c r="A144" s="2">
        <v>1313</v>
      </c>
      <c r="B144" s="4" t="s">
        <v>21</v>
      </c>
      <c r="C144" s="4" t="s">
        <v>9</v>
      </c>
      <c r="D144" s="4">
        <v>830025149</v>
      </c>
      <c r="E144" s="4" t="s">
        <v>49</v>
      </c>
      <c r="F144" s="4" t="s">
        <v>107</v>
      </c>
      <c r="G144" s="4" t="s">
        <v>74</v>
      </c>
      <c r="H144" s="4" t="s">
        <v>75</v>
      </c>
      <c r="I144" s="4" t="s">
        <v>108</v>
      </c>
      <c r="J144" s="4" t="s">
        <v>11</v>
      </c>
      <c r="K144" s="4" t="s">
        <v>11</v>
      </c>
      <c r="L144" s="4" t="s">
        <v>12</v>
      </c>
      <c r="M144" s="4">
        <v>558144231</v>
      </c>
      <c r="N144" s="4">
        <v>618935642</v>
      </c>
      <c r="O144" s="4">
        <v>199026896</v>
      </c>
      <c r="P144" s="4">
        <v>204574632</v>
      </c>
      <c r="Q144" s="4">
        <v>414361010</v>
      </c>
      <c r="R144" s="4">
        <v>20957514</v>
      </c>
      <c r="S144" s="4"/>
      <c r="T144" s="18">
        <f t="shared" si="10"/>
        <v>2.8043658531457978</v>
      </c>
      <c r="U144" s="29">
        <f t="shared" si="11"/>
        <v>0.33052650084740154</v>
      </c>
      <c r="V144" s="18"/>
      <c r="W144" s="18">
        <f t="shared" si="12"/>
        <v>5.0577910310625029E-2</v>
      </c>
      <c r="X144" s="20">
        <f t="shared" si="13"/>
        <v>3.3860570595480428E-2</v>
      </c>
    </row>
    <row r="145" spans="1:24" s="3" customFormat="1" ht="11.25" customHeight="1" x14ac:dyDescent="0.2">
      <c r="A145" s="2">
        <v>1373</v>
      </c>
      <c r="B145" s="4" t="s">
        <v>19</v>
      </c>
      <c r="C145" s="4" t="s">
        <v>9</v>
      </c>
      <c r="D145" s="4">
        <v>800074063</v>
      </c>
      <c r="E145" s="4" t="s">
        <v>49</v>
      </c>
      <c r="F145" s="4" t="s">
        <v>328</v>
      </c>
      <c r="G145" s="4" t="s">
        <v>74</v>
      </c>
      <c r="H145" s="4" t="s">
        <v>14</v>
      </c>
      <c r="I145" s="4" t="s">
        <v>329</v>
      </c>
      <c r="J145" s="4" t="s">
        <v>178</v>
      </c>
      <c r="K145" s="4" t="s">
        <v>179</v>
      </c>
      <c r="L145" s="4" t="s">
        <v>12</v>
      </c>
      <c r="M145" s="4">
        <v>231738</v>
      </c>
      <c r="N145" s="4">
        <v>1079845</v>
      </c>
      <c r="O145" s="4">
        <v>131452</v>
      </c>
      <c r="P145" s="4">
        <v>357482</v>
      </c>
      <c r="Q145" s="4">
        <v>722363</v>
      </c>
      <c r="R145" s="4">
        <v>80711</v>
      </c>
      <c r="S145" s="4">
        <v>24157</v>
      </c>
      <c r="T145" s="18">
        <f t="shared" si="10"/>
        <v>1.7629096552353711</v>
      </c>
      <c r="U145" s="29">
        <f t="shared" si="11"/>
        <v>0.33104936356606735</v>
      </c>
      <c r="V145" s="18">
        <f>R145/S145</f>
        <v>3.3411019580245891</v>
      </c>
      <c r="W145" s="18">
        <f t="shared" si="12"/>
        <v>0.11173191317938488</v>
      </c>
      <c r="X145" s="20">
        <f t="shared" si="13"/>
        <v>7.4743134431330419E-2</v>
      </c>
    </row>
    <row r="146" spans="1:24" s="3" customFormat="1" ht="11.25" customHeight="1" x14ac:dyDescent="0.2">
      <c r="A146" s="2">
        <v>8015</v>
      </c>
      <c r="B146" s="4" t="s">
        <v>19</v>
      </c>
      <c r="C146" s="4" t="s">
        <v>9</v>
      </c>
      <c r="D146" s="4">
        <v>811030191</v>
      </c>
      <c r="E146" s="4" t="s">
        <v>49</v>
      </c>
      <c r="F146" s="4" t="s">
        <v>475</v>
      </c>
      <c r="G146" s="4" t="s">
        <v>74</v>
      </c>
      <c r="H146" s="4" t="s">
        <v>10</v>
      </c>
      <c r="I146" s="4" t="s">
        <v>476</v>
      </c>
      <c r="J146" s="4" t="s">
        <v>13</v>
      </c>
      <c r="K146" s="4" t="s">
        <v>325</v>
      </c>
      <c r="L146" s="4" t="s">
        <v>12</v>
      </c>
      <c r="M146" s="4">
        <v>50923210</v>
      </c>
      <c r="N146" s="4">
        <v>52215572</v>
      </c>
      <c r="O146" s="4">
        <v>8060454</v>
      </c>
      <c r="P146" s="4">
        <v>17515323</v>
      </c>
      <c r="Q146" s="4">
        <v>34700249</v>
      </c>
      <c r="R146" s="4">
        <v>10604198</v>
      </c>
      <c r="S146" s="4">
        <v>1230480</v>
      </c>
      <c r="T146" s="18">
        <f t="shared" si="10"/>
        <v>6.317660270749017</v>
      </c>
      <c r="U146" s="29">
        <f t="shared" si="11"/>
        <v>0.33544251894817889</v>
      </c>
      <c r="V146" s="18">
        <f>R146/S146</f>
        <v>8.6179360899811464</v>
      </c>
      <c r="W146" s="18">
        <f t="shared" si="12"/>
        <v>0.30559429126863036</v>
      </c>
      <c r="X146" s="20">
        <f t="shared" si="13"/>
        <v>0.20308497242929752</v>
      </c>
    </row>
    <row r="147" spans="1:24" s="3" customFormat="1" ht="11.25" customHeight="1" x14ac:dyDescent="0.2">
      <c r="A147" s="2">
        <v>6045</v>
      </c>
      <c r="B147" s="4" t="s">
        <v>19</v>
      </c>
      <c r="C147" s="4" t="s">
        <v>9</v>
      </c>
      <c r="D147" s="4">
        <v>805004659</v>
      </c>
      <c r="E147" s="4" t="s">
        <v>49</v>
      </c>
      <c r="F147" s="4" t="s">
        <v>441</v>
      </c>
      <c r="G147" s="4" t="s">
        <v>78</v>
      </c>
      <c r="H147" s="4" t="s">
        <v>10</v>
      </c>
      <c r="I147" s="4" t="s">
        <v>442</v>
      </c>
      <c r="J147" s="4" t="s">
        <v>178</v>
      </c>
      <c r="K147" s="4" t="s">
        <v>179</v>
      </c>
      <c r="L147" s="4" t="s">
        <v>12</v>
      </c>
      <c r="M147" s="4">
        <v>7173136</v>
      </c>
      <c r="N147" s="4">
        <v>7729981</v>
      </c>
      <c r="O147" s="4">
        <v>1447393</v>
      </c>
      <c r="P147" s="4">
        <v>2605761</v>
      </c>
      <c r="Q147" s="4">
        <v>5124220</v>
      </c>
      <c r="R147" s="4">
        <v>574287</v>
      </c>
      <c r="S147" s="4"/>
      <c r="T147" s="18">
        <f t="shared" si="10"/>
        <v>4.9559007125224452</v>
      </c>
      <c r="U147" s="29">
        <f t="shared" si="11"/>
        <v>0.33709798251768019</v>
      </c>
      <c r="V147" s="18"/>
      <c r="W147" s="18">
        <f t="shared" si="12"/>
        <v>0.11207305697257339</v>
      </c>
      <c r="X147" s="20">
        <f t="shared" si="13"/>
        <v>7.4293455572529865E-2</v>
      </c>
    </row>
    <row r="148" spans="1:24" s="3" customFormat="1" ht="11.25" customHeight="1" x14ac:dyDescent="0.2">
      <c r="A148" s="2">
        <v>4175</v>
      </c>
      <c r="B148" s="4" t="s">
        <v>21</v>
      </c>
      <c r="C148" s="4" t="s">
        <v>9</v>
      </c>
      <c r="D148" s="4">
        <v>900430151</v>
      </c>
      <c r="E148" s="4" t="s">
        <v>49</v>
      </c>
      <c r="F148" s="4" t="s">
        <v>219</v>
      </c>
      <c r="G148" s="4" t="s">
        <v>74</v>
      </c>
      <c r="H148" s="4" t="s">
        <v>10</v>
      </c>
      <c r="I148" s="4" t="s">
        <v>220</v>
      </c>
      <c r="J148" s="4" t="s">
        <v>11</v>
      </c>
      <c r="K148" s="4" t="s">
        <v>11</v>
      </c>
      <c r="L148" s="4" t="s">
        <v>12</v>
      </c>
      <c r="M148" s="4">
        <v>63797046</v>
      </c>
      <c r="N148" s="4">
        <v>112882796</v>
      </c>
      <c r="O148" s="4">
        <v>38433258</v>
      </c>
      <c r="P148" s="4">
        <v>38433258</v>
      </c>
      <c r="Q148" s="4">
        <v>74449538</v>
      </c>
      <c r="R148" s="4">
        <v>30772404</v>
      </c>
      <c r="S148" s="4">
        <v>9519162</v>
      </c>
      <c r="T148" s="18">
        <f t="shared" si="10"/>
        <v>1.6599437393519956</v>
      </c>
      <c r="U148" s="29">
        <f t="shared" si="11"/>
        <v>0.34047046460472152</v>
      </c>
      <c r="V148" s="18">
        <f>R148/S148</f>
        <v>3.2326799354817157</v>
      </c>
      <c r="W148" s="18">
        <f t="shared" si="12"/>
        <v>0.41333237017535285</v>
      </c>
      <c r="X148" s="20">
        <f t="shared" si="13"/>
        <v>0.27260490606557974</v>
      </c>
    </row>
    <row r="149" spans="1:24" s="3" customFormat="1" ht="11.25" customHeight="1" x14ac:dyDescent="0.2">
      <c r="A149" s="2">
        <v>2391</v>
      </c>
      <c r="B149" s="4" t="s">
        <v>19</v>
      </c>
      <c r="C149" s="4" t="s">
        <v>9</v>
      </c>
      <c r="D149" s="4">
        <v>800136972</v>
      </c>
      <c r="E149" s="4" t="s">
        <v>49</v>
      </c>
      <c r="F149" s="4" t="s">
        <v>354</v>
      </c>
      <c r="G149" s="4" t="s">
        <v>74</v>
      </c>
      <c r="H149" s="4" t="s">
        <v>14</v>
      </c>
      <c r="I149" s="4" t="s">
        <v>355</v>
      </c>
      <c r="J149" s="4" t="s">
        <v>11</v>
      </c>
      <c r="K149" s="4" t="s">
        <v>11</v>
      </c>
      <c r="L149" s="4" t="s">
        <v>12</v>
      </c>
      <c r="M149" s="4">
        <v>9056802</v>
      </c>
      <c r="N149" s="4">
        <v>11262507</v>
      </c>
      <c r="O149" s="4">
        <v>1685843</v>
      </c>
      <c r="P149" s="4">
        <v>3836585</v>
      </c>
      <c r="Q149" s="4">
        <v>7425922</v>
      </c>
      <c r="R149" s="4">
        <v>4593426</v>
      </c>
      <c r="S149" s="4">
        <v>1655942</v>
      </c>
      <c r="T149" s="18">
        <f t="shared" si="10"/>
        <v>5.3722689479388057</v>
      </c>
      <c r="U149" s="29">
        <f t="shared" si="11"/>
        <v>0.34065106463418848</v>
      </c>
      <c r="V149" s="18">
        <f>R149/S149</f>
        <v>2.7739051246963964</v>
      </c>
      <c r="W149" s="18">
        <f t="shared" si="12"/>
        <v>0.61856642178573917</v>
      </c>
      <c r="X149" s="20">
        <f t="shared" si="13"/>
        <v>0.40785111165746668</v>
      </c>
    </row>
    <row r="150" spans="1:24" s="3" customFormat="1" ht="11.25" customHeight="1" x14ac:dyDescent="0.2">
      <c r="A150" s="2">
        <v>33399</v>
      </c>
      <c r="B150" s="4" t="s">
        <v>19</v>
      </c>
      <c r="C150" s="4" t="s">
        <v>9</v>
      </c>
      <c r="D150" s="4">
        <v>900502162</v>
      </c>
      <c r="E150" s="4" t="s">
        <v>49</v>
      </c>
      <c r="F150" s="4" t="s">
        <v>1012</v>
      </c>
      <c r="G150" s="4" t="s">
        <v>423</v>
      </c>
      <c r="H150" s="4" t="s">
        <v>10</v>
      </c>
      <c r="I150" s="4" t="s">
        <v>1013</v>
      </c>
      <c r="J150" s="4" t="s">
        <v>1014</v>
      </c>
      <c r="K150" s="4" t="s">
        <v>1015</v>
      </c>
      <c r="L150" s="4" t="s">
        <v>12</v>
      </c>
      <c r="M150" s="4">
        <v>2456974</v>
      </c>
      <c r="N150" s="4">
        <v>3074020</v>
      </c>
      <c r="O150" s="4">
        <v>699098</v>
      </c>
      <c r="P150" s="4">
        <v>1061665</v>
      </c>
      <c r="Q150" s="4">
        <v>2012355</v>
      </c>
      <c r="R150" s="4">
        <v>615173</v>
      </c>
      <c r="S150" s="4">
        <v>168463</v>
      </c>
      <c r="T150" s="18">
        <f t="shared" si="10"/>
        <v>3.514491530515035</v>
      </c>
      <c r="U150" s="29">
        <f t="shared" si="11"/>
        <v>0.34536697874444539</v>
      </c>
      <c r="V150" s="18">
        <f>R150/S150</f>
        <v>3.6516801909024532</v>
      </c>
      <c r="W150" s="18">
        <f t="shared" si="12"/>
        <v>0.30569805029430691</v>
      </c>
      <c r="X150" s="20">
        <f t="shared" si="13"/>
        <v>0.20012003825609462</v>
      </c>
    </row>
    <row r="151" spans="1:24" s="3" customFormat="1" ht="11.25" customHeight="1" x14ac:dyDescent="0.2">
      <c r="A151" s="2">
        <v>31711</v>
      </c>
      <c r="B151" s="4" t="s">
        <v>19</v>
      </c>
      <c r="C151" s="4" t="s">
        <v>9</v>
      </c>
      <c r="D151" s="4">
        <v>900442089</v>
      </c>
      <c r="E151" s="4" t="s">
        <v>49</v>
      </c>
      <c r="F151" s="4" t="s">
        <v>980</v>
      </c>
      <c r="G151" s="4" t="s">
        <v>78</v>
      </c>
      <c r="H151" s="4" t="s">
        <v>10</v>
      </c>
      <c r="I151" s="4" t="s">
        <v>981</v>
      </c>
      <c r="J151" s="4" t="s">
        <v>11</v>
      </c>
      <c r="K151" s="4" t="s">
        <v>11</v>
      </c>
      <c r="L151" s="4" t="s">
        <v>12</v>
      </c>
      <c r="M151" s="4">
        <v>2053223</v>
      </c>
      <c r="N151" s="4">
        <v>2976444</v>
      </c>
      <c r="O151" s="4">
        <v>1198575</v>
      </c>
      <c r="P151" s="4">
        <v>1029059</v>
      </c>
      <c r="Q151" s="4">
        <v>1947385</v>
      </c>
      <c r="R151" s="4">
        <v>701474</v>
      </c>
      <c r="S151" s="4">
        <v>201767</v>
      </c>
      <c r="T151" s="18">
        <f t="shared" si="10"/>
        <v>1.7130534176000667</v>
      </c>
      <c r="U151" s="29">
        <f t="shared" si="11"/>
        <v>0.3457343729631735</v>
      </c>
      <c r="V151" s="18">
        <f>R151/S151</f>
        <v>3.4766537639951034</v>
      </c>
      <c r="W151" s="18">
        <f t="shared" si="12"/>
        <v>0.3602133116974815</v>
      </c>
      <c r="X151" s="20">
        <f t="shared" si="13"/>
        <v>0.23567518824476455</v>
      </c>
    </row>
    <row r="152" spans="1:24" s="3" customFormat="1" ht="11.25" customHeight="1" x14ac:dyDescent="0.2">
      <c r="A152" s="2">
        <v>21911</v>
      </c>
      <c r="B152" s="4" t="s">
        <v>19</v>
      </c>
      <c r="C152" s="4" t="s">
        <v>9</v>
      </c>
      <c r="D152" s="4">
        <v>900070751</v>
      </c>
      <c r="E152" s="4" t="s">
        <v>49</v>
      </c>
      <c r="F152" s="4" t="s">
        <v>769</v>
      </c>
      <c r="G152" s="4" t="s">
        <v>74</v>
      </c>
      <c r="H152" s="4" t="s">
        <v>10</v>
      </c>
      <c r="I152" s="4" t="s">
        <v>770</v>
      </c>
      <c r="J152" s="4" t="s">
        <v>13</v>
      </c>
      <c r="K152" s="4" t="s">
        <v>185</v>
      </c>
      <c r="L152" s="4" t="s">
        <v>12</v>
      </c>
      <c r="M152" s="4">
        <v>4599437</v>
      </c>
      <c r="N152" s="4">
        <v>5622245</v>
      </c>
      <c r="O152" s="4">
        <v>3466556</v>
      </c>
      <c r="P152" s="4">
        <v>1944101</v>
      </c>
      <c r="Q152" s="4">
        <v>3678144</v>
      </c>
      <c r="R152" s="4">
        <v>687006</v>
      </c>
      <c r="S152" s="4">
        <v>31185</v>
      </c>
      <c r="T152" s="18">
        <f t="shared" si="10"/>
        <v>1.3268030287120705</v>
      </c>
      <c r="U152" s="29">
        <f t="shared" si="11"/>
        <v>0.34578731449803413</v>
      </c>
      <c r="V152" s="18">
        <f>R152/S152</f>
        <v>22.030014430014429</v>
      </c>
      <c r="W152" s="18">
        <f t="shared" si="12"/>
        <v>0.18678061544083102</v>
      </c>
      <c r="X152" s="20">
        <f t="shared" si="13"/>
        <v>0.12219424802725602</v>
      </c>
    </row>
    <row r="153" spans="1:24" s="3" customFormat="1" ht="11.25" customHeight="1" x14ac:dyDescent="0.2">
      <c r="A153" s="2">
        <v>329</v>
      </c>
      <c r="B153" s="4" t="s">
        <v>19</v>
      </c>
      <c r="C153" s="4" t="s">
        <v>9</v>
      </c>
      <c r="D153" s="4">
        <v>800014620</v>
      </c>
      <c r="E153" s="4" t="s">
        <v>49</v>
      </c>
      <c r="F153" s="4" t="s">
        <v>309</v>
      </c>
      <c r="G153" s="4" t="s">
        <v>74</v>
      </c>
      <c r="H153" s="4" t="s">
        <v>75</v>
      </c>
      <c r="I153" s="4" t="s">
        <v>310</v>
      </c>
      <c r="J153" s="4" t="s">
        <v>11</v>
      </c>
      <c r="K153" s="4" t="s">
        <v>11</v>
      </c>
      <c r="L153" s="4" t="s">
        <v>12</v>
      </c>
      <c r="M153" s="4">
        <v>4732617</v>
      </c>
      <c r="N153" s="4">
        <v>5689017</v>
      </c>
      <c r="O153" s="4">
        <v>1920668</v>
      </c>
      <c r="P153" s="4">
        <v>1973050</v>
      </c>
      <c r="Q153" s="4">
        <v>3715967</v>
      </c>
      <c r="R153" s="4">
        <v>261764</v>
      </c>
      <c r="S153" s="4">
        <v>0</v>
      </c>
      <c r="T153" s="18">
        <f t="shared" si="10"/>
        <v>2.4640474043405733</v>
      </c>
      <c r="U153" s="29">
        <f t="shared" si="11"/>
        <v>0.34681738514755711</v>
      </c>
      <c r="V153" s="18"/>
      <c r="W153" s="18">
        <f t="shared" si="12"/>
        <v>7.0443036765396469E-2</v>
      </c>
      <c r="X153" s="20">
        <f t="shared" si="13"/>
        <v>4.6012166952568434E-2</v>
      </c>
    </row>
    <row r="154" spans="1:24" s="3" customFormat="1" ht="11.25" customHeight="1" x14ac:dyDescent="0.2">
      <c r="A154" s="2">
        <v>33747</v>
      </c>
      <c r="B154" s="4" t="s">
        <v>19</v>
      </c>
      <c r="C154" s="4" t="s">
        <v>9</v>
      </c>
      <c r="D154" s="4">
        <v>900519726</v>
      </c>
      <c r="E154" s="4" t="s">
        <v>49</v>
      </c>
      <c r="F154" s="4" t="s">
        <v>1016</v>
      </c>
      <c r="G154" s="4" t="s">
        <v>78</v>
      </c>
      <c r="H154" s="4" t="s">
        <v>105</v>
      </c>
      <c r="I154" s="4" t="s">
        <v>1017</v>
      </c>
      <c r="J154" s="4" t="s">
        <v>11</v>
      </c>
      <c r="K154" s="4" t="s">
        <v>11</v>
      </c>
      <c r="L154" s="4" t="s">
        <v>12</v>
      </c>
      <c r="M154" s="4">
        <v>7168367</v>
      </c>
      <c r="N154" s="4">
        <v>7333502</v>
      </c>
      <c r="O154" s="4">
        <v>1484025</v>
      </c>
      <c r="P154" s="4">
        <v>2552496</v>
      </c>
      <c r="Q154" s="4">
        <v>4781006</v>
      </c>
      <c r="R154" s="4">
        <v>2077494</v>
      </c>
      <c r="S154" s="4"/>
      <c r="T154" s="18">
        <f t="shared" si="10"/>
        <v>4.8303546099290777</v>
      </c>
      <c r="U154" s="29">
        <f t="shared" si="11"/>
        <v>0.34805963099212356</v>
      </c>
      <c r="V154" s="18"/>
      <c r="W154" s="18">
        <f t="shared" si="12"/>
        <v>0.43453072428689693</v>
      </c>
      <c r="X154" s="20">
        <f t="shared" si="13"/>
        <v>0.28328812073685944</v>
      </c>
    </row>
    <row r="155" spans="1:24" s="3" customFormat="1" ht="11.25" customHeight="1" x14ac:dyDescent="0.2">
      <c r="A155" s="2">
        <v>4445</v>
      </c>
      <c r="B155" s="4" t="s">
        <v>19</v>
      </c>
      <c r="C155" s="4" t="s">
        <v>9</v>
      </c>
      <c r="D155" s="4">
        <v>800234784</v>
      </c>
      <c r="E155" s="4" t="s">
        <v>49</v>
      </c>
      <c r="F155" s="4" t="s">
        <v>410</v>
      </c>
      <c r="G155" s="4" t="s">
        <v>78</v>
      </c>
      <c r="H155" s="4" t="s">
        <v>10</v>
      </c>
      <c r="I155" s="4" t="s">
        <v>411</v>
      </c>
      <c r="J155" s="4" t="s">
        <v>23</v>
      </c>
      <c r="K155" s="4" t="s">
        <v>94</v>
      </c>
      <c r="L155" s="4" t="s">
        <v>12</v>
      </c>
      <c r="M155" s="4">
        <v>17856366</v>
      </c>
      <c r="N155" s="4">
        <v>28529000</v>
      </c>
      <c r="O155" s="4">
        <v>9641407</v>
      </c>
      <c r="P155" s="4">
        <v>9981116</v>
      </c>
      <c r="Q155" s="4">
        <v>18547884</v>
      </c>
      <c r="R155" s="4">
        <v>1161981</v>
      </c>
      <c r="S155" s="4">
        <v>907353</v>
      </c>
      <c r="T155" s="18">
        <f t="shared" si="10"/>
        <v>1.8520498097424991</v>
      </c>
      <c r="U155" s="29">
        <f t="shared" si="11"/>
        <v>0.34985860002103125</v>
      </c>
      <c r="V155" s="18">
        <f>R155/S155</f>
        <v>1.280627275161927</v>
      </c>
      <c r="W155" s="18">
        <f t="shared" si="12"/>
        <v>6.2647631395581299E-2</v>
      </c>
      <c r="X155" s="20">
        <f t="shared" si="13"/>
        <v>4.0729818780889618E-2</v>
      </c>
    </row>
    <row r="156" spans="1:24" s="3" customFormat="1" ht="11.25" customHeight="1" x14ac:dyDescent="0.2">
      <c r="A156" s="2">
        <v>15693</v>
      </c>
      <c r="B156" s="4" t="s">
        <v>19</v>
      </c>
      <c r="C156" s="4" t="s">
        <v>9</v>
      </c>
      <c r="D156" s="4">
        <v>860055371</v>
      </c>
      <c r="E156" s="4" t="s">
        <v>49</v>
      </c>
      <c r="F156" s="4" t="s">
        <v>666</v>
      </c>
      <c r="G156" s="4" t="s">
        <v>74</v>
      </c>
      <c r="H156" s="4" t="s">
        <v>10</v>
      </c>
      <c r="I156" s="4" t="s">
        <v>667</v>
      </c>
      <c r="J156" s="4" t="s">
        <v>11</v>
      </c>
      <c r="K156" s="4" t="s">
        <v>11</v>
      </c>
      <c r="L156" s="4" t="s">
        <v>12</v>
      </c>
      <c r="M156" s="4">
        <v>6917565</v>
      </c>
      <c r="N156" s="4">
        <v>14589354</v>
      </c>
      <c r="O156" s="4">
        <v>1730981</v>
      </c>
      <c r="P156" s="4">
        <v>5141649</v>
      </c>
      <c r="Q156" s="4">
        <v>9447705</v>
      </c>
      <c r="R156" s="4">
        <v>110688</v>
      </c>
      <c r="S156" s="4">
        <v>751705</v>
      </c>
      <c r="T156" s="18">
        <f t="shared" si="10"/>
        <v>3.9963263606013006</v>
      </c>
      <c r="U156" s="29">
        <f t="shared" si="11"/>
        <v>0.35242472010755238</v>
      </c>
      <c r="V156" s="18">
        <f>R156/S156</f>
        <v>0.14724925336401912</v>
      </c>
      <c r="W156" s="18">
        <f t="shared" si="12"/>
        <v>1.1715861153581742E-2</v>
      </c>
      <c r="X156" s="20">
        <f t="shared" si="13"/>
        <v>7.5869020657117515E-3</v>
      </c>
    </row>
    <row r="157" spans="1:24" s="3" customFormat="1" ht="11.25" customHeight="1" x14ac:dyDescent="0.2">
      <c r="A157" s="2">
        <v>3879</v>
      </c>
      <c r="B157" s="4" t="s">
        <v>19</v>
      </c>
      <c r="C157" s="4" t="s">
        <v>9</v>
      </c>
      <c r="D157" s="4">
        <v>800208795</v>
      </c>
      <c r="E157" s="4" t="s">
        <v>49</v>
      </c>
      <c r="F157" s="4" t="s">
        <v>392</v>
      </c>
      <c r="G157" s="4" t="s">
        <v>74</v>
      </c>
      <c r="H157" s="4" t="s">
        <v>10</v>
      </c>
      <c r="I157" s="4" t="s">
        <v>393</v>
      </c>
      <c r="J157" s="4" t="s">
        <v>11</v>
      </c>
      <c r="K157" s="4" t="s">
        <v>11</v>
      </c>
      <c r="L157" s="4" t="s">
        <v>12</v>
      </c>
      <c r="M157" s="4">
        <v>9948072</v>
      </c>
      <c r="N157" s="4">
        <v>19005371</v>
      </c>
      <c r="O157" s="4">
        <v>1950846</v>
      </c>
      <c r="P157" s="4">
        <v>6719482</v>
      </c>
      <c r="Q157" s="4">
        <v>12285889</v>
      </c>
      <c r="R157" s="4">
        <v>3861983</v>
      </c>
      <c r="S157" s="4">
        <v>63989</v>
      </c>
      <c r="T157" s="18">
        <f t="shared" si="10"/>
        <v>5.0993630455709988</v>
      </c>
      <c r="U157" s="29">
        <f t="shared" si="11"/>
        <v>0.35355700238632543</v>
      </c>
      <c r="V157" s="18">
        <f>R157/S157</f>
        <v>60.353857694291207</v>
      </c>
      <c r="W157" s="18">
        <f t="shared" si="12"/>
        <v>0.31434298323873838</v>
      </c>
      <c r="X157" s="20">
        <f t="shared" si="13"/>
        <v>0.2032048203636751</v>
      </c>
    </row>
    <row r="158" spans="1:24" s="3" customFormat="1" ht="11.25" customHeight="1" x14ac:dyDescent="0.2">
      <c r="A158" s="2">
        <v>2929</v>
      </c>
      <c r="B158" s="4" t="s">
        <v>21</v>
      </c>
      <c r="C158" s="4" t="s">
        <v>9</v>
      </c>
      <c r="D158" s="4">
        <v>890942914</v>
      </c>
      <c r="E158" s="4" t="s">
        <v>49</v>
      </c>
      <c r="F158" s="4" t="s">
        <v>188</v>
      </c>
      <c r="G158" s="4" t="s">
        <v>74</v>
      </c>
      <c r="H158" s="4" t="s">
        <v>10</v>
      </c>
      <c r="I158" s="4" t="s">
        <v>189</v>
      </c>
      <c r="J158" s="4" t="s">
        <v>13</v>
      </c>
      <c r="K158" s="4" t="s">
        <v>103</v>
      </c>
      <c r="L158" s="4" t="s">
        <v>12</v>
      </c>
      <c r="M158" s="4">
        <v>35947676</v>
      </c>
      <c r="N158" s="4">
        <v>38216060</v>
      </c>
      <c r="O158" s="4">
        <v>8379074</v>
      </c>
      <c r="P158" s="4">
        <v>13535139</v>
      </c>
      <c r="Q158" s="4">
        <v>24680921</v>
      </c>
      <c r="R158" s="4">
        <v>1009901</v>
      </c>
      <c r="S158" s="4">
        <v>180575</v>
      </c>
      <c r="T158" s="18">
        <f t="shared" si="10"/>
        <v>4.2901728759049034</v>
      </c>
      <c r="U158" s="29">
        <f t="shared" si="11"/>
        <v>0.35417410900024754</v>
      </c>
      <c r="V158" s="18">
        <f>R158/S158</f>
        <v>5.592695555863215</v>
      </c>
      <c r="W158" s="18">
        <f t="shared" si="12"/>
        <v>4.0918286639303289E-2</v>
      </c>
      <c r="X158" s="20">
        <f t="shared" si="13"/>
        <v>2.6426088927011315E-2</v>
      </c>
    </row>
    <row r="159" spans="1:24" s="3" customFormat="1" ht="11.25" customHeight="1" x14ac:dyDescent="0.2">
      <c r="A159" s="2">
        <v>8259</v>
      </c>
      <c r="B159" s="4" t="s">
        <v>19</v>
      </c>
      <c r="C159" s="4" t="s">
        <v>9</v>
      </c>
      <c r="D159" s="4">
        <v>811038520</v>
      </c>
      <c r="E159" s="4" t="s">
        <v>49</v>
      </c>
      <c r="F159" s="4" t="s">
        <v>479</v>
      </c>
      <c r="G159" s="4" t="s">
        <v>74</v>
      </c>
      <c r="H159" s="4" t="s">
        <v>10</v>
      </c>
      <c r="I159" s="4" t="s">
        <v>480</v>
      </c>
      <c r="J159" s="4" t="s">
        <v>13</v>
      </c>
      <c r="K159" s="4" t="s">
        <v>185</v>
      </c>
      <c r="L159" s="4" t="s">
        <v>12</v>
      </c>
      <c r="M159" s="4">
        <v>7765639</v>
      </c>
      <c r="N159" s="4">
        <v>8486774</v>
      </c>
      <c r="O159" s="4">
        <v>1947883</v>
      </c>
      <c r="P159" s="4">
        <v>3019692</v>
      </c>
      <c r="Q159" s="4">
        <v>5467082</v>
      </c>
      <c r="R159" s="4">
        <v>686139</v>
      </c>
      <c r="S159" s="4"/>
      <c r="T159" s="18">
        <f t="shared" si="10"/>
        <v>3.9867071071517128</v>
      </c>
      <c r="U159" s="29">
        <f t="shared" si="11"/>
        <v>0.35581152508597497</v>
      </c>
      <c r="V159" s="18"/>
      <c r="W159" s="18">
        <f t="shared" si="12"/>
        <v>0.1255036964874498</v>
      </c>
      <c r="X159" s="20">
        <f t="shared" si="13"/>
        <v>8.0848034836322968E-2</v>
      </c>
    </row>
    <row r="160" spans="1:24" s="3" customFormat="1" ht="11.25" customHeight="1" x14ac:dyDescent="0.2">
      <c r="A160" s="2">
        <v>3163</v>
      </c>
      <c r="B160" s="4" t="s">
        <v>19</v>
      </c>
      <c r="C160" s="4" t="s">
        <v>9</v>
      </c>
      <c r="D160" s="4">
        <v>800174381</v>
      </c>
      <c r="E160" s="4" t="s">
        <v>49</v>
      </c>
      <c r="F160" s="4" t="s">
        <v>370</v>
      </c>
      <c r="G160" s="4" t="s">
        <v>74</v>
      </c>
      <c r="H160" s="4" t="s">
        <v>10</v>
      </c>
      <c r="I160" s="4" t="s">
        <v>371</v>
      </c>
      <c r="J160" s="4" t="s">
        <v>178</v>
      </c>
      <c r="K160" s="4" t="s">
        <v>179</v>
      </c>
      <c r="L160" s="4" t="s">
        <v>12</v>
      </c>
      <c r="M160" s="4">
        <v>6133780</v>
      </c>
      <c r="N160" s="4">
        <v>6481575</v>
      </c>
      <c r="O160" s="4">
        <v>192910</v>
      </c>
      <c r="P160" s="4">
        <v>2326714</v>
      </c>
      <c r="Q160" s="4">
        <v>4154861</v>
      </c>
      <c r="R160" s="4">
        <v>584775</v>
      </c>
      <c r="S160" s="4"/>
      <c r="T160" s="18">
        <f t="shared" si="10"/>
        <v>31.796070706547095</v>
      </c>
      <c r="U160" s="29">
        <f t="shared" si="11"/>
        <v>0.3589735519530361</v>
      </c>
      <c r="V160" s="18"/>
      <c r="W160" s="18">
        <f t="shared" si="12"/>
        <v>0.1407447806316505</v>
      </c>
      <c r="X160" s="20">
        <f t="shared" si="13"/>
        <v>9.0221126809456029E-2</v>
      </c>
    </row>
    <row r="161" spans="1:24" s="3" customFormat="1" ht="11.25" customHeight="1" x14ac:dyDescent="0.2">
      <c r="A161" s="2">
        <v>3489</v>
      </c>
      <c r="B161" s="4" t="s">
        <v>19</v>
      </c>
      <c r="C161" s="4" t="s">
        <v>9</v>
      </c>
      <c r="D161" s="4">
        <v>800189010</v>
      </c>
      <c r="E161" s="4" t="s">
        <v>49</v>
      </c>
      <c r="F161" s="4" t="s">
        <v>374</v>
      </c>
      <c r="G161" s="4" t="s">
        <v>74</v>
      </c>
      <c r="H161" s="4" t="s">
        <v>10</v>
      </c>
      <c r="I161" s="4" t="s">
        <v>375</v>
      </c>
      <c r="J161" s="4" t="s">
        <v>178</v>
      </c>
      <c r="K161" s="4" t="s">
        <v>179</v>
      </c>
      <c r="L161" s="4" t="s">
        <v>12</v>
      </c>
      <c r="M161" s="4">
        <v>12368798</v>
      </c>
      <c r="N161" s="4">
        <v>12470435</v>
      </c>
      <c r="O161" s="4">
        <v>4372771</v>
      </c>
      <c r="P161" s="4">
        <v>4486158</v>
      </c>
      <c r="Q161" s="4">
        <v>7984277</v>
      </c>
      <c r="R161" s="4">
        <v>2285681</v>
      </c>
      <c r="S161" s="4">
        <v>477397</v>
      </c>
      <c r="T161" s="18">
        <f t="shared" si="10"/>
        <v>2.8285949572936704</v>
      </c>
      <c r="U161" s="29">
        <f t="shared" si="11"/>
        <v>0.35974350533882737</v>
      </c>
      <c r="V161" s="18">
        <f>R161/S161</f>
        <v>4.787799253032591</v>
      </c>
      <c r="W161" s="18">
        <f t="shared" si="12"/>
        <v>0.28627275832238785</v>
      </c>
      <c r="X161" s="20">
        <f t="shared" si="13"/>
        <v>0.18328799276047708</v>
      </c>
    </row>
    <row r="162" spans="1:24" s="3" customFormat="1" ht="11.25" customHeight="1" x14ac:dyDescent="0.2">
      <c r="A162" s="2">
        <v>249</v>
      </c>
      <c r="B162" s="4" t="s">
        <v>28</v>
      </c>
      <c r="C162" s="4" t="s">
        <v>9</v>
      </c>
      <c r="D162" s="4">
        <v>800119427</v>
      </c>
      <c r="E162" s="4" t="s">
        <v>49</v>
      </c>
      <c r="F162" s="4" t="s">
        <v>1108</v>
      </c>
      <c r="G162" s="4" t="s">
        <v>78</v>
      </c>
      <c r="H162" s="4" t="s">
        <v>10</v>
      </c>
      <c r="I162" s="4" t="s">
        <v>1109</v>
      </c>
      <c r="J162" s="4" t="s">
        <v>13</v>
      </c>
      <c r="K162" s="4" t="s">
        <v>325</v>
      </c>
      <c r="L162" s="4" t="s">
        <v>12</v>
      </c>
      <c r="M162" s="4">
        <v>6174766</v>
      </c>
      <c r="N162" s="4">
        <v>46229612</v>
      </c>
      <c r="O162" s="4">
        <v>4887147</v>
      </c>
      <c r="P162" s="4">
        <v>16689146</v>
      </c>
      <c r="Q162" s="4">
        <v>29540466</v>
      </c>
      <c r="R162" s="4">
        <v>710836</v>
      </c>
      <c r="S162" s="4">
        <v>1925034</v>
      </c>
      <c r="T162" s="18">
        <f t="shared" si="10"/>
        <v>1.2634704869732791</v>
      </c>
      <c r="U162" s="29">
        <f t="shared" si="11"/>
        <v>0.36100553904713717</v>
      </c>
      <c r="V162" s="18">
        <f>R162/S162</f>
        <v>0.36925893256950265</v>
      </c>
      <c r="W162" s="18">
        <f t="shared" si="12"/>
        <v>2.4063127507873438E-2</v>
      </c>
      <c r="X162" s="20">
        <f t="shared" si="13"/>
        <v>1.5376205190733593E-2</v>
      </c>
    </row>
    <row r="163" spans="1:24" s="3" customFormat="1" ht="11.25" customHeight="1" x14ac:dyDescent="0.2">
      <c r="A163" s="2">
        <v>21353</v>
      </c>
      <c r="B163" s="4" t="s">
        <v>19</v>
      </c>
      <c r="C163" s="4" t="s">
        <v>9</v>
      </c>
      <c r="D163" s="4">
        <v>900042898</v>
      </c>
      <c r="E163" s="4" t="s">
        <v>49</v>
      </c>
      <c r="F163" s="4" t="s">
        <v>759</v>
      </c>
      <c r="G163" s="4" t="s">
        <v>74</v>
      </c>
      <c r="H163" s="4" t="s">
        <v>14</v>
      </c>
      <c r="I163" s="4" t="s">
        <v>760</v>
      </c>
      <c r="J163" s="4" t="s">
        <v>11</v>
      </c>
      <c r="K163" s="4" t="s">
        <v>11</v>
      </c>
      <c r="L163" s="4" t="s">
        <v>12</v>
      </c>
      <c r="M163" s="4">
        <v>4750760</v>
      </c>
      <c r="N163" s="4">
        <v>19063293</v>
      </c>
      <c r="O163" s="4">
        <v>1198575</v>
      </c>
      <c r="P163" s="4">
        <v>6882511</v>
      </c>
      <c r="Q163" s="4">
        <v>12180782</v>
      </c>
      <c r="R163" s="4">
        <v>-2305618</v>
      </c>
      <c r="S163" s="4">
        <v>115098</v>
      </c>
      <c r="T163" s="18">
        <f t="shared" si="10"/>
        <v>3.963673528982333</v>
      </c>
      <c r="U163" s="29">
        <f t="shared" si="11"/>
        <v>0.36103473833193456</v>
      </c>
      <c r="V163" s="18">
        <f>R163/S163</f>
        <v>-20.031781612191349</v>
      </c>
      <c r="W163" s="18">
        <f t="shared" si="12"/>
        <v>-0.18928324963044244</v>
      </c>
      <c r="X163" s="20">
        <f t="shared" si="13"/>
        <v>-0.12094542112949741</v>
      </c>
    </row>
    <row r="164" spans="1:24" s="3" customFormat="1" ht="11.25" customHeight="1" x14ac:dyDescent="0.2">
      <c r="A164" s="2">
        <v>22213</v>
      </c>
      <c r="B164" s="4" t="s">
        <v>19</v>
      </c>
      <c r="C164" s="4" t="s">
        <v>9</v>
      </c>
      <c r="D164" s="4">
        <v>900081215</v>
      </c>
      <c r="E164" s="4" t="s">
        <v>49</v>
      </c>
      <c r="F164" s="4" t="s">
        <v>781</v>
      </c>
      <c r="G164" s="4" t="s">
        <v>74</v>
      </c>
      <c r="H164" s="4" t="s">
        <v>10</v>
      </c>
      <c r="I164" s="4" t="s">
        <v>782</v>
      </c>
      <c r="J164" s="4" t="s">
        <v>11</v>
      </c>
      <c r="K164" s="4" t="s">
        <v>11</v>
      </c>
      <c r="L164" s="4" t="s">
        <v>12</v>
      </c>
      <c r="M164" s="4">
        <v>3655708</v>
      </c>
      <c r="N164" s="4">
        <v>3655838</v>
      </c>
      <c r="O164" s="4">
        <v>1730981</v>
      </c>
      <c r="P164" s="4">
        <v>1324533</v>
      </c>
      <c r="Q164" s="4">
        <v>2331305</v>
      </c>
      <c r="R164" s="4">
        <v>77651</v>
      </c>
      <c r="S164" s="4"/>
      <c r="T164" s="18">
        <f t="shared" si="10"/>
        <v>2.1119284382670869</v>
      </c>
      <c r="U164" s="29">
        <f t="shared" si="11"/>
        <v>0.3623062619295494</v>
      </c>
      <c r="V164" s="18"/>
      <c r="W164" s="18">
        <f t="shared" si="12"/>
        <v>3.3307954128696159E-2</v>
      </c>
      <c r="X164" s="20">
        <f t="shared" si="13"/>
        <v>2.1240273775807353E-2</v>
      </c>
    </row>
    <row r="165" spans="1:24" s="3" customFormat="1" ht="11.25" customHeight="1" x14ac:dyDescent="0.2">
      <c r="A165" s="2">
        <v>12359</v>
      </c>
      <c r="B165" s="4" t="s">
        <v>19</v>
      </c>
      <c r="C165" s="4" t="s">
        <v>9</v>
      </c>
      <c r="D165" s="4">
        <v>830099538</v>
      </c>
      <c r="E165" s="4" t="s">
        <v>49</v>
      </c>
      <c r="F165" s="4" t="s">
        <v>588</v>
      </c>
      <c r="G165" s="4" t="s">
        <v>74</v>
      </c>
      <c r="H165" s="4" t="s">
        <v>10</v>
      </c>
      <c r="I165" s="4" t="s">
        <v>589</v>
      </c>
      <c r="J165" s="4" t="s">
        <v>11</v>
      </c>
      <c r="K165" s="4" t="s">
        <v>11</v>
      </c>
      <c r="L165" s="4" t="s">
        <v>12</v>
      </c>
      <c r="M165" s="4">
        <v>13909383</v>
      </c>
      <c r="N165" s="4">
        <v>15348296</v>
      </c>
      <c r="O165" s="4">
        <v>3170245</v>
      </c>
      <c r="P165" s="4">
        <v>5579883</v>
      </c>
      <c r="Q165" s="4">
        <v>9768413</v>
      </c>
      <c r="R165" s="4">
        <v>-651008</v>
      </c>
      <c r="S165" s="4"/>
      <c r="T165" s="18">
        <f t="shared" si="10"/>
        <v>4.3874788857012632</v>
      </c>
      <c r="U165" s="29">
        <f t="shared" si="11"/>
        <v>0.36355065083446397</v>
      </c>
      <c r="V165" s="18"/>
      <c r="W165" s="18">
        <f t="shared" si="12"/>
        <v>-6.6644192869404678E-2</v>
      </c>
      <c r="X165" s="20">
        <f t="shared" si="13"/>
        <v>-4.2415653177395068E-2</v>
      </c>
    </row>
    <row r="166" spans="1:24" s="3" customFormat="1" ht="11.25" customHeight="1" x14ac:dyDescent="0.2">
      <c r="A166" s="2">
        <v>2153</v>
      </c>
      <c r="B166" s="4" t="s">
        <v>21</v>
      </c>
      <c r="C166" s="4" t="s">
        <v>9</v>
      </c>
      <c r="D166" s="4">
        <v>860044349</v>
      </c>
      <c r="E166" s="4" t="s">
        <v>49</v>
      </c>
      <c r="F166" s="4" t="s">
        <v>149</v>
      </c>
      <c r="G166" s="4" t="s">
        <v>74</v>
      </c>
      <c r="H166" s="4" t="s">
        <v>75</v>
      </c>
      <c r="I166" s="4" t="s">
        <v>150</v>
      </c>
      <c r="J166" s="4" t="s">
        <v>11</v>
      </c>
      <c r="K166" s="4" t="s">
        <v>11</v>
      </c>
      <c r="L166" s="4" t="s">
        <v>12</v>
      </c>
      <c r="M166" s="4">
        <v>86512039</v>
      </c>
      <c r="N166" s="4">
        <v>101459809</v>
      </c>
      <c r="O166" s="4">
        <v>35018701</v>
      </c>
      <c r="P166" s="4">
        <v>37202033</v>
      </c>
      <c r="Q166" s="4">
        <v>64257776</v>
      </c>
      <c r="R166" s="4">
        <v>20440661</v>
      </c>
      <c r="S166" s="4">
        <v>989983</v>
      </c>
      <c r="T166" s="18">
        <f t="shared" si="10"/>
        <v>2.4704525447702927</v>
      </c>
      <c r="U166" s="29">
        <f t="shared" si="11"/>
        <v>0.36666768217551049</v>
      </c>
      <c r="V166" s="18">
        <f>R166/S166</f>
        <v>20.647486876037267</v>
      </c>
      <c r="W166" s="18">
        <f t="shared" si="12"/>
        <v>0.31810408439906168</v>
      </c>
      <c r="X166" s="20">
        <f t="shared" si="13"/>
        <v>0.20146559708189477</v>
      </c>
    </row>
    <row r="167" spans="1:24" s="3" customFormat="1" ht="11.25" customHeight="1" x14ac:dyDescent="0.2">
      <c r="A167" s="2">
        <v>11599</v>
      </c>
      <c r="B167" s="4" t="s">
        <v>19</v>
      </c>
      <c r="C167" s="4" t="s">
        <v>9</v>
      </c>
      <c r="D167" s="4">
        <v>830072417</v>
      </c>
      <c r="E167" s="4" t="s">
        <v>49</v>
      </c>
      <c r="F167" s="4" t="s">
        <v>570</v>
      </c>
      <c r="G167" s="4" t="s">
        <v>74</v>
      </c>
      <c r="H167" s="4" t="s">
        <v>14</v>
      </c>
      <c r="I167" s="4" t="s">
        <v>571</v>
      </c>
      <c r="J167" s="4" t="s">
        <v>11</v>
      </c>
      <c r="K167" s="4" t="s">
        <v>11</v>
      </c>
      <c r="L167" s="4" t="s">
        <v>12</v>
      </c>
      <c r="M167" s="4">
        <v>2486696</v>
      </c>
      <c r="N167" s="4">
        <v>3665567</v>
      </c>
      <c r="O167" s="4">
        <v>80161</v>
      </c>
      <c r="P167" s="4">
        <v>1350256</v>
      </c>
      <c r="Q167" s="4">
        <v>2315311</v>
      </c>
      <c r="R167" s="4">
        <v>474303</v>
      </c>
      <c r="S167" s="4">
        <v>317256</v>
      </c>
      <c r="T167" s="18">
        <f t="shared" si="10"/>
        <v>31.021269694739338</v>
      </c>
      <c r="U167" s="29">
        <f t="shared" si="11"/>
        <v>0.36836211150962456</v>
      </c>
      <c r="V167" s="18">
        <f>R167/S167</f>
        <v>1.495016642711249</v>
      </c>
      <c r="W167" s="18">
        <f t="shared" si="12"/>
        <v>0.20485498492427151</v>
      </c>
      <c r="X167" s="20">
        <f t="shared" si="13"/>
        <v>0.12939417012429455</v>
      </c>
    </row>
    <row r="168" spans="1:24" s="3" customFormat="1" ht="11.25" customHeight="1" x14ac:dyDescent="0.2">
      <c r="A168" s="2">
        <v>1975</v>
      </c>
      <c r="B168" s="4" t="s">
        <v>19</v>
      </c>
      <c r="C168" s="4" t="s">
        <v>9</v>
      </c>
      <c r="D168" s="4">
        <v>800111618</v>
      </c>
      <c r="E168" s="4" t="s">
        <v>49</v>
      </c>
      <c r="F168" s="4" t="s">
        <v>344</v>
      </c>
      <c r="G168" s="4" t="s">
        <v>74</v>
      </c>
      <c r="H168" s="4" t="s">
        <v>75</v>
      </c>
      <c r="I168" s="4" t="s">
        <v>345</v>
      </c>
      <c r="J168" s="4" t="s">
        <v>23</v>
      </c>
      <c r="K168" s="4" t="s">
        <v>136</v>
      </c>
      <c r="L168" s="4" t="s">
        <v>12</v>
      </c>
      <c r="M168" s="4">
        <v>4388577</v>
      </c>
      <c r="N168" s="4">
        <v>5686629</v>
      </c>
      <c r="O168" s="4">
        <v>2059955</v>
      </c>
      <c r="P168" s="4">
        <v>2104399</v>
      </c>
      <c r="Q168" s="4">
        <v>3582230</v>
      </c>
      <c r="R168" s="4">
        <v>1040000</v>
      </c>
      <c r="S168" s="4"/>
      <c r="T168" s="18">
        <f t="shared" si="10"/>
        <v>2.1304237228483145</v>
      </c>
      <c r="U168" s="29">
        <f t="shared" si="11"/>
        <v>0.37006089196253178</v>
      </c>
      <c r="V168" s="18"/>
      <c r="W168" s="18">
        <f t="shared" si="12"/>
        <v>0.29032195029353225</v>
      </c>
      <c r="X168" s="20">
        <f t="shared" si="13"/>
        <v>0.18288515041160588</v>
      </c>
    </row>
    <row r="169" spans="1:24" s="3" customFormat="1" ht="11.25" customHeight="1" x14ac:dyDescent="0.2">
      <c r="A169" s="2">
        <v>13483</v>
      </c>
      <c r="B169" s="4" t="s">
        <v>19</v>
      </c>
      <c r="C169" s="4" t="s">
        <v>9</v>
      </c>
      <c r="D169" s="4">
        <v>830139893</v>
      </c>
      <c r="E169" s="4" t="s">
        <v>49</v>
      </c>
      <c r="F169" s="4" t="s">
        <v>612</v>
      </c>
      <c r="G169" s="4" t="s">
        <v>74</v>
      </c>
      <c r="H169" s="4" t="s">
        <v>10</v>
      </c>
      <c r="I169" s="4" t="s">
        <v>613</v>
      </c>
      <c r="J169" s="4" t="s">
        <v>11</v>
      </c>
      <c r="K169" s="4" t="s">
        <v>11</v>
      </c>
      <c r="L169" s="4" t="s">
        <v>12</v>
      </c>
      <c r="M169" s="4">
        <v>4976964</v>
      </c>
      <c r="N169" s="4">
        <v>6243017</v>
      </c>
      <c r="O169" s="4">
        <v>731046</v>
      </c>
      <c r="P169" s="4">
        <v>2325276</v>
      </c>
      <c r="Q169" s="4">
        <v>3917741</v>
      </c>
      <c r="R169" s="4">
        <v>1857764</v>
      </c>
      <c r="S169" s="4">
        <v>260539</v>
      </c>
      <c r="T169" s="18">
        <f t="shared" si="10"/>
        <v>6.8080038739012316</v>
      </c>
      <c r="U169" s="29">
        <f t="shared" si="11"/>
        <v>0.37246030244671768</v>
      </c>
      <c r="V169" s="18">
        <f>R169/S169</f>
        <v>7.1304641531594122</v>
      </c>
      <c r="W169" s="18">
        <f t="shared" si="12"/>
        <v>0.47419265336835692</v>
      </c>
      <c r="X169" s="20">
        <f t="shared" si="13"/>
        <v>0.29757471427676713</v>
      </c>
    </row>
    <row r="170" spans="1:24" s="3" customFormat="1" ht="11.25" customHeight="1" x14ac:dyDescent="0.2">
      <c r="A170" s="2">
        <v>31019</v>
      </c>
      <c r="B170" s="4" t="s">
        <v>19</v>
      </c>
      <c r="C170" s="4" t="s">
        <v>9</v>
      </c>
      <c r="D170" s="4">
        <v>900418415</v>
      </c>
      <c r="E170" s="4" t="s">
        <v>49</v>
      </c>
      <c r="F170" s="4" t="s">
        <v>963</v>
      </c>
      <c r="G170" s="4" t="s">
        <v>74</v>
      </c>
      <c r="H170" s="4" t="s">
        <v>10</v>
      </c>
      <c r="I170" s="4" t="s">
        <v>964</v>
      </c>
      <c r="J170" s="4" t="s">
        <v>13</v>
      </c>
      <c r="K170" s="4" t="s">
        <v>103</v>
      </c>
      <c r="L170" s="4" t="s">
        <v>12</v>
      </c>
      <c r="M170" s="4">
        <v>21765447</v>
      </c>
      <c r="N170" s="4">
        <v>23098366</v>
      </c>
      <c r="O170" s="4">
        <v>733836</v>
      </c>
      <c r="P170" s="4">
        <v>8607689</v>
      </c>
      <c r="Q170" s="4">
        <v>14490677</v>
      </c>
      <c r="R170" s="4">
        <v>3999922</v>
      </c>
      <c r="S170" s="4">
        <v>876500</v>
      </c>
      <c r="T170" s="18">
        <f t="shared" si="10"/>
        <v>29.659824538452732</v>
      </c>
      <c r="U170" s="29">
        <f t="shared" si="11"/>
        <v>0.37265358943572024</v>
      </c>
      <c r="V170" s="18">
        <f>R170/S170</f>
        <v>4.5635162578436965</v>
      </c>
      <c r="W170" s="18">
        <f t="shared" si="12"/>
        <v>0.2760341701081323</v>
      </c>
      <c r="X170" s="20">
        <f t="shared" si="13"/>
        <v>0.17316904581042658</v>
      </c>
    </row>
    <row r="171" spans="1:24" s="3" customFormat="1" ht="11.25" customHeight="1" x14ac:dyDescent="0.2">
      <c r="A171" s="2">
        <v>1623</v>
      </c>
      <c r="B171" s="4" t="s">
        <v>21</v>
      </c>
      <c r="C171" s="4" t="s">
        <v>9</v>
      </c>
      <c r="D171" s="4">
        <v>830091939</v>
      </c>
      <c r="E171" s="4" t="s">
        <v>49</v>
      </c>
      <c r="F171" s="4" t="s">
        <v>125</v>
      </c>
      <c r="G171" s="4" t="s">
        <v>126</v>
      </c>
      <c r="H171" s="4" t="s">
        <v>10</v>
      </c>
      <c r="I171" s="4" t="s">
        <v>127</v>
      </c>
      <c r="J171" s="4" t="s">
        <v>11</v>
      </c>
      <c r="K171" s="4" t="s">
        <v>11</v>
      </c>
      <c r="L171" s="4" t="s">
        <v>12</v>
      </c>
      <c r="M171" s="4">
        <v>25363233</v>
      </c>
      <c r="N171" s="4">
        <v>36628125</v>
      </c>
      <c r="O171" s="4">
        <v>11989761</v>
      </c>
      <c r="P171" s="4">
        <v>13771430</v>
      </c>
      <c r="Q171" s="4">
        <v>22856695</v>
      </c>
      <c r="R171" s="4">
        <v>9512016</v>
      </c>
      <c r="S171" s="4"/>
      <c r="T171" s="18">
        <f t="shared" si="10"/>
        <v>2.1154077216384879</v>
      </c>
      <c r="U171" s="29">
        <f t="shared" si="11"/>
        <v>0.37597966043852915</v>
      </c>
      <c r="V171" s="18"/>
      <c r="W171" s="18">
        <f t="shared" si="12"/>
        <v>0.41615885411254777</v>
      </c>
      <c r="X171" s="20">
        <f t="shared" si="13"/>
        <v>0.25969158945482468</v>
      </c>
    </row>
    <row r="172" spans="1:24" s="3" customFormat="1" ht="11.25" customHeight="1" x14ac:dyDescent="0.2">
      <c r="A172" s="2">
        <v>16453</v>
      </c>
      <c r="B172" s="4" t="s">
        <v>19</v>
      </c>
      <c r="C172" s="4" t="s">
        <v>9</v>
      </c>
      <c r="D172" s="4">
        <v>860500689</v>
      </c>
      <c r="E172" s="4" t="s">
        <v>49</v>
      </c>
      <c r="F172" s="4" t="s">
        <v>678</v>
      </c>
      <c r="G172" s="4" t="s">
        <v>74</v>
      </c>
      <c r="H172" s="4" t="s">
        <v>10</v>
      </c>
      <c r="I172" s="4" t="s">
        <v>679</v>
      </c>
      <c r="J172" s="4" t="s">
        <v>11</v>
      </c>
      <c r="K172" s="4" t="s">
        <v>11</v>
      </c>
      <c r="L172" s="4" t="s">
        <v>12</v>
      </c>
      <c r="M172" s="4">
        <v>9959651</v>
      </c>
      <c r="N172" s="4">
        <v>10667015</v>
      </c>
      <c r="O172" s="4">
        <v>733836</v>
      </c>
      <c r="P172" s="4">
        <v>4025270</v>
      </c>
      <c r="Q172" s="4">
        <v>6641745</v>
      </c>
      <c r="R172" s="4">
        <v>2402754</v>
      </c>
      <c r="S172" s="4">
        <v>420120</v>
      </c>
      <c r="T172" s="18">
        <f t="shared" si="10"/>
        <v>13.572039256727662</v>
      </c>
      <c r="U172" s="29">
        <f t="shared" si="11"/>
        <v>0.37735673944397752</v>
      </c>
      <c r="V172" s="18">
        <f>R172/S172</f>
        <v>5.7192087974864325</v>
      </c>
      <c r="W172" s="18">
        <f t="shared" si="12"/>
        <v>0.36176546976735785</v>
      </c>
      <c r="X172" s="20">
        <f t="shared" si="13"/>
        <v>0.22525083165252885</v>
      </c>
    </row>
    <row r="173" spans="1:24" s="3" customFormat="1" ht="11.25" customHeight="1" x14ac:dyDescent="0.2">
      <c r="A173" s="2">
        <v>3105</v>
      </c>
      <c r="B173" s="4" t="s">
        <v>19</v>
      </c>
      <c r="C173" s="4" t="s">
        <v>9</v>
      </c>
      <c r="D173" s="4">
        <v>800172301</v>
      </c>
      <c r="E173" s="4" t="s">
        <v>49</v>
      </c>
      <c r="F173" s="4" t="s">
        <v>364</v>
      </c>
      <c r="G173" s="4" t="s">
        <v>74</v>
      </c>
      <c r="H173" s="4" t="s">
        <v>10</v>
      </c>
      <c r="I173" s="4" t="s">
        <v>365</v>
      </c>
      <c r="J173" s="4" t="s">
        <v>13</v>
      </c>
      <c r="K173" s="4" t="s">
        <v>103</v>
      </c>
      <c r="L173" s="4" t="s">
        <v>12</v>
      </c>
      <c r="M173" s="4">
        <v>13407132</v>
      </c>
      <c r="N173" s="4">
        <v>21758114</v>
      </c>
      <c r="O173" s="4">
        <v>5482209</v>
      </c>
      <c r="P173" s="4">
        <v>8214703</v>
      </c>
      <c r="Q173" s="4">
        <v>13543411</v>
      </c>
      <c r="R173" s="4">
        <v>2166714</v>
      </c>
      <c r="S173" s="4">
        <v>919036</v>
      </c>
      <c r="T173" s="18">
        <f t="shared" si="10"/>
        <v>2.4455711192331413</v>
      </c>
      <c r="U173" s="29">
        <f t="shared" si="11"/>
        <v>0.37754664765521495</v>
      </c>
      <c r="V173" s="18">
        <f>R173/S173</f>
        <v>2.3575942618134653</v>
      </c>
      <c r="W173" s="18">
        <f t="shared" si="12"/>
        <v>0.15998288761966981</v>
      </c>
      <c r="X173" s="20">
        <f t="shared" si="13"/>
        <v>9.9581884716662489E-2</v>
      </c>
    </row>
    <row r="174" spans="1:24" s="3" customFormat="1" ht="11.25" customHeight="1" x14ac:dyDescent="0.2">
      <c r="A174" s="2">
        <v>4043</v>
      </c>
      <c r="B174" s="4" t="s">
        <v>19</v>
      </c>
      <c r="C174" s="4" t="s">
        <v>9</v>
      </c>
      <c r="D174" s="4">
        <v>800216624</v>
      </c>
      <c r="E174" s="4" t="s">
        <v>49</v>
      </c>
      <c r="F174" s="4" t="s">
        <v>398</v>
      </c>
      <c r="G174" s="4" t="s">
        <v>78</v>
      </c>
      <c r="H174" s="4" t="s">
        <v>10</v>
      </c>
      <c r="I174" s="4" t="s">
        <v>399</v>
      </c>
      <c r="J174" s="4" t="s">
        <v>13</v>
      </c>
      <c r="K174" s="4" t="s">
        <v>325</v>
      </c>
      <c r="L174" s="4" t="s">
        <v>12</v>
      </c>
      <c r="M174" s="4">
        <v>2386672</v>
      </c>
      <c r="N174" s="4">
        <v>3274736</v>
      </c>
      <c r="O174" s="4">
        <v>1237036</v>
      </c>
      <c r="P174" s="4">
        <v>1237036</v>
      </c>
      <c r="Q174" s="4">
        <v>2037700</v>
      </c>
      <c r="R174" s="4">
        <v>247981</v>
      </c>
      <c r="S174" s="4">
        <v>104110</v>
      </c>
      <c r="T174" s="18">
        <f t="shared" si="10"/>
        <v>1.9293472461593681</v>
      </c>
      <c r="U174" s="29">
        <f t="shared" si="11"/>
        <v>0.37775136682773819</v>
      </c>
      <c r="V174" s="18">
        <f>R174/S174</f>
        <v>2.3819133608683125</v>
      </c>
      <c r="W174" s="18">
        <f t="shared" si="12"/>
        <v>0.12169652058693625</v>
      </c>
      <c r="X174" s="20">
        <f t="shared" si="13"/>
        <v>7.5725493597041102E-2</v>
      </c>
    </row>
    <row r="175" spans="1:24" s="3" customFormat="1" ht="11.25" customHeight="1" x14ac:dyDescent="0.2">
      <c r="A175" s="2">
        <v>2437</v>
      </c>
      <c r="B175" s="4" t="s">
        <v>21</v>
      </c>
      <c r="C175" s="4" t="s">
        <v>9</v>
      </c>
      <c r="D175" s="4">
        <v>860534244</v>
      </c>
      <c r="E175" s="4" t="s">
        <v>49</v>
      </c>
      <c r="F175" s="4" t="s">
        <v>169</v>
      </c>
      <c r="G175" s="4" t="s">
        <v>74</v>
      </c>
      <c r="H175" s="4" t="s">
        <v>14</v>
      </c>
      <c r="I175" s="4" t="s">
        <v>170</v>
      </c>
      <c r="J175" s="4" t="s">
        <v>11</v>
      </c>
      <c r="K175" s="4" t="s">
        <v>11</v>
      </c>
      <c r="L175" s="4" t="s">
        <v>12</v>
      </c>
      <c r="M175" s="4">
        <v>46571313</v>
      </c>
      <c r="N175" s="4">
        <v>61486442</v>
      </c>
      <c r="O175" s="4">
        <v>18209849</v>
      </c>
      <c r="P175" s="4">
        <v>23259966</v>
      </c>
      <c r="Q175" s="4">
        <v>38226476</v>
      </c>
      <c r="R175" s="4">
        <v>5869748</v>
      </c>
      <c r="S175" s="4"/>
      <c r="T175" s="18">
        <f t="shared" si="10"/>
        <v>2.5574793618552247</v>
      </c>
      <c r="U175" s="29">
        <f t="shared" si="11"/>
        <v>0.37829422622958081</v>
      </c>
      <c r="V175" s="18"/>
      <c r="W175" s="18">
        <f t="shared" si="12"/>
        <v>0.15355189947407133</v>
      </c>
      <c r="X175" s="20">
        <f t="shared" si="13"/>
        <v>9.5464102476445128E-2</v>
      </c>
    </row>
    <row r="176" spans="1:24" s="3" customFormat="1" ht="11.25" customHeight="1" x14ac:dyDescent="0.2">
      <c r="A176" s="2">
        <v>2259</v>
      </c>
      <c r="B176" s="4" t="s">
        <v>21</v>
      </c>
      <c r="C176" s="4" t="s">
        <v>9</v>
      </c>
      <c r="D176" s="4">
        <v>860072122</v>
      </c>
      <c r="E176" s="4" t="s">
        <v>49</v>
      </c>
      <c r="F176" s="4" t="s">
        <v>157</v>
      </c>
      <c r="G176" s="4" t="s">
        <v>74</v>
      </c>
      <c r="H176" s="4" t="s">
        <v>10</v>
      </c>
      <c r="I176" s="4" t="s">
        <v>158</v>
      </c>
      <c r="J176" s="4" t="s">
        <v>11</v>
      </c>
      <c r="K176" s="4" t="s">
        <v>11</v>
      </c>
      <c r="L176" s="4" t="s">
        <v>12</v>
      </c>
      <c r="M176" s="4">
        <v>3354358</v>
      </c>
      <c r="N176" s="4">
        <v>3437608</v>
      </c>
      <c r="O176" s="4">
        <v>980403</v>
      </c>
      <c r="P176" s="4">
        <v>1303651</v>
      </c>
      <c r="Q176" s="4">
        <v>2133957</v>
      </c>
      <c r="R176" s="4">
        <v>253588</v>
      </c>
      <c r="S176" s="4"/>
      <c r="T176" s="18">
        <f t="shared" si="10"/>
        <v>3.4214073192350494</v>
      </c>
      <c r="U176" s="29">
        <f t="shared" si="11"/>
        <v>0.37923201249240751</v>
      </c>
      <c r="V176" s="18"/>
      <c r="W176" s="18">
        <f t="shared" si="12"/>
        <v>0.11883463443733872</v>
      </c>
      <c r="X176" s="20">
        <f t="shared" si="13"/>
        <v>7.3768736865867199E-2</v>
      </c>
    </row>
    <row r="177" spans="1:24" s="3" customFormat="1" ht="11.25" customHeight="1" x14ac:dyDescent="0.2">
      <c r="A177" s="2">
        <v>18213</v>
      </c>
      <c r="B177" s="4" t="s">
        <v>19</v>
      </c>
      <c r="C177" s="4" t="s">
        <v>9</v>
      </c>
      <c r="D177" s="4">
        <v>890315310</v>
      </c>
      <c r="E177" s="4" t="s">
        <v>49</v>
      </c>
      <c r="F177" s="4" t="s">
        <v>711</v>
      </c>
      <c r="G177" s="4" t="s">
        <v>74</v>
      </c>
      <c r="H177" s="4" t="s">
        <v>712</v>
      </c>
      <c r="I177" s="4" t="s">
        <v>713</v>
      </c>
      <c r="J177" s="4" t="s">
        <v>178</v>
      </c>
      <c r="K177" s="4" t="s">
        <v>179</v>
      </c>
      <c r="L177" s="4" t="s">
        <v>12</v>
      </c>
      <c r="M177" s="4">
        <v>2234888</v>
      </c>
      <c r="N177" s="4">
        <v>4967069</v>
      </c>
      <c r="O177" s="4">
        <v>80161</v>
      </c>
      <c r="P177" s="4">
        <v>1886059</v>
      </c>
      <c r="Q177" s="4">
        <v>3081010</v>
      </c>
      <c r="R177" s="4">
        <v>-419985</v>
      </c>
      <c r="S177" s="4">
        <v>0</v>
      </c>
      <c r="T177" s="18">
        <f t="shared" si="10"/>
        <v>27.879991517071893</v>
      </c>
      <c r="U177" s="29">
        <f t="shared" si="11"/>
        <v>0.37971266354463767</v>
      </c>
      <c r="V177" s="18"/>
      <c r="W177" s="18">
        <f t="shared" si="12"/>
        <v>-0.13631406584204531</v>
      </c>
      <c r="X177" s="20">
        <f t="shared" si="13"/>
        <v>-8.4553888822563164E-2</v>
      </c>
    </row>
    <row r="178" spans="1:24" s="3" customFormat="1" ht="11.25" customHeight="1" x14ac:dyDescent="0.2">
      <c r="A178" s="2">
        <v>3061</v>
      </c>
      <c r="B178" s="4" t="s">
        <v>21</v>
      </c>
      <c r="C178" s="4" t="s">
        <v>9</v>
      </c>
      <c r="D178" s="4">
        <v>900049818</v>
      </c>
      <c r="E178" s="4" t="s">
        <v>49</v>
      </c>
      <c r="F178" s="4" t="s">
        <v>192</v>
      </c>
      <c r="G178" s="4" t="s">
        <v>74</v>
      </c>
      <c r="H178" s="4" t="s">
        <v>10</v>
      </c>
      <c r="I178" s="4" t="s">
        <v>193</v>
      </c>
      <c r="J178" s="4" t="s">
        <v>23</v>
      </c>
      <c r="K178" s="4" t="s">
        <v>194</v>
      </c>
      <c r="L178" s="4" t="s">
        <v>12</v>
      </c>
      <c r="M178" s="4">
        <v>34207149</v>
      </c>
      <c r="N178" s="4">
        <v>40761491</v>
      </c>
      <c r="O178" s="4">
        <v>15500862</v>
      </c>
      <c r="P178" s="4">
        <v>15597080</v>
      </c>
      <c r="Q178" s="4">
        <v>25164411</v>
      </c>
      <c r="R178" s="4">
        <v>10550456</v>
      </c>
      <c r="S178" s="4">
        <v>106672</v>
      </c>
      <c r="T178" s="18">
        <f t="shared" si="10"/>
        <v>2.2067901127047</v>
      </c>
      <c r="U178" s="29">
        <f t="shared" si="11"/>
        <v>0.38264252894968931</v>
      </c>
      <c r="V178" s="18">
        <f>R178/S178</f>
        <v>98.90557972101395</v>
      </c>
      <c r="W178" s="18">
        <f t="shared" si="12"/>
        <v>0.41926099522059151</v>
      </c>
      <c r="X178" s="20">
        <f t="shared" si="13"/>
        <v>0.25883390771942077</v>
      </c>
    </row>
    <row r="179" spans="1:24" s="3" customFormat="1" ht="11.25" customHeight="1" x14ac:dyDescent="0.2">
      <c r="A179" s="2">
        <v>22027</v>
      </c>
      <c r="B179" s="4" t="s">
        <v>19</v>
      </c>
      <c r="C179" s="4" t="s">
        <v>9</v>
      </c>
      <c r="D179" s="4">
        <v>900075189</v>
      </c>
      <c r="E179" s="4" t="s">
        <v>49</v>
      </c>
      <c r="F179" s="4" t="s">
        <v>771</v>
      </c>
      <c r="G179" s="4" t="s">
        <v>74</v>
      </c>
      <c r="H179" s="4" t="s">
        <v>10</v>
      </c>
      <c r="I179" s="4" t="s">
        <v>772</v>
      </c>
      <c r="J179" s="4" t="s">
        <v>13</v>
      </c>
      <c r="K179" s="4" t="s">
        <v>325</v>
      </c>
      <c r="L179" s="4" t="s">
        <v>12</v>
      </c>
      <c r="M179" s="4">
        <v>12086813</v>
      </c>
      <c r="N179" s="4">
        <v>16712792</v>
      </c>
      <c r="O179" s="4">
        <v>516186</v>
      </c>
      <c r="P179" s="4">
        <v>6438141</v>
      </c>
      <c r="Q179" s="4">
        <v>10274651</v>
      </c>
      <c r="R179" s="4">
        <v>1711813</v>
      </c>
      <c r="S179" s="4">
        <v>540384</v>
      </c>
      <c r="T179" s="18">
        <f t="shared" si="10"/>
        <v>23.415615688918336</v>
      </c>
      <c r="U179" s="29">
        <f t="shared" si="11"/>
        <v>0.38522234944346823</v>
      </c>
      <c r="V179" s="18">
        <f>R179/S179</f>
        <v>3.1677714366080418</v>
      </c>
      <c r="W179" s="18">
        <f t="shared" si="12"/>
        <v>0.16660546426345771</v>
      </c>
      <c r="X179" s="20">
        <f t="shared" si="13"/>
        <v>0.10242531588976875</v>
      </c>
    </row>
    <row r="180" spans="1:24" s="3" customFormat="1" ht="11.25" customHeight="1" x14ac:dyDescent="0.2">
      <c r="A180" s="2">
        <v>34105</v>
      </c>
      <c r="B180" s="4" t="s">
        <v>19</v>
      </c>
      <c r="C180" s="4" t="s">
        <v>9</v>
      </c>
      <c r="D180" s="4">
        <v>900535940</v>
      </c>
      <c r="E180" s="4" t="s">
        <v>49</v>
      </c>
      <c r="F180" s="4" t="s">
        <v>1025</v>
      </c>
      <c r="G180" s="4" t="s">
        <v>78</v>
      </c>
      <c r="H180" s="4" t="s">
        <v>10</v>
      </c>
      <c r="I180" s="4" t="s">
        <v>1026</v>
      </c>
      <c r="J180" s="4" t="s">
        <v>62</v>
      </c>
      <c r="K180" s="4" t="s">
        <v>63</v>
      </c>
      <c r="L180" s="4" t="s">
        <v>12</v>
      </c>
      <c r="M180" s="4">
        <v>1329925</v>
      </c>
      <c r="N180" s="4">
        <v>1660045</v>
      </c>
      <c r="O180" s="4">
        <v>80161</v>
      </c>
      <c r="P180" s="4">
        <v>642088</v>
      </c>
      <c r="Q180" s="4">
        <v>1017957</v>
      </c>
      <c r="R180" s="4">
        <v>61600</v>
      </c>
      <c r="S180" s="4"/>
      <c r="T180" s="18">
        <f t="shared" si="10"/>
        <v>16.590673769039807</v>
      </c>
      <c r="U180" s="29">
        <f t="shared" si="11"/>
        <v>0.38678951474207024</v>
      </c>
      <c r="V180" s="18"/>
      <c r="W180" s="18">
        <f t="shared" si="12"/>
        <v>6.0513361566353001E-2</v>
      </c>
      <c r="X180" s="20">
        <f t="shared" si="13"/>
        <v>3.710742781069188E-2</v>
      </c>
    </row>
    <row r="181" spans="1:24" s="3" customFormat="1" ht="11.25" customHeight="1" x14ac:dyDescent="0.2">
      <c r="A181" s="2">
        <v>3407</v>
      </c>
      <c r="B181" s="4" t="s">
        <v>19</v>
      </c>
      <c r="C181" s="4" t="s">
        <v>9</v>
      </c>
      <c r="D181" s="4">
        <v>800185534</v>
      </c>
      <c r="E181" s="4" t="s">
        <v>49</v>
      </c>
      <c r="F181" s="4" t="s">
        <v>372</v>
      </c>
      <c r="G181" s="4" t="s">
        <v>74</v>
      </c>
      <c r="H181" s="4" t="s">
        <v>10</v>
      </c>
      <c r="I181" s="4" t="s">
        <v>373</v>
      </c>
      <c r="J181" s="4" t="s">
        <v>11</v>
      </c>
      <c r="K181" s="4" t="s">
        <v>11</v>
      </c>
      <c r="L181" s="4" t="s">
        <v>12</v>
      </c>
      <c r="M181" s="4">
        <v>5388510</v>
      </c>
      <c r="N181" s="4">
        <v>5874447</v>
      </c>
      <c r="O181" s="4">
        <v>1666612</v>
      </c>
      <c r="P181" s="4">
        <v>2273677</v>
      </c>
      <c r="Q181" s="4">
        <v>3600770</v>
      </c>
      <c r="R181" s="4">
        <v>2022878</v>
      </c>
      <c r="S181" s="4"/>
      <c r="T181" s="18">
        <f t="shared" si="10"/>
        <v>3.233212049355219</v>
      </c>
      <c r="U181" s="29">
        <f t="shared" si="11"/>
        <v>0.38704528273044253</v>
      </c>
      <c r="V181" s="18"/>
      <c r="W181" s="18">
        <f t="shared" si="12"/>
        <v>0.56179039483221649</v>
      </c>
      <c r="X181" s="20">
        <f t="shared" si="13"/>
        <v>0.34435207262913431</v>
      </c>
    </row>
    <row r="182" spans="1:24" s="3" customFormat="1" ht="11.25" customHeight="1" x14ac:dyDescent="0.2">
      <c r="A182" s="2">
        <v>471</v>
      </c>
      <c r="B182" s="4" t="s">
        <v>24</v>
      </c>
      <c r="C182" s="4" t="s">
        <v>9</v>
      </c>
      <c r="D182" s="4">
        <v>811041784</v>
      </c>
      <c r="E182" s="4" t="s">
        <v>49</v>
      </c>
      <c r="F182" s="4" t="s">
        <v>288</v>
      </c>
      <c r="G182" s="4" t="s">
        <v>74</v>
      </c>
      <c r="H182" s="4" t="s">
        <v>10</v>
      </c>
      <c r="I182" s="4" t="s">
        <v>289</v>
      </c>
      <c r="J182" s="4" t="s">
        <v>13</v>
      </c>
      <c r="K182" s="4" t="s">
        <v>22</v>
      </c>
      <c r="L182" s="4" t="s">
        <v>12</v>
      </c>
      <c r="M182" s="4">
        <v>68469191</v>
      </c>
      <c r="N182" s="4">
        <v>75909595</v>
      </c>
      <c r="O182" s="4">
        <v>29185257</v>
      </c>
      <c r="P182" s="4">
        <v>29401676</v>
      </c>
      <c r="Q182" s="4">
        <v>46507919</v>
      </c>
      <c r="R182" s="4">
        <v>27129975</v>
      </c>
      <c r="S182" s="4">
        <v>15079831</v>
      </c>
      <c r="T182" s="18">
        <f t="shared" si="10"/>
        <v>2.3460198071923779</v>
      </c>
      <c r="U182" s="29">
        <f t="shared" si="11"/>
        <v>0.38732489614784532</v>
      </c>
      <c r="V182" s="18">
        <f>R182/S182</f>
        <v>1.7990901224290909</v>
      </c>
      <c r="W182" s="18">
        <f t="shared" si="12"/>
        <v>0.58334097898467574</v>
      </c>
      <c r="X182" s="20">
        <f t="shared" si="13"/>
        <v>0.35739849488065378</v>
      </c>
    </row>
    <row r="183" spans="1:24" s="3" customFormat="1" ht="11.25" customHeight="1" x14ac:dyDescent="0.2">
      <c r="A183" s="2">
        <v>31459</v>
      </c>
      <c r="B183" s="4" t="s">
        <v>19</v>
      </c>
      <c r="C183" s="4" t="s">
        <v>9</v>
      </c>
      <c r="D183" s="4">
        <v>900433389</v>
      </c>
      <c r="E183" s="4" t="s">
        <v>49</v>
      </c>
      <c r="F183" s="4" t="s">
        <v>974</v>
      </c>
      <c r="G183" s="4" t="s">
        <v>78</v>
      </c>
      <c r="H183" s="4" t="s">
        <v>10</v>
      </c>
      <c r="I183" s="4" t="s">
        <v>975</v>
      </c>
      <c r="J183" s="4" t="s">
        <v>11</v>
      </c>
      <c r="K183" s="4" t="s">
        <v>11</v>
      </c>
      <c r="L183" s="4" t="s">
        <v>12</v>
      </c>
      <c r="M183" s="4">
        <v>1664547</v>
      </c>
      <c r="N183" s="4">
        <v>1786605</v>
      </c>
      <c r="O183" s="4">
        <v>2057884</v>
      </c>
      <c r="P183" s="4">
        <v>695428</v>
      </c>
      <c r="Q183" s="4">
        <v>1091177</v>
      </c>
      <c r="R183" s="4">
        <v>463599</v>
      </c>
      <c r="S183" s="4">
        <v>21270</v>
      </c>
      <c r="T183" s="18">
        <f t="shared" si="10"/>
        <v>0.80886337616697535</v>
      </c>
      <c r="U183" s="29">
        <f t="shared" si="11"/>
        <v>0.38924552433246296</v>
      </c>
      <c r="V183" s="18">
        <f>R183/S183</f>
        <v>21.795909732016923</v>
      </c>
      <c r="W183" s="18">
        <f t="shared" si="12"/>
        <v>0.42486141111845283</v>
      </c>
      <c r="X183" s="20">
        <f t="shared" si="13"/>
        <v>0.25948600837902053</v>
      </c>
    </row>
    <row r="184" spans="1:24" s="3" customFormat="1" ht="11.25" customHeight="1" x14ac:dyDescent="0.2">
      <c r="A184" s="2">
        <v>415</v>
      </c>
      <c r="B184" s="4" t="s">
        <v>19</v>
      </c>
      <c r="C184" s="4" t="s">
        <v>9</v>
      </c>
      <c r="D184" s="4">
        <v>800019856</v>
      </c>
      <c r="E184" s="4" t="s">
        <v>49</v>
      </c>
      <c r="F184" s="4" t="s">
        <v>311</v>
      </c>
      <c r="G184" s="4" t="s">
        <v>74</v>
      </c>
      <c r="H184" s="4" t="s">
        <v>10</v>
      </c>
      <c r="I184" s="4" t="s">
        <v>312</v>
      </c>
      <c r="J184" s="4" t="s">
        <v>62</v>
      </c>
      <c r="K184" s="4" t="s">
        <v>63</v>
      </c>
      <c r="L184" s="4" t="s">
        <v>12</v>
      </c>
      <c r="M184" s="4">
        <v>34684345</v>
      </c>
      <c r="N184" s="4">
        <v>36941243</v>
      </c>
      <c r="O184" s="4">
        <v>5552446</v>
      </c>
      <c r="P184" s="4">
        <v>14405432</v>
      </c>
      <c r="Q184" s="4">
        <v>22535811</v>
      </c>
      <c r="R184" s="4">
        <v>3572577</v>
      </c>
      <c r="S184" s="4">
        <v>618910</v>
      </c>
      <c r="T184" s="18">
        <f t="shared" si="10"/>
        <v>6.2466784908849178</v>
      </c>
      <c r="U184" s="29">
        <f t="shared" si="11"/>
        <v>0.38995525949140369</v>
      </c>
      <c r="V184" s="18">
        <f>R184/S184</f>
        <v>5.7723691651451743</v>
      </c>
      <c r="W184" s="18">
        <f t="shared" si="12"/>
        <v>0.15852888542595606</v>
      </c>
      <c r="X184" s="20">
        <f t="shared" si="13"/>
        <v>9.670971277279436E-2</v>
      </c>
    </row>
    <row r="185" spans="1:24" s="3" customFormat="1" ht="11.25" customHeight="1" x14ac:dyDescent="0.2">
      <c r="A185" s="2">
        <v>4237</v>
      </c>
      <c r="B185" s="4" t="s">
        <v>21</v>
      </c>
      <c r="C185" s="4" t="s">
        <v>9</v>
      </c>
      <c r="D185" s="4">
        <v>900451549</v>
      </c>
      <c r="E185" s="4" t="s">
        <v>49</v>
      </c>
      <c r="F185" s="4" t="s">
        <v>223</v>
      </c>
      <c r="G185" s="4" t="s">
        <v>74</v>
      </c>
      <c r="H185" s="4" t="s">
        <v>10</v>
      </c>
      <c r="I185" s="4" t="s">
        <v>224</v>
      </c>
      <c r="J185" s="4" t="s">
        <v>17</v>
      </c>
      <c r="K185" s="4" t="s">
        <v>18</v>
      </c>
      <c r="L185" s="4" t="s">
        <v>12</v>
      </c>
      <c r="M185" s="4">
        <v>43723563</v>
      </c>
      <c r="N185" s="4">
        <v>46011154</v>
      </c>
      <c r="O185" s="4">
        <v>18057750</v>
      </c>
      <c r="P185" s="4">
        <v>18057750</v>
      </c>
      <c r="Q185" s="4">
        <v>27953404</v>
      </c>
      <c r="R185" s="4">
        <v>5972824</v>
      </c>
      <c r="S185" s="4">
        <v>3982888</v>
      </c>
      <c r="T185" s="18">
        <f t="shared" si="10"/>
        <v>2.4213184366823111</v>
      </c>
      <c r="U185" s="29">
        <f t="shared" si="11"/>
        <v>0.39246461847055608</v>
      </c>
      <c r="V185" s="18">
        <f>R185/S185</f>
        <v>1.4996213802647727</v>
      </c>
      <c r="W185" s="18">
        <f t="shared" si="12"/>
        <v>0.21367072146204447</v>
      </c>
      <c r="X185" s="20">
        <f t="shared" si="13"/>
        <v>0.12981252328511472</v>
      </c>
    </row>
    <row r="186" spans="1:24" s="3" customFormat="1" ht="11.25" customHeight="1" x14ac:dyDescent="0.2">
      <c r="A186" s="2">
        <v>17431</v>
      </c>
      <c r="B186" s="4" t="s">
        <v>19</v>
      </c>
      <c r="C186" s="4" t="s">
        <v>9</v>
      </c>
      <c r="D186" s="4">
        <v>890101977</v>
      </c>
      <c r="E186" s="4" t="s">
        <v>49</v>
      </c>
      <c r="F186" s="4" t="s">
        <v>699</v>
      </c>
      <c r="G186" s="4" t="s">
        <v>74</v>
      </c>
      <c r="H186" s="4" t="s">
        <v>10</v>
      </c>
      <c r="I186" s="4" t="s">
        <v>700</v>
      </c>
      <c r="J186" s="4" t="s">
        <v>17</v>
      </c>
      <c r="K186" s="4" t="s">
        <v>18</v>
      </c>
      <c r="L186" s="4" t="s">
        <v>12</v>
      </c>
      <c r="M186" s="4">
        <v>12183542</v>
      </c>
      <c r="N186" s="4">
        <v>16661320</v>
      </c>
      <c r="O186" s="4">
        <v>3170245</v>
      </c>
      <c r="P186" s="4">
        <v>6543124</v>
      </c>
      <c r="Q186" s="4">
        <v>10118196</v>
      </c>
      <c r="R186" s="4">
        <v>2595378</v>
      </c>
      <c r="S186" s="4">
        <v>167920</v>
      </c>
      <c r="T186" s="18">
        <f t="shared" si="10"/>
        <v>3.8430916222563241</v>
      </c>
      <c r="U186" s="29">
        <f t="shared" si="11"/>
        <v>0.39271342246592705</v>
      </c>
      <c r="V186" s="18">
        <f>R186/S186</f>
        <v>15.456038589804669</v>
      </c>
      <c r="W186" s="18">
        <f t="shared" si="12"/>
        <v>0.25650600166274701</v>
      </c>
      <c r="X186" s="20">
        <f t="shared" si="13"/>
        <v>0.15577265186671885</v>
      </c>
    </row>
    <row r="187" spans="1:24" s="3" customFormat="1" ht="11.25" customHeight="1" x14ac:dyDescent="0.2">
      <c r="A187" s="2">
        <v>29803</v>
      </c>
      <c r="B187" s="4" t="s">
        <v>19</v>
      </c>
      <c r="C187" s="4" t="s">
        <v>9</v>
      </c>
      <c r="D187" s="4">
        <v>900384485</v>
      </c>
      <c r="E187" s="4" t="s">
        <v>49</v>
      </c>
      <c r="F187" s="4" t="s">
        <v>941</v>
      </c>
      <c r="G187" s="4" t="s">
        <v>78</v>
      </c>
      <c r="H187" s="4" t="s">
        <v>10</v>
      </c>
      <c r="I187" s="4" t="s">
        <v>942</v>
      </c>
      <c r="J187" s="4" t="s">
        <v>368</v>
      </c>
      <c r="K187" s="4" t="s">
        <v>369</v>
      </c>
      <c r="L187" s="4" t="s">
        <v>12</v>
      </c>
      <c r="M187" s="4">
        <v>1697384</v>
      </c>
      <c r="N187" s="4">
        <v>7001609</v>
      </c>
      <c r="O187" s="4">
        <v>516186</v>
      </c>
      <c r="P187" s="4">
        <v>2756030</v>
      </c>
      <c r="Q187" s="4">
        <v>4245579</v>
      </c>
      <c r="R187" s="4">
        <v>659310</v>
      </c>
      <c r="S187" s="4"/>
      <c r="T187" s="18">
        <f t="shared" si="10"/>
        <v>3.2883185518398408</v>
      </c>
      <c r="U187" s="29">
        <f t="shared" si="11"/>
        <v>0.39362809319972025</v>
      </c>
      <c r="V187" s="18"/>
      <c r="W187" s="18">
        <f t="shared" si="12"/>
        <v>0.15529330628401922</v>
      </c>
      <c r="X187" s="20">
        <f t="shared" si="13"/>
        <v>9.4165498244760601E-2</v>
      </c>
    </row>
    <row r="188" spans="1:24" s="3" customFormat="1" ht="11.25" customHeight="1" x14ac:dyDescent="0.2">
      <c r="A188" s="2">
        <v>27909</v>
      </c>
      <c r="B188" s="4" t="s">
        <v>19</v>
      </c>
      <c r="C188" s="4" t="s">
        <v>9</v>
      </c>
      <c r="D188" s="4">
        <v>900318694</v>
      </c>
      <c r="E188" s="4" t="s">
        <v>49</v>
      </c>
      <c r="F188" s="4" t="s">
        <v>893</v>
      </c>
      <c r="G188" s="4" t="s">
        <v>74</v>
      </c>
      <c r="H188" s="4" t="s">
        <v>10</v>
      </c>
      <c r="I188" s="4" t="s">
        <v>894</v>
      </c>
      <c r="J188" s="4" t="s">
        <v>15</v>
      </c>
      <c r="K188" s="4" t="s">
        <v>16</v>
      </c>
      <c r="L188" s="4" t="s">
        <v>12</v>
      </c>
      <c r="M188" s="4">
        <v>14561214</v>
      </c>
      <c r="N188" s="4">
        <v>15160972</v>
      </c>
      <c r="O188" s="4">
        <v>3170245</v>
      </c>
      <c r="P188" s="4">
        <v>5971183</v>
      </c>
      <c r="Q188" s="4">
        <v>9189789</v>
      </c>
      <c r="R188" s="4">
        <v>2135748</v>
      </c>
      <c r="S188" s="4">
        <v>345592</v>
      </c>
      <c r="T188" s="18">
        <f t="shared" si="10"/>
        <v>4.5930879159181703</v>
      </c>
      <c r="U188" s="29">
        <f t="shared" si="11"/>
        <v>0.39385225432775683</v>
      </c>
      <c r="V188" s="18">
        <f>R188/S188</f>
        <v>6.1799694437371233</v>
      </c>
      <c r="W188" s="18">
        <f t="shared" si="12"/>
        <v>0.23240446543440768</v>
      </c>
      <c r="X188" s="20">
        <f t="shared" si="13"/>
        <v>0.14087144280722899</v>
      </c>
    </row>
    <row r="189" spans="1:24" s="3" customFormat="1" ht="11.25" customHeight="1" x14ac:dyDescent="0.2">
      <c r="A189" s="2">
        <v>825</v>
      </c>
      <c r="B189" s="4" t="s">
        <v>19</v>
      </c>
      <c r="C189" s="4" t="s">
        <v>9</v>
      </c>
      <c r="D189" s="4">
        <v>800042641</v>
      </c>
      <c r="E189" s="4" t="s">
        <v>49</v>
      </c>
      <c r="F189" s="4" t="s">
        <v>323</v>
      </c>
      <c r="G189" s="4" t="s">
        <v>74</v>
      </c>
      <c r="H189" s="4" t="s">
        <v>10</v>
      </c>
      <c r="I189" s="4" t="s">
        <v>324</v>
      </c>
      <c r="J189" s="4" t="s">
        <v>13</v>
      </c>
      <c r="K189" s="4" t="s">
        <v>325</v>
      </c>
      <c r="L189" s="4" t="s">
        <v>12</v>
      </c>
      <c r="M189" s="4">
        <v>34984681</v>
      </c>
      <c r="N189" s="4">
        <v>50493352</v>
      </c>
      <c r="O189" s="4">
        <v>6380118</v>
      </c>
      <c r="P189" s="4">
        <v>20027564</v>
      </c>
      <c r="Q189" s="4">
        <v>30465788</v>
      </c>
      <c r="R189" s="4">
        <v>1318959</v>
      </c>
      <c r="S189" s="4"/>
      <c r="T189" s="18">
        <f t="shared" si="10"/>
        <v>5.4833909028014842</v>
      </c>
      <c r="U189" s="29">
        <f t="shared" si="11"/>
        <v>0.39663764053533224</v>
      </c>
      <c r="V189" s="18"/>
      <c r="W189" s="18">
        <f t="shared" si="12"/>
        <v>4.3293119482089221E-2</v>
      </c>
      <c r="X189" s="20">
        <f t="shared" si="13"/>
        <v>2.6121438719299128E-2</v>
      </c>
    </row>
    <row r="190" spans="1:24" s="3" customFormat="1" ht="11.25" customHeight="1" x14ac:dyDescent="0.2">
      <c r="A190" s="2">
        <v>29891</v>
      </c>
      <c r="B190" s="4" t="s">
        <v>19</v>
      </c>
      <c r="C190" s="4" t="s">
        <v>9</v>
      </c>
      <c r="D190" s="4">
        <v>900387617</v>
      </c>
      <c r="E190" s="4" t="s">
        <v>49</v>
      </c>
      <c r="F190" s="4" t="s">
        <v>943</v>
      </c>
      <c r="G190" s="4" t="s">
        <v>74</v>
      </c>
      <c r="H190" s="4" t="s">
        <v>10</v>
      </c>
      <c r="I190" s="4" t="s">
        <v>944</v>
      </c>
      <c r="J190" s="4" t="s">
        <v>465</v>
      </c>
      <c r="K190" s="4" t="s">
        <v>622</v>
      </c>
      <c r="L190" s="4" t="s">
        <v>12</v>
      </c>
      <c r="M190" s="4">
        <v>3760870</v>
      </c>
      <c r="N190" s="4">
        <v>4396287</v>
      </c>
      <c r="O190" s="4">
        <v>2057884</v>
      </c>
      <c r="P190" s="4">
        <v>1756543</v>
      </c>
      <c r="Q190" s="4">
        <v>2639744</v>
      </c>
      <c r="R190" s="4">
        <v>10788</v>
      </c>
      <c r="S190" s="4"/>
      <c r="T190" s="18">
        <f t="shared" si="10"/>
        <v>1.8275422715760461</v>
      </c>
      <c r="U190" s="29">
        <f t="shared" si="11"/>
        <v>0.3995514851509922</v>
      </c>
      <c r="V190" s="18"/>
      <c r="W190" s="18">
        <f t="shared" si="12"/>
        <v>4.0867599282354656E-3</v>
      </c>
      <c r="X190" s="20">
        <f t="shared" si="13"/>
        <v>2.4538889294534231E-3</v>
      </c>
    </row>
    <row r="191" spans="1:24" s="3" customFormat="1" ht="11.25" customHeight="1" x14ac:dyDescent="0.2">
      <c r="A191" s="2">
        <v>155</v>
      </c>
      <c r="B191" s="4" t="s">
        <v>21</v>
      </c>
      <c r="C191" s="4" t="s">
        <v>9</v>
      </c>
      <c r="D191" s="4">
        <v>800051319</v>
      </c>
      <c r="E191" s="4" t="s">
        <v>49</v>
      </c>
      <c r="F191" s="4" t="s">
        <v>80</v>
      </c>
      <c r="G191" s="4" t="s">
        <v>74</v>
      </c>
      <c r="H191" s="4" t="s">
        <v>10</v>
      </c>
      <c r="I191" s="4" t="s">
        <v>81</v>
      </c>
      <c r="J191" s="4" t="s">
        <v>13</v>
      </c>
      <c r="K191" s="4" t="s">
        <v>22</v>
      </c>
      <c r="L191" s="4" t="s">
        <v>12</v>
      </c>
      <c r="M191" s="4">
        <v>38103064</v>
      </c>
      <c r="N191" s="4">
        <v>57894848</v>
      </c>
      <c r="O191" s="4">
        <v>11608524</v>
      </c>
      <c r="P191" s="4">
        <v>23290496</v>
      </c>
      <c r="Q191" s="4">
        <v>34604352</v>
      </c>
      <c r="R191" s="4">
        <v>336028</v>
      </c>
      <c r="S191" s="4">
        <v>1153434</v>
      </c>
      <c r="T191" s="18">
        <f t="shared" si="10"/>
        <v>3.2823349462860221</v>
      </c>
      <c r="U191" s="29">
        <f t="shared" si="11"/>
        <v>0.40228961305848837</v>
      </c>
      <c r="V191" s="18">
        <f t="shared" ref="V191:V204" si="14">R191/S191</f>
        <v>0.29132832914583756</v>
      </c>
      <c r="W191" s="18">
        <f t="shared" si="12"/>
        <v>9.7105705085880536E-3</v>
      </c>
      <c r="X191" s="20">
        <f t="shared" si="13"/>
        <v>5.804108856110996E-3</v>
      </c>
    </row>
    <row r="192" spans="1:24" s="3" customFormat="1" ht="11.25" customHeight="1" x14ac:dyDescent="0.2">
      <c r="A192" s="2">
        <v>93</v>
      </c>
      <c r="B192" s="4" t="s">
        <v>21</v>
      </c>
      <c r="C192" s="4" t="s">
        <v>9</v>
      </c>
      <c r="D192" s="4">
        <v>800026212</v>
      </c>
      <c r="E192" s="4" t="s">
        <v>49</v>
      </c>
      <c r="F192" s="4" t="s">
        <v>73</v>
      </c>
      <c r="G192" s="4" t="s">
        <v>74</v>
      </c>
      <c r="H192" s="4" t="s">
        <v>75</v>
      </c>
      <c r="I192" s="4" t="s">
        <v>76</v>
      </c>
      <c r="J192" s="4" t="s">
        <v>11</v>
      </c>
      <c r="K192" s="4" t="s">
        <v>11</v>
      </c>
      <c r="L192" s="4" t="s">
        <v>12</v>
      </c>
      <c r="M192" s="4">
        <v>52756828</v>
      </c>
      <c r="N192" s="4">
        <v>72854435</v>
      </c>
      <c r="O192" s="4">
        <v>27317034</v>
      </c>
      <c r="P192" s="4">
        <v>29530921</v>
      </c>
      <c r="Q192" s="4">
        <v>43323514</v>
      </c>
      <c r="R192" s="4">
        <v>-3295506</v>
      </c>
      <c r="S192" s="4">
        <v>1663274</v>
      </c>
      <c r="T192" s="18">
        <f t="shared" si="10"/>
        <v>1.9312795086025811</v>
      </c>
      <c r="U192" s="29">
        <f t="shared" si="11"/>
        <v>0.40534143185655069</v>
      </c>
      <c r="V192" s="18">
        <f t="shared" si="14"/>
        <v>-1.9813368092088255</v>
      </c>
      <c r="W192" s="18">
        <f t="shared" si="12"/>
        <v>-7.6067375328787962E-2</v>
      </c>
      <c r="X192" s="20">
        <f t="shared" si="13"/>
        <v>-4.5234116495447396E-2</v>
      </c>
    </row>
    <row r="193" spans="1:24" s="3" customFormat="1" ht="11.25" customHeight="1" x14ac:dyDescent="0.2">
      <c r="A193" s="2">
        <v>29347</v>
      </c>
      <c r="B193" s="4" t="s">
        <v>19</v>
      </c>
      <c r="C193" s="4" t="s">
        <v>9</v>
      </c>
      <c r="D193" s="4">
        <v>900367678</v>
      </c>
      <c r="E193" s="4" t="s">
        <v>49</v>
      </c>
      <c r="F193" s="4" t="s">
        <v>935</v>
      </c>
      <c r="G193" s="4" t="s">
        <v>74</v>
      </c>
      <c r="H193" s="4" t="s">
        <v>10</v>
      </c>
      <c r="I193" s="4" t="s">
        <v>936</v>
      </c>
      <c r="J193" s="4" t="s">
        <v>11</v>
      </c>
      <c r="K193" s="4" t="s">
        <v>11</v>
      </c>
      <c r="L193" s="4" t="s">
        <v>12</v>
      </c>
      <c r="M193" s="4">
        <v>32529473</v>
      </c>
      <c r="N193" s="4">
        <v>33330826</v>
      </c>
      <c r="O193" s="4">
        <v>80161</v>
      </c>
      <c r="P193" s="4">
        <v>13557488</v>
      </c>
      <c r="Q193" s="4">
        <v>19773338</v>
      </c>
      <c r="R193" s="4">
        <v>5068489</v>
      </c>
      <c r="S193" s="4">
        <v>1895377</v>
      </c>
      <c r="T193" s="18">
        <f t="shared" si="10"/>
        <v>405.80173650528315</v>
      </c>
      <c r="U193" s="29">
        <f t="shared" si="11"/>
        <v>0.40675523612886161</v>
      </c>
      <c r="V193" s="18">
        <f t="shared" si="14"/>
        <v>2.6741323757753737</v>
      </c>
      <c r="W193" s="18">
        <f t="shared" si="12"/>
        <v>0.25632945737335799</v>
      </c>
      <c r="X193" s="20">
        <f t="shared" si="13"/>
        <v>0.15206610841267479</v>
      </c>
    </row>
    <row r="194" spans="1:24" s="3" customFormat="1" ht="11.25" customHeight="1" x14ac:dyDescent="0.2">
      <c r="A194" s="2">
        <v>27711</v>
      </c>
      <c r="B194" s="4" t="s">
        <v>19</v>
      </c>
      <c r="C194" s="4" t="s">
        <v>9</v>
      </c>
      <c r="D194" s="4">
        <v>900311609</v>
      </c>
      <c r="E194" s="4" t="s">
        <v>49</v>
      </c>
      <c r="F194" s="4" t="s">
        <v>889</v>
      </c>
      <c r="G194" s="4" t="s">
        <v>74</v>
      </c>
      <c r="H194" s="4" t="s">
        <v>10</v>
      </c>
      <c r="I194" s="4" t="s">
        <v>890</v>
      </c>
      <c r="J194" s="4" t="s">
        <v>11</v>
      </c>
      <c r="K194" s="4" t="s">
        <v>11</v>
      </c>
      <c r="L194" s="4" t="s">
        <v>12</v>
      </c>
      <c r="M194" s="4">
        <v>12089417</v>
      </c>
      <c r="N194" s="4">
        <v>14323144</v>
      </c>
      <c r="O194" s="4">
        <v>1198575</v>
      </c>
      <c r="P194" s="4">
        <v>5834365</v>
      </c>
      <c r="Q194" s="4">
        <v>8488779</v>
      </c>
      <c r="R194" s="4">
        <v>1155002</v>
      </c>
      <c r="S194" s="4">
        <v>790752</v>
      </c>
      <c r="T194" s="18">
        <f t="shared" si="10"/>
        <v>10.086491875769143</v>
      </c>
      <c r="U194" s="29">
        <f t="shared" si="11"/>
        <v>0.40733829109028019</v>
      </c>
      <c r="V194" s="18">
        <f t="shared" si="14"/>
        <v>1.4606374691432966</v>
      </c>
      <c r="W194" s="18">
        <f t="shared" si="12"/>
        <v>0.1360622063550011</v>
      </c>
      <c r="X194" s="20">
        <f t="shared" si="13"/>
        <v>8.0638859736381907E-2</v>
      </c>
    </row>
    <row r="195" spans="1:24" s="3" customFormat="1" ht="11.25" customHeight="1" x14ac:dyDescent="0.2">
      <c r="A195" s="2">
        <v>24675</v>
      </c>
      <c r="B195" s="4" t="s">
        <v>19</v>
      </c>
      <c r="C195" s="4" t="s">
        <v>9</v>
      </c>
      <c r="D195" s="4">
        <v>900180069</v>
      </c>
      <c r="E195" s="4" t="s">
        <v>49</v>
      </c>
      <c r="F195" s="4" t="s">
        <v>834</v>
      </c>
      <c r="G195" s="4" t="s">
        <v>74</v>
      </c>
      <c r="H195" s="4" t="s">
        <v>14</v>
      </c>
      <c r="I195" s="4" t="s">
        <v>835</v>
      </c>
      <c r="J195" s="4" t="s">
        <v>11</v>
      </c>
      <c r="K195" s="4" t="s">
        <v>11</v>
      </c>
      <c r="L195" s="4" t="s">
        <v>12</v>
      </c>
      <c r="M195" s="4">
        <v>5338242</v>
      </c>
      <c r="N195" s="4">
        <v>6006424</v>
      </c>
      <c r="O195" s="4">
        <v>2057884</v>
      </c>
      <c r="P195" s="4">
        <v>2474046</v>
      </c>
      <c r="Q195" s="4">
        <v>3532378</v>
      </c>
      <c r="R195" s="4">
        <v>420206</v>
      </c>
      <c r="S195" s="4">
        <v>91768</v>
      </c>
      <c r="T195" s="18">
        <f t="shared" si="10"/>
        <v>2.5940441735297033</v>
      </c>
      <c r="U195" s="29">
        <f t="shared" si="11"/>
        <v>0.41189999240812836</v>
      </c>
      <c r="V195" s="18">
        <f t="shared" si="14"/>
        <v>4.5790035742306685</v>
      </c>
      <c r="W195" s="18">
        <f t="shared" si="12"/>
        <v>0.11895839007037186</v>
      </c>
      <c r="X195" s="20">
        <f t="shared" si="13"/>
        <v>6.9959430103502515E-2</v>
      </c>
    </row>
    <row r="196" spans="1:24" s="3" customFormat="1" ht="11.25" customHeight="1" x14ac:dyDescent="0.2">
      <c r="A196" s="2">
        <v>12267</v>
      </c>
      <c r="B196" s="4" t="s">
        <v>19</v>
      </c>
      <c r="C196" s="4" t="s">
        <v>9</v>
      </c>
      <c r="D196" s="4">
        <v>830097194</v>
      </c>
      <c r="E196" s="4" t="s">
        <v>49</v>
      </c>
      <c r="F196" s="4" t="s">
        <v>586</v>
      </c>
      <c r="G196" s="4" t="s">
        <v>423</v>
      </c>
      <c r="H196" s="4" t="s">
        <v>10</v>
      </c>
      <c r="I196" s="4" t="s">
        <v>587</v>
      </c>
      <c r="J196" s="4" t="s">
        <v>11</v>
      </c>
      <c r="K196" s="4" t="s">
        <v>11</v>
      </c>
      <c r="L196" s="4" t="s">
        <v>12</v>
      </c>
      <c r="M196" s="4">
        <v>15370378</v>
      </c>
      <c r="N196" s="4">
        <v>21338836</v>
      </c>
      <c r="O196" s="4">
        <v>1730981</v>
      </c>
      <c r="P196" s="4">
        <v>8807697</v>
      </c>
      <c r="Q196" s="4">
        <v>12531139</v>
      </c>
      <c r="R196" s="4">
        <v>3321262</v>
      </c>
      <c r="S196" s="4">
        <v>427653</v>
      </c>
      <c r="T196" s="18">
        <f t="shared" si="10"/>
        <v>8.8795763789435007</v>
      </c>
      <c r="U196" s="29">
        <f t="shared" si="11"/>
        <v>0.4127543320544757</v>
      </c>
      <c r="V196" s="18">
        <f t="shared" si="14"/>
        <v>7.7662544165479961</v>
      </c>
      <c r="W196" s="18">
        <f t="shared" si="12"/>
        <v>0.26504071178206545</v>
      </c>
      <c r="X196" s="20">
        <f t="shared" si="13"/>
        <v>0.15564400982321622</v>
      </c>
    </row>
    <row r="197" spans="1:24" s="3" customFormat="1" ht="11.25" customHeight="1" x14ac:dyDescent="0.2">
      <c r="A197" s="2">
        <v>13971</v>
      </c>
      <c r="B197" s="4" t="s">
        <v>19</v>
      </c>
      <c r="C197" s="4" t="s">
        <v>9</v>
      </c>
      <c r="D197" s="4">
        <v>830508713</v>
      </c>
      <c r="E197" s="4" t="s">
        <v>49</v>
      </c>
      <c r="F197" s="4" t="s">
        <v>627</v>
      </c>
      <c r="G197" s="4" t="s">
        <v>74</v>
      </c>
      <c r="H197" s="4" t="s">
        <v>10</v>
      </c>
      <c r="I197" s="4" t="s">
        <v>628</v>
      </c>
      <c r="J197" s="4" t="s">
        <v>17</v>
      </c>
      <c r="K197" s="4" t="s">
        <v>629</v>
      </c>
      <c r="L197" s="4" t="s">
        <v>12</v>
      </c>
      <c r="M197" s="4">
        <v>3207890</v>
      </c>
      <c r="N197" s="4">
        <v>3579787</v>
      </c>
      <c r="O197" s="4">
        <v>774590</v>
      </c>
      <c r="P197" s="4">
        <v>1479391</v>
      </c>
      <c r="Q197" s="4">
        <v>2100396</v>
      </c>
      <c r="R197" s="4">
        <v>546314</v>
      </c>
      <c r="S197" s="4">
        <v>154459</v>
      </c>
      <c r="T197" s="18">
        <f t="shared" si="10"/>
        <v>4.1414038394505477</v>
      </c>
      <c r="U197" s="29">
        <f t="shared" si="11"/>
        <v>0.41326229744954102</v>
      </c>
      <c r="V197" s="18">
        <f t="shared" si="14"/>
        <v>3.536951553486686</v>
      </c>
      <c r="W197" s="18">
        <f t="shared" si="12"/>
        <v>0.26010047629113747</v>
      </c>
      <c r="X197" s="20">
        <f t="shared" si="13"/>
        <v>0.15261075589134213</v>
      </c>
    </row>
    <row r="198" spans="1:24" s="3" customFormat="1" ht="11.25" customHeight="1" x14ac:dyDescent="0.2">
      <c r="A198" s="2">
        <v>979</v>
      </c>
      <c r="B198" s="4" t="s">
        <v>21</v>
      </c>
      <c r="C198" s="4" t="s">
        <v>9</v>
      </c>
      <c r="D198" s="4">
        <v>811021765</v>
      </c>
      <c r="E198" s="4" t="s">
        <v>49</v>
      </c>
      <c r="F198" s="4" t="s">
        <v>101</v>
      </c>
      <c r="G198" s="4" t="s">
        <v>74</v>
      </c>
      <c r="H198" s="4" t="s">
        <v>14</v>
      </c>
      <c r="I198" s="4" t="s">
        <v>102</v>
      </c>
      <c r="J198" s="4" t="s">
        <v>13</v>
      </c>
      <c r="K198" s="4" t="s">
        <v>103</v>
      </c>
      <c r="L198" s="4" t="s">
        <v>12</v>
      </c>
      <c r="M198" s="4">
        <v>122981128</v>
      </c>
      <c r="N198" s="4">
        <v>144497245</v>
      </c>
      <c r="O198" s="4">
        <v>57836155</v>
      </c>
      <c r="P198" s="4">
        <v>59756224</v>
      </c>
      <c r="Q198" s="4">
        <v>84741021</v>
      </c>
      <c r="R198" s="4">
        <v>6854248</v>
      </c>
      <c r="S198" s="4">
        <v>975595</v>
      </c>
      <c r="T198" s="18">
        <f t="shared" si="10"/>
        <v>2.1263710908859692</v>
      </c>
      <c r="U198" s="29">
        <f t="shared" si="11"/>
        <v>0.41354576691064249</v>
      </c>
      <c r="V198" s="18">
        <f t="shared" si="14"/>
        <v>7.0257104638707659</v>
      </c>
      <c r="W198" s="18">
        <f t="shared" si="12"/>
        <v>8.088465207422979E-2</v>
      </c>
      <c r="X198" s="20">
        <f t="shared" si="13"/>
        <v>4.7435146600891938E-2</v>
      </c>
    </row>
    <row r="199" spans="1:24" s="3" customFormat="1" ht="11.25" customHeight="1" x14ac:dyDescent="0.2">
      <c r="A199" s="2">
        <v>18649</v>
      </c>
      <c r="B199" s="4" t="s">
        <v>19</v>
      </c>
      <c r="C199" s="4" t="s">
        <v>9</v>
      </c>
      <c r="D199" s="4">
        <v>890406136</v>
      </c>
      <c r="E199" s="4" t="s">
        <v>49</v>
      </c>
      <c r="F199" s="4" t="s">
        <v>724</v>
      </c>
      <c r="G199" s="4" t="s">
        <v>74</v>
      </c>
      <c r="H199" s="4" t="s">
        <v>75</v>
      </c>
      <c r="I199" s="4" t="s">
        <v>725</v>
      </c>
      <c r="J199" s="4" t="s">
        <v>26</v>
      </c>
      <c r="K199" s="4" t="s">
        <v>27</v>
      </c>
      <c r="L199" s="4" t="s">
        <v>12</v>
      </c>
      <c r="M199" s="4">
        <v>38591801</v>
      </c>
      <c r="N199" s="4">
        <v>48643069</v>
      </c>
      <c r="O199" s="4">
        <v>731046</v>
      </c>
      <c r="P199" s="4">
        <v>20148727</v>
      </c>
      <c r="Q199" s="4">
        <v>28494342</v>
      </c>
      <c r="R199" s="4">
        <v>2361496</v>
      </c>
      <c r="S199" s="4">
        <v>3225857</v>
      </c>
      <c r="T199" s="18">
        <f t="shared" si="10"/>
        <v>52.789839490264633</v>
      </c>
      <c r="U199" s="29">
        <f t="shared" si="11"/>
        <v>0.41421578478117815</v>
      </c>
      <c r="V199" s="18">
        <f t="shared" si="14"/>
        <v>0.73205228874063544</v>
      </c>
      <c r="W199" s="18">
        <f t="shared" si="12"/>
        <v>8.2875961831299708E-2</v>
      </c>
      <c r="X199" s="20">
        <f t="shared" si="13"/>
        <v>4.8547430261852924E-2</v>
      </c>
    </row>
    <row r="200" spans="1:24" s="3" customFormat="1" ht="11.25" customHeight="1" x14ac:dyDescent="0.2">
      <c r="A200" s="2">
        <v>25001</v>
      </c>
      <c r="B200" s="4" t="s">
        <v>19</v>
      </c>
      <c r="C200" s="4" t="s">
        <v>9</v>
      </c>
      <c r="D200" s="4">
        <v>900193129</v>
      </c>
      <c r="E200" s="4" t="s">
        <v>49</v>
      </c>
      <c r="F200" s="4" t="s">
        <v>838</v>
      </c>
      <c r="G200" s="4" t="s">
        <v>74</v>
      </c>
      <c r="H200" s="4" t="s">
        <v>10</v>
      </c>
      <c r="I200" s="4" t="s">
        <v>839</v>
      </c>
      <c r="J200" s="4" t="s">
        <v>11</v>
      </c>
      <c r="K200" s="4" t="s">
        <v>11</v>
      </c>
      <c r="L200" s="4" t="s">
        <v>12</v>
      </c>
      <c r="M200" s="4">
        <v>25085361</v>
      </c>
      <c r="N200" s="4">
        <v>26672410</v>
      </c>
      <c r="O200" s="4">
        <v>731046</v>
      </c>
      <c r="P200" s="4">
        <v>11079297</v>
      </c>
      <c r="Q200" s="4">
        <v>15593113</v>
      </c>
      <c r="R200" s="4">
        <v>5777909</v>
      </c>
      <c r="S200" s="4">
        <v>124238</v>
      </c>
      <c r="T200" s="18">
        <f t="shared" si="10"/>
        <v>34.314340000492443</v>
      </c>
      <c r="U200" s="29">
        <f t="shared" si="11"/>
        <v>0.41538417413349599</v>
      </c>
      <c r="V200" s="18">
        <f t="shared" si="14"/>
        <v>46.50677731450925</v>
      </c>
      <c r="W200" s="18">
        <f t="shared" si="12"/>
        <v>0.37054236700522852</v>
      </c>
      <c r="X200" s="20">
        <f t="shared" si="13"/>
        <v>0.21662493190529089</v>
      </c>
    </row>
    <row r="201" spans="1:24" s="3" customFormat="1" ht="11.25" customHeight="1" x14ac:dyDescent="0.2">
      <c r="A201" s="2">
        <v>10441</v>
      </c>
      <c r="B201" s="4" t="s">
        <v>19</v>
      </c>
      <c r="C201" s="4" t="s">
        <v>9</v>
      </c>
      <c r="D201" s="4">
        <v>830034462</v>
      </c>
      <c r="E201" s="4" t="s">
        <v>49</v>
      </c>
      <c r="F201" s="4" t="s">
        <v>530</v>
      </c>
      <c r="G201" s="4" t="s">
        <v>74</v>
      </c>
      <c r="H201" s="4" t="s">
        <v>10</v>
      </c>
      <c r="I201" s="4" t="s">
        <v>531</v>
      </c>
      <c r="J201" s="4" t="s">
        <v>11</v>
      </c>
      <c r="K201" s="4" t="s">
        <v>11</v>
      </c>
      <c r="L201" s="4" t="s">
        <v>12</v>
      </c>
      <c r="M201" s="4">
        <v>31894469</v>
      </c>
      <c r="N201" s="4">
        <v>35581570</v>
      </c>
      <c r="O201" s="4">
        <v>731046</v>
      </c>
      <c r="P201" s="4">
        <v>14780523</v>
      </c>
      <c r="Q201" s="4">
        <v>20801047</v>
      </c>
      <c r="R201" s="4">
        <v>3489045</v>
      </c>
      <c r="S201" s="4">
        <v>2191917</v>
      </c>
      <c r="T201" s="18">
        <f t="shared" si="10"/>
        <v>43.628539106978224</v>
      </c>
      <c r="U201" s="29">
        <f t="shared" si="11"/>
        <v>0.41539828062674017</v>
      </c>
      <c r="V201" s="18">
        <f t="shared" si="14"/>
        <v>1.5917778821004627</v>
      </c>
      <c r="W201" s="18">
        <f t="shared" si="12"/>
        <v>0.16773410492269933</v>
      </c>
      <c r="X201" s="20">
        <f t="shared" si="13"/>
        <v>9.8057646135344789E-2</v>
      </c>
    </row>
    <row r="202" spans="1:24" s="3" customFormat="1" ht="11.25" customHeight="1" x14ac:dyDescent="0.2">
      <c r="A202" s="2">
        <v>14519</v>
      </c>
      <c r="B202" s="4" t="s">
        <v>19</v>
      </c>
      <c r="C202" s="4" t="s">
        <v>9</v>
      </c>
      <c r="D202" s="4">
        <v>860000100</v>
      </c>
      <c r="E202" s="4" t="s">
        <v>49</v>
      </c>
      <c r="F202" s="4" t="s">
        <v>634</v>
      </c>
      <c r="G202" s="4" t="s">
        <v>74</v>
      </c>
      <c r="H202" s="4" t="s">
        <v>10</v>
      </c>
      <c r="I202" s="4" t="s">
        <v>635</v>
      </c>
      <c r="J202" s="4" t="s">
        <v>11</v>
      </c>
      <c r="K202" s="4" t="s">
        <v>11</v>
      </c>
      <c r="L202" s="4" t="s">
        <v>12</v>
      </c>
      <c r="M202" s="4">
        <v>21835320</v>
      </c>
      <c r="N202" s="4">
        <v>22822390</v>
      </c>
      <c r="O202" s="4">
        <v>20892440</v>
      </c>
      <c r="P202" s="4">
        <v>9484252</v>
      </c>
      <c r="Q202" s="4">
        <v>13338138</v>
      </c>
      <c r="R202" s="4">
        <v>3572563</v>
      </c>
      <c r="S202" s="4">
        <v>751795</v>
      </c>
      <c r="T202" s="18">
        <f t="shared" si="10"/>
        <v>1.0451302002063905</v>
      </c>
      <c r="U202" s="29">
        <f t="shared" si="11"/>
        <v>0.41556786997330253</v>
      </c>
      <c r="V202" s="18">
        <f t="shared" si="14"/>
        <v>4.7520441077687403</v>
      </c>
      <c r="W202" s="18">
        <f t="shared" si="12"/>
        <v>0.26784570679955477</v>
      </c>
      <c r="X202" s="20">
        <f t="shared" si="13"/>
        <v>0.15653763694337008</v>
      </c>
    </row>
    <row r="203" spans="1:24" s="3" customFormat="1" ht="11.25" customHeight="1" x14ac:dyDescent="0.2">
      <c r="A203" s="2">
        <v>715</v>
      </c>
      <c r="B203" s="4" t="s">
        <v>19</v>
      </c>
      <c r="C203" s="4" t="s">
        <v>9</v>
      </c>
      <c r="D203" s="4">
        <v>800036354</v>
      </c>
      <c r="E203" s="4" t="s">
        <v>49</v>
      </c>
      <c r="F203" s="4" t="s">
        <v>319</v>
      </c>
      <c r="G203" s="4" t="s">
        <v>74</v>
      </c>
      <c r="H203" s="4" t="s">
        <v>10</v>
      </c>
      <c r="I203" s="4" t="s">
        <v>320</v>
      </c>
      <c r="J203" s="4" t="s">
        <v>11</v>
      </c>
      <c r="K203" s="4" t="s">
        <v>11</v>
      </c>
      <c r="L203" s="4" t="s">
        <v>12</v>
      </c>
      <c r="M203" s="4">
        <v>3352861</v>
      </c>
      <c r="N203" s="4">
        <v>5623349</v>
      </c>
      <c r="O203" s="4">
        <v>1354715</v>
      </c>
      <c r="P203" s="4">
        <v>2337509</v>
      </c>
      <c r="Q203" s="4">
        <v>3285840</v>
      </c>
      <c r="R203" s="4">
        <v>485603</v>
      </c>
      <c r="S203" s="4">
        <v>225035</v>
      </c>
      <c r="T203" s="18">
        <f t="shared" si="10"/>
        <v>2.4749567252152667</v>
      </c>
      <c r="U203" s="29">
        <f t="shared" si="11"/>
        <v>0.41567916200826233</v>
      </c>
      <c r="V203" s="18">
        <f t="shared" si="14"/>
        <v>2.1578998822405402</v>
      </c>
      <c r="W203" s="18">
        <f t="shared" si="12"/>
        <v>0.14778656294889586</v>
      </c>
      <c r="X203" s="20">
        <f t="shared" si="13"/>
        <v>8.6354768306217522E-2</v>
      </c>
    </row>
    <row r="204" spans="1:24" s="3" customFormat="1" ht="11.25" customHeight="1" x14ac:dyDescent="0.2">
      <c r="A204" s="2">
        <v>7443</v>
      </c>
      <c r="B204" s="4" t="s">
        <v>19</v>
      </c>
      <c r="C204" s="4" t="s">
        <v>9</v>
      </c>
      <c r="D204" s="4">
        <v>811009988</v>
      </c>
      <c r="E204" s="4" t="s">
        <v>49</v>
      </c>
      <c r="F204" s="4" t="s">
        <v>467</v>
      </c>
      <c r="G204" s="4" t="s">
        <v>74</v>
      </c>
      <c r="H204" s="4" t="s">
        <v>10</v>
      </c>
      <c r="I204" s="4" t="s">
        <v>468</v>
      </c>
      <c r="J204" s="4" t="s">
        <v>13</v>
      </c>
      <c r="K204" s="4" t="s">
        <v>22</v>
      </c>
      <c r="L204" s="4" t="s">
        <v>12</v>
      </c>
      <c r="M204" s="4">
        <v>8434777</v>
      </c>
      <c r="N204" s="4">
        <v>19809288</v>
      </c>
      <c r="O204" s="4">
        <v>4422693</v>
      </c>
      <c r="P204" s="4">
        <v>8253067</v>
      </c>
      <c r="Q204" s="4">
        <v>11556221</v>
      </c>
      <c r="R204" s="4">
        <v>3966611</v>
      </c>
      <c r="S204" s="4">
        <v>1132813</v>
      </c>
      <c r="T204" s="18">
        <f t="shared" ref="T204:T267" si="15">M204/O204</f>
        <v>1.9071586022362392</v>
      </c>
      <c r="U204" s="29">
        <f t="shared" ref="U204:U267" si="16">P204/N204</f>
        <v>0.41662613012643362</v>
      </c>
      <c r="V204" s="18">
        <f t="shared" si="14"/>
        <v>3.5015585096569337</v>
      </c>
      <c r="W204" s="18">
        <f t="shared" ref="W204:W267" si="17">R204/Q204</f>
        <v>0.34324464719046133</v>
      </c>
      <c r="X204" s="20">
        <f t="shared" ref="X204:X267" si="18">R204/N204</f>
        <v>0.20023995814488638</v>
      </c>
    </row>
    <row r="205" spans="1:24" s="3" customFormat="1" ht="11.25" customHeight="1" x14ac:dyDescent="0.2">
      <c r="A205" s="2">
        <v>31205</v>
      </c>
      <c r="B205" s="4" t="s">
        <v>19</v>
      </c>
      <c r="C205" s="4" t="s">
        <v>9</v>
      </c>
      <c r="D205" s="4">
        <v>900424218</v>
      </c>
      <c r="E205" s="4" t="s">
        <v>49</v>
      </c>
      <c r="F205" s="4" t="s">
        <v>967</v>
      </c>
      <c r="G205" s="4" t="s">
        <v>78</v>
      </c>
      <c r="H205" s="4" t="s">
        <v>10</v>
      </c>
      <c r="I205" s="4" t="s">
        <v>968</v>
      </c>
      <c r="J205" s="4" t="s">
        <v>11</v>
      </c>
      <c r="K205" s="4" t="s">
        <v>11</v>
      </c>
      <c r="L205" s="4" t="s">
        <v>12</v>
      </c>
      <c r="M205" s="4">
        <v>18332431</v>
      </c>
      <c r="N205" s="4">
        <v>18568359</v>
      </c>
      <c r="O205" s="4">
        <v>20892440</v>
      </c>
      <c r="P205" s="4">
        <v>7766321</v>
      </c>
      <c r="Q205" s="4">
        <v>10802038</v>
      </c>
      <c r="R205" s="4">
        <v>6102063</v>
      </c>
      <c r="S205" s="4"/>
      <c r="T205" s="18">
        <f t="shared" si="15"/>
        <v>0.87746720823417468</v>
      </c>
      <c r="U205" s="29">
        <f t="shared" si="16"/>
        <v>0.4182556466082975</v>
      </c>
      <c r="V205" s="18"/>
      <c r="W205" s="18">
        <f t="shared" si="17"/>
        <v>0.56489923475551562</v>
      </c>
      <c r="X205" s="20">
        <f t="shared" si="18"/>
        <v>0.32862694005431498</v>
      </c>
    </row>
    <row r="206" spans="1:24" s="3" customFormat="1" ht="11.25" customHeight="1" x14ac:dyDescent="0.2">
      <c r="A206" s="2">
        <v>455</v>
      </c>
      <c r="B206" s="4" t="s">
        <v>24</v>
      </c>
      <c r="C206" s="4" t="s">
        <v>9</v>
      </c>
      <c r="D206" s="4">
        <v>811035407</v>
      </c>
      <c r="E206" s="4" t="s">
        <v>49</v>
      </c>
      <c r="F206" s="4" t="s">
        <v>286</v>
      </c>
      <c r="G206" s="4" t="s">
        <v>74</v>
      </c>
      <c r="H206" s="4" t="s">
        <v>10</v>
      </c>
      <c r="I206" s="4" t="s">
        <v>287</v>
      </c>
      <c r="J206" s="4" t="s">
        <v>13</v>
      </c>
      <c r="K206" s="4" t="s">
        <v>103</v>
      </c>
      <c r="L206" s="4" t="s">
        <v>12</v>
      </c>
      <c r="M206" s="4">
        <v>64319598</v>
      </c>
      <c r="N206" s="4">
        <v>79706047</v>
      </c>
      <c r="O206" s="4">
        <v>29559470</v>
      </c>
      <c r="P206" s="4">
        <v>33501596</v>
      </c>
      <c r="Q206" s="4">
        <v>46204451</v>
      </c>
      <c r="R206" s="4">
        <v>5897210</v>
      </c>
      <c r="S206" s="4">
        <v>3162866</v>
      </c>
      <c r="T206" s="18">
        <f t="shared" si="15"/>
        <v>2.1759388108108841</v>
      </c>
      <c r="U206" s="29">
        <f t="shared" si="16"/>
        <v>0.42031435833218528</v>
      </c>
      <c r="V206" s="18">
        <f>R206/S206</f>
        <v>1.8645146522173244</v>
      </c>
      <c r="W206" s="18">
        <f t="shared" si="17"/>
        <v>0.12763294168347547</v>
      </c>
      <c r="X206" s="20">
        <f t="shared" si="18"/>
        <v>7.3986983697736264E-2</v>
      </c>
    </row>
    <row r="207" spans="1:24" s="3" customFormat="1" ht="11.25" customHeight="1" x14ac:dyDescent="0.2">
      <c r="A207" s="2">
        <v>21733</v>
      </c>
      <c r="B207" s="4" t="s">
        <v>19</v>
      </c>
      <c r="C207" s="4" t="s">
        <v>9</v>
      </c>
      <c r="D207" s="4">
        <v>900062698</v>
      </c>
      <c r="E207" s="4" t="s">
        <v>49</v>
      </c>
      <c r="F207" s="4" t="s">
        <v>763</v>
      </c>
      <c r="G207" s="4" t="s">
        <v>78</v>
      </c>
      <c r="H207" s="4" t="s">
        <v>14</v>
      </c>
      <c r="I207" s="4" t="s">
        <v>764</v>
      </c>
      <c r="J207" s="4" t="s">
        <v>23</v>
      </c>
      <c r="K207" s="4" t="s">
        <v>194</v>
      </c>
      <c r="L207" s="4" t="s">
        <v>12</v>
      </c>
      <c r="M207" s="4">
        <v>5295664</v>
      </c>
      <c r="N207" s="4">
        <v>5568000</v>
      </c>
      <c r="O207" s="4">
        <v>3170245</v>
      </c>
      <c r="P207" s="4">
        <v>2349835</v>
      </c>
      <c r="Q207" s="4">
        <v>3218165</v>
      </c>
      <c r="R207" s="4">
        <v>547423</v>
      </c>
      <c r="S207" s="4">
        <v>68796</v>
      </c>
      <c r="T207" s="18">
        <f t="shared" si="15"/>
        <v>1.6704273644465963</v>
      </c>
      <c r="U207" s="29">
        <f t="shared" si="16"/>
        <v>0.42202496408045975</v>
      </c>
      <c r="V207" s="18">
        <f>R207/S207</f>
        <v>7.95719227862085</v>
      </c>
      <c r="W207" s="18">
        <f t="shared" si="17"/>
        <v>0.17010408105240099</v>
      </c>
      <c r="X207" s="20">
        <f t="shared" si="18"/>
        <v>9.8315912356321838E-2</v>
      </c>
    </row>
    <row r="208" spans="1:24" s="3" customFormat="1" ht="11.25" customHeight="1" x14ac:dyDescent="0.2">
      <c r="A208" s="2">
        <v>2247</v>
      </c>
      <c r="B208" s="4" t="s">
        <v>21</v>
      </c>
      <c r="C208" s="4" t="s">
        <v>9</v>
      </c>
      <c r="D208" s="4">
        <v>860070078</v>
      </c>
      <c r="E208" s="4" t="s">
        <v>49</v>
      </c>
      <c r="F208" s="4" t="s">
        <v>153</v>
      </c>
      <c r="G208" s="4" t="s">
        <v>74</v>
      </c>
      <c r="H208" s="4" t="s">
        <v>75</v>
      </c>
      <c r="I208" s="4" t="s">
        <v>154</v>
      </c>
      <c r="J208" s="4" t="s">
        <v>11</v>
      </c>
      <c r="K208" s="4" t="s">
        <v>11</v>
      </c>
      <c r="L208" s="4" t="s">
        <v>12</v>
      </c>
      <c r="M208" s="4">
        <v>49013850</v>
      </c>
      <c r="N208" s="4">
        <v>75123716</v>
      </c>
      <c r="O208" s="4">
        <v>16500158</v>
      </c>
      <c r="P208" s="4">
        <v>31949342</v>
      </c>
      <c r="Q208" s="4">
        <v>43174374</v>
      </c>
      <c r="R208" s="4">
        <v>2708552</v>
      </c>
      <c r="S208" s="4">
        <v>306458</v>
      </c>
      <c r="T208" s="18">
        <f t="shared" si="15"/>
        <v>2.9705079187726566</v>
      </c>
      <c r="U208" s="29">
        <f t="shared" si="16"/>
        <v>0.42528969147372847</v>
      </c>
      <c r="V208" s="18">
        <f>R208/S208</f>
        <v>8.8382486343968836</v>
      </c>
      <c r="W208" s="18">
        <f t="shared" si="17"/>
        <v>6.2735177121502672E-2</v>
      </c>
      <c r="X208" s="20">
        <f t="shared" si="18"/>
        <v>3.6054552998949094E-2</v>
      </c>
    </row>
    <row r="209" spans="1:24" s="3" customFormat="1" ht="11.25" customHeight="1" x14ac:dyDescent="0.2">
      <c r="A209" s="2">
        <v>16233</v>
      </c>
      <c r="B209" s="4" t="s">
        <v>19</v>
      </c>
      <c r="C209" s="4" t="s">
        <v>9</v>
      </c>
      <c r="D209" s="4">
        <v>860351760</v>
      </c>
      <c r="E209" s="4" t="s">
        <v>49</v>
      </c>
      <c r="F209" s="4" t="s">
        <v>674</v>
      </c>
      <c r="G209" s="4" t="s">
        <v>74</v>
      </c>
      <c r="H209" s="4" t="s">
        <v>10</v>
      </c>
      <c r="I209" s="4" t="s">
        <v>675</v>
      </c>
      <c r="J209" s="4" t="s">
        <v>11</v>
      </c>
      <c r="K209" s="4" t="s">
        <v>11</v>
      </c>
      <c r="L209" s="4" t="s">
        <v>12</v>
      </c>
      <c r="M209" s="4">
        <v>188100</v>
      </c>
      <c r="N209" s="4">
        <v>188100</v>
      </c>
      <c r="O209" s="4">
        <v>4336768</v>
      </c>
      <c r="P209" s="4">
        <v>80283</v>
      </c>
      <c r="Q209" s="4">
        <v>107817</v>
      </c>
      <c r="R209" s="4">
        <v>146686</v>
      </c>
      <c r="S209" s="4"/>
      <c r="T209" s="18">
        <f t="shared" si="15"/>
        <v>4.337331395177238E-2</v>
      </c>
      <c r="U209" s="29">
        <f t="shared" si="16"/>
        <v>0.42681020733652314</v>
      </c>
      <c r="V209" s="18"/>
      <c r="W209" s="18">
        <f t="shared" si="17"/>
        <v>1.3605090106383966</v>
      </c>
      <c r="X209" s="20">
        <f t="shared" si="18"/>
        <v>0.77982987772461454</v>
      </c>
    </row>
    <row r="210" spans="1:24" s="3" customFormat="1" ht="11.25" customHeight="1" x14ac:dyDescent="0.2">
      <c r="A210" s="2">
        <v>34791</v>
      </c>
      <c r="B210" s="4" t="s">
        <v>19</v>
      </c>
      <c r="C210" s="4" t="s">
        <v>9</v>
      </c>
      <c r="D210" s="4">
        <v>900565091</v>
      </c>
      <c r="E210" s="4" t="s">
        <v>49</v>
      </c>
      <c r="F210" s="4" t="s">
        <v>1038</v>
      </c>
      <c r="G210" s="4" t="s">
        <v>74</v>
      </c>
      <c r="H210" s="4" t="s">
        <v>10</v>
      </c>
      <c r="I210" s="4" t="s">
        <v>1039</v>
      </c>
      <c r="J210" s="4" t="s">
        <v>11</v>
      </c>
      <c r="K210" s="4" t="s">
        <v>11</v>
      </c>
      <c r="L210" s="4" t="s">
        <v>12</v>
      </c>
      <c r="M210" s="4">
        <v>32182394</v>
      </c>
      <c r="N210" s="4">
        <v>43234704</v>
      </c>
      <c r="O210" s="4">
        <v>731046</v>
      </c>
      <c r="P210" s="4">
        <v>18463141</v>
      </c>
      <c r="Q210" s="4">
        <v>24771563</v>
      </c>
      <c r="R210" s="4">
        <v>2489167</v>
      </c>
      <c r="S210" s="4"/>
      <c r="T210" s="18">
        <f t="shared" si="15"/>
        <v>44.022392571739672</v>
      </c>
      <c r="U210" s="29">
        <f t="shared" si="16"/>
        <v>0.42704446409532493</v>
      </c>
      <c r="V210" s="18"/>
      <c r="W210" s="18">
        <f t="shared" si="17"/>
        <v>0.10048485838378467</v>
      </c>
      <c r="X210" s="20">
        <f t="shared" si="18"/>
        <v>5.7573355885586729E-2</v>
      </c>
    </row>
    <row r="211" spans="1:24" s="3" customFormat="1" ht="11.25" customHeight="1" x14ac:dyDescent="0.2">
      <c r="A211" s="2">
        <v>6223</v>
      </c>
      <c r="B211" s="4" t="s">
        <v>19</v>
      </c>
      <c r="C211" s="4" t="s">
        <v>9</v>
      </c>
      <c r="D211" s="4">
        <v>805012376</v>
      </c>
      <c r="E211" s="4" t="s">
        <v>49</v>
      </c>
      <c r="F211" s="4" t="s">
        <v>449</v>
      </c>
      <c r="G211" s="4" t="s">
        <v>74</v>
      </c>
      <c r="H211" s="4" t="s">
        <v>10</v>
      </c>
      <c r="I211" s="4" t="s">
        <v>450</v>
      </c>
      <c r="J211" s="4" t="s">
        <v>178</v>
      </c>
      <c r="K211" s="4" t="s">
        <v>179</v>
      </c>
      <c r="L211" s="4" t="s">
        <v>12</v>
      </c>
      <c r="M211" s="4">
        <v>7731504</v>
      </c>
      <c r="N211" s="4">
        <v>11811842</v>
      </c>
      <c r="O211" s="4">
        <v>2515869</v>
      </c>
      <c r="P211" s="4">
        <v>5056420</v>
      </c>
      <c r="Q211" s="4">
        <v>6755422</v>
      </c>
      <c r="R211" s="4">
        <v>32679</v>
      </c>
      <c r="S211" s="4">
        <v>87436</v>
      </c>
      <c r="T211" s="18">
        <f t="shared" si="15"/>
        <v>3.0730948232996234</v>
      </c>
      <c r="U211" s="29">
        <f t="shared" si="16"/>
        <v>0.42808056524968757</v>
      </c>
      <c r="V211" s="18">
        <f>R211/S211</f>
        <v>0.37374765542797017</v>
      </c>
      <c r="W211" s="18">
        <f t="shared" si="17"/>
        <v>4.8374476087504233E-3</v>
      </c>
      <c r="X211" s="20">
        <f t="shared" si="18"/>
        <v>2.7666303020307927E-3</v>
      </c>
    </row>
    <row r="212" spans="1:24" s="3" customFormat="1" ht="11.25" customHeight="1" x14ac:dyDescent="0.2">
      <c r="A212" s="2">
        <v>37161</v>
      </c>
      <c r="B212" s="4" t="s">
        <v>19</v>
      </c>
      <c r="C212" s="4" t="s">
        <v>9</v>
      </c>
      <c r="D212" s="4">
        <v>900706244</v>
      </c>
      <c r="E212" s="4" t="s">
        <v>49</v>
      </c>
      <c r="F212" s="4" t="s">
        <v>1062</v>
      </c>
      <c r="G212" s="4" t="s">
        <v>74</v>
      </c>
      <c r="H212" s="4" t="s">
        <v>10</v>
      </c>
      <c r="I212" s="4" t="s">
        <v>1063</v>
      </c>
      <c r="J212" s="4" t="s">
        <v>23</v>
      </c>
      <c r="K212" s="4" t="s">
        <v>136</v>
      </c>
      <c r="L212" s="4" t="s">
        <v>12</v>
      </c>
      <c r="M212" s="4">
        <v>21708712</v>
      </c>
      <c r="N212" s="4">
        <v>21897577</v>
      </c>
      <c r="O212" s="4">
        <v>516186</v>
      </c>
      <c r="P212" s="4">
        <v>9423975</v>
      </c>
      <c r="Q212" s="4">
        <v>12473602</v>
      </c>
      <c r="R212" s="4">
        <v>3295398</v>
      </c>
      <c r="S212" s="4"/>
      <c r="T212" s="18">
        <f t="shared" si="15"/>
        <v>42.055987570371919</v>
      </c>
      <c r="U212" s="29">
        <f t="shared" si="16"/>
        <v>0.43036610854251134</v>
      </c>
      <c r="V212" s="18"/>
      <c r="W212" s="18">
        <f t="shared" si="17"/>
        <v>0.26418976651652026</v>
      </c>
      <c r="X212" s="20">
        <f t="shared" si="18"/>
        <v>0.15049144478405077</v>
      </c>
    </row>
    <row r="213" spans="1:24" s="3" customFormat="1" ht="11.25" customHeight="1" x14ac:dyDescent="0.2">
      <c r="A213" s="2">
        <v>3475</v>
      </c>
      <c r="B213" s="4" t="s">
        <v>21</v>
      </c>
      <c r="C213" s="4" t="s">
        <v>9</v>
      </c>
      <c r="D213" s="4">
        <v>900194910</v>
      </c>
      <c r="E213" s="4" t="s">
        <v>49</v>
      </c>
      <c r="F213" s="4" t="s">
        <v>203</v>
      </c>
      <c r="G213" s="4" t="s">
        <v>74</v>
      </c>
      <c r="H213" s="4" t="s">
        <v>75</v>
      </c>
      <c r="I213" s="4" t="s">
        <v>204</v>
      </c>
      <c r="J213" s="4" t="s">
        <v>11</v>
      </c>
      <c r="K213" s="4" t="s">
        <v>11</v>
      </c>
      <c r="L213" s="4" t="s">
        <v>12</v>
      </c>
      <c r="M213" s="4">
        <v>73204866</v>
      </c>
      <c r="N213" s="4">
        <v>77478371</v>
      </c>
      <c r="O213" s="4">
        <v>32349799</v>
      </c>
      <c r="P213" s="4">
        <v>33402373</v>
      </c>
      <c r="Q213" s="4">
        <v>44075998</v>
      </c>
      <c r="R213" s="4">
        <v>10911594</v>
      </c>
      <c r="S213" s="4">
        <v>0</v>
      </c>
      <c r="T213" s="18">
        <f t="shared" si="15"/>
        <v>2.2629156366628429</v>
      </c>
      <c r="U213" s="29">
        <f t="shared" si="16"/>
        <v>0.43111867956026079</v>
      </c>
      <c r="V213" s="18"/>
      <c r="W213" s="18">
        <f t="shared" si="17"/>
        <v>0.24756317485993171</v>
      </c>
      <c r="X213" s="20">
        <f t="shared" si="18"/>
        <v>0.14083406580657201</v>
      </c>
    </row>
    <row r="214" spans="1:24" s="3" customFormat="1" ht="11.25" customHeight="1" x14ac:dyDescent="0.2">
      <c r="A214" s="2">
        <v>16605</v>
      </c>
      <c r="B214" s="4" t="s">
        <v>19</v>
      </c>
      <c r="C214" s="4" t="s">
        <v>9</v>
      </c>
      <c r="D214" s="4">
        <v>860507111</v>
      </c>
      <c r="E214" s="4" t="s">
        <v>49</v>
      </c>
      <c r="F214" s="4" t="s">
        <v>682</v>
      </c>
      <c r="G214" s="4" t="s">
        <v>78</v>
      </c>
      <c r="H214" s="4" t="s">
        <v>683</v>
      </c>
      <c r="I214" s="4" t="s">
        <v>684</v>
      </c>
      <c r="J214" s="4" t="s">
        <v>23</v>
      </c>
      <c r="K214" s="4" t="s">
        <v>136</v>
      </c>
      <c r="L214" s="4" t="s">
        <v>12</v>
      </c>
      <c r="M214" s="4">
        <v>2201485</v>
      </c>
      <c r="N214" s="4">
        <v>5009495</v>
      </c>
      <c r="O214" s="4">
        <v>20892440</v>
      </c>
      <c r="P214" s="4">
        <v>2177963</v>
      </c>
      <c r="Q214" s="4">
        <v>2831532</v>
      </c>
      <c r="R214" s="4">
        <v>481657</v>
      </c>
      <c r="S214" s="4"/>
      <c r="T214" s="18">
        <f t="shared" si="15"/>
        <v>0.10537232606627087</v>
      </c>
      <c r="U214" s="29">
        <f t="shared" si="16"/>
        <v>0.43476697750970905</v>
      </c>
      <c r="V214" s="18"/>
      <c r="W214" s="18">
        <f t="shared" si="17"/>
        <v>0.17010473482199742</v>
      </c>
      <c r="X214" s="20">
        <f t="shared" si="18"/>
        <v>9.614881340334705E-2</v>
      </c>
    </row>
    <row r="215" spans="1:24" s="3" customFormat="1" ht="11.25" customHeight="1" x14ac:dyDescent="0.2">
      <c r="A215" s="2">
        <v>253</v>
      </c>
      <c r="B215" s="4" t="s">
        <v>28</v>
      </c>
      <c r="C215" s="4" t="s">
        <v>9</v>
      </c>
      <c r="D215" s="4">
        <v>800121151</v>
      </c>
      <c r="E215" s="4" t="s">
        <v>49</v>
      </c>
      <c r="F215" s="4" t="s">
        <v>1110</v>
      </c>
      <c r="G215" s="4" t="s">
        <v>74</v>
      </c>
      <c r="H215" s="4" t="s">
        <v>75</v>
      </c>
      <c r="I215" s="4" t="s">
        <v>1111</v>
      </c>
      <c r="J215" s="4" t="s">
        <v>23</v>
      </c>
      <c r="K215" s="4" t="s">
        <v>136</v>
      </c>
      <c r="L215" s="4" t="s">
        <v>12</v>
      </c>
      <c r="M215" s="4">
        <v>40292039</v>
      </c>
      <c r="N215" s="4">
        <v>45135010</v>
      </c>
      <c r="O215" s="4">
        <v>18662257</v>
      </c>
      <c r="P215" s="4">
        <v>19632064</v>
      </c>
      <c r="Q215" s="4">
        <v>25502946</v>
      </c>
      <c r="R215" s="4">
        <v>17602827</v>
      </c>
      <c r="S215" s="4">
        <v>4787739</v>
      </c>
      <c r="T215" s="18">
        <f t="shared" si="15"/>
        <v>2.1590121173446493</v>
      </c>
      <c r="U215" s="29">
        <f t="shared" si="16"/>
        <v>0.43496310292165663</v>
      </c>
      <c r="V215" s="18">
        <f>R215/S215</f>
        <v>3.6766471605908344</v>
      </c>
      <c r="W215" s="18">
        <f t="shared" si="17"/>
        <v>0.69022719963411283</v>
      </c>
      <c r="X215" s="20">
        <f t="shared" si="18"/>
        <v>0.39000383516033343</v>
      </c>
    </row>
    <row r="216" spans="1:24" s="3" customFormat="1" ht="11.25" customHeight="1" x14ac:dyDescent="0.2">
      <c r="A216" s="2">
        <v>627</v>
      </c>
      <c r="B216" s="4" t="s">
        <v>19</v>
      </c>
      <c r="C216" s="4" t="s">
        <v>9</v>
      </c>
      <c r="D216" s="4">
        <v>800030667</v>
      </c>
      <c r="E216" s="4" t="s">
        <v>49</v>
      </c>
      <c r="F216" s="4" t="s">
        <v>315</v>
      </c>
      <c r="G216" s="4" t="s">
        <v>74</v>
      </c>
      <c r="H216" s="4" t="s">
        <v>10</v>
      </c>
      <c r="I216" s="4" t="s">
        <v>316</v>
      </c>
      <c r="J216" s="4" t="s">
        <v>11</v>
      </c>
      <c r="K216" s="4" t="s">
        <v>11</v>
      </c>
      <c r="L216" s="4" t="s">
        <v>12</v>
      </c>
      <c r="M216" s="4">
        <v>7122384</v>
      </c>
      <c r="N216" s="4">
        <v>9951447</v>
      </c>
      <c r="O216" s="4">
        <v>4145237</v>
      </c>
      <c r="P216" s="4">
        <v>4329513</v>
      </c>
      <c r="Q216" s="4">
        <v>5621934</v>
      </c>
      <c r="R216" s="4">
        <v>184012</v>
      </c>
      <c r="S216" s="4"/>
      <c r="T216" s="18">
        <f t="shared" si="15"/>
        <v>1.7182091156669692</v>
      </c>
      <c r="U216" s="29">
        <f t="shared" si="16"/>
        <v>0.43506366461078472</v>
      </c>
      <c r="V216" s="18"/>
      <c r="W216" s="18">
        <f t="shared" si="17"/>
        <v>3.2731085067878779E-2</v>
      </c>
      <c r="X216" s="20">
        <f t="shared" si="18"/>
        <v>1.84909792515601E-2</v>
      </c>
    </row>
    <row r="217" spans="1:24" s="3" customFormat="1" ht="11.25" customHeight="1" x14ac:dyDescent="0.2">
      <c r="A217" s="2">
        <v>3583</v>
      </c>
      <c r="B217" s="4" t="s">
        <v>19</v>
      </c>
      <c r="C217" s="4" t="s">
        <v>9</v>
      </c>
      <c r="D217" s="4">
        <v>800193265</v>
      </c>
      <c r="E217" s="4" t="s">
        <v>49</v>
      </c>
      <c r="F217" s="4" t="s">
        <v>376</v>
      </c>
      <c r="G217" s="4" t="s">
        <v>74</v>
      </c>
      <c r="H217" s="4" t="s">
        <v>10</v>
      </c>
      <c r="I217" s="4" t="s">
        <v>377</v>
      </c>
      <c r="J217" s="4" t="s">
        <v>11</v>
      </c>
      <c r="K217" s="4" t="s">
        <v>11</v>
      </c>
      <c r="L217" s="4" t="s">
        <v>12</v>
      </c>
      <c r="M217" s="4">
        <v>2548792</v>
      </c>
      <c r="N217" s="4">
        <v>3814319</v>
      </c>
      <c r="O217" s="4">
        <v>546068</v>
      </c>
      <c r="P217" s="4">
        <v>1660175</v>
      </c>
      <c r="Q217" s="4">
        <v>2154144</v>
      </c>
      <c r="R217" s="4">
        <v>271482</v>
      </c>
      <c r="S217" s="4"/>
      <c r="T217" s="18">
        <f t="shared" si="15"/>
        <v>4.6675359112784491</v>
      </c>
      <c r="U217" s="29">
        <f t="shared" si="16"/>
        <v>0.43524807442691604</v>
      </c>
      <c r="V217" s="18"/>
      <c r="W217" s="18">
        <f t="shared" si="17"/>
        <v>0.12602778644324614</v>
      </c>
      <c r="X217" s="20">
        <f t="shared" si="18"/>
        <v>7.1174435069536662E-2</v>
      </c>
    </row>
    <row r="218" spans="1:24" s="3" customFormat="1" ht="11.25" customHeight="1" x14ac:dyDescent="0.2">
      <c r="A218" s="2">
        <v>31867</v>
      </c>
      <c r="B218" s="4" t="s">
        <v>19</v>
      </c>
      <c r="C218" s="4" t="s">
        <v>9</v>
      </c>
      <c r="D218" s="4">
        <v>900446887</v>
      </c>
      <c r="E218" s="4" t="s">
        <v>49</v>
      </c>
      <c r="F218" s="4" t="s">
        <v>984</v>
      </c>
      <c r="G218" s="4" t="s">
        <v>74</v>
      </c>
      <c r="H218" s="4" t="s">
        <v>10</v>
      </c>
      <c r="I218" s="4" t="s">
        <v>985</v>
      </c>
      <c r="J218" s="4" t="s">
        <v>26</v>
      </c>
      <c r="K218" s="4" t="s">
        <v>27</v>
      </c>
      <c r="L218" s="4" t="s">
        <v>12</v>
      </c>
      <c r="M218" s="4">
        <v>10698360</v>
      </c>
      <c r="N218" s="4">
        <v>10981402</v>
      </c>
      <c r="O218" s="4">
        <v>3170245</v>
      </c>
      <c r="P218" s="4">
        <v>4795289</v>
      </c>
      <c r="Q218" s="4">
        <v>6186113</v>
      </c>
      <c r="R218" s="4">
        <v>537955</v>
      </c>
      <c r="S218" s="4"/>
      <c r="T218" s="18">
        <f t="shared" si="15"/>
        <v>3.3746161574263187</v>
      </c>
      <c r="U218" s="29">
        <f t="shared" si="16"/>
        <v>0.43667365970210359</v>
      </c>
      <c r="V218" s="18"/>
      <c r="W218" s="18">
        <f t="shared" si="17"/>
        <v>8.6961715700957939E-2</v>
      </c>
      <c r="X218" s="20">
        <f t="shared" si="18"/>
        <v>4.8987825051846748E-2</v>
      </c>
    </row>
    <row r="219" spans="1:24" s="3" customFormat="1" ht="11.25" customHeight="1" x14ac:dyDescent="0.2">
      <c r="A219" s="2">
        <v>2739</v>
      </c>
      <c r="B219" s="4" t="s">
        <v>21</v>
      </c>
      <c r="C219" s="4" t="s">
        <v>9</v>
      </c>
      <c r="D219" s="4">
        <v>890900769</v>
      </c>
      <c r="E219" s="4" t="s">
        <v>49</v>
      </c>
      <c r="F219" s="4" t="s">
        <v>183</v>
      </c>
      <c r="G219" s="4" t="s">
        <v>74</v>
      </c>
      <c r="H219" s="4" t="s">
        <v>75</v>
      </c>
      <c r="I219" s="4" t="s">
        <v>184</v>
      </c>
      <c r="J219" s="4" t="s">
        <v>13</v>
      </c>
      <c r="K219" s="4" t="s">
        <v>185</v>
      </c>
      <c r="L219" s="4" t="s">
        <v>12</v>
      </c>
      <c r="M219" s="4">
        <v>39476379</v>
      </c>
      <c r="N219" s="4">
        <v>51008708</v>
      </c>
      <c r="O219" s="4">
        <v>20566026</v>
      </c>
      <c r="P219" s="4">
        <v>22289573</v>
      </c>
      <c r="Q219" s="4">
        <v>28719135</v>
      </c>
      <c r="R219" s="4">
        <v>12025887</v>
      </c>
      <c r="S219" s="4"/>
      <c r="T219" s="18">
        <f t="shared" si="15"/>
        <v>1.9194947531428774</v>
      </c>
      <c r="U219" s="29">
        <f t="shared" si="16"/>
        <v>0.4369758394978363</v>
      </c>
      <c r="V219" s="18"/>
      <c r="W219" s="18">
        <f t="shared" si="17"/>
        <v>0.41874126779932613</v>
      </c>
      <c r="X219" s="20">
        <f t="shared" si="18"/>
        <v>0.23576145077032729</v>
      </c>
    </row>
    <row r="220" spans="1:24" s="3" customFormat="1" ht="11.25" customHeight="1" x14ac:dyDescent="0.2">
      <c r="A220" s="2">
        <v>32893</v>
      </c>
      <c r="B220" s="4" t="s">
        <v>19</v>
      </c>
      <c r="C220" s="4" t="s">
        <v>9</v>
      </c>
      <c r="D220" s="4">
        <v>900482537</v>
      </c>
      <c r="E220" s="4" t="s">
        <v>49</v>
      </c>
      <c r="F220" s="4" t="s">
        <v>996</v>
      </c>
      <c r="G220" s="4" t="s">
        <v>74</v>
      </c>
      <c r="H220" s="4" t="s">
        <v>10</v>
      </c>
      <c r="I220" s="4" t="s">
        <v>997</v>
      </c>
      <c r="J220" s="4" t="s">
        <v>11</v>
      </c>
      <c r="K220" s="4" t="s">
        <v>11</v>
      </c>
      <c r="L220" s="4" t="s">
        <v>12</v>
      </c>
      <c r="M220" s="4">
        <v>19326073</v>
      </c>
      <c r="N220" s="4">
        <v>21103800</v>
      </c>
      <c r="O220" s="4">
        <v>3466556</v>
      </c>
      <c r="P220" s="4">
        <v>9239481</v>
      </c>
      <c r="Q220" s="4">
        <v>11864319</v>
      </c>
      <c r="R220" s="4">
        <v>1273858</v>
      </c>
      <c r="S220" s="4">
        <v>1248911</v>
      </c>
      <c r="T220" s="18">
        <f t="shared" si="15"/>
        <v>5.5750067213684131</v>
      </c>
      <c r="U220" s="29">
        <f t="shared" si="16"/>
        <v>0.43781124726352599</v>
      </c>
      <c r="V220" s="18">
        <f>R220/S220</f>
        <v>1.0199750022219358</v>
      </c>
      <c r="W220" s="18">
        <f t="shared" si="17"/>
        <v>0.10736882580449834</v>
      </c>
      <c r="X220" s="20">
        <f t="shared" si="18"/>
        <v>6.0361546261810672E-2</v>
      </c>
    </row>
    <row r="221" spans="1:24" s="3" customFormat="1" ht="11.25" customHeight="1" x14ac:dyDescent="0.2">
      <c r="A221" s="2">
        <v>361</v>
      </c>
      <c r="B221" s="4" t="s">
        <v>21</v>
      </c>
      <c r="C221" s="4" t="s">
        <v>9</v>
      </c>
      <c r="D221" s="4">
        <v>800139348</v>
      </c>
      <c r="E221" s="4" t="s">
        <v>49</v>
      </c>
      <c r="F221" s="4" t="s">
        <v>88</v>
      </c>
      <c r="G221" s="4" t="s">
        <v>78</v>
      </c>
      <c r="H221" s="4" t="s">
        <v>10</v>
      </c>
      <c r="I221" s="4" t="s">
        <v>89</v>
      </c>
      <c r="J221" s="4" t="s">
        <v>11</v>
      </c>
      <c r="K221" s="4" t="s">
        <v>11</v>
      </c>
      <c r="L221" s="4" t="s">
        <v>12</v>
      </c>
      <c r="M221" s="4">
        <v>54690613</v>
      </c>
      <c r="N221" s="4">
        <v>58555123</v>
      </c>
      <c r="O221" s="4">
        <v>25720664</v>
      </c>
      <c r="P221" s="4">
        <v>25811563</v>
      </c>
      <c r="Q221" s="4">
        <v>32743560</v>
      </c>
      <c r="R221" s="4">
        <v>18225824</v>
      </c>
      <c r="S221" s="4">
        <v>1766641</v>
      </c>
      <c r="T221" s="18">
        <f t="shared" si="15"/>
        <v>2.1263297479411887</v>
      </c>
      <c r="U221" s="29">
        <f t="shared" si="16"/>
        <v>0.44080793750531444</v>
      </c>
      <c r="V221" s="18">
        <f>R221/S221</f>
        <v>10.316654034407669</v>
      </c>
      <c r="W221" s="18">
        <f t="shared" si="17"/>
        <v>0.55662316498267139</v>
      </c>
      <c r="X221" s="20">
        <f t="shared" si="18"/>
        <v>0.31125925565897966</v>
      </c>
    </row>
    <row r="222" spans="1:24" s="3" customFormat="1" ht="11.25" customHeight="1" x14ac:dyDescent="0.2">
      <c r="A222" s="2">
        <v>11583</v>
      </c>
      <c r="B222" s="4" t="s">
        <v>19</v>
      </c>
      <c r="C222" s="4" t="s">
        <v>9</v>
      </c>
      <c r="D222" s="4">
        <v>830071701</v>
      </c>
      <c r="E222" s="4" t="s">
        <v>49</v>
      </c>
      <c r="F222" s="4" t="s">
        <v>568</v>
      </c>
      <c r="G222" s="4" t="s">
        <v>74</v>
      </c>
      <c r="H222" s="4" t="s">
        <v>10</v>
      </c>
      <c r="I222" s="4" t="s">
        <v>569</v>
      </c>
      <c r="J222" s="4" t="s">
        <v>11</v>
      </c>
      <c r="K222" s="4" t="s">
        <v>11</v>
      </c>
      <c r="L222" s="4" t="s">
        <v>12</v>
      </c>
      <c r="M222" s="4">
        <v>10488711</v>
      </c>
      <c r="N222" s="4">
        <v>12766986</v>
      </c>
      <c r="O222" s="4">
        <v>733836</v>
      </c>
      <c r="P222" s="4">
        <v>5638691</v>
      </c>
      <c r="Q222" s="4">
        <v>7128295</v>
      </c>
      <c r="R222" s="4">
        <v>2941540</v>
      </c>
      <c r="S222" s="4">
        <v>404704</v>
      </c>
      <c r="T222" s="18">
        <f t="shared" si="15"/>
        <v>14.292990531944467</v>
      </c>
      <c r="U222" s="29">
        <f t="shared" si="16"/>
        <v>0.44166187696923925</v>
      </c>
      <c r="V222" s="18">
        <f>R222/S222</f>
        <v>7.268373922669408</v>
      </c>
      <c r="W222" s="18">
        <f t="shared" si="17"/>
        <v>0.412656883588572</v>
      </c>
      <c r="X222" s="20">
        <f t="shared" si="18"/>
        <v>0.23040206983856645</v>
      </c>
    </row>
    <row r="223" spans="1:24" s="3" customFormat="1" ht="11.25" customHeight="1" x14ac:dyDescent="0.2">
      <c r="A223" s="2">
        <v>1349</v>
      </c>
      <c r="B223" s="4" t="s">
        <v>21</v>
      </c>
      <c r="C223" s="4" t="s">
        <v>9</v>
      </c>
      <c r="D223" s="4">
        <v>830036006</v>
      </c>
      <c r="E223" s="4" t="s">
        <v>49</v>
      </c>
      <c r="F223" s="4" t="s">
        <v>109</v>
      </c>
      <c r="G223" s="4" t="s">
        <v>74</v>
      </c>
      <c r="H223" s="4" t="s">
        <v>10</v>
      </c>
      <c r="I223" s="4" t="s">
        <v>110</v>
      </c>
      <c r="J223" s="4" t="s">
        <v>11</v>
      </c>
      <c r="K223" s="4" t="s">
        <v>11</v>
      </c>
      <c r="L223" s="4" t="s">
        <v>12</v>
      </c>
      <c r="M223" s="4">
        <v>88995293</v>
      </c>
      <c r="N223" s="4">
        <v>99737366</v>
      </c>
      <c r="O223" s="4">
        <v>39965660</v>
      </c>
      <c r="P223" s="4">
        <v>44126137</v>
      </c>
      <c r="Q223" s="4">
        <v>55611229</v>
      </c>
      <c r="R223" s="4">
        <v>14788346</v>
      </c>
      <c r="S223" s="4">
        <v>7776469</v>
      </c>
      <c r="T223" s="18">
        <f t="shared" si="15"/>
        <v>2.2267940276727569</v>
      </c>
      <c r="U223" s="29">
        <f t="shared" si="16"/>
        <v>0.44242332407294577</v>
      </c>
      <c r="V223" s="18">
        <f>R223/S223</f>
        <v>1.9016787696318214</v>
      </c>
      <c r="W223" s="18">
        <f t="shared" si="17"/>
        <v>0.26592373996985391</v>
      </c>
      <c r="X223" s="20">
        <f t="shared" si="18"/>
        <v>0.14827287498248148</v>
      </c>
    </row>
    <row r="224" spans="1:24" s="3" customFormat="1" ht="11.25" customHeight="1" x14ac:dyDescent="0.2">
      <c r="A224" s="2">
        <v>11871</v>
      </c>
      <c r="B224" s="4" t="s">
        <v>19</v>
      </c>
      <c r="C224" s="4" t="s">
        <v>9</v>
      </c>
      <c r="D224" s="4">
        <v>830083335</v>
      </c>
      <c r="E224" s="4" t="s">
        <v>49</v>
      </c>
      <c r="F224" s="4" t="s">
        <v>578</v>
      </c>
      <c r="G224" s="4" t="s">
        <v>74</v>
      </c>
      <c r="H224" s="4" t="s">
        <v>14</v>
      </c>
      <c r="I224" s="4" t="s">
        <v>579</v>
      </c>
      <c r="J224" s="4" t="s">
        <v>11</v>
      </c>
      <c r="K224" s="4" t="s">
        <v>11</v>
      </c>
      <c r="L224" s="4" t="s">
        <v>12</v>
      </c>
      <c r="M224" s="4">
        <v>21451538</v>
      </c>
      <c r="N224" s="4">
        <v>23951008</v>
      </c>
      <c r="O224" s="4">
        <v>2057884</v>
      </c>
      <c r="P224" s="4">
        <v>10599981</v>
      </c>
      <c r="Q224" s="4">
        <v>13351027</v>
      </c>
      <c r="R224" s="4">
        <v>1619540</v>
      </c>
      <c r="S224" s="4">
        <v>3376901</v>
      </c>
      <c r="T224" s="18">
        <f t="shared" si="15"/>
        <v>10.4240754094983</v>
      </c>
      <c r="U224" s="29">
        <f t="shared" si="16"/>
        <v>0.44256930647762299</v>
      </c>
      <c r="V224" s="18">
        <f>R224/S224</f>
        <v>0.47959356818574189</v>
      </c>
      <c r="W224" s="18">
        <f t="shared" si="17"/>
        <v>0.12130452586156855</v>
      </c>
      <c r="X224" s="20">
        <f t="shared" si="18"/>
        <v>6.7618865978417278E-2</v>
      </c>
    </row>
    <row r="225" spans="1:24" s="3" customFormat="1" ht="11.25" customHeight="1" x14ac:dyDescent="0.2">
      <c r="A225" s="2">
        <v>29081</v>
      </c>
      <c r="B225" s="4" t="s">
        <v>19</v>
      </c>
      <c r="C225" s="4" t="s">
        <v>9</v>
      </c>
      <c r="D225" s="4">
        <v>900358250</v>
      </c>
      <c r="E225" s="4" t="s">
        <v>49</v>
      </c>
      <c r="F225" s="4" t="s">
        <v>927</v>
      </c>
      <c r="G225" s="4" t="s">
        <v>78</v>
      </c>
      <c r="H225" s="4" t="s">
        <v>10</v>
      </c>
      <c r="I225" s="4" t="s">
        <v>928</v>
      </c>
      <c r="J225" s="4" t="s">
        <v>13</v>
      </c>
      <c r="K225" s="4" t="s">
        <v>103</v>
      </c>
      <c r="L225" s="4" t="s">
        <v>12</v>
      </c>
      <c r="M225" s="4">
        <v>1980246</v>
      </c>
      <c r="N225" s="4">
        <v>2110668</v>
      </c>
      <c r="O225" s="4">
        <v>1484025</v>
      </c>
      <c r="P225" s="4">
        <v>944103</v>
      </c>
      <c r="Q225" s="4">
        <v>1166565</v>
      </c>
      <c r="R225" s="4">
        <v>-73024</v>
      </c>
      <c r="S225" s="4">
        <v>0</v>
      </c>
      <c r="T225" s="18">
        <f t="shared" si="15"/>
        <v>1.3343750947591853</v>
      </c>
      <c r="U225" s="29">
        <f t="shared" si="16"/>
        <v>0.44730057024600745</v>
      </c>
      <c r="V225" s="18"/>
      <c r="W225" s="18">
        <f t="shared" si="17"/>
        <v>-6.2597454921071688E-2</v>
      </c>
      <c r="X225" s="20">
        <f t="shared" si="18"/>
        <v>-3.4597577638927582E-2</v>
      </c>
    </row>
    <row r="226" spans="1:24" s="3" customFormat="1" ht="11.25" customHeight="1" x14ac:dyDescent="0.2">
      <c r="A226" s="2">
        <v>649</v>
      </c>
      <c r="B226" s="4" t="s">
        <v>19</v>
      </c>
      <c r="C226" s="4" t="s">
        <v>9</v>
      </c>
      <c r="D226" s="4">
        <v>800032069</v>
      </c>
      <c r="E226" s="4" t="s">
        <v>49</v>
      </c>
      <c r="F226" s="4" t="s">
        <v>317</v>
      </c>
      <c r="G226" s="4" t="s">
        <v>78</v>
      </c>
      <c r="H226" s="4" t="s">
        <v>10</v>
      </c>
      <c r="I226" s="4" t="s">
        <v>318</v>
      </c>
      <c r="J226" s="4" t="s">
        <v>11</v>
      </c>
      <c r="K226" s="4" t="s">
        <v>11</v>
      </c>
      <c r="L226" s="4" t="s">
        <v>12</v>
      </c>
      <c r="M226" s="4">
        <v>7039055</v>
      </c>
      <c r="N226" s="4">
        <v>15767694</v>
      </c>
      <c r="O226" s="4">
        <v>1613037</v>
      </c>
      <c r="P226" s="4">
        <v>7139478</v>
      </c>
      <c r="Q226" s="4">
        <v>8628216</v>
      </c>
      <c r="R226" s="4">
        <v>1923952</v>
      </c>
      <c r="S226" s="4">
        <v>1010893</v>
      </c>
      <c r="T226" s="18">
        <f t="shared" si="15"/>
        <v>4.3638521621016757</v>
      </c>
      <c r="U226" s="29">
        <f t="shared" si="16"/>
        <v>0.45279151155520903</v>
      </c>
      <c r="V226" s="18">
        <f>R226/S226</f>
        <v>1.903220222120442</v>
      </c>
      <c r="W226" s="18">
        <f t="shared" si="17"/>
        <v>0.22298375469506096</v>
      </c>
      <c r="X226" s="20">
        <f t="shared" si="18"/>
        <v>0.12201860335442836</v>
      </c>
    </row>
    <row r="227" spans="1:24" s="3" customFormat="1" ht="11.25" customHeight="1" x14ac:dyDescent="0.2">
      <c r="A227" s="2">
        <v>28165</v>
      </c>
      <c r="B227" s="4" t="s">
        <v>19</v>
      </c>
      <c r="C227" s="4" t="s">
        <v>9</v>
      </c>
      <c r="D227" s="4">
        <v>900327306</v>
      </c>
      <c r="E227" s="4" t="s">
        <v>49</v>
      </c>
      <c r="F227" s="4" t="s">
        <v>897</v>
      </c>
      <c r="G227" s="4" t="s">
        <v>74</v>
      </c>
      <c r="H227" s="4" t="s">
        <v>10</v>
      </c>
      <c r="I227" s="4" t="s">
        <v>898</v>
      </c>
      <c r="J227" s="4" t="s">
        <v>11</v>
      </c>
      <c r="K227" s="4" t="s">
        <v>11</v>
      </c>
      <c r="L227" s="4" t="s">
        <v>12</v>
      </c>
      <c r="M227" s="4">
        <v>3882668</v>
      </c>
      <c r="N227" s="4">
        <v>4908200</v>
      </c>
      <c r="O227" s="4">
        <v>1484025</v>
      </c>
      <c r="P227" s="4">
        <v>2223701</v>
      </c>
      <c r="Q227" s="4">
        <v>2684499</v>
      </c>
      <c r="R227" s="4">
        <v>412685</v>
      </c>
      <c r="S227" s="4"/>
      <c r="T227" s="18">
        <f t="shared" si="15"/>
        <v>2.6163090244436584</v>
      </c>
      <c r="U227" s="29">
        <f t="shared" si="16"/>
        <v>0.45305835133042666</v>
      </c>
      <c r="V227" s="18"/>
      <c r="W227" s="18">
        <f t="shared" si="17"/>
        <v>0.15372887082468648</v>
      </c>
      <c r="X227" s="20">
        <f t="shared" si="18"/>
        <v>8.4080722056965887E-2</v>
      </c>
    </row>
    <row r="228" spans="1:24" s="3" customFormat="1" ht="11.25" customHeight="1" x14ac:dyDescent="0.2">
      <c r="A228" s="2">
        <v>20805</v>
      </c>
      <c r="B228" s="4" t="s">
        <v>19</v>
      </c>
      <c r="C228" s="4" t="s">
        <v>9</v>
      </c>
      <c r="D228" s="4">
        <v>900016958</v>
      </c>
      <c r="E228" s="4" t="s">
        <v>49</v>
      </c>
      <c r="F228" s="4" t="s">
        <v>752</v>
      </c>
      <c r="G228" s="4" t="s">
        <v>74</v>
      </c>
      <c r="H228" s="4" t="s">
        <v>10</v>
      </c>
      <c r="I228" s="4" t="s">
        <v>753</v>
      </c>
      <c r="J228" s="4" t="s">
        <v>13</v>
      </c>
      <c r="K228" s="4" t="s">
        <v>754</v>
      </c>
      <c r="L228" s="4" t="s">
        <v>12</v>
      </c>
      <c r="M228" s="4">
        <v>1635501</v>
      </c>
      <c r="N228" s="4">
        <v>3827159</v>
      </c>
      <c r="O228" s="4">
        <v>2057884</v>
      </c>
      <c r="P228" s="4">
        <v>1738989</v>
      </c>
      <c r="Q228" s="4">
        <v>2088170</v>
      </c>
      <c r="R228" s="4">
        <v>312597</v>
      </c>
      <c r="S228" s="4">
        <v>105115</v>
      </c>
      <c r="T228" s="18">
        <f t="shared" si="15"/>
        <v>0.79474887797368554</v>
      </c>
      <c r="U228" s="29">
        <f t="shared" si="16"/>
        <v>0.45438117412942602</v>
      </c>
      <c r="V228" s="18">
        <f>R228/S228</f>
        <v>2.9738572040146507</v>
      </c>
      <c r="W228" s="18">
        <f t="shared" si="17"/>
        <v>0.14969901875805131</v>
      </c>
      <c r="X228" s="20">
        <f t="shared" si="18"/>
        <v>8.167860284874498E-2</v>
      </c>
    </row>
    <row r="229" spans="1:24" s="3" customFormat="1" ht="11.25" customHeight="1" x14ac:dyDescent="0.2">
      <c r="A229" s="2">
        <v>23835</v>
      </c>
      <c r="B229" s="4" t="s">
        <v>19</v>
      </c>
      <c r="C229" s="4" t="s">
        <v>9</v>
      </c>
      <c r="D229" s="4">
        <v>900147252</v>
      </c>
      <c r="E229" s="4" t="s">
        <v>49</v>
      </c>
      <c r="F229" s="4" t="s">
        <v>816</v>
      </c>
      <c r="G229" s="4" t="s">
        <v>74</v>
      </c>
      <c r="H229" s="4" t="s">
        <v>10</v>
      </c>
      <c r="I229" s="4" t="s">
        <v>817</v>
      </c>
      <c r="J229" s="4" t="s">
        <v>11</v>
      </c>
      <c r="K229" s="4" t="s">
        <v>11</v>
      </c>
      <c r="L229" s="4" t="s">
        <v>12</v>
      </c>
      <c r="M229" s="4">
        <v>12355594</v>
      </c>
      <c r="N229" s="4">
        <v>14029892</v>
      </c>
      <c r="O229" s="4">
        <v>699098</v>
      </c>
      <c r="P229" s="4">
        <v>6380236</v>
      </c>
      <c r="Q229" s="4">
        <v>7649656</v>
      </c>
      <c r="R229" s="4">
        <v>3365246</v>
      </c>
      <c r="S229" s="4">
        <v>797124</v>
      </c>
      <c r="T229" s="18">
        <f t="shared" si="15"/>
        <v>17.673622296158765</v>
      </c>
      <c r="U229" s="29">
        <f t="shared" si="16"/>
        <v>0.45476016493925969</v>
      </c>
      <c r="V229" s="18">
        <f>R229/S229</f>
        <v>4.2217346360164791</v>
      </c>
      <c r="W229" s="18">
        <f t="shared" si="17"/>
        <v>0.43992121998688566</v>
      </c>
      <c r="X229" s="20">
        <f t="shared" si="18"/>
        <v>0.23986257342536921</v>
      </c>
    </row>
    <row r="230" spans="1:24" s="3" customFormat="1" ht="11.25" customHeight="1" x14ac:dyDescent="0.2">
      <c r="A230" s="2">
        <v>24271</v>
      </c>
      <c r="B230" s="4" t="s">
        <v>19</v>
      </c>
      <c r="C230" s="4" t="s">
        <v>9</v>
      </c>
      <c r="D230" s="4">
        <v>900163958</v>
      </c>
      <c r="E230" s="4" t="s">
        <v>49</v>
      </c>
      <c r="F230" s="4" t="s">
        <v>826</v>
      </c>
      <c r="G230" s="4" t="s">
        <v>74</v>
      </c>
      <c r="H230" s="4" t="s">
        <v>14</v>
      </c>
      <c r="I230" s="4" t="s">
        <v>827</v>
      </c>
      <c r="J230" s="4" t="s">
        <v>11</v>
      </c>
      <c r="K230" s="4" t="s">
        <v>11</v>
      </c>
      <c r="L230" s="4" t="s">
        <v>12</v>
      </c>
      <c r="M230" s="4">
        <v>3941124</v>
      </c>
      <c r="N230" s="4">
        <v>6923223</v>
      </c>
      <c r="O230" s="4">
        <v>80161</v>
      </c>
      <c r="P230" s="4">
        <v>3179734</v>
      </c>
      <c r="Q230" s="4">
        <v>3743489</v>
      </c>
      <c r="R230" s="4">
        <v>748342</v>
      </c>
      <c r="S230" s="4">
        <v>422140</v>
      </c>
      <c r="T230" s="18">
        <f t="shared" si="15"/>
        <v>49.165105225733214</v>
      </c>
      <c r="U230" s="29">
        <f t="shared" si="16"/>
        <v>0.45928522019296503</v>
      </c>
      <c r="V230" s="18">
        <f>R230/S230</f>
        <v>1.7727341640214147</v>
      </c>
      <c r="W230" s="18">
        <f t="shared" si="17"/>
        <v>0.19990495497649385</v>
      </c>
      <c r="X230" s="20">
        <f t="shared" si="18"/>
        <v>0.10809156371245011</v>
      </c>
    </row>
    <row r="231" spans="1:24" s="3" customFormat="1" ht="11.25" customHeight="1" x14ac:dyDescent="0.2">
      <c r="A231" s="2">
        <v>1515</v>
      </c>
      <c r="B231" s="4" t="s">
        <v>21</v>
      </c>
      <c r="C231" s="4" t="s">
        <v>9</v>
      </c>
      <c r="D231" s="4">
        <v>830067414</v>
      </c>
      <c r="E231" s="4" t="s">
        <v>49</v>
      </c>
      <c r="F231" s="4" t="s">
        <v>118</v>
      </c>
      <c r="G231" s="4" t="s">
        <v>74</v>
      </c>
      <c r="H231" s="4" t="s">
        <v>10</v>
      </c>
      <c r="I231" s="4" t="s">
        <v>119</v>
      </c>
      <c r="J231" s="4" t="s">
        <v>23</v>
      </c>
      <c r="K231" s="4" t="s">
        <v>120</v>
      </c>
      <c r="L231" s="4" t="s">
        <v>12</v>
      </c>
      <c r="M231" s="4">
        <v>92848627</v>
      </c>
      <c r="N231" s="4">
        <v>175586677</v>
      </c>
      <c r="O231" s="4">
        <v>38281997</v>
      </c>
      <c r="P231" s="4">
        <v>80993785</v>
      </c>
      <c r="Q231" s="4">
        <v>94592892</v>
      </c>
      <c r="R231" s="4">
        <v>26418945</v>
      </c>
      <c r="S231" s="4">
        <v>3438197</v>
      </c>
      <c r="T231" s="18">
        <f t="shared" si="15"/>
        <v>2.425386193933404</v>
      </c>
      <c r="U231" s="29">
        <f t="shared" si="16"/>
        <v>0.46127523103589457</v>
      </c>
      <c r="V231" s="18">
        <f>R231/S231</f>
        <v>7.6839532464253795</v>
      </c>
      <c r="W231" s="18">
        <f t="shared" si="17"/>
        <v>0.27929101691911479</v>
      </c>
      <c r="X231" s="20">
        <f t="shared" si="18"/>
        <v>0.15046098856350018</v>
      </c>
    </row>
    <row r="232" spans="1:24" s="3" customFormat="1" ht="11.25" customHeight="1" x14ac:dyDescent="0.2">
      <c r="A232" s="2">
        <v>6099</v>
      </c>
      <c r="B232" s="4" t="s">
        <v>19</v>
      </c>
      <c r="C232" s="4" t="s">
        <v>9</v>
      </c>
      <c r="D232" s="4">
        <v>805006278</v>
      </c>
      <c r="E232" s="4" t="s">
        <v>49</v>
      </c>
      <c r="F232" s="4" t="s">
        <v>445</v>
      </c>
      <c r="G232" s="4" t="s">
        <v>74</v>
      </c>
      <c r="H232" s="4" t="s">
        <v>10</v>
      </c>
      <c r="I232" s="4" t="s">
        <v>446</v>
      </c>
      <c r="J232" s="4" t="s">
        <v>26</v>
      </c>
      <c r="K232" s="4" t="s">
        <v>27</v>
      </c>
      <c r="L232" s="4" t="s">
        <v>12</v>
      </c>
      <c r="M232" s="4">
        <v>13307732</v>
      </c>
      <c r="N232" s="4">
        <v>16634309</v>
      </c>
      <c r="O232" s="4">
        <v>2507307</v>
      </c>
      <c r="P232" s="4">
        <v>7675261</v>
      </c>
      <c r="Q232" s="4">
        <v>8959048</v>
      </c>
      <c r="R232" s="4">
        <v>40995</v>
      </c>
      <c r="S232" s="4"/>
      <c r="T232" s="18">
        <f t="shared" si="15"/>
        <v>5.3075798057437718</v>
      </c>
      <c r="U232" s="29">
        <f t="shared" si="16"/>
        <v>0.46141147191626658</v>
      </c>
      <c r="V232" s="18"/>
      <c r="W232" s="18">
        <f t="shared" si="17"/>
        <v>4.5758210024100772E-3</v>
      </c>
      <c r="X232" s="20">
        <f t="shared" si="18"/>
        <v>2.4644846984626773E-3</v>
      </c>
    </row>
    <row r="233" spans="1:24" s="3" customFormat="1" ht="11.25" customHeight="1" x14ac:dyDescent="0.2">
      <c r="A233" s="2">
        <v>1443</v>
      </c>
      <c r="B233" s="4" t="s">
        <v>19</v>
      </c>
      <c r="C233" s="4" t="s">
        <v>9</v>
      </c>
      <c r="D233" s="4">
        <v>800078935</v>
      </c>
      <c r="E233" s="4" t="s">
        <v>49</v>
      </c>
      <c r="F233" s="4" t="s">
        <v>330</v>
      </c>
      <c r="G233" s="4" t="s">
        <v>74</v>
      </c>
      <c r="H233" s="4" t="s">
        <v>10</v>
      </c>
      <c r="I233" s="4" t="s">
        <v>331</v>
      </c>
      <c r="J233" s="4" t="s">
        <v>11</v>
      </c>
      <c r="K233" s="4" t="s">
        <v>11</v>
      </c>
      <c r="L233" s="4" t="s">
        <v>12</v>
      </c>
      <c r="M233" s="4">
        <v>9710152</v>
      </c>
      <c r="N233" s="4">
        <v>12216549</v>
      </c>
      <c r="O233" s="4">
        <v>4654014</v>
      </c>
      <c r="P233" s="4">
        <v>5648801</v>
      </c>
      <c r="Q233" s="4">
        <v>6567748</v>
      </c>
      <c r="R233" s="4">
        <v>221000</v>
      </c>
      <c r="S233" s="4">
        <v>171002</v>
      </c>
      <c r="T233" s="18">
        <f t="shared" si="15"/>
        <v>2.0864036936717425</v>
      </c>
      <c r="U233" s="29">
        <f t="shared" si="16"/>
        <v>0.46238925575463252</v>
      </c>
      <c r="V233" s="18">
        <f t="shared" ref="V233:V238" si="19">R233/S233</f>
        <v>1.292382545233389</v>
      </c>
      <c r="W233" s="18">
        <f t="shared" si="17"/>
        <v>3.3649281306164611E-2</v>
      </c>
      <c r="X233" s="20">
        <f t="shared" si="18"/>
        <v>1.8090215166328888E-2</v>
      </c>
    </row>
    <row r="234" spans="1:24" s="3" customFormat="1" ht="11.25" customHeight="1" x14ac:dyDescent="0.2">
      <c r="A234" s="2">
        <v>1595</v>
      </c>
      <c r="B234" s="4" t="s">
        <v>19</v>
      </c>
      <c r="C234" s="4" t="s">
        <v>9</v>
      </c>
      <c r="D234" s="4">
        <v>800088568</v>
      </c>
      <c r="E234" s="4" t="s">
        <v>49</v>
      </c>
      <c r="F234" s="4" t="s">
        <v>336</v>
      </c>
      <c r="G234" s="4" t="s">
        <v>74</v>
      </c>
      <c r="H234" s="4" t="s">
        <v>75</v>
      </c>
      <c r="I234" s="4" t="s">
        <v>337</v>
      </c>
      <c r="J234" s="4" t="s">
        <v>11</v>
      </c>
      <c r="K234" s="4" t="s">
        <v>11</v>
      </c>
      <c r="L234" s="4" t="s">
        <v>12</v>
      </c>
      <c r="M234" s="4">
        <v>10923845</v>
      </c>
      <c r="N234" s="4">
        <v>12441033</v>
      </c>
      <c r="O234" s="4">
        <v>5776928</v>
      </c>
      <c r="P234" s="4">
        <v>5776928</v>
      </c>
      <c r="Q234" s="4">
        <v>6664105</v>
      </c>
      <c r="R234" s="4">
        <v>1904627</v>
      </c>
      <c r="S234" s="4">
        <v>318568</v>
      </c>
      <c r="T234" s="18">
        <f t="shared" si="15"/>
        <v>1.8909435949348858</v>
      </c>
      <c r="U234" s="29">
        <f t="shared" si="16"/>
        <v>0.46434472121406639</v>
      </c>
      <c r="V234" s="18">
        <f t="shared" si="19"/>
        <v>5.9787141206900882</v>
      </c>
      <c r="W234" s="18">
        <f t="shared" si="17"/>
        <v>0.28580387013710018</v>
      </c>
      <c r="X234" s="20">
        <f t="shared" si="18"/>
        <v>0.15309235173638716</v>
      </c>
    </row>
    <row r="235" spans="1:24" s="3" customFormat="1" ht="11.25" customHeight="1" x14ac:dyDescent="0.2">
      <c r="A235" s="2">
        <v>27705</v>
      </c>
      <c r="B235" s="4" t="s">
        <v>19</v>
      </c>
      <c r="C235" s="4" t="s">
        <v>9</v>
      </c>
      <c r="D235" s="4">
        <v>900311030</v>
      </c>
      <c r="E235" s="4" t="s">
        <v>49</v>
      </c>
      <c r="F235" s="4" t="s">
        <v>886</v>
      </c>
      <c r="G235" s="4" t="s">
        <v>74</v>
      </c>
      <c r="H235" s="4" t="s">
        <v>887</v>
      </c>
      <c r="I235" s="4" t="s">
        <v>888</v>
      </c>
      <c r="J235" s="4" t="s">
        <v>23</v>
      </c>
      <c r="K235" s="4" t="s">
        <v>136</v>
      </c>
      <c r="L235" s="4" t="s">
        <v>12</v>
      </c>
      <c r="M235" s="4">
        <v>15601818</v>
      </c>
      <c r="N235" s="4">
        <v>18807116</v>
      </c>
      <c r="O235" s="4">
        <v>731046</v>
      </c>
      <c r="P235" s="4">
        <v>8763283</v>
      </c>
      <c r="Q235" s="4">
        <v>10043833</v>
      </c>
      <c r="R235" s="4">
        <v>1708138</v>
      </c>
      <c r="S235" s="4">
        <v>752326</v>
      </c>
      <c r="T235" s="18">
        <f t="shared" si="15"/>
        <v>21.341773294703753</v>
      </c>
      <c r="U235" s="29">
        <f t="shared" si="16"/>
        <v>0.4659557052766623</v>
      </c>
      <c r="V235" s="18">
        <f t="shared" si="19"/>
        <v>2.2704758309562609</v>
      </c>
      <c r="W235" s="18">
        <f t="shared" si="17"/>
        <v>0.17006833944769889</v>
      </c>
      <c r="X235" s="20">
        <f t="shared" si="18"/>
        <v>9.0824026395115554E-2</v>
      </c>
    </row>
    <row r="236" spans="1:24" s="3" customFormat="1" ht="11.25" customHeight="1" x14ac:dyDescent="0.2">
      <c r="A236" s="2">
        <v>25171</v>
      </c>
      <c r="B236" s="4" t="s">
        <v>19</v>
      </c>
      <c r="C236" s="4" t="s">
        <v>9</v>
      </c>
      <c r="D236" s="4">
        <v>900199289</v>
      </c>
      <c r="E236" s="4" t="s">
        <v>49</v>
      </c>
      <c r="F236" s="4" t="s">
        <v>842</v>
      </c>
      <c r="G236" s="4" t="s">
        <v>74</v>
      </c>
      <c r="H236" s="4" t="s">
        <v>10</v>
      </c>
      <c r="I236" s="4" t="s">
        <v>843</v>
      </c>
      <c r="J236" s="4" t="s">
        <v>178</v>
      </c>
      <c r="K236" s="4" t="s">
        <v>182</v>
      </c>
      <c r="L236" s="4" t="s">
        <v>12</v>
      </c>
      <c r="M236" s="4">
        <v>13867818</v>
      </c>
      <c r="N236" s="4">
        <v>14383881</v>
      </c>
      <c r="O236" s="4">
        <v>1730981</v>
      </c>
      <c r="P236" s="4">
        <v>6744677</v>
      </c>
      <c r="Q236" s="4">
        <v>7639204</v>
      </c>
      <c r="R236" s="4">
        <v>1751682</v>
      </c>
      <c r="S236" s="4">
        <v>1384452</v>
      </c>
      <c r="T236" s="18">
        <f t="shared" si="15"/>
        <v>8.0115368106293481</v>
      </c>
      <c r="U236" s="29">
        <f t="shared" si="16"/>
        <v>0.46890522801182793</v>
      </c>
      <c r="V236" s="18">
        <f t="shared" si="19"/>
        <v>1.2652529665167156</v>
      </c>
      <c r="W236" s="18">
        <f t="shared" si="17"/>
        <v>0.22930163928074182</v>
      </c>
      <c r="X236" s="20">
        <f t="shared" si="18"/>
        <v>0.12178090183031964</v>
      </c>
    </row>
    <row r="237" spans="1:24" s="3" customFormat="1" ht="11.25" customHeight="1" x14ac:dyDescent="0.2">
      <c r="A237" s="2">
        <v>23583</v>
      </c>
      <c r="B237" s="4" t="s">
        <v>19</v>
      </c>
      <c r="C237" s="4" t="s">
        <v>9</v>
      </c>
      <c r="D237" s="4">
        <v>900136532</v>
      </c>
      <c r="E237" s="4" t="s">
        <v>49</v>
      </c>
      <c r="F237" s="4" t="s">
        <v>808</v>
      </c>
      <c r="G237" s="4" t="s">
        <v>74</v>
      </c>
      <c r="H237" s="4" t="s">
        <v>105</v>
      </c>
      <c r="I237" s="4" t="s">
        <v>809</v>
      </c>
      <c r="J237" s="4" t="s">
        <v>178</v>
      </c>
      <c r="K237" s="4" t="s">
        <v>179</v>
      </c>
      <c r="L237" s="4" t="s">
        <v>12</v>
      </c>
      <c r="M237" s="4">
        <v>27587168</v>
      </c>
      <c r="N237" s="4">
        <v>28007365</v>
      </c>
      <c r="O237" s="4">
        <v>731046</v>
      </c>
      <c r="P237" s="4">
        <v>13153803</v>
      </c>
      <c r="Q237" s="4">
        <v>14853562</v>
      </c>
      <c r="R237" s="4">
        <v>8768294</v>
      </c>
      <c r="S237" s="4">
        <v>3528600</v>
      </c>
      <c r="T237" s="18">
        <f t="shared" si="15"/>
        <v>37.736569244616618</v>
      </c>
      <c r="U237" s="29">
        <f t="shared" si="16"/>
        <v>0.46965514249555429</v>
      </c>
      <c r="V237" s="18">
        <f t="shared" si="19"/>
        <v>2.4849214986113473</v>
      </c>
      <c r="W237" s="18">
        <f t="shared" si="17"/>
        <v>0.5903159121024304</v>
      </c>
      <c r="X237" s="20">
        <f t="shared" si="18"/>
        <v>0.31307100828657036</v>
      </c>
    </row>
    <row r="238" spans="1:24" s="3" customFormat="1" ht="11.25" customHeight="1" x14ac:dyDescent="0.2">
      <c r="A238" s="2">
        <v>2251</v>
      </c>
      <c r="B238" s="4" t="s">
        <v>21</v>
      </c>
      <c r="C238" s="4" t="s">
        <v>9</v>
      </c>
      <c r="D238" s="4">
        <v>860070698</v>
      </c>
      <c r="E238" s="4" t="s">
        <v>49</v>
      </c>
      <c r="F238" s="4" t="s">
        <v>155</v>
      </c>
      <c r="G238" s="4" t="s">
        <v>74</v>
      </c>
      <c r="H238" s="4" t="s">
        <v>10</v>
      </c>
      <c r="I238" s="4" t="s">
        <v>156</v>
      </c>
      <c r="J238" s="4" t="s">
        <v>11</v>
      </c>
      <c r="K238" s="4" t="s">
        <v>11</v>
      </c>
      <c r="L238" s="4" t="s">
        <v>12</v>
      </c>
      <c r="M238" s="4">
        <v>106624682</v>
      </c>
      <c r="N238" s="4">
        <v>151746086</v>
      </c>
      <c r="O238" s="4">
        <v>68914356</v>
      </c>
      <c r="P238" s="4">
        <v>71356991</v>
      </c>
      <c r="Q238" s="4">
        <v>80389095</v>
      </c>
      <c r="R238" s="4">
        <v>35862586</v>
      </c>
      <c r="S238" s="4">
        <v>78274777</v>
      </c>
      <c r="T238" s="18">
        <f t="shared" si="15"/>
        <v>1.5472056649560797</v>
      </c>
      <c r="U238" s="29">
        <f t="shared" si="16"/>
        <v>0.47023941691649301</v>
      </c>
      <c r="V238" s="18">
        <f t="shared" si="19"/>
        <v>0.45816273612635139</v>
      </c>
      <c r="W238" s="18">
        <f t="shared" si="17"/>
        <v>0.44611257285580835</v>
      </c>
      <c r="X238" s="20">
        <f t="shared" si="18"/>
        <v>0.23633285671697654</v>
      </c>
    </row>
    <row r="239" spans="1:24" s="3" customFormat="1" ht="11.25" customHeight="1" x14ac:dyDescent="0.2">
      <c r="A239" s="2">
        <v>4357</v>
      </c>
      <c r="B239" s="4" t="s">
        <v>21</v>
      </c>
      <c r="C239" s="4" t="s">
        <v>9</v>
      </c>
      <c r="D239" s="4">
        <v>900481127</v>
      </c>
      <c r="E239" s="4" t="s">
        <v>49</v>
      </c>
      <c r="F239" s="4" t="s">
        <v>232</v>
      </c>
      <c r="G239" s="4" t="s">
        <v>74</v>
      </c>
      <c r="H239" s="4" t="s">
        <v>10</v>
      </c>
      <c r="I239" s="4" t="s">
        <v>233</v>
      </c>
      <c r="J239" s="4" t="s">
        <v>17</v>
      </c>
      <c r="K239" s="4" t="s">
        <v>18</v>
      </c>
      <c r="L239" s="4" t="s">
        <v>12</v>
      </c>
      <c r="M239" s="4">
        <v>84138901</v>
      </c>
      <c r="N239" s="4">
        <v>90978893</v>
      </c>
      <c r="O239" s="4">
        <v>40994957</v>
      </c>
      <c r="P239" s="4">
        <v>42830197</v>
      </c>
      <c r="Q239" s="4">
        <v>48148696</v>
      </c>
      <c r="R239" s="4">
        <v>3546089</v>
      </c>
      <c r="S239" s="4"/>
      <c r="T239" s="18">
        <f t="shared" si="15"/>
        <v>2.0524207648272443</v>
      </c>
      <c r="U239" s="29">
        <f t="shared" si="16"/>
        <v>0.47077069843001934</v>
      </c>
      <c r="V239" s="18"/>
      <c r="W239" s="18">
        <f t="shared" si="17"/>
        <v>7.3648702760299056E-2</v>
      </c>
      <c r="X239" s="20">
        <f t="shared" si="18"/>
        <v>3.8977051523368174E-2</v>
      </c>
    </row>
    <row r="240" spans="1:24" s="3" customFormat="1" ht="11.25" customHeight="1" x14ac:dyDescent="0.2">
      <c r="A240" s="2">
        <v>30993</v>
      </c>
      <c r="B240" s="4" t="s">
        <v>19</v>
      </c>
      <c r="C240" s="4" t="s">
        <v>9</v>
      </c>
      <c r="D240" s="4">
        <v>900417394</v>
      </c>
      <c r="E240" s="4" t="s">
        <v>49</v>
      </c>
      <c r="F240" s="4" t="s">
        <v>961</v>
      </c>
      <c r="G240" s="4" t="s">
        <v>78</v>
      </c>
      <c r="H240" s="4" t="s">
        <v>10</v>
      </c>
      <c r="I240" s="4" t="s">
        <v>962</v>
      </c>
      <c r="J240" s="4" t="s">
        <v>15</v>
      </c>
      <c r="K240" s="4" t="s">
        <v>16</v>
      </c>
      <c r="L240" s="4" t="s">
        <v>12</v>
      </c>
      <c r="M240" s="4">
        <v>2919833</v>
      </c>
      <c r="N240" s="4">
        <v>2990272</v>
      </c>
      <c r="O240" s="4">
        <v>774590</v>
      </c>
      <c r="P240" s="4">
        <v>1409877</v>
      </c>
      <c r="Q240" s="4">
        <v>1580395</v>
      </c>
      <c r="R240" s="4">
        <v>376817</v>
      </c>
      <c r="S240" s="4">
        <v>103475</v>
      </c>
      <c r="T240" s="18">
        <f t="shared" si="15"/>
        <v>3.7695206496339999</v>
      </c>
      <c r="U240" s="29">
        <f t="shared" si="16"/>
        <v>0.47148787802581171</v>
      </c>
      <c r="V240" s="18">
        <f>R240/S240</f>
        <v>3.6416235805750183</v>
      </c>
      <c r="W240" s="18">
        <f t="shared" si="17"/>
        <v>0.23843216411087101</v>
      </c>
      <c r="X240" s="20">
        <f t="shared" si="18"/>
        <v>0.12601428900113434</v>
      </c>
    </row>
    <row r="241" spans="1:24" s="3" customFormat="1" ht="11.25" customHeight="1" x14ac:dyDescent="0.2">
      <c r="A241" s="2">
        <v>10747</v>
      </c>
      <c r="B241" s="4" t="s">
        <v>19</v>
      </c>
      <c r="C241" s="4" t="s">
        <v>9</v>
      </c>
      <c r="D241" s="4">
        <v>830045893</v>
      </c>
      <c r="E241" s="4" t="s">
        <v>49</v>
      </c>
      <c r="F241" s="4" t="s">
        <v>538</v>
      </c>
      <c r="G241" s="4" t="s">
        <v>74</v>
      </c>
      <c r="H241" s="4" t="s">
        <v>75</v>
      </c>
      <c r="I241" s="4" t="s">
        <v>539</v>
      </c>
      <c r="J241" s="4" t="s">
        <v>11</v>
      </c>
      <c r="K241" s="4" t="s">
        <v>11</v>
      </c>
      <c r="L241" s="4" t="s">
        <v>12</v>
      </c>
      <c r="M241" s="4">
        <v>12221945</v>
      </c>
      <c r="N241" s="4">
        <v>12522717</v>
      </c>
      <c r="O241" s="4">
        <v>699098</v>
      </c>
      <c r="P241" s="4">
        <v>5936253</v>
      </c>
      <c r="Q241" s="4">
        <v>6586464</v>
      </c>
      <c r="R241" s="4">
        <v>1461698</v>
      </c>
      <c r="S241" s="4">
        <v>117861</v>
      </c>
      <c r="T241" s="18">
        <f t="shared" si="15"/>
        <v>17.482448812612823</v>
      </c>
      <c r="U241" s="29">
        <f t="shared" si="16"/>
        <v>0.47403874095374032</v>
      </c>
      <c r="V241" s="18">
        <f>R241/S241</f>
        <v>12.40188018089105</v>
      </c>
      <c r="W241" s="18">
        <f t="shared" si="17"/>
        <v>0.22192454099802261</v>
      </c>
      <c r="X241" s="20">
        <f t="shared" si="18"/>
        <v>0.11672371099658325</v>
      </c>
    </row>
    <row r="242" spans="1:24" s="3" customFormat="1" ht="11.25" customHeight="1" x14ac:dyDescent="0.2">
      <c r="A242" s="2">
        <v>27107</v>
      </c>
      <c r="B242" s="4" t="s">
        <v>19</v>
      </c>
      <c r="C242" s="4" t="s">
        <v>9</v>
      </c>
      <c r="D242" s="4">
        <v>900281103</v>
      </c>
      <c r="E242" s="4" t="s">
        <v>49</v>
      </c>
      <c r="F242" s="4" t="s">
        <v>874</v>
      </c>
      <c r="G242" s="4" t="s">
        <v>74</v>
      </c>
      <c r="H242" s="4" t="s">
        <v>10</v>
      </c>
      <c r="I242" s="4" t="s">
        <v>875</v>
      </c>
      <c r="J242" s="4" t="s">
        <v>11</v>
      </c>
      <c r="K242" s="4" t="s">
        <v>11</v>
      </c>
      <c r="L242" s="4" t="s">
        <v>12</v>
      </c>
      <c r="M242" s="4">
        <v>9283850</v>
      </c>
      <c r="N242" s="4">
        <v>9637336</v>
      </c>
      <c r="O242" s="4">
        <v>3170245</v>
      </c>
      <c r="P242" s="4">
        <v>4588671</v>
      </c>
      <c r="Q242" s="4">
        <v>5048665</v>
      </c>
      <c r="R242" s="4">
        <v>-1801131</v>
      </c>
      <c r="S242" s="4">
        <v>14927</v>
      </c>
      <c r="T242" s="18">
        <f t="shared" si="15"/>
        <v>2.9284329760002774</v>
      </c>
      <c r="U242" s="29">
        <f t="shared" si="16"/>
        <v>0.47613479492673078</v>
      </c>
      <c r="V242" s="18">
        <f>R242/S242</f>
        <v>-120.66262477389965</v>
      </c>
      <c r="W242" s="18">
        <f t="shared" si="17"/>
        <v>-0.35675391415354357</v>
      </c>
      <c r="X242" s="20">
        <f t="shared" si="18"/>
        <v>-0.18689096239873756</v>
      </c>
    </row>
    <row r="243" spans="1:24" s="3" customFormat="1" ht="11.25" customHeight="1" x14ac:dyDescent="0.2">
      <c r="A243" s="2">
        <v>1631</v>
      </c>
      <c r="B243" s="4" t="s">
        <v>21</v>
      </c>
      <c r="C243" s="4" t="s">
        <v>9</v>
      </c>
      <c r="D243" s="4">
        <v>830093986</v>
      </c>
      <c r="E243" s="4" t="s">
        <v>49</v>
      </c>
      <c r="F243" s="4" t="s">
        <v>130</v>
      </c>
      <c r="G243" s="4" t="s">
        <v>74</v>
      </c>
      <c r="H243" s="4" t="s">
        <v>75</v>
      </c>
      <c r="I243" s="4" t="s">
        <v>131</v>
      </c>
      <c r="J243" s="4" t="s">
        <v>11</v>
      </c>
      <c r="K243" s="4" t="s">
        <v>11</v>
      </c>
      <c r="L243" s="4" t="s">
        <v>12</v>
      </c>
      <c r="M243" s="4">
        <v>27991460</v>
      </c>
      <c r="N243" s="4">
        <v>31594974</v>
      </c>
      <c r="O243" s="4">
        <v>14601221</v>
      </c>
      <c r="P243" s="4">
        <v>15197289</v>
      </c>
      <c r="Q243" s="4">
        <v>16397685</v>
      </c>
      <c r="R243" s="4">
        <v>24031679</v>
      </c>
      <c r="S243" s="4">
        <v>526272</v>
      </c>
      <c r="T243" s="18">
        <f t="shared" si="15"/>
        <v>1.9170629634329897</v>
      </c>
      <c r="U243" s="29">
        <f t="shared" si="16"/>
        <v>0.48100337097919432</v>
      </c>
      <c r="V243" s="18">
        <f>R243/S243</f>
        <v>45.663989343913414</v>
      </c>
      <c r="W243" s="18">
        <f t="shared" si="17"/>
        <v>1.4655531558265695</v>
      </c>
      <c r="X243" s="20">
        <f t="shared" si="18"/>
        <v>0.76061714752479304</v>
      </c>
    </row>
    <row r="244" spans="1:24" s="3" customFormat="1" ht="11.25" customHeight="1" x14ac:dyDescent="0.2">
      <c r="A244" s="2">
        <v>1933</v>
      </c>
      <c r="B244" s="4" t="s">
        <v>19</v>
      </c>
      <c r="C244" s="4" t="s">
        <v>9</v>
      </c>
      <c r="D244" s="4">
        <v>800107853</v>
      </c>
      <c r="E244" s="4" t="s">
        <v>49</v>
      </c>
      <c r="F244" s="4" t="s">
        <v>342</v>
      </c>
      <c r="G244" s="4" t="s">
        <v>74</v>
      </c>
      <c r="H244" s="4" t="s">
        <v>10</v>
      </c>
      <c r="I244" s="4" t="s">
        <v>343</v>
      </c>
      <c r="J244" s="4" t="s">
        <v>11</v>
      </c>
      <c r="K244" s="4" t="s">
        <v>11</v>
      </c>
      <c r="L244" s="4" t="s">
        <v>12</v>
      </c>
      <c r="M244" s="4">
        <v>4498570</v>
      </c>
      <c r="N244" s="4">
        <v>6433495</v>
      </c>
      <c r="O244" s="4">
        <v>2566560</v>
      </c>
      <c r="P244" s="4">
        <v>3095318</v>
      </c>
      <c r="Q244" s="4">
        <v>3338177</v>
      </c>
      <c r="R244" s="4">
        <v>425144</v>
      </c>
      <c r="S244" s="4"/>
      <c r="T244" s="18">
        <f t="shared" si="15"/>
        <v>1.752762452465557</v>
      </c>
      <c r="U244" s="29">
        <f t="shared" si="16"/>
        <v>0.48112542249585954</v>
      </c>
      <c r="V244" s="18"/>
      <c r="W244" s="18">
        <f t="shared" si="17"/>
        <v>0.12735813589273426</v>
      </c>
      <c r="X244" s="20">
        <f t="shared" si="18"/>
        <v>6.6082898953057398E-2</v>
      </c>
    </row>
    <row r="245" spans="1:24" s="3" customFormat="1" ht="11.25" customHeight="1" x14ac:dyDescent="0.2">
      <c r="A245" s="2">
        <v>17085</v>
      </c>
      <c r="B245" s="4" t="s">
        <v>19</v>
      </c>
      <c r="C245" s="4" t="s">
        <v>9</v>
      </c>
      <c r="D245" s="4">
        <v>860526532</v>
      </c>
      <c r="E245" s="4" t="s">
        <v>49</v>
      </c>
      <c r="F245" s="4" t="s">
        <v>691</v>
      </c>
      <c r="G245" s="4" t="s">
        <v>74</v>
      </c>
      <c r="H245" s="4" t="s">
        <v>10</v>
      </c>
      <c r="I245" s="4" t="s">
        <v>692</v>
      </c>
      <c r="J245" s="4" t="s">
        <v>11</v>
      </c>
      <c r="K245" s="4" t="s">
        <v>11</v>
      </c>
      <c r="L245" s="4" t="s">
        <v>12</v>
      </c>
      <c r="M245" s="4">
        <v>3975391</v>
      </c>
      <c r="N245" s="4">
        <v>6107646</v>
      </c>
      <c r="O245" s="4">
        <v>97578</v>
      </c>
      <c r="P245" s="4">
        <v>2958886</v>
      </c>
      <c r="Q245" s="4">
        <v>3148760</v>
      </c>
      <c r="R245" s="4">
        <v>865321</v>
      </c>
      <c r="S245" s="4">
        <v>97124</v>
      </c>
      <c r="T245" s="18">
        <f t="shared" si="15"/>
        <v>40.740648506835555</v>
      </c>
      <c r="U245" s="29">
        <f t="shared" si="16"/>
        <v>0.48445604083799226</v>
      </c>
      <c r="V245" s="18">
        <f>R245/S245</f>
        <v>8.9094456570981428</v>
      </c>
      <c r="W245" s="18">
        <f t="shared" si="17"/>
        <v>0.27481325982291444</v>
      </c>
      <c r="X245" s="20">
        <f t="shared" si="18"/>
        <v>0.14167831599932282</v>
      </c>
    </row>
    <row r="246" spans="1:24" s="3" customFormat="1" ht="11.25" customHeight="1" x14ac:dyDescent="0.2">
      <c r="A246" s="2">
        <v>6491</v>
      </c>
      <c r="B246" s="4" t="s">
        <v>19</v>
      </c>
      <c r="C246" s="4" t="s">
        <v>9</v>
      </c>
      <c r="D246" s="4">
        <v>805022934</v>
      </c>
      <c r="E246" s="4" t="s">
        <v>49</v>
      </c>
      <c r="F246" s="4" t="s">
        <v>455</v>
      </c>
      <c r="G246" s="4" t="s">
        <v>74</v>
      </c>
      <c r="H246" s="4" t="s">
        <v>10</v>
      </c>
      <c r="I246" s="4" t="s">
        <v>456</v>
      </c>
      <c r="J246" s="4" t="s">
        <v>178</v>
      </c>
      <c r="K246" s="4" t="s">
        <v>179</v>
      </c>
      <c r="L246" s="4" t="s">
        <v>12</v>
      </c>
      <c r="M246" s="4">
        <v>2138766</v>
      </c>
      <c r="N246" s="4">
        <v>2635351</v>
      </c>
      <c r="O246" s="4">
        <v>926526</v>
      </c>
      <c r="P246" s="4">
        <v>1279757</v>
      </c>
      <c r="Q246" s="4">
        <v>1355594</v>
      </c>
      <c r="R246" s="4">
        <v>110363</v>
      </c>
      <c r="S246" s="4">
        <v>144326</v>
      </c>
      <c r="T246" s="18">
        <f t="shared" si="15"/>
        <v>2.3083712707468544</v>
      </c>
      <c r="U246" s="29">
        <f t="shared" si="16"/>
        <v>0.48561159405331583</v>
      </c>
      <c r="V246" s="18">
        <f>R246/S246</f>
        <v>0.76467857489295066</v>
      </c>
      <c r="W246" s="18">
        <f t="shared" si="17"/>
        <v>8.1413018942249671E-2</v>
      </c>
      <c r="X246" s="20">
        <f t="shared" si="18"/>
        <v>4.1877913037011008E-2</v>
      </c>
    </row>
    <row r="247" spans="1:24" s="3" customFormat="1" ht="11.25" customHeight="1" x14ac:dyDescent="0.2">
      <c r="A247" s="2">
        <v>4015</v>
      </c>
      <c r="B247" s="4" t="s">
        <v>19</v>
      </c>
      <c r="C247" s="4" t="s">
        <v>9</v>
      </c>
      <c r="D247" s="4">
        <v>800214805</v>
      </c>
      <c r="E247" s="4" t="s">
        <v>49</v>
      </c>
      <c r="F247" s="4" t="s">
        <v>396</v>
      </c>
      <c r="G247" s="4" t="s">
        <v>74</v>
      </c>
      <c r="H247" s="4" t="s">
        <v>10</v>
      </c>
      <c r="I247" s="4" t="s">
        <v>397</v>
      </c>
      <c r="J247" s="4" t="s">
        <v>11</v>
      </c>
      <c r="K247" s="4" t="s">
        <v>11</v>
      </c>
      <c r="L247" s="4" t="s">
        <v>12</v>
      </c>
      <c r="M247" s="4">
        <v>722952</v>
      </c>
      <c r="N247" s="4">
        <v>4475014</v>
      </c>
      <c r="O247" s="4">
        <v>2124862</v>
      </c>
      <c r="P247" s="4">
        <v>2175862</v>
      </c>
      <c r="Q247" s="4">
        <v>2299152</v>
      </c>
      <c r="R247" s="4">
        <v>341546</v>
      </c>
      <c r="S247" s="4">
        <v>69996</v>
      </c>
      <c r="T247" s="18">
        <f t="shared" si="15"/>
        <v>0.34023480113061461</v>
      </c>
      <c r="U247" s="29">
        <f t="shared" si="16"/>
        <v>0.48622462410173467</v>
      </c>
      <c r="V247" s="18">
        <f>R247/S247</f>
        <v>4.8795074004228809</v>
      </c>
      <c r="W247" s="18">
        <f t="shared" si="17"/>
        <v>0.14855303172648002</v>
      </c>
      <c r="X247" s="20">
        <f t="shared" si="18"/>
        <v>7.6322889716099213E-2</v>
      </c>
    </row>
    <row r="248" spans="1:24" s="3" customFormat="1" ht="11.25" customHeight="1" x14ac:dyDescent="0.2">
      <c r="A248" s="2">
        <v>2333</v>
      </c>
      <c r="B248" s="4" t="s">
        <v>21</v>
      </c>
      <c r="C248" s="4" t="s">
        <v>9</v>
      </c>
      <c r="D248" s="4">
        <v>860503565</v>
      </c>
      <c r="E248" s="4" t="s">
        <v>49</v>
      </c>
      <c r="F248" s="4" t="s">
        <v>161</v>
      </c>
      <c r="G248" s="4" t="s">
        <v>74</v>
      </c>
      <c r="H248" s="4" t="s">
        <v>10</v>
      </c>
      <c r="I248" s="4" t="s">
        <v>162</v>
      </c>
      <c r="J248" s="4" t="s">
        <v>11</v>
      </c>
      <c r="K248" s="4" t="s">
        <v>11</v>
      </c>
      <c r="L248" s="4" t="s">
        <v>12</v>
      </c>
      <c r="M248" s="4">
        <v>28598812</v>
      </c>
      <c r="N248" s="4">
        <v>35845152</v>
      </c>
      <c r="O248" s="4">
        <v>10083659</v>
      </c>
      <c r="P248" s="4">
        <v>17452032</v>
      </c>
      <c r="Q248" s="4">
        <v>18393120</v>
      </c>
      <c r="R248" s="4">
        <v>4066019</v>
      </c>
      <c r="S248" s="4"/>
      <c r="T248" s="18">
        <f t="shared" si="15"/>
        <v>2.8361542174323824</v>
      </c>
      <c r="U248" s="29">
        <f t="shared" si="16"/>
        <v>0.48687286916791428</v>
      </c>
      <c r="V248" s="18"/>
      <c r="W248" s="18">
        <f t="shared" si="17"/>
        <v>0.22106195142531554</v>
      </c>
      <c r="X248" s="20">
        <f t="shared" si="18"/>
        <v>0.11343288487101408</v>
      </c>
    </row>
    <row r="249" spans="1:24" s="3" customFormat="1" ht="11.25" customHeight="1" x14ac:dyDescent="0.2">
      <c r="A249" s="2">
        <v>32449</v>
      </c>
      <c r="B249" s="4" t="s">
        <v>19</v>
      </c>
      <c r="C249" s="4" t="s">
        <v>9</v>
      </c>
      <c r="D249" s="4">
        <v>900467933</v>
      </c>
      <c r="E249" s="4" t="s">
        <v>49</v>
      </c>
      <c r="F249" s="4" t="s">
        <v>990</v>
      </c>
      <c r="G249" s="4" t="s">
        <v>74</v>
      </c>
      <c r="H249" s="4" t="s">
        <v>10</v>
      </c>
      <c r="I249" s="4" t="s">
        <v>991</v>
      </c>
      <c r="J249" s="4" t="s">
        <v>26</v>
      </c>
      <c r="K249" s="4" t="s">
        <v>27</v>
      </c>
      <c r="L249" s="4" t="s">
        <v>12</v>
      </c>
      <c r="M249" s="4">
        <v>17726140</v>
      </c>
      <c r="N249" s="4">
        <v>21133480</v>
      </c>
      <c r="O249" s="4">
        <v>4336768</v>
      </c>
      <c r="P249" s="4">
        <v>10308807</v>
      </c>
      <c r="Q249" s="4">
        <v>10824673</v>
      </c>
      <c r="R249" s="4">
        <v>2218688</v>
      </c>
      <c r="S249" s="4"/>
      <c r="T249" s="18">
        <f t="shared" si="15"/>
        <v>4.0874079498834153</v>
      </c>
      <c r="U249" s="29">
        <f t="shared" si="16"/>
        <v>0.48779505315735977</v>
      </c>
      <c r="V249" s="18"/>
      <c r="W249" s="18">
        <f t="shared" si="17"/>
        <v>0.20496582206224612</v>
      </c>
      <c r="X249" s="20">
        <f t="shared" si="18"/>
        <v>0.10498450799395083</v>
      </c>
    </row>
    <row r="250" spans="1:24" s="3" customFormat="1" ht="11.25" customHeight="1" x14ac:dyDescent="0.2">
      <c r="A250" s="2">
        <v>9857</v>
      </c>
      <c r="B250" s="4" t="s">
        <v>19</v>
      </c>
      <c r="C250" s="4" t="s">
        <v>9</v>
      </c>
      <c r="D250" s="4">
        <v>830012595</v>
      </c>
      <c r="E250" s="4" t="s">
        <v>49</v>
      </c>
      <c r="F250" s="4" t="s">
        <v>506</v>
      </c>
      <c r="G250" s="4" t="s">
        <v>74</v>
      </c>
      <c r="H250" s="4" t="s">
        <v>10</v>
      </c>
      <c r="I250" s="4" t="s">
        <v>507</v>
      </c>
      <c r="J250" s="4" t="s">
        <v>23</v>
      </c>
      <c r="K250" s="4" t="s">
        <v>61</v>
      </c>
      <c r="L250" s="4" t="s">
        <v>12</v>
      </c>
      <c r="M250" s="4">
        <v>104531009</v>
      </c>
      <c r="N250" s="4">
        <v>107456856</v>
      </c>
      <c r="O250" s="4">
        <v>3170245</v>
      </c>
      <c r="P250" s="4">
        <v>52501570</v>
      </c>
      <c r="Q250" s="4">
        <v>54955286</v>
      </c>
      <c r="R250" s="4">
        <v>-264921</v>
      </c>
      <c r="S250" s="4"/>
      <c r="T250" s="18">
        <f t="shared" si="15"/>
        <v>32.972533353100474</v>
      </c>
      <c r="U250" s="29">
        <f t="shared" si="16"/>
        <v>0.48858278526220794</v>
      </c>
      <c r="V250" s="18"/>
      <c r="W250" s="18">
        <f t="shared" si="17"/>
        <v>-4.8206645671901331E-3</v>
      </c>
      <c r="X250" s="20">
        <f t="shared" si="18"/>
        <v>-2.4653708461375421E-3</v>
      </c>
    </row>
    <row r="251" spans="1:24" s="3" customFormat="1" ht="11.25" customHeight="1" x14ac:dyDescent="0.2">
      <c r="A251" s="2">
        <v>23697</v>
      </c>
      <c r="B251" s="4" t="s">
        <v>19</v>
      </c>
      <c r="C251" s="4" t="s">
        <v>9</v>
      </c>
      <c r="D251" s="4">
        <v>900141567</v>
      </c>
      <c r="E251" s="4" t="s">
        <v>49</v>
      </c>
      <c r="F251" s="4" t="s">
        <v>814</v>
      </c>
      <c r="G251" s="4" t="s">
        <v>74</v>
      </c>
      <c r="H251" s="4" t="s">
        <v>10</v>
      </c>
      <c r="I251" s="4" t="s">
        <v>815</v>
      </c>
      <c r="J251" s="4" t="s">
        <v>13</v>
      </c>
      <c r="K251" s="4" t="s">
        <v>103</v>
      </c>
      <c r="L251" s="4" t="s">
        <v>12</v>
      </c>
      <c r="M251" s="4">
        <v>7617833</v>
      </c>
      <c r="N251" s="4">
        <v>8237921</v>
      </c>
      <c r="O251" s="4">
        <v>3170245</v>
      </c>
      <c r="P251" s="4">
        <v>4025088</v>
      </c>
      <c r="Q251" s="4">
        <v>4212833</v>
      </c>
      <c r="R251" s="4">
        <v>494863</v>
      </c>
      <c r="S251" s="4">
        <v>66005</v>
      </c>
      <c r="T251" s="18">
        <f t="shared" si="15"/>
        <v>2.4029161784026156</v>
      </c>
      <c r="U251" s="29">
        <f t="shared" si="16"/>
        <v>0.48860483124322263</v>
      </c>
      <c r="V251" s="18">
        <f t="shared" ref="V251:V266" si="20">R251/S251</f>
        <v>7.4973562608893269</v>
      </c>
      <c r="W251" s="18">
        <f t="shared" si="17"/>
        <v>0.11746561043364406</v>
      </c>
      <c r="X251" s="20">
        <f t="shared" si="18"/>
        <v>6.0071345670831271E-2</v>
      </c>
    </row>
    <row r="252" spans="1:24" s="3" customFormat="1" ht="11.25" customHeight="1" x14ac:dyDescent="0.2">
      <c r="A252" s="2">
        <v>6681</v>
      </c>
      <c r="B252" s="4" t="s">
        <v>19</v>
      </c>
      <c r="C252" s="4" t="s">
        <v>9</v>
      </c>
      <c r="D252" s="4">
        <v>805030670</v>
      </c>
      <c r="E252" s="4" t="s">
        <v>49</v>
      </c>
      <c r="F252" s="4" t="s">
        <v>461</v>
      </c>
      <c r="G252" s="4" t="s">
        <v>74</v>
      </c>
      <c r="H252" s="4" t="s">
        <v>10</v>
      </c>
      <c r="I252" s="4" t="s">
        <v>462</v>
      </c>
      <c r="J252" s="4" t="s">
        <v>178</v>
      </c>
      <c r="K252" s="4" t="s">
        <v>179</v>
      </c>
      <c r="L252" s="4" t="s">
        <v>12</v>
      </c>
      <c r="M252" s="4">
        <v>22706852</v>
      </c>
      <c r="N252" s="4">
        <v>38985929</v>
      </c>
      <c r="O252" s="4">
        <v>16193381</v>
      </c>
      <c r="P252" s="4">
        <v>19075216</v>
      </c>
      <c r="Q252" s="4">
        <v>19910713</v>
      </c>
      <c r="R252" s="4">
        <v>7278781</v>
      </c>
      <c r="S252" s="4">
        <v>1591593</v>
      </c>
      <c r="T252" s="18">
        <f t="shared" si="15"/>
        <v>1.402230454529539</v>
      </c>
      <c r="U252" s="29">
        <f t="shared" si="16"/>
        <v>0.48928463395088007</v>
      </c>
      <c r="V252" s="18">
        <f t="shared" si="20"/>
        <v>4.5732677889385034</v>
      </c>
      <c r="W252" s="18">
        <f t="shared" si="17"/>
        <v>0.36557108728351417</v>
      </c>
      <c r="X252" s="20">
        <f t="shared" si="18"/>
        <v>0.1867027716589747</v>
      </c>
    </row>
    <row r="253" spans="1:24" s="3" customFormat="1" ht="11.25" customHeight="1" x14ac:dyDescent="0.2">
      <c r="A253" s="2">
        <v>34717</v>
      </c>
      <c r="B253" s="4" t="s">
        <v>19</v>
      </c>
      <c r="C253" s="4" t="s">
        <v>9</v>
      </c>
      <c r="D253" s="4">
        <v>900562348</v>
      </c>
      <c r="E253" s="4" t="s">
        <v>49</v>
      </c>
      <c r="F253" s="4" t="s">
        <v>1036</v>
      </c>
      <c r="G253" s="4" t="s">
        <v>74</v>
      </c>
      <c r="H253" s="4" t="s">
        <v>10</v>
      </c>
      <c r="I253" s="4" t="s">
        <v>1037</v>
      </c>
      <c r="J253" s="4" t="s">
        <v>178</v>
      </c>
      <c r="K253" s="4" t="s">
        <v>179</v>
      </c>
      <c r="L253" s="4" t="s">
        <v>12</v>
      </c>
      <c r="M253" s="4">
        <v>3866512</v>
      </c>
      <c r="N253" s="4">
        <v>4347976</v>
      </c>
      <c r="O253" s="4">
        <v>97578</v>
      </c>
      <c r="P253" s="4">
        <v>2142175</v>
      </c>
      <c r="Q253" s="4">
        <v>2205801</v>
      </c>
      <c r="R253" s="4">
        <v>3722</v>
      </c>
      <c r="S253" s="4">
        <v>13971</v>
      </c>
      <c r="T253" s="18">
        <f t="shared" si="15"/>
        <v>39.624833466560084</v>
      </c>
      <c r="U253" s="29">
        <f t="shared" si="16"/>
        <v>0.49268326228111653</v>
      </c>
      <c r="V253" s="18">
        <f t="shared" si="20"/>
        <v>0.26640899005081953</v>
      </c>
      <c r="W253" s="18">
        <f t="shared" si="17"/>
        <v>1.6873688968315817E-3</v>
      </c>
      <c r="X253" s="20">
        <f t="shared" si="18"/>
        <v>8.5603048406890933E-4</v>
      </c>
    </row>
    <row r="254" spans="1:24" s="3" customFormat="1" ht="11.25" customHeight="1" x14ac:dyDescent="0.2">
      <c r="A254" s="2">
        <v>11101</v>
      </c>
      <c r="B254" s="4" t="s">
        <v>19</v>
      </c>
      <c r="C254" s="4" t="s">
        <v>9</v>
      </c>
      <c r="D254" s="4">
        <v>830056903</v>
      </c>
      <c r="E254" s="4" t="s">
        <v>49</v>
      </c>
      <c r="F254" s="4" t="s">
        <v>550</v>
      </c>
      <c r="G254" s="4" t="s">
        <v>74</v>
      </c>
      <c r="H254" s="4" t="s">
        <v>10</v>
      </c>
      <c r="I254" s="4" t="s">
        <v>551</v>
      </c>
      <c r="J254" s="4" t="s">
        <v>11</v>
      </c>
      <c r="K254" s="4" t="s">
        <v>11</v>
      </c>
      <c r="L254" s="4" t="s">
        <v>12</v>
      </c>
      <c r="M254" s="4">
        <v>594031</v>
      </c>
      <c r="N254" s="4">
        <v>2121550</v>
      </c>
      <c r="O254" s="4">
        <v>97578</v>
      </c>
      <c r="P254" s="4">
        <v>1045289</v>
      </c>
      <c r="Q254" s="4">
        <v>1076261</v>
      </c>
      <c r="R254" s="4">
        <v>-68940</v>
      </c>
      <c r="S254" s="4">
        <v>7893</v>
      </c>
      <c r="T254" s="18">
        <f t="shared" si="15"/>
        <v>6.0877554366763</v>
      </c>
      <c r="U254" s="29">
        <f t="shared" si="16"/>
        <v>0.49270061982984137</v>
      </c>
      <c r="V254" s="18">
        <f t="shared" si="20"/>
        <v>-8.7343215507411625</v>
      </c>
      <c r="W254" s="18">
        <f t="shared" si="17"/>
        <v>-6.405509444270488E-2</v>
      </c>
      <c r="X254" s="20">
        <f t="shared" si="18"/>
        <v>-3.2495109707525158E-2</v>
      </c>
    </row>
    <row r="255" spans="1:24" s="3" customFormat="1" ht="11.25" customHeight="1" x14ac:dyDescent="0.2">
      <c r="A255" s="2">
        <v>9585</v>
      </c>
      <c r="B255" s="4" t="s">
        <v>19</v>
      </c>
      <c r="C255" s="4" t="s">
        <v>9</v>
      </c>
      <c r="D255" s="4">
        <v>830001362</v>
      </c>
      <c r="E255" s="4" t="s">
        <v>49</v>
      </c>
      <c r="F255" s="4" t="s">
        <v>498</v>
      </c>
      <c r="G255" s="4" t="s">
        <v>74</v>
      </c>
      <c r="H255" s="4" t="s">
        <v>10</v>
      </c>
      <c r="I255" s="4" t="s">
        <v>499</v>
      </c>
      <c r="J255" s="4" t="s">
        <v>11</v>
      </c>
      <c r="K255" s="4" t="s">
        <v>11</v>
      </c>
      <c r="L255" s="4" t="s">
        <v>12</v>
      </c>
      <c r="M255" s="4">
        <v>16026233</v>
      </c>
      <c r="N255" s="4">
        <v>16387692</v>
      </c>
      <c r="O255" s="4">
        <v>97578</v>
      </c>
      <c r="P255" s="4">
        <v>8090915</v>
      </c>
      <c r="Q255" s="4">
        <v>8296777</v>
      </c>
      <c r="R255" s="4">
        <v>3601790</v>
      </c>
      <c r="S255" s="4">
        <v>406376</v>
      </c>
      <c r="T255" s="18">
        <f t="shared" si="15"/>
        <v>164.24022833015638</v>
      </c>
      <c r="U255" s="29">
        <f t="shared" si="16"/>
        <v>0.49371900570257238</v>
      </c>
      <c r="V255" s="18">
        <f t="shared" si="20"/>
        <v>8.8631956611610914</v>
      </c>
      <c r="W255" s="18">
        <f t="shared" si="17"/>
        <v>0.43411917663931426</v>
      </c>
      <c r="X255" s="20">
        <f t="shared" si="18"/>
        <v>0.21978628839253264</v>
      </c>
    </row>
    <row r="256" spans="1:24" s="3" customFormat="1" ht="11.25" customHeight="1" x14ac:dyDescent="0.2">
      <c r="A256" s="2">
        <v>25053</v>
      </c>
      <c r="B256" s="4" t="s">
        <v>19</v>
      </c>
      <c r="C256" s="4" t="s">
        <v>9</v>
      </c>
      <c r="D256" s="4">
        <v>900194508</v>
      </c>
      <c r="E256" s="4" t="s">
        <v>49</v>
      </c>
      <c r="F256" s="4" t="s">
        <v>840</v>
      </c>
      <c r="G256" s="4" t="s">
        <v>78</v>
      </c>
      <c r="H256" s="4" t="s">
        <v>10</v>
      </c>
      <c r="I256" s="4" t="s">
        <v>841</v>
      </c>
      <c r="J256" s="4" t="s">
        <v>23</v>
      </c>
      <c r="K256" s="4" t="s">
        <v>136</v>
      </c>
      <c r="L256" s="4" t="s">
        <v>12</v>
      </c>
      <c r="M256" s="4">
        <v>1749128</v>
      </c>
      <c r="N256" s="4">
        <v>3638091</v>
      </c>
      <c r="O256" s="4">
        <v>1198575</v>
      </c>
      <c r="P256" s="4">
        <v>1805879</v>
      </c>
      <c r="Q256" s="4">
        <v>1832212</v>
      </c>
      <c r="R256" s="4">
        <v>349979</v>
      </c>
      <c r="S256" s="4">
        <v>187300</v>
      </c>
      <c r="T256" s="18">
        <f t="shared" si="15"/>
        <v>1.459339632480237</v>
      </c>
      <c r="U256" s="29">
        <f t="shared" si="16"/>
        <v>0.49638093164794395</v>
      </c>
      <c r="V256" s="18">
        <f t="shared" si="20"/>
        <v>1.8685477843032567</v>
      </c>
      <c r="W256" s="18">
        <f t="shared" si="17"/>
        <v>0.19101446775809786</v>
      </c>
      <c r="X256" s="20">
        <f t="shared" si="18"/>
        <v>9.6198528294097099E-2</v>
      </c>
    </row>
    <row r="257" spans="1:24" s="3" customFormat="1" ht="11.25" customHeight="1" x14ac:dyDescent="0.2">
      <c r="A257" s="2">
        <v>22185</v>
      </c>
      <c r="B257" s="4" t="s">
        <v>19</v>
      </c>
      <c r="C257" s="4" t="s">
        <v>9</v>
      </c>
      <c r="D257" s="4">
        <v>900080090</v>
      </c>
      <c r="E257" s="4" t="s">
        <v>49</v>
      </c>
      <c r="F257" s="4" t="s">
        <v>779</v>
      </c>
      <c r="G257" s="4" t="s">
        <v>74</v>
      </c>
      <c r="H257" s="4" t="s">
        <v>14</v>
      </c>
      <c r="I257" s="4" t="s">
        <v>780</v>
      </c>
      <c r="J257" s="4" t="s">
        <v>11</v>
      </c>
      <c r="K257" s="4" t="s">
        <v>11</v>
      </c>
      <c r="L257" s="4" t="s">
        <v>12</v>
      </c>
      <c r="M257" s="4">
        <v>4321873</v>
      </c>
      <c r="N257" s="4">
        <v>4518053</v>
      </c>
      <c r="O257" s="4">
        <v>1198575</v>
      </c>
      <c r="P257" s="4">
        <v>2247471</v>
      </c>
      <c r="Q257" s="4">
        <v>2270582</v>
      </c>
      <c r="R257" s="4">
        <v>2098511</v>
      </c>
      <c r="S257" s="4">
        <v>104596</v>
      </c>
      <c r="T257" s="18">
        <f t="shared" si="15"/>
        <v>3.6058427716246375</v>
      </c>
      <c r="U257" s="29">
        <f t="shared" si="16"/>
        <v>0.49744237174729911</v>
      </c>
      <c r="V257" s="18">
        <f t="shared" si="20"/>
        <v>20.063013881984016</v>
      </c>
      <c r="W257" s="18">
        <f t="shared" si="17"/>
        <v>0.92421722712502785</v>
      </c>
      <c r="X257" s="20">
        <f t="shared" si="18"/>
        <v>0.4644724176542418</v>
      </c>
    </row>
    <row r="258" spans="1:24" s="3" customFormat="1" ht="11.25" customHeight="1" x14ac:dyDescent="0.2">
      <c r="A258" s="2">
        <v>33183</v>
      </c>
      <c r="B258" s="4" t="s">
        <v>19</v>
      </c>
      <c r="C258" s="4" t="s">
        <v>9</v>
      </c>
      <c r="D258" s="4">
        <v>900493367</v>
      </c>
      <c r="E258" s="4" t="s">
        <v>49</v>
      </c>
      <c r="F258" s="4" t="s">
        <v>1002</v>
      </c>
      <c r="G258" s="4" t="s">
        <v>78</v>
      </c>
      <c r="H258" s="4" t="s">
        <v>10</v>
      </c>
      <c r="I258" s="4" t="s">
        <v>1003</v>
      </c>
      <c r="J258" s="4" t="s">
        <v>59</v>
      </c>
      <c r="K258" s="4" t="s">
        <v>60</v>
      </c>
      <c r="L258" s="4" t="s">
        <v>12</v>
      </c>
      <c r="M258" s="4">
        <v>4265342</v>
      </c>
      <c r="N258" s="4">
        <v>7425655</v>
      </c>
      <c r="O258" s="4">
        <v>97578</v>
      </c>
      <c r="P258" s="4">
        <v>3695162</v>
      </c>
      <c r="Q258" s="4">
        <v>3730493</v>
      </c>
      <c r="R258" s="4">
        <v>937298</v>
      </c>
      <c r="S258" s="4">
        <v>451752</v>
      </c>
      <c r="T258" s="18">
        <f t="shared" si="15"/>
        <v>43.712127733710467</v>
      </c>
      <c r="U258" s="29">
        <f t="shared" si="16"/>
        <v>0.49762101794387159</v>
      </c>
      <c r="V258" s="18">
        <f t="shared" si="20"/>
        <v>2.0748065310170181</v>
      </c>
      <c r="W258" s="18">
        <f t="shared" si="17"/>
        <v>0.25125311855564397</v>
      </c>
      <c r="X258" s="20">
        <f t="shared" si="18"/>
        <v>0.12622428593841217</v>
      </c>
    </row>
    <row r="259" spans="1:24" s="3" customFormat="1" ht="11.25" customHeight="1" x14ac:dyDescent="0.2">
      <c r="A259" s="2">
        <v>2235</v>
      </c>
      <c r="B259" s="4" t="s">
        <v>19</v>
      </c>
      <c r="C259" s="4" t="s">
        <v>9</v>
      </c>
      <c r="D259" s="4">
        <v>800126506</v>
      </c>
      <c r="E259" s="4" t="s">
        <v>49</v>
      </c>
      <c r="F259" s="4" t="s">
        <v>352</v>
      </c>
      <c r="G259" s="4" t="s">
        <v>74</v>
      </c>
      <c r="H259" s="4" t="s">
        <v>10</v>
      </c>
      <c r="I259" s="4" t="s">
        <v>353</v>
      </c>
      <c r="J259" s="4" t="s">
        <v>23</v>
      </c>
      <c r="K259" s="4" t="s">
        <v>194</v>
      </c>
      <c r="L259" s="4" t="s">
        <v>12</v>
      </c>
      <c r="M259" s="4">
        <v>19892758</v>
      </c>
      <c r="N259" s="4">
        <v>27097692</v>
      </c>
      <c r="O259" s="4">
        <v>4761130</v>
      </c>
      <c r="P259" s="4">
        <v>13494855</v>
      </c>
      <c r="Q259" s="4">
        <v>13602837</v>
      </c>
      <c r="R259" s="4">
        <v>5285408</v>
      </c>
      <c r="S259" s="4">
        <v>1515205</v>
      </c>
      <c r="T259" s="18">
        <f t="shared" si="15"/>
        <v>4.1781589664638439</v>
      </c>
      <c r="U259" s="29">
        <f t="shared" si="16"/>
        <v>0.49800754248738233</v>
      </c>
      <c r="V259" s="18">
        <f t="shared" si="20"/>
        <v>3.4882461449110846</v>
      </c>
      <c r="W259" s="18">
        <f t="shared" si="17"/>
        <v>0.38855188810981123</v>
      </c>
      <c r="X259" s="20">
        <f t="shared" si="18"/>
        <v>0.19505011718341178</v>
      </c>
    </row>
    <row r="260" spans="1:24" s="3" customFormat="1" ht="11.25" customHeight="1" x14ac:dyDescent="0.2">
      <c r="A260" s="2">
        <v>10905</v>
      </c>
      <c r="B260" s="4" t="s">
        <v>19</v>
      </c>
      <c r="C260" s="4" t="s">
        <v>9</v>
      </c>
      <c r="D260" s="4">
        <v>830051298</v>
      </c>
      <c r="E260" s="4" t="s">
        <v>49</v>
      </c>
      <c r="F260" s="4" t="s">
        <v>542</v>
      </c>
      <c r="G260" s="4" t="s">
        <v>74</v>
      </c>
      <c r="H260" s="4" t="s">
        <v>10</v>
      </c>
      <c r="I260" s="4" t="s">
        <v>543</v>
      </c>
      <c r="J260" s="4" t="s">
        <v>11</v>
      </c>
      <c r="K260" s="4" t="s">
        <v>11</v>
      </c>
      <c r="L260" s="4" t="s">
        <v>12</v>
      </c>
      <c r="M260" s="4">
        <v>19334351</v>
      </c>
      <c r="N260" s="4">
        <v>20274372</v>
      </c>
      <c r="O260" s="4">
        <v>4336768</v>
      </c>
      <c r="P260" s="4">
        <v>10131637</v>
      </c>
      <c r="Q260" s="4">
        <v>10142735</v>
      </c>
      <c r="R260" s="4">
        <v>141191</v>
      </c>
      <c r="S260" s="4">
        <v>872396</v>
      </c>
      <c r="T260" s="18">
        <f t="shared" si="15"/>
        <v>4.4582396383666358</v>
      </c>
      <c r="U260" s="29">
        <f t="shared" si="16"/>
        <v>0.49972630471612139</v>
      </c>
      <c r="V260" s="18">
        <f t="shared" si="20"/>
        <v>0.16184278699122875</v>
      </c>
      <c r="W260" s="18">
        <f t="shared" si="17"/>
        <v>1.3920407069690768E-2</v>
      </c>
      <c r="X260" s="20">
        <f t="shared" si="18"/>
        <v>6.964013484610029E-3</v>
      </c>
    </row>
    <row r="261" spans="1:24" s="3" customFormat="1" ht="11.25" customHeight="1" x14ac:dyDescent="0.2">
      <c r="A261" s="2">
        <v>14555</v>
      </c>
      <c r="B261" s="4" t="s">
        <v>19</v>
      </c>
      <c r="C261" s="4" t="s">
        <v>9</v>
      </c>
      <c r="D261" s="4">
        <v>860000648</v>
      </c>
      <c r="E261" s="4" t="s">
        <v>49</v>
      </c>
      <c r="F261" s="4" t="s">
        <v>638</v>
      </c>
      <c r="G261" s="4" t="s">
        <v>74</v>
      </c>
      <c r="H261" s="4" t="s">
        <v>10</v>
      </c>
      <c r="I261" s="4" t="s">
        <v>639</v>
      </c>
      <c r="J261" s="4" t="s">
        <v>11</v>
      </c>
      <c r="K261" s="4" t="s">
        <v>11</v>
      </c>
      <c r="L261" s="4" t="s">
        <v>12</v>
      </c>
      <c r="M261" s="4">
        <v>22497920</v>
      </c>
      <c r="N261" s="4">
        <v>25743767</v>
      </c>
      <c r="O261" s="4">
        <v>516186</v>
      </c>
      <c r="P261" s="4">
        <v>12921805</v>
      </c>
      <c r="Q261" s="4">
        <v>12821962</v>
      </c>
      <c r="R261" s="4">
        <v>3202493</v>
      </c>
      <c r="S261" s="4">
        <v>641507</v>
      </c>
      <c r="T261" s="18">
        <f t="shared" si="15"/>
        <v>43.584909315634285</v>
      </c>
      <c r="U261" s="29">
        <f t="shared" si="16"/>
        <v>0.50193916842084529</v>
      </c>
      <c r="V261" s="18">
        <f t="shared" si="20"/>
        <v>4.9921403819443899</v>
      </c>
      <c r="W261" s="18">
        <f t="shared" si="17"/>
        <v>0.24976622142539495</v>
      </c>
      <c r="X261" s="20">
        <f t="shared" si="18"/>
        <v>0.12439877194351549</v>
      </c>
    </row>
    <row r="262" spans="1:24" s="3" customFormat="1" ht="11.25" customHeight="1" x14ac:dyDescent="0.2">
      <c r="A262" s="2">
        <v>3795</v>
      </c>
      <c r="B262" s="4" t="s">
        <v>19</v>
      </c>
      <c r="C262" s="4" t="s">
        <v>9</v>
      </c>
      <c r="D262" s="4">
        <v>800204652</v>
      </c>
      <c r="E262" s="4" t="s">
        <v>49</v>
      </c>
      <c r="F262" s="4" t="s">
        <v>390</v>
      </c>
      <c r="G262" s="4" t="s">
        <v>74</v>
      </c>
      <c r="H262" s="4" t="s">
        <v>10</v>
      </c>
      <c r="I262" s="4" t="s">
        <v>391</v>
      </c>
      <c r="J262" s="4" t="s">
        <v>11</v>
      </c>
      <c r="K262" s="4" t="s">
        <v>11</v>
      </c>
      <c r="L262" s="4" t="s">
        <v>12</v>
      </c>
      <c r="M262" s="4">
        <v>21561213</v>
      </c>
      <c r="N262" s="4">
        <v>28528674</v>
      </c>
      <c r="O262" s="4">
        <v>8264413</v>
      </c>
      <c r="P262" s="4">
        <v>14428153</v>
      </c>
      <c r="Q262" s="4">
        <v>14100521</v>
      </c>
      <c r="R262" s="4">
        <v>2375072</v>
      </c>
      <c r="S262" s="4">
        <v>974581</v>
      </c>
      <c r="T262" s="18">
        <f t="shared" si="15"/>
        <v>2.6089224969758891</v>
      </c>
      <c r="U262" s="29">
        <f t="shared" si="16"/>
        <v>0.50574215261459399</v>
      </c>
      <c r="V262" s="18">
        <f t="shared" si="20"/>
        <v>2.4370185751620439</v>
      </c>
      <c r="W262" s="18">
        <f t="shared" si="17"/>
        <v>0.16843859882907872</v>
      </c>
      <c r="X262" s="20">
        <f t="shared" si="18"/>
        <v>8.3252099273874419E-2</v>
      </c>
    </row>
    <row r="263" spans="1:24" s="3" customFormat="1" ht="11.25" customHeight="1" x14ac:dyDescent="0.2">
      <c r="A263" s="2">
        <v>157</v>
      </c>
      <c r="B263" s="4" t="s">
        <v>28</v>
      </c>
      <c r="C263" s="4" t="s">
        <v>9</v>
      </c>
      <c r="D263" s="4">
        <v>800052699</v>
      </c>
      <c r="E263" s="4" t="s">
        <v>49</v>
      </c>
      <c r="F263" s="4" t="s">
        <v>1106</v>
      </c>
      <c r="G263" s="4" t="s">
        <v>74</v>
      </c>
      <c r="H263" s="4" t="s">
        <v>75</v>
      </c>
      <c r="I263" s="4" t="s">
        <v>1107</v>
      </c>
      <c r="J263" s="4" t="s">
        <v>17</v>
      </c>
      <c r="K263" s="4" t="s">
        <v>18</v>
      </c>
      <c r="L263" s="4" t="s">
        <v>12</v>
      </c>
      <c r="M263" s="4">
        <v>1957460</v>
      </c>
      <c r="N263" s="4">
        <v>52193607</v>
      </c>
      <c r="O263" s="4">
        <v>3062384</v>
      </c>
      <c r="P263" s="4">
        <v>26432637</v>
      </c>
      <c r="Q263" s="4">
        <v>25760970</v>
      </c>
      <c r="R263" s="4">
        <v>-239042</v>
      </c>
      <c r="S263" s="4">
        <v>857640</v>
      </c>
      <c r="T263" s="18">
        <f t="shared" si="15"/>
        <v>0.63919482337943245</v>
      </c>
      <c r="U263" s="29">
        <f t="shared" si="16"/>
        <v>0.50643437998067464</v>
      </c>
      <c r="V263" s="18">
        <f t="shared" si="20"/>
        <v>-0.27872067534163519</v>
      </c>
      <c r="W263" s="18">
        <f t="shared" si="17"/>
        <v>-9.2792313332921861E-3</v>
      </c>
      <c r="X263" s="20">
        <f t="shared" si="18"/>
        <v>-4.5799095663191089E-3</v>
      </c>
    </row>
    <row r="264" spans="1:24" s="3" customFormat="1" ht="11.25" customHeight="1" x14ac:dyDescent="0.2">
      <c r="A264" s="2">
        <v>23919</v>
      </c>
      <c r="B264" s="4" t="s">
        <v>19</v>
      </c>
      <c r="C264" s="4" t="s">
        <v>9</v>
      </c>
      <c r="D264" s="4">
        <v>900150235</v>
      </c>
      <c r="E264" s="4" t="s">
        <v>49</v>
      </c>
      <c r="F264" s="4" t="s">
        <v>820</v>
      </c>
      <c r="G264" s="4" t="s">
        <v>74</v>
      </c>
      <c r="H264" s="4" t="s">
        <v>14</v>
      </c>
      <c r="I264" s="4" t="s">
        <v>821</v>
      </c>
      <c r="J264" s="4" t="s">
        <v>11</v>
      </c>
      <c r="K264" s="4" t="s">
        <v>11</v>
      </c>
      <c r="L264" s="4" t="s">
        <v>12</v>
      </c>
      <c r="M264" s="4">
        <v>2879892</v>
      </c>
      <c r="N264" s="4">
        <v>3090536</v>
      </c>
      <c r="O264" s="4">
        <v>4336768</v>
      </c>
      <c r="P264" s="4">
        <v>1578553</v>
      </c>
      <c r="Q264" s="4">
        <v>1511983</v>
      </c>
      <c r="R264" s="4">
        <v>511517</v>
      </c>
      <c r="S264" s="4">
        <v>85807</v>
      </c>
      <c r="T264" s="18">
        <f t="shared" si="15"/>
        <v>0.66406411410525068</v>
      </c>
      <c r="U264" s="29">
        <f t="shared" si="16"/>
        <v>0.51076997647010103</v>
      </c>
      <c r="V264" s="18">
        <f t="shared" si="20"/>
        <v>5.9612502476487936</v>
      </c>
      <c r="W264" s="18">
        <f t="shared" si="17"/>
        <v>0.33830869791525436</v>
      </c>
      <c r="X264" s="20">
        <f t="shared" si="18"/>
        <v>0.16551077224144939</v>
      </c>
    </row>
    <row r="265" spans="1:24" s="3" customFormat="1" ht="11.25" customHeight="1" x14ac:dyDescent="0.2">
      <c r="A265" s="2">
        <v>1523</v>
      </c>
      <c r="B265" s="4" t="s">
        <v>21</v>
      </c>
      <c r="C265" s="4" t="s">
        <v>9</v>
      </c>
      <c r="D265" s="4">
        <v>830070192</v>
      </c>
      <c r="E265" s="4" t="s">
        <v>49</v>
      </c>
      <c r="F265" s="4" t="s">
        <v>121</v>
      </c>
      <c r="G265" s="4" t="s">
        <v>74</v>
      </c>
      <c r="H265" s="4" t="s">
        <v>75</v>
      </c>
      <c r="I265" s="4" t="s">
        <v>122</v>
      </c>
      <c r="J265" s="4" t="s">
        <v>11</v>
      </c>
      <c r="K265" s="4" t="s">
        <v>11</v>
      </c>
      <c r="L265" s="4" t="s">
        <v>12</v>
      </c>
      <c r="M265" s="4">
        <v>32538252</v>
      </c>
      <c r="N265" s="4">
        <v>47357948</v>
      </c>
      <c r="O265" s="4">
        <v>24199426</v>
      </c>
      <c r="P265" s="4">
        <v>24290562</v>
      </c>
      <c r="Q265" s="4">
        <v>23067386</v>
      </c>
      <c r="R265" s="4">
        <v>12492803</v>
      </c>
      <c r="S265" s="4">
        <v>717889</v>
      </c>
      <c r="T265" s="18">
        <f t="shared" si="15"/>
        <v>1.3445877600567882</v>
      </c>
      <c r="U265" s="29">
        <f t="shared" si="16"/>
        <v>0.51291415751375036</v>
      </c>
      <c r="V265" s="18">
        <f t="shared" si="20"/>
        <v>17.40213737778403</v>
      </c>
      <c r="W265" s="18">
        <f t="shared" si="17"/>
        <v>0.5415786166668386</v>
      </c>
      <c r="X265" s="20">
        <f t="shared" si="18"/>
        <v>0.26379527677170472</v>
      </c>
    </row>
    <row r="266" spans="1:24" s="3" customFormat="1" ht="11.25" customHeight="1" x14ac:dyDescent="0.2">
      <c r="A266" s="2">
        <v>22163</v>
      </c>
      <c r="B266" s="4" t="s">
        <v>19</v>
      </c>
      <c r="C266" s="4" t="s">
        <v>9</v>
      </c>
      <c r="D266" s="4">
        <v>900079249</v>
      </c>
      <c r="E266" s="4" t="s">
        <v>49</v>
      </c>
      <c r="F266" s="4" t="s">
        <v>777</v>
      </c>
      <c r="G266" s="4" t="s">
        <v>78</v>
      </c>
      <c r="H266" s="4" t="s">
        <v>14</v>
      </c>
      <c r="I266" s="4" t="s">
        <v>778</v>
      </c>
      <c r="J266" s="4" t="s">
        <v>11</v>
      </c>
      <c r="K266" s="4" t="s">
        <v>11</v>
      </c>
      <c r="L266" s="4" t="s">
        <v>12</v>
      </c>
      <c r="M266" s="4">
        <v>3855955</v>
      </c>
      <c r="N266" s="4">
        <v>7718735</v>
      </c>
      <c r="O266" s="4">
        <v>731046</v>
      </c>
      <c r="P266" s="4">
        <v>3964627</v>
      </c>
      <c r="Q266" s="4">
        <v>3754108</v>
      </c>
      <c r="R266" s="4">
        <v>1580650</v>
      </c>
      <c r="S266" s="4">
        <v>382953</v>
      </c>
      <c r="T266" s="18">
        <f t="shared" si="15"/>
        <v>5.2745723251341232</v>
      </c>
      <c r="U266" s="29">
        <f t="shared" si="16"/>
        <v>0.51363688480042391</v>
      </c>
      <c r="V266" s="18">
        <f t="shared" si="20"/>
        <v>4.1275300102101307</v>
      </c>
      <c r="W266" s="18">
        <f t="shared" si="17"/>
        <v>0.42104542543794693</v>
      </c>
      <c r="X266" s="20">
        <f t="shared" si="18"/>
        <v>0.20478096475653071</v>
      </c>
    </row>
    <row r="267" spans="1:24" s="3" customFormat="1" ht="11.25" customHeight="1" x14ac:dyDescent="0.2">
      <c r="A267" s="2">
        <v>35711</v>
      </c>
      <c r="B267" s="4" t="s">
        <v>19</v>
      </c>
      <c r="C267" s="4" t="s">
        <v>9</v>
      </c>
      <c r="D267" s="4">
        <v>900606989</v>
      </c>
      <c r="E267" s="4" t="s">
        <v>49</v>
      </c>
      <c r="F267" s="4" t="s">
        <v>1046</v>
      </c>
      <c r="G267" s="4" t="s">
        <v>74</v>
      </c>
      <c r="H267" s="4" t="s">
        <v>10</v>
      </c>
      <c r="I267" s="4" t="s">
        <v>1047</v>
      </c>
      <c r="J267" s="4" t="s">
        <v>178</v>
      </c>
      <c r="K267" s="4" t="s">
        <v>179</v>
      </c>
      <c r="L267" s="4" t="s">
        <v>12</v>
      </c>
      <c r="M267" s="4">
        <v>10334943</v>
      </c>
      <c r="N267" s="4">
        <v>11870000</v>
      </c>
      <c r="O267" s="4">
        <v>699098</v>
      </c>
      <c r="P267" s="4">
        <v>6114709</v>
      </c>
      <c r="Q267" s="4">
        <v>5755291</v>
      </c>
      <c r="R267" s="4">
        <v>932038</v>
      </c>
      <c r="S267" s="4"/>
      <c r="T267" s="18">
        <f t="shared" si="15"/>
        <v>14.783253563878025</v>
      </c>
      <c r="U267" s="29">
        <f t="shared" si="16"/>
        <v>0.51513976411120477</v>
      </c>
      <c r="V267" s="18"/>
      <c r="W267" s="18">
        <f t="shared" si="17"/>
        <v>0.16194454806889869</v>
      </c>
      <c r="X267" s="20">
        <f t="shared" si="18"/>
        <v>7.852047177759057E-2</v>
      </c>
    </row>
    <row r="268" spans="1:24" s="3" customFormat="1" ht="11.25" customHeight="1" x14ac:dyDescent="0.2">
      <c r="A268" s="2">
        <v>31357</v>
      </c>
      <c r="B268" s="4" t="s">
        <v>19</v>
      </c>
      <c r="C268" s="4" t="s">
        <v>9</v>
      </c>
      <c r="D268" s="4">
        <v>900429554</v>
      </c>
      <c r="E268" s="4" t="s">
        <v>49</v>
      </c>
      <c r="F268" s="4" t="s">
        <v>971</v>
      </c>
      <c r="G268" s="4" t="s">
        <v>78</v>
      </c>
      <c r="H268" s="4" t="s">
        <v>10</v>
      </c>
      <c r="I268" s="4" t="s">
        <v>972</v>
      </c>
      <c r="J268" s="4" t="s">
        <v>13</v>
      </c>
      <c r="K268" s="4" t="s">
        <v>973</v>
      </c>
      <c r="L268" s="4" t="s">
        <v>12</v>
      </c>
      <c r="M268" s="4">
        <v>1615457</v>
      </c>
      <c r="N268" s="4">
        <v>4933607</v>
      </c>
      <c r="O268" s="4">
        <v>516186</v>
      </c>
      <c r="P268" s="4">
        <v>2552641</v>
      </c>
      <c r="Q268" s="4">
        <v>2380966</v>
      </c>
      <c r="R268" s="4">
        <v>-57055</v>
      </c>
      <c r="S268" s="4"/>
      <c r="T268" s="18">
        <f t="shared" ref="T268:T331" si="21">M268/O268</f>
        <v>3.129602507623221</v>
      </c>
      <c r="U268" s="29">
        <f t="shared" ref="U268:U331" si="22">P268/N268</f>
        <v>0.5173985280951644</v>
      </c>
      <c r="V268" s="18"/>
      <c r="W268" s="18">
        <f t="shared" ref="W268:W331" si="23">R268/Q268</f>
        <v>-2.396296293185203E-2</v>
      </c>
      <c r="X268" s="20">
        <f t="shared" ref="X268:X331" si="24">R268/N268</f>
        <v>-1.1564561182112803E-2</v>
      </c>
    </row>
    <row r="269" spans="1:24" s="3" customFormat="1" ht="11.25" customHeight="1" x14ac:dyDescent="0.2">
      <c r="A269" s="2">
        <v>1909</v>
      </c>
      <c r="B269" s="4" t="s">
        <v>21</v>
      </c>
      <c r="C269" s="4" t="s">
        <v>9</v>
      </c>
      <c r="D269" s="4">
        <v>860001911</v>
      </c>
      <c r="E269" s="4" t="s">
        <v>49</v>
      </c>
      <c r="F269" s="4" t="s">
        <v>139</v>
      </c>
      <c r="G269" s="4" t="s">
        <v>74</v>
      </c>
      <c r="H269" s="4" t="s">
        <v>10</v>
      </c>
      <c r="I269" s="4" t="s">
        <v>140</v>
      </c>
      <c r="J269" s="4" t="s">
        <v>11</v>
      </c>
      <c r="K269" s="4" t="s">
        <v>11</v>
      </c>
      <c r="L269" s="4" t="s">
        <v>12</v>
      </c>
      <c r="M269" s="4">
        <v>31127959</v>
      </c>
      <c r="N269" s="4">
        <v>34737221</v>
      </c>
      <c r="O269" s="4">
        <v>17701889</v>
      </c>
      <c r="P269" s="4">
        <v>17978713</v>
      </c>
      <c r="Q269" s="4">
        <v>16758508</v>
      </c>
      <c r="R269" s="4">
        <v>6054136</v>
      </c>
      <c r="S269" s="4">
        <v>1083461</v>
      </c>
      <c r="T269" s="18">
        <f t="shared" si="21"/>
        <v>1.758454083629154</v>
      </c>
      <c r="U269" s="29">
        <f t="shared" si="22"/>
        <v>0.51756336524444491</v>
      </c>
      <c r="V269" s="18">
        <f>R269/S269</f>
        <v>5.5877747330083869</v>
      </c>
      <c r="W269" s="18">
        <f t="shared" si="23"/>
        <v>0.36125745800282461</v>
      </c>
      <c r="X269" s="20">
        <f t="shared" si="24"/>
        <v>0.174283832319229</v>
      </c>
    </row>
    <row r="270" spans="1:24" s="3" customFormat="1" ht="11.25" customHeight="1" x14ac:dyDescent="0.2">
      <c r="A270" s="2">
        <v>2579</v>
      </c>
      <c r="B270" s="4" t="s">
        <v>21</v>
      </c>
      <c r="C270" s="4" t="s">
        <v>9</v>
      </c>
      <c r="D270" s="4">
        <v>890302311</v>
      </c>
      <c r="E270" s="4" t="s">
        <v>49</v>
      </c>
      <c r="F270" s="4" t="s">
        <v>176</v>
      </c>
      <c r="G270" s="4" t="s">
        <v>78</v>
      </c>
      <c r="H270" s="4" t="s">
        <v>10</v>
      </c>
      <c r="I270" s="4" t="s">
        <v>177</v>
      </c>
      <c r="J270" s="4" t="s">
        <v>178</v>
      </c>
      <c r="K270" s="4" t="s">
        <v>179</v>
      </c>
      <c r="L270" s="4" t="s">
        <v>12</v>
      </c>
      <c r="M270" s="4">
        <v>20227298</v>
      </c>
      <c r="N270" s="4">
        <v>29835457</v>
      </c>
      <c r="O270" s="4">
        <v>1706648</v>
      </c>
      <c r="P270" s="4">
        <v>15477727</v>
      </c>
      <c r="Q270" s="4">
        <v>14357730</v>
      </c>
      <c r="R270" s="4">
        <v>114830</v>
      </c>
      <c r="S270" s="4">
        <v>184463</v>
      </c>
      <c r="T270" s="18">
        <f t="shared" si="21"/>
        <v>11.852062053803714</v>
      </c>
      <c r="U270" s="29">
        <f t="shared" si="22"/>
        <v>0.51876956334203295</v>
      </c>
      <c r="V270" s="18">
        <f>R270/S270</f>
        <v>0.62250966318448686</v>
      </c>
      <c r="W270" s="18">
        <f t="shared" si="23"/>
        <v>7.9977823792479735E-3</v>
      </c>
      <c r="X270" s="20">
        <f t="shared" si="24"/>
        <v>3.8487763066608967E-3</v>
      </c>
    </row>
    <row r="271" spans="1:24" s="3" customFormat="1" ht="11.25" customHeight="1" x14ac:dyDescent="0.2">
      <c r="A271" s="2">
        <v>6027</v>
      </c>
      <c r="B271" s="4" t="s">
        <v>19</v>
      </c>
      <c r="C271" s="4" t="s">
        <v>9</v>
      </c>
      <c r="D271" s="4">
        <v>805004054</v>
      </c>
      <c r="E271" s="4" t="s">
        <v>49</v>
      </c>
      <c r="F271" s="4" t="s">
        <v>437</v>
      </c>
      <c r="G271" s="4" t="s">
        <v>78</v>
      </c>
      <c r="H271" s="4" t="s">
        <v>10</v>
      </c>
      <c r="I271" s="4" t="s">
        <v>438</v>
      </c>
      <c r="J271" s="4" t="s">
        <v>439</v>
      </c>
      <c r="K271" s="4" t="s">
        <v>440</v>
      </c>
      <c r="L271" s="4" t="s">
        <v>12</v>
      </c>
      <c r="M271" s="4">
        <v>372214</v>
      </c>
      <c r="N271" s="4">
        <v>1172440</v>
      </c>
      <c r="O271" s="4">
        <v>190470</v>
      </c>
      <c r="P271" s="4">
        <v>610981</v>
      </c>
      <c r="Q271" s="4">
        <v>561459</v>
      </c>
      <c r="R271" s="4">
        <v>40024</v>
      </c>
      <c r="S271" s="4">
        <v>644</v>
      </c>
      <c r="T271" s="18">
        <f t="shared" si="21"/>
        <v>1.9541870110778601</v>
      </c>
      <c r="U271" s="29">
        <f t="shared" si="22"/>
        <v>0.52111920439425474</v>
      </c>
      <c r="V271" s="18">
        <f>R271/S271</f>
        <v>62.149068322981364</v>
      </c>
      <c r="W271" s="18">
        <f t="shared" si="23"/>
        <v>7.1285703853709706E-2</v>
      </c>
      <c r="X271" s="20">
        <f t="shared" si="24"/>
        <v>3.4137354576780049E-2</v>
      </c>
    </row>
    <row r="272" spans="1:24" s="3" customFormat="1" ht="11.25" customHeight="1" x14ac:dyDescent="0.2">
      <c r="A272" s="2">
        <v>21843</v>
      </c>
      <c r="B272" s="4" t="s">
        <v>19</v>
      </c>
      <c r="C272" s="4" t="s">
        <v>9</v>
      </c>
      <c r="D272" s="4">
        <v>900068178</v>
      </c>
      <c r="E272" s="4" t="s">
        <v>49</v>
      </c>
      <c r="F272" s="4" t="s">
        <v>767</v>
      </c>
      <c r="G272" s="4" t="s">
        <v>74</v>
      </c>
      <c r="H272" s="4" t="s">
        <v>10</v>
      </c>
      <c r="I272" s="4" t="s">
        <v>768</v>
      </c>
      <c r="J272" s="4" t="s">
        <v>11</v>
      </c>
      <c r="K272" s="4" t="s">
        <v>11</v>
      </c>
      <c r="L272" s="4" t="s">
        <v>12</v>
      </c>
      <c r="M272" s="4">
        <v>4254966</v>
      </c>
      <c r="N272" s="4">
        <v>4452480</v>
      </c>
      <c r="O272" s="4">
        <v>1484025</v>
      </c>
      <c r="P272" s="4">
        <v>2329239</v>
      </c>
      <c r="Q272" s="4">
        <v>2123241</v>
      </c>
      <c r="R272" s="4">
        <v>244390</v>
      </c>
      <c r="S272" s="4"/>
      <c r="T272" s="18">
        <f t="shared" si="21"/>
        <v>2.8671794612624448</v>
      </c>
      <c r="U272" s="18">
        <f t="shared" si="22"/>
        <v>0.52313295062526954</v>
      </c>
      <c r="V272" s="18"/>
      <c r="W272" s="18">
        <f t="shared" si="23"/>
        <v>0.1151023364752282</v>
      </c>
      <c r="X272" s="20">
        <f t="shared" si="24"/>
        <v>5.488851157107949E-2</v>
      </c>
    </row>
    <row r="273" spans="1:24" s="3" customFormat="1" ht="11.25" customHeight="1" x14ac:dyDescent="0.2">
      <c r="A273" s="2">
        <v>28605</v>
      </c>
      <c r="B273" s="4" t="s">
        <v>19</v>
      </c>
      <c r="C273" s="4" t="s">
        <v>9</v>
      </c>
      <c r="D273" s="4">
        <v>900341056</v>
      </c>
      <c r="E273" s="4" t="s">
        <v>49</v>
      </c>
      <c r="F273" s="4" t="s">
        <v>909</v>
      </c>
      <c r="G273" s="4" t="s">
        <v>74</v>
      </c>
      <c r="H273" s="4" t="s">
        <v>10</v>
      </c>
      <c r="I273" s="4" t="s">
        <v>910</v>
      </c>
      <c r="J273" s="4" t="s">
        <v>23</v>
      </c>
      <c r="K273" s="4" t="s">
        <v>136</v>
      </c>
      <c r="L273" s="4" t="s">
        <v>12</v>
      </c>
      <c r="M273" s="4">
        <v>1895819</v>
      </c>
      <c r="N273" s="4">
        <v>3402155</v>
      </c>
      <c r="O273" s="4">
        <v>3466556</v>
      </c>
      <c r="P273" s="4">
        <v>1784969</v>
      </c>
      <c r="Q273" s="4">
        <v>1617186</v>
      </c>
      <c r="R273" s="4">
        <v>1030973</v>
      </c>
      <c r="S273" s="4">
        <v>435809</v>
      </c>
      <c r="T273" s="18">
        <f t="shared" si="21"/>
        <v>0.54688832374264251</v>
      </c>
      <c r="U273" s="18">
        <f t="shared" si="22"/>
        <v>0.52465834155116386</v>
      </c>
      <c r="V273" s="18">
        <f>R273/S273</f>
        <v>2.3656533022493798</v>
      </c>
      <c r="W273" s="18">
        <f t="shared" si="23"/>
        <v>0.63751046571019043</v>
      </c>
      <c r="X273" s="20">
        <f t="shared" si="24"/>
        <v>0.30303528204917179</v>
      </c>
    </row>
    <row r="274" spans="1:24" s="3" customFormat="1" ht="11.25" customHeight="1" x14ac:dyDescent="0.2">
      <c r="A274" s="2">
        <v>3351</v>
      </c>
      <c r="B274" s="4" t="s">
        <v>21</v>
      </c>
      <c r="C274" s="4" t="s">
        <v>9</v>
      </c>
      <c r="D274" s="4">
        <v>900157189</v>
      </c>
      <c r="E274" s="4" t="s">
        <v>49</v>
      </c>
      <c r="F274" s="4" t="s">
        <v>197</v>
      </c>
      <c r="G274" s="4" t="s">
        <v>74</v>
      </c>
      <c r="H274" s="4" t="s">
        <v>10</v>
      </c>
      <c r="I274" s="4" t="s">
        <v>198</v>
      </c>
      <c r="J274" s="4" t="s">
        <v>11</v>
      </c>
      <c r="K274" s="4" t="s">
        <v>11</v>
      </c>
      <c r="L274" s="4" t="s">
        <v>12</v>
      </c>
      <c r="M274" s="4">
        <v>20805889</v>
      </c>
      <c r="N274" s="4">
        <v>40196731</v>
      </c>
      <c r="O274" s="4">
        <v>4966961</v>
      </c>
      <c r="P274" s="4">
        <v>21104105</v>
      </c>
      <c r="Q274" s="4">
        <v>19092626</v>
      </c>
      <c r="R274" s="4">
        <v>1554542</v>
      </c>
      <c r="S274" s="4">
        <v>2526767</v>
      </c>
      <c r="T274" s="18">
        <f t="shared" si="21"/>
        <v>4.1888569288142188</v>
      </c>
      <c r="U274" s="18">
        <f t="shared" si="22"/>
        <v>0.52502043014393385</v>
      </c>
      <c r="V274" s="18">
        <f>R274/S274</f>
        <v>0.61522965908609695</v>
      </c>
      <c r="W274" s="18">
        <f t="shared" si="23"/>
        <v>8.1421068008140945E-2</v>
      </c>
      <c r="X274" s="20">
        <f t="shared" si="24"/>
        <v>3.8673343859728294E-2</v>
      </c>
    </row>
    <row r="275" spans="1:24" s="3" customFormat="1" ht="11.25" customHeight="1" x14ac:dyDescent="0.2">
      <c r="A275" s="2">
        <v>3101</v>
      </c>
      <c r="B275" s="4" t="s">
        <v>19</v>
      </c>
      <c r="C275" s="4" t="s">
        <v>9</v>
      </c>
      <c r="D275" s="4">
        <v>800172117</v>
      </c>
      <c r="E275" s="4" t="s">
        <v>49</v>
      </c>
      <c r="F275" s="4" t="s">
        <v>362</v>
      </c>
      <c r="G275" s="4" t="s">
        <v>78</v>
      </c>
      <c r="H275" s="4" t="s">
        <v>10</v>
      </c>
      <c r="I275" s="4" t="s">
        <v>363</v>
      </c>
      <c r="J275" s="4" t="s">
        <v>13</v>
      </c>
      <c r="K275" s="4" t="s">
        <v>185</v>
      </c>
      <c r="L275" s="4" t="s">
        <v>12</v>
      </c>
      <c r="M275" s="4">
        <v>1891382</v>
      </c>
      <c r="N275" s="4">
        <v>2400001</v>
      </c>
      <c r="O275" s="4">
        <v>1261594</v>
      </c>
      <c r="P275" s="4">
        <v>1261594</v>
      </c>
      <c r="Q275" s="4">
        <v>1138407</v>
      </c>
      <c r="R275" s="4">
        <v>199213</v>
      </c>
      <c r="S275" s="4">
        <v>38370</v>
      </c>
      <c r="T275" s="18">
        <f t="shared" si="21"/>
        <v>1.4992002181367381</v>
      </c>
      <c r="U275" s="18">
        <f t="shared" si="22"/>
        <v>0.52566394764002178</v>
      </c>
      <c r="V275" s="18">
        <f>R275/S275</f>
        <v>5.191894709408392</v>
      </c>
      <c r="W275" s="18">
        <f t="shared" si="23"/>
        <v>0.17499277499172089</v>
      </c>
      <c r="X275" s="20">
        <f t="shared" si="24"/>
        <v>8.3005382081090803E-2</v>
      </c>
    </row>
    <row r="276" spans="1:24" s="3" customFormat="1" ht="11.25" customHeight="1" x14ac:dyDescent="0.2">
      <c r="A276" s="2">
        <v>34325</v>
      </c>
      <c r="B276" s="4" t="s">
        <v>19</v>
      </c>
      <c r="C276" s="4" t="s">
        <v>9</v>
      </c>
      <c r="D276" s="4">
        <v>900544521</v>
      </c>
      <c r="E276" s="4" t="s">
        <v>49</v>
      </c>
      <c r="F276" s="4" t="s">
        <v>1029</v>
      </c>
      <c r="G276" s="4" t="s">
        <v>78</v>
      </c>
      <c r="H276" s="4" t="s">
        <v>10</v>
      </c>
      <c r="I276" s="4" t="s">
        <v>1030</v>
      </c>
      <c r="J276" s="4" t="s">
        <v>17</v>
      </c>
      <c r="K276" s="4" t="s">
        <v>1031</v>
      </c>
      <c r="L276" s="4" t="s">
        <v>12</v>
      </c>
      <c r="M276" s="4">
        <v>6739086</v>
      </c>
      <c r="N276" s="4">
        <v>8832407</v>
      </c>
      <c r="O276" s="4">
        <v>3466556</v>
      </c>
      <c r="P276" s="4">
        <v>4652577</v>
      </c>
      <c r="Q276" s="4">
        <v>4179830</v>
      </c>
      <c r="R276" s="4">
        <v>1321589</v>
      </c>
      <c r="S276" s="4">
        <v>464787</v>
      </c>
      <c r="T276" s="18">
        <f t="shared" si="21"/>
        <v>1.9440291747775025</v>
      </c>
      <c r="U276" s="18">
        <f t="shared" si="22"/>
        <v>0.5267620706337468</v>
      </c>
      <c r="V276" s="18">
        <f>R276/S276</f>
        <v>2.8434293558124475</v>
      </c>
      <c r="W276" s="18">
        <f t="shared" si="23"/>
        <v>0.31618247632080732</v>
      </c>
      <c r="X276" s="20">
        <f t="shared" si="24"/>
        <v>0.14962954039595322</v>
      </c>
    </row>
    <row r="277" spans="1:24" s="3" customFormat="1" ht="11.25" customHeight="1" x14ac:dyDescent="0.2">
      <c r="A277" s="2">
        <v>20571</v>
      </c>
      <c r="B277" s="4" t="s">
        <v>19</v>
      </c>
      <c r="C277" s="4" t="s">
        <v>9</v>
      </c>
      <c r="D277" s="4">
        <v>900007095</v>
      </c>
      <c r="E277" s="4" t="s">
        <v>49</v>
      </c>
      <c r="F277" s="4" t="s">
        <v>744</v>
      </c>
      <c r="G277" s="4" t="s">
        <v>74</v>
      </c>
      <c r="H277" s="4" t="s">
        <v>10</v>
      </c>
      <c r="I277" s="4" t="s">
        <v>745</v>
      </c>
      <c r="J277" s="4" t="s">
        <v>746</v>
      </c>
      <c r="K277" s="4" t="s">
        <v>747</v>
      </c>
      <c r="L277" s="4" t="s">
        <v>12</v>
      </c>
      <c r="M277" s="4">
        <v>2736354</v>
      </c>
      <c r="N277" s="4">
        <v>3614868</v>
      </c>
      <c r="O277" s="4">
        <v>20892440</v>
      </c>
      <c r="P277" s="4">
        <v>1906628</v>
      </c>
      <c r="Q277" s="4">
        <v>1708240</v>
      </c>
      <c r="R277" s="4">
        <v>358767</v>
      </c>
      <c r="S277" s="4">
        <v>133332</v>
      </c>
      <c r="T277" s="18">
        <f t="shared" si="21"/>
        <v>0.13097340473396119</v>
      </c>
      <c r="U277" s="18">
        <f t="shared" si="22"/>
        <v>0.52744055937865508</v>
      </c>
      <c r="V277" s="18">
        <f>R277/S277</f>
        <v>2.6907794077940781</v>
      </c>
      <c r="W277" s="18">
        <f t="shared" si="23"/>
        <v>0.21002142556081113</v>
      </c>
      <c r="X277" s="20">
        <f t="shared" si="24"/>
        <v>9.9247607381514349E-2</v>
      </c>
    </row>
    <row r="278" spans="1:24" s="3" customFormat="1" ht="11.25" customHeight="1" x14ac:dyDescent="0.2">
      <c r="A278" s="2">
        <v>35985</v>
      </c>
      <c r="B278" s="4" t="s">
        <v>19</v>
      </c>
      <c r="C278" s="4" t="s">
        <v>9</v>
      </c>
      <c r="D278" s="4">
        <v>900624066</v>
      </c>
      <c r="E278" s="4" t="s">
        <v>49</v>
      </c>
      <c r="F278" s="4" t="s">
        <v>1050</v>
      </c>
      <c r="G278" s="4" t="s">
        <v>74</v>
      </c>
      <c r="H278" s="4" t="s">
        <v>10</v>
      </c>
      <c r="I278" s="4" t="s">
        <v>1051</v>
      </c>
      <c r="J278" s="4" t="s">
        <v>11</v>
      </c>
      <c r="K278" s="4" t="s">
        <v>11</v>
      </c>
      <c r="L278" s="4" t="s">
        <v>12</v>
      </c>
      <c r="M278" s="4">
        <v>10803191</v>
      </c>
      <c r="N278" s="4">
        <v>11288957</v>
      </c>
      <c r="O278" s="4">
        <v>4336768</v>
      </c>
      <c r="P278" s="4">
        <v>5954977</v>
      </c>
      <c r="Q278" s="4">
        <v>5333980</v>
      </c>
      <c r="R278" s="4">
        <v>1073993</v>
      </c>
      <c r="S278" s="4"/>
      <c r="T278" s="18">
        <f t="shared" si="21"/>
        <v>2.4910696168206368</v>
      </c>
      <c r="U278" s="18">
        <f t="shared" si="22"/>
        <v>0.52750462243766183</v>
      </c>
      <c r="V278" s="18"/>
      <c r="W278" s="18">
        <f t="shared" si="23"/>
        <v>0.20134927390053955</v>
      </c>
      <c r="X278" s="20">
        <f t="shared" si="24"/>
        <v>9.5136601193538076E-2</v>
      </c>
    </row>
    <row r="279" spans="1:24" s="3" customFormat="1" ht="11.25" customHeight="1" x14ac:dyDescent="0.2">
      <c r="A279" s="2">
        <v>16843</v>
      </c>
      <c r="B279" s="4" t="s">
        <v>19</v>
      </c>
      <c r="C279" s="4" t="s">
        <v>9</v>
      </c>
      <c r="D279" s="4">
        <v>860516281</v>
      </c>
      <c r="E279" s="4" t="s">
        <v>49</v>
      </c>
      <c r="F279" s="4" t="s">
        <v>687</v>
      </c>
      <c r="G279" s="4" t="s">
        <v>74</v>
      </c>
      <c r="H279" s="4" t="s">
        <v>10</v>
      </c>
      <c r="I279" s="4" t="s">
        <v>688</v>
      </c>
      <c r="J279" s="4" t="s">
        <v>11</v>
      </c>
      <c r="K279" s="4" t="s">
        <v>11</v>
      </c>
      <c r="L279" s="4" t="s">
        <v>12</v>
      </c>
      <c r="M279" s="4">
        <v>9000932</v>
      </c>
      <c r="N279" s="4">
        <v>10553418</v>
      </c>
      <c r="O279" s="4">
        <v>516186</v>
      </c>
      <c r="P279" s="4">
        <v>5567884</v>
      </c>
      <c r="Q279" s="4">
        <v>4985534</v>
      </c>
      <c r="R279" s="4">
        <v>773630</v>
      </c>
      <c r="S279" s="4"/>
      <c r="T279" s="18">
        <f t="shared" si="21"/>
        <v>17.437381099061191</v>
      </c>
      <c r="U279" s="18">
        <f t="shared" si="22"/>
        <v>0.52759058723912955</v>
      </c>
      <c r="V279" s="18"/>
      <c r="W279" s="18">
        <f t="shared" si="23"/>
        <v>0.15517495217162294</v>
      </c>
      <c r="X279" s="20">
        <f t="shared" si="24"/>
        <v>7.3306108030592551E-2</v>
      </c>
    </row>
    <row r="280" spans="1:24" s="3" customFormat="1" ht="11.25" customHeight="1" x14ac:dyDescent="0.2">
      <c r="A280" s="2">
        <v>2153</v>
      </c>
      <c r="B280" s="4" t="s">
        <v>19</v>
      </c>
      <c r="C280" s="4" t="s">
        <v>9</v>
      </c>
      <c r="D280" s="4">
        <v>800121606</v>
      </c>
      <c r="E280" s="4" t="s">
        <v>49</v>
      </c>
      <c r="F280" s="4" t="s">
        <v>350</v>
      </c>
      <c r="G280" s="4" t="s">
        <v>74</v>
      </c>
      <c r="H280" s="4" t="s">
        <v>14</v>
      </c>
      <c r="I280" s="4" t="s">
        <v>351</v>
      </c>
      <c r="J280" s="4" t="s">
        <v>11</v>
      </c>
      <c r="K280" s="4" t="s">
        <v>11</v>
      </c>
      <c r="L280" s="4" t="s">
        <v>12</v>
      </c>
      <c r="M280" s="4">
        <v>16367963</v>
      </c>
      <c r="N280" s="4">
        <v>17394096</v>
      </c>
      <c r="O280" s="4">
        <v>8046852</v>
      </c>
      <c r="P280" s="4">
        <v>9258016</v>
      </c>
      <c r="Q280" s="4">
        <v>8136080</v>
      </c>
      <c r="R280" s="4">
        <v>1264363</v>
      </c>
      <c r="S280" s="4">
        <v>487571</v>
      </c>
      <c r="T280" s="18">
        <f t="shared" si="21"/>
        <v>2.034082769261818</v>
      </c>
      <c r="U280" s="18">
        <f t="shared" si="22"/>
        <v>0.53225048315244439</v>
      </c>
      <c r="V280" s="18">
        <f>R280/S280</f>
        <v>2.5931874537246884</v>
      </c>
      <c r="W280" s="18">
        <f t="shared" si="23"/>
        <v>0.15540198719776599</v>
      </c>
      <c r="X280" s="20">
        <f t="shared" si="24"/>
        <v>7.2689204428905071E-2</v>
      </c>
    </row>
    <row r="281" spans="1:24" s="3" customFormat="1" ht="11.25" customHeight="1" x14ac:dyDescent="0.2">
      <c r="A281" s="2">
        <v>11153</v>
      </c>
      <c r="B281" s="4" t="s">
        <v>19</v>
      </c>
      <c r="C281" s="4" t="s">
        <v>9</v>
      </c>
      <c r="D281" s="4">
        <v>830058620</v>
      </c>
      <c r="E281" s="4" t="s">
        <v>49</v>
      </c>
      <c r="F281" s="4" t="s">
        <v>554</v>
      </c>
      <c r="G281" s="4" t="s">
        <v>78</v>
      </c>
      <c r="H281" s="4" t="s">
        <v>105</v>
      </c>
      <c r="I281" s="4" t="s">
        <v>555</v>
      </c>
      <c r="J281" s="4" t="s">
        <v>11</v>
      </c>
      <c r="K281" s="4" t="s">
        <v>11</v>
      </c>
      <c r="L281" s="4" t="s">
        <v>12</v>
      </c>
      <c r="M281" s="4">
        <v>7383919</v>
      </c>
      <c r="N281" s="4">
        <v>8024661</v>
      </c>
      <c r="O281" s="4">
        <v>1198575</v>
      </c>
      <c r="P281" s="4">
        <v>4272424</v>
      </c>
      <c r="Q281" s="4">
        <v>3752237</v>
      </c>
      <c r="R281" s="4">
        <v>804595</v>
      </c>
      <c r="S281" s="4">
        <v>804679</v>
      </c>
      <c r="T281" s="18">
        <f t="shared" si="21"/>
        <v>6.1605815238929562</v>
      </c>
      <c r="U281" s="29">
        <f t="shared" si="22"/>
        <v>0.53241177415469643</v>
      </c>
      <c r="V281" s="18">
        <f>R281/S281</f>
        <v>0.99989561054780851</v>
      </c>
      <c r="W281" s="18">
        <f t="shared" si="23"/>
        <v>0.21443075157566008</v>
      </c>
      <c r="X281" s="20">
        <f t="shared" si="24"/>
        <v>0.10026529469593794</v>
      </c>
    </row>
    <row r="282" spans="1:24" s="3" customFormat="1" ht="11.25" customHeight="1" x14ac:dyDescent="0.2">
      <c r="A282" s="2">
        <v>22631</v>
      </c>
      <c r="B282" s="4" t="s">
        <v>19</v>
      </c>
      <c r="C282" s="4" t="s">
        <v>9</v>
      </c>
      <c r="D282" s="4">
        <v>900098348</v>
      </c>
      <c r="E282" s="4" t="s">
        <v>49</v>
      </c>
      <c r="F282" s="4" t="s">
        <v>791</v>
      </c>
      <c r="G282" s="4" t="s">
        <v>74</v>
      </c>
      <c r="H282" s="4" t="s">
        <v>10</v>
      </c>
      <c r="I282" s="4" t="s">
        <v>792</v>
      </c>
      <c r="J282" s="4" t="s">
        <v>11</v>
      </c>
      <c r="K282" s="4" t="s">
        <v>11</v>
      </c>
      <c r="L282" s="4" t="s">
        <v>12</v>
      </c>
      <c r="M282" s="4">
        <v>11121336</v>
      </c>
      <c r="N282" s="4">
        <v>11603871</v>
      </c>
      <c r="O282" s="4">
        <v>774590</v>
      </c>
      <c r="P282" s="4">
        <v>6183895</v>
      </c>
      <c r="Q282" s="4">
        <v>5419976</v>
      </c>
      <c r="R282" s="4">
        <v>1807416</v>
      </c>
      <c r="S282" s="4"/>
      <c r="T282" s="18">
        <f t="shared" si="21"/>
        <v>14.357706657715696</v>
      </c>
      <c r="U282" s="29">
        <f t="shared" si="22"/>
        <v>0.53291655862082576</v>
      </c>
      <c r="V282" s="18"/>
      <c r="W282" s="18">
        <f t="shared" si="23"/>
        <v>0.333473063349358</v>
      </c>
      <c r="X282" s="20">
        <f t="shared" si="24"/>
        <v>0.15575974603647352</v>
      </c>
    </row>
    <row r="283" spans="1:24" s="3" customFormat="1" ht="11.25" customHeight="1" x14ac:dyDescent="0.2">
      <c r="A283" s="2">
        <v>11347</v>
      </c>
      <c r="B283" s="4" t="s">
        <v>19</v>
      </c>
      <c r="C283" s="4" t="s">
        <v>9</v>
      </c>
      <c r="D283" s="4">
        <v>830065092</v>
      </c>
      <c r="E283" s="4" t="s">
        <v>49</v>
      </c>
      <c r="F283" s="4" t="s">
        <v>556</v>
      </c>
      <c r="G283" s="4" t="s">
        <v>74</v>
      </c>
      <c r="H283" s="4" t="s">
        <v>10</v>
      </c>
      <c r="I283" s="4" t="s">
        <v>557</v>
      </c>
      <c r="J283" s="4" t="s">
        <v>11</v>
      </c>
      <c r="K283" s="4" t="s">
        <v>11</v>
      </c>
      <c r="L283" s="4" t="s">
        <v>12</v>
      </c>
      <c r="M283" s="4">
        <v>7392618</v>
      </c>
      <c r="N283" s="4">
        <v>12837557</v>
      </c>
      <c r="O283" s="4">
        <v>1730981</v>
      </c>
      <c r="P283" s="4">
        <v>6846546</v>
      </c>
      <c r="Q283" s="4">
        <v>5991011</v>
      </c>
      <c r="R283" s="4">
        <v>2721816</v>
      </c>
      <c r="S283" s="4">
        <v>1193269</v>
      </c>
      <c r="T283" s="18">
        <f t="shared" si="21"/>
        <v>4.2707678478273303</v>
      </c>
      <c r="U283" s="29">
        <f t="shared" si="22"/>
        <v>0.5333215657776631</v>
      </c>
      <c r="V283" s="18">
        <f>R283/S283</f>
        <v>2.2809743653777983</v>
      </c>
      <c r="W283" s="18">
        <f t="shared" si="23"/>
        <v>0.45431664204923011</v>
      </c>
      <c r="X283" s="20">
        <f t="shared" si="24"/>
        <v>0.21201977915268458</v>
      </c>
    </row>
    <row r="284" spans="1:24" s="3" customFormat="1" ht="11.25" customHeight="1" x14ac:dyDescent="0.2">
      <c r="A284" s="2">
        <v>2537</v>
      </c>
      <c r="B284" s="4" t="s">
        <v>21</v>
      </c>
      <c r="C284" s="4" t="s">
        <v>9</v>
      </c>
      <c r="D284" s="4">
        <v>890210534</v>
      </c>
      <c r="E284" s="4" t="s">
        <v>49</v>
      </c>
      <c r="F284" s="4" t="s">
        <v>173</v>
      </c>
      <c r="G284" s="4" t="s">
        <v>74</v>
      </c>
      <c r="H284" s="4" t="s">
        <v>10</v>
      </c>
      <c r="I284" s="4" t="s">
        <v>174</v>
      </c>
      <c r="J284" s="4" t="s">
        <v>15</v>
      </c>
      <c r="K284" s="4" t="s">
        <v>175</v>
      </c>
      <c r="L284" s="4" t="s">
        <v>12</v>
      </c>
      <c r="M284" s="4">
        <v>111781633</v>
      </c>
      <c r="N284" s="4">
        <v>155698158</v>
      </c>
      <c r="O284" s="4">
        <v>50382435</v>
      </c>
      <c r="P284" s="4">
        <v>83184874</v>
      </c>
      <c r="Q284" s="4">
        <v>72513284</v>
      </c>
      <c r="R284" s="4">
        <v>28577394</v>
      </c>
      <c r="S284" s="4"/>
      <c r="T284" s="18">
        <f t="shared" si="21"/>
        <v>2.2186627740401987</v>
      </c>
      <c r="U284" s="29">
        <f t="shared" si="22"/>
        <v>0.53427012283600683</v>
      </c>
      <c r="V284" s="18"/>
      <c r="W284" s="18">
        <f t="shared" si="23"/>
        <v>0.39409874196292088</v>
      </c>
      <c r="X284" s="20">
        <f t="shared" si="24"/>
        <v>0.18354355868487537</v>
      </c>
    </row>
    <row r="285" spans="1:24" s="3" customFormat="1" ht="11.25" customHeight="1" x14ac:dyDescent="0.2">
      <c r="A285" s="2">
        <v>1405</v>
      </c>
      <c r="B285" s="4" t="s">
        <v>28</v>
      </c>
      <c r="C285" s="4" t="s">
        <v>9</v>
      </c>
      <c r="D285" s="4">
        <v>832003079</v>
      </c>
      <c r="E285" s="4" t="s">
        <v>49</v>
      </c>
      <c r="F285" s="4" t="s">
        <v>1120</v>
      </c>
      <c r="G285" s="4" t="s">
        <v>74</v>
      </c>
      <c r="H285" s="4" t="s">
        <v>10</v>
      </c>
      <c r="I285" s="4" t="s">
        <v>1121</v>
      </c>
      <c r="J285" s="4" t="s">
        <v>11</v>
      </c>
      <c r="K285" s="4" t="s">
        <v>11</v>
      </c>
      <c r="L285" s="4" t="s">
        <v>12</v>
      </c>
      <c r="M285" s="4">
        <v>18912185</v>
      </c>
      <c r="N285" s="4">
        <v>22747772</v>
      </c>
      <c r="O285" s="4">
        <v>11267134</v>
      </c>
      <c r="P285" s="4">
        <v>12163744</v>
      </c>
      <c r="Q285" s="4">
        <v>10584028</v>
      </c>
      <c r="R285" s="4">
        <v>4612150</v>
      </c>
      <c r="S285" s="4">
        <v>96926</v>
      </c>
      <c r="T285" s="18">
        <f t="shared" si="21"/>
        <v>1.6785266776804111</v>
      </c>
      <c r="U285" s="29">
        <f t="shared" si="22"/>
        <v>0.53472243347612236</v>
      </c>
      <c r="V285" s="18">
        <f>R285/S285</f>
        <v>47.584239522935022</v>
      </c>
      <c r="W285" s="18">
        <f t="shared" si="23"/>
        <v>0.43576509812710246</v>
      </c>
      <c r="X285" s="20">
        <f t="shared" si="24"/>
        <v>0.20275172443261696</v>
      </c>
    </row>
    <row r="286" spans="1:24" s="3" customFormat="1" ht="11.25" customHeight="1" x14ac:dyDescent="0.2">
      <c r="A286" s="2">
        <v>35093</v>
      </c>
      <c r="B286" s="4" t="s">
        <v>19</v>
      </c>
      <c r="C286" s="4" t="s">
        <v>9</v>
      </c>
      <c r="D286" s="4">
        <v>900577032</v>
      </c>
      <c r="E286" s="4" t="s">
        <v>49</v>
      </c>
      <c r="F286" s="4" t="s">
        <v>1042</v>
      </c>
      <c r="G286" s="4" t="s">
        <v>74</v>
      </c>
      <c r="H286" s="4" t="s">
        <v>10</v>
      </c>
      <c r="I286" s="4" t="s">
        <v>1043</v>
      </c>
      <c r="J286" s="4" t="s">
        <v>23</v>
      </c>
      <c r="K286" s="4" t="s">
        <v>136</v>
      </c>
      <c r="L286" s="4" t="s">
        <v>12</v>
      </c>
      <c r="M286" s="4">
        <v>13026759</v>
      </c>
      <c r="N286" s="4">
        <v>13576925</v>
      </c>
      <c r="O286" s="4">
        <v>1730981</v>
      </c>
      <c r="P286" s="4">
        <v>7262091</v>
      </c>
      <c r="Q286" s="4">
        <v>6314834</v>
      </c>
      <c r="R286" s="4">
        <v>680162</v>
      </c>
      <c r="S286" s="4">
        <v>1820833</v>
      </c>
      <c r="T286" s="18">
        <f t="shared" si="21"/>
        <v>7.5256510614501257</v>
      </c>
      <c r="U286" s="29">
        <f t="shared" si="22"/>
        <v>0.53488481375569208</v>
      </c>
      <c r="V286" s="18">
        <f>R286/S286</f>
        <v>0.37354441620950413</v>
      </c>
      <c r="W286" s="18">
        <f t="shared" si="23"/>
        <v>0.10770861118439534</v>
      </c>
      <c r="X286" s="20">
        <f t="shared" si="24"/>
        <v>5.0096910751145786E-2</v>
      </c>
    </row>
    <row r="287" spans="1:24" s="3" customFormat="1" ht="11.25" customHeight="1" x14ac:dyDescent="0.2">
      <c r="A287" s="2"/>
      <c r="B287" s="4"/>
      <c r="C287" s="4"/>
      <c r="D287" s="33"/>
      <c r="E287" s="33"/>
      <c r="F287" s="33" t="s">
        <v>1137</v>
      </c>
      <c r="G287" s="32" t="s">
        <v>1133</v>
      </c>
      <c r="H287" s="4"/>
      <c r="I287" s="4"/>
      <c r="J287" s="4"/>
      <c r="K287" s="4"/>
      <c r="L287" s="4"/>
      <c r="M287" s="4">
        <v>16881955955</v>
      </c>
      <c r="N287" s="4">
        <v>30585810220</v>
      </c>
      <c r="O287" s="4">
        <v>5055316658</v>
      </c>
      <c r="P287" s="4">
        <v>16364220709</v>
      </c>
      <c r="Q287" s="4">
        <v>14221589511</v>
      </c>
      <c r="R287" s="4">
        <v>3121069800</v>
      </c>
      <c r="S287" s="4">
        <v>1538145989</v>
      </c>
      <c r="T287" s="18">
        <f t="shared" si="21"/>
        <v>3.339445794811772</v>
      </c>
      <c r="U287" s="29">
        <f t="shared" si="22"/>
        <v>0.53502655614790506</v>
      </c>
      <c r="V287" s="18">
        <f>R287/S287</f>
        <v>2.0291115552881371</v>
      </c>
      <c r="W287" s="18">
        <f t="shared" si="23"/>
        <v>0.21945998354023227</v>
      </c>
      <c r="X287" s="20">
        <f t="shared" si="24"/>
        <v>0.10204306433442586</v>
      </c>
    </row>
    <row r="288" spans="1:24" s="3" customFormat="1" ht="11.25" customHeight="1" x14ac:dyDescent="0.2">
      <c r="A288" s="2">
        <v>30877</v>
      </c>
      <c r="B288" s="4" t="s">
        <v>19</v>
      </c>
      <c r="C288" s="4" t="s">
        <v>9</v>
      </c>
      <c r="D288" s="4">
        <v>900412283</v>
      </c>
      <c r="E288" s="4" t="s">
        <v>49</v>
      </c>
      <c r="F288" s="4" t="s">
        <v>957</v>
      </c>
      <c r="G288" s="4" t="s">
        <v>74</v>
      </c>
      <c r="H288" s="4" t="s">
        <v>10</v>
      </c>
      <c r="I288" s="4" t="s">
        <v>958</v>
      </c>
      <c r="J288" s="4" t="s">
        <v>13</v>
      </c>
      <c r="K288" s="4" t="s">
        <v>103</v>
      </c>
      <c r="L288" s="4" t="s">
        <v>12</v>
      </c>
      <c r="M288" s="4">
        <v>2746280</v>
      </c>
      <c r="N288" s="4">
        <v>3958796</v>
      </c>
      <c r="O288" s="4">
        <v>1484025</v>
      </c>
      <c r="P288" s="4">
        <v>2119492</v>
      </c>
      <c r="Q288" s="4">
        <v>1839304</v>
      </c>
      <c r="R288" s="4">
        <v>130524</v>
      </c>
      <c r="S288" s="4">
        <v>82030</v>
      </c>
      <c r="T288" s="18">
        <f t="shared" si="21"/>
        <v>1.8505618166809858</v>
      </c>
      <c r="U288" s="29">
        <f t="shared" si="22"/>
        <v>0.53538803211885633</v>
      </c>
      <c r="V288" s="18">
        <f>R288/S288</f>
        <v>1.5911739607460684</v>
      </c>
      <c r="W288" s="18">
        <f t="shared" si="23"/>
        <v>7.0963799350188983E-2</v>
      </c>
      <c r="X288" s="20">
        <f t="shared" si="24"/>
        <v>3.2970630464413925E-2</v>
      </c>
    </row>
    <row r="289" spans="1:24" s="3" customFormat="1" ht="11.25" customHeight="1" x14ac:dyDescent="0.2">
      <c r="A289" s="2">
        <v>29209</v>
      </c>
      <c r="B289" s="4" t="s">
        <v>19</v>
      </c>
      <c r="C289" s="4" t="s">
        <v>9</v>
      </c>
      <c r="D289" s="4">
        <v>900362587</v>
      </c>
      <c r="E289" s="4" t="s">
        <v>49</v>
      </c>
      <c r="F289" s="4" t="s">
        <v>929</v>
      </c>
      <c r="G289" s="4" t="s">
        <v>74</v>
      </c>
      <c r="H289" s="4" t="s">
        <v>10</v>
      </c>
      <c r="I289" s="4" t="s">
        <v>930</v>
      </c>
      <c r="J289" s="4" t="s">
        <v>13</v>
      </c>
      <c r="K289" s="4" t="s">
        <v>325</v>
      </c>
      <c r="L289" s="4" t="s">
        <v>12</v>
      </c>
      <c r="M289" s="4">
        <v>2178611</v>
      </c>
      <c r="N289" s="4">
        <v>2391829</v>
      </c>
      <c r="O289" s="4">
        <v>4336768</v>
      </c>
      <c r="P289" s="4">
        <v>1281264</v>
      </c>
      <c r="Q289" s="4">
        <v>1110565</v>
      </c>
      <c r="R289" s="4">
        <v>107556</v>
      </c>
      <c r="S289" s="4"/>
      <c r="T289" s="18">
        <f t="shared" si="21"/>
        <v>0.50235820777131723</v>
      </c>
      <c r="U289" s="29">
        <f t="shared" si="22"/>
        <v>0.53568378006956185</v>
      </c>
      <c r="V289" s="18"/>
      <c r="W289" s="18">
        <f t="shared" si="23"/>
        <v>9.6848000792389463E-2</v>
      </c>
      <c r="X289" s="20">
        <f t="shared" si="24"/>
        <v>4.4968097635742353E-2</v>
      </c>
    </row>
    <row r="290" spans="1:24" s="3" customFormat="1" ht="11.25" customHeight="1" x14ac:dyDescent="0.2">
      <c r="A290" s="2">
        <v>3741</v>
      </c>
      <c r="B290" s="4" t="s">
        <v>19</v>
      </c>
      <c r="C290" s="4" t="s">
        <v>9</v>
      </c>
      <c r="D290" s="4">
        <v>800201735</v>
      </c>
      <c r="E290" s="4" t="s">
        <v>49</v>
      </c>
      <c r="F290" s="4" t="s">
        <v>382</v>
      </c>
      <c r="G290" s="4" t="s">
        <v>78</v>
      </c>
      <c r="H290" s="4" t="s">
        <v>10</v>
      </c>
      <c r="I290" s="4" t="s">
        <v>383</v>
      </c>
      <c r="J290" s="4" t="s">
        <v>384</v>
      </c>
      <c r="K290" s="4" t="s">
        <v>385</v>
      </c>
      <c r="L290" s="4" t="s">
        <v>12</v>
      </c>
      <c r="M290" s="4">
        <v>22358257</v>
      </c>
      <c r="N290" s="4">
        <v>25068346</v>
      </c>
      <c r="O290" s="4">
        <v>5275637</v>
      </c>
      <c r="P290" s="4">
        <v>13430399</v>
      </c>
      <c r="Q290" s="4">
        <v>11637947</v>
      </c>
      <c r="R290" s="4">
        <v>2835199</v>
      </c>
      <c r="S290" s="4"/>
      <c r="T290" s="18">
        <f t="shared" si="21"/>
        <v>4.2380203565939052</v>
      </c>
      <c r="U290" s="29">
        <f t="shared" si="22"/>
        <v>0.53575130166146578</v>
      </c>
      <c r="V290" s="18"/>
      <c r="W290" s="18">
        <f t="shared" si="23"/>
        <v>0.24361676505314897</v>
      </c>
      <c r="X290" s="20">
        <f t="shared" si="24"/>
        <v>0.11309876606936892</v>
      </c>
    </row>
    <row r="291" spans="1:24" s="3" customFormat="1" ht="11.25" customHeight="1" x14ac:dyDescent="0.2">
      <c r="A291" s="2">
        <v>31605</v>
      </c>
      <c r="B291" s="4" t="s">
        <v>19</v>
      </c>
      <c r="C291" s="4" t="s">
        <v>9</v>
      </c>
      <c r="D291" s="4">
        <v>900438590</v>
      </c>
      <c r="E291" s="4" t="s">
        <v>49</v>
      </c>
      <c r="F291" s="4" t="s">
        <v>976</v>
      </c>
      <c r="G291" s="4" t="s">
        <v>74</v>
      </c>
      <c r="H291" s="4" t="s">
        <v>10</v>
      </c>
      <c r="I291" s="4" t="s">
        <v>977</v>
      </c>
      <c r="J291" s="4" t="s">
        <v>11</v>
      </c>
      <c r="K291" s="4" t="s">
        <v>11</v>
      </c>
      <c r="L291" s="4" t="s">
        <v>12</v>
      </c>
      <c r="M291" s="4">
        <v>45844941</v>
      </c>
      <c r="N291" s="4">
        <v>47283399</v>
      </c>
      <c r="O291" s="4">
        <v>97578</v>
      </c>
      <c r="P291" s="4">
        <v>25344268</v>
      </c>
      <c r="Q291" s="4">
        <v>21939131</v>
      </c>
      <c r="R291" s="4">
        <v>11523872</v>
      </c>
      <c r="S291" s="4">
        <v>774037</v>
      </c>
      <c r="T291" s="18">
        <f t="shared" si="21"/>
        <v>469.82866014880403</v>
      </c>
      <c r="U291" s="29">
        <f t="shared" si="22"/>
        <v>0.53600774343654944</v>
      </c>
      <c r="V291" s="18">
        <f>R291/S291</f>
        <v>14.888011813388765</v>
      </c>
      <c r="W291" s="18">
        <f t="shared" si="23"/>
        <v>0.52526565432331851</v>
      </c>
      <c r="X291" s="20">
        <f t="shared" si="24"/>
        <v>0.24371919624475388</v>
      </c>
    </row>
    <row r="292" spans="1:24" s="3" customFormat="1" ht="11.25" customHeight="1" x14ac:dyDescent="0.2">
      <c r="A292" s="2">
        <v>23099</v>
      </c>
      <c r="B292" s="4" t="s">
        <v>19</v>
      </c>
      <c r="C292" s="4" t="s">
        <v>9</v>
      </c>
      <c r="D292" s="4">
        <v>900117307</v>
      </c>
      <c r="E292" s="4" t="s">
        <v>49</v>
      </c>
      <c r="F292" s="4" t="s">
        <v>797</v>
      </c>
      <c r="G292" s="4" t="s">
        <v>74</v>
      </c>
      <c r="H292" s="4" t="s">
        <v>10</v>
      </c>
      <c r="I292" s="4" t="s">
        <v>798</v>
      </c>
      <c r="J292" s="4" t="s">
        <v>11</v>
      </c>
      <c r="K292" s="4" t="s">
        <v>11</v>
      </c>
      <c r="L292" s="4" t="s">
        <v>12</v>
      </c>
      <c r="M292" s="4">
        <v>2085820</v>
      </c>
      <c r="N292" s="4">
        <v>4407273</v>
      </c>
      <c r="O292" s="4">
        <v>20892440</v>
      </c>
      <c r="P292" s="4">
        <v>2365055</v>
      </c>
      <c r="Q292" s="4">
        <v>2042218</v>
      </c>
      <c r="R292" s="4">
        <v>305690</v>
      </c>
      <c r="S292" s="4">
        <v>11053</v>
      </c>
      <c r="T292" s="18">
        <f t="shared" si="21"/>
        <v>9.9836112967178564E-2</v>
      </c>
      <c r="U292" s="29">
        <f t="shared" si="22"/>
        <v>0.53662548246954522</v>
      </c>
      <c r="V292" s="18">
        <f>R292/S292</f>
        <v>27.656744775174161</v>
      </c>
      <c r="W292" s="18">
        <f t="shared" si="23"/>
        <v>0.1496852931469608</v>
      </c>
      <c r="X292" s="20">
        <f t="shared" si="24"/>
        <v>6.9360350493377645E-2</v>
      </c>
    </row>
    <row r="293" spans="1:24" s="3" customFormat="1" ht="11.25" customHeight="1" x14ac:dyDescent="0.2">
      <c r="A293" s="2">
        <v>13637</v>
      </c>
      <c r="B293" s="4" t="s">
        <v>19</v>
      </c>
      <c r="C293" s="4" t="s">
        <v>9</v>
      </c>
      <c r="D293" s="4">
        <v>830144460</v>
      </c>
      <c r="E293" s="4" t="s">
        <v>49</v>
      </c>
      <c r="F293" s="4" t="s">
        <v>616</v>
      </c>
      <c r="G293" s="4" t="s">
        <v>74</v>
      </c>
      <c r="H293" s="4" t="s">
        <v>75</v>
      </c>
      <c r="I293" s="4" t="s">
        <v>617</v>
      </c>
      <c r="J293" s="4" t="s">
        <v>11</v>
      </c>
      <c r="K293" s="4" t="s">
        <v>11</v>
      </c>
      <c r="L293" s="4" t="s">
        <v>12</v>
      </c>
      <c r="M293" s="4">
        <v>17517366</v>
      </c>
      <c r="N293" s="4">
        <v>21707933</v>
      </c>
      <c r="O293" s="4">
        <v>1730981</v>
      </c>
      <c r="P293" s="4">
        <v>11652435</v>
      </c>
      <c r="Q293" s="4">
        <v>10055498</v>
      </c>
      <c r="R293" s="4">
        <v>2669326</v>
      </c>
      <c r="S293" s="4">
        <v>1975005</v>
      </c>
      <c r="T293" s="18">
        <f t="shared" si="21"/>
        <v>10.119906573209065</v>
      </c>
      <c r="U293" s="29">
        <f t="shared" si="22"/>
        <v>0.536782336669272</v>
      </c>
      <c r="V293" s="18">
        <f>R293/S293</f>
        <v>1.351554046698616</v>
      </c>
      <c r="W293" s="18">
        <f t="shared" si="23"/>
        <v>0.26545935367895257</v>
      </c>
      <c r="X293" s="20">
        <f t="shared" si="24"/>
        <v>0.1229654615204497</v>
      </c>
    </row>
    <row r="294" spans="1:24" s="3" customFormat="1" ht="11.25" customHeight="1" x14ac:dyDescent="0.2">
      <c r="A294" s="2">
        <v>1909</v>
      </c>
      <c r="B294" s="4" t="s">
        <v>19</v>
      </c>
      <c r="C294" s="4" t="s">
        <v>9</v>
      </c>
      <c r="D294" s="4">
        <v>800106087</v>
      </c>
      <c r="E294" s="4" t="s">
        <v>49</v>
      </c>
      <c r="F294" s="4" t="s">
        <v>338</v>
      </c>
      <c r="G294" s="4" t="s">
        <v>74</v>
      </c>
      <c r="H294" s="4" t="s">
        <v>10</v>
      </c>
      <c r="I294" s="4" t="s">
        <v>339</v>
      </c>
      <c r="J294" s="4" t="s">
        <v>11</v>
      </c>
      <c r="K294" s="4" t="s">
        <v>11</v>
      </c>
      <c r="L294" s="4" t="s">
        <v>12</v>
      </c>
      <c r="M294" s="4">
        <v>2212311</v>
      </c>
      <c r="N294" s="4">
        <v>3622816</v>
      </c>
      <c r="O294" s="4">
        <v>1542846</v>
      </c>
      <c r="P294" s="4">
        <v>1950222</v>
      </c>
      <c r="Q294" s="4">
        <v>1672594</v>
      </c>
      <c r="R294" s="4">
        <v>233693</v>
      </c>
      <c r="S294" s="4"/>
      <c r="T294" s="18">
        <f t="shared" si="21"/>
        <v>1.4339156338351333</v>
      </c>
      <c r="U294" s="29">
        <f t="shared" si="22"/>
        <v>0.5383166023336543</v>
      </c>
      <c r="V294" s="18"/>
      <c r="W294" s="18">
        <f t="shared" si="23"/>
        <v>0.13971890369091364</v>
      </c>
      <c r="X294" s="20">
        <f t="shared" si="24"/>
        <v>6.4505898174237936E-2</v>
      </c>
    </row>
    <row r="295" spans="1:24" s="3" customFormat="1" ht="11.25" customHeight="1" x14ac:dyDescent="0.2">
      <c r="A295" s="2">
        <v>38713</v>
      </c>
      <c r="B295" s="4" t="s">
        <v>19</v>
      </c>
      <c r="C295" s="4" t="s">
        <v>9</v>
      </c>
      <c r="D295" s="4">
        <v>900860584</v>
      </c>
      <c r="E295" s="4" t="s">
        <v>49</v>
      </c>
      <c r="F295" s="4" t="s">
        <v>1079</v>
      </c>
      <c r="G295" s="4" t="s">
        <v>74</v>
      </c>
      <c r="H295" s="4" t="s">
        <v>10</v>
      </c>
      <c r="I295" s="4" t="s">
        <v>1080</v>
      </c>
      <c r="J295" s="4" t="s">
        <v>13</v>
      </c>
      <c r="K295" s="4" t="s">
        <v>103</v>
      </c>
      <c r="L295" s="4" t="s">
        <v>12</v>
      </c>
      <c r="M295" s="4">
        <v>9543832</v>
      </c>
      <c r="N295" s="4">
        <v>36670404</v>
      </c>
      <c r="O295" s="4">
        <v>1484025</v>
      </c>
      <c r="P295" s="4">
        <v>19749302</v>
      </c>
      <c r="Q295" s="4">
        <v>16921102</v>
      </c>
      <c r="R295" s="4">
        <v>-655863</v>
      </c>
      <c r="S295" s="4">
        <v>755109</v>
      </c>
      <c r="T295" s="18">
        <f t="shared" si="21"/>
        <v>6.4310452991021041</v>
      </c>
      <c r="U295" s="29">
        <f t="shared" si="22"/>
        <v>0.53856243307273077</v>
      </c>
      <c r="V295" s="18">
        <f>R295/S295</f>
        <v>-0.86856731942011023</v>
      </c>
      <c r="W295" s="18">
        <f t="shared" si="23"/>
        <v>-3.876006420858405E-2</v>
      </c>
      <c r="X295" s="20">
        <f t="shared" si="24"/>
        <v>-1.7885349722353755E-2</v>
      </c>
    </row>
    <row r="296" spans="1:24" s="3" customFormat="1" ht="11.25" customHeight="1" x14ac:dyDescent="0.2">
      <c r="A296" s="2">
        <v>38223</v>
      </c>
      <c r="B296" s="4" t="s">
        <v>19</v>
      </c>
      <c r="C296" s="4" t="s">
        <v>9</v>
      </c>
      <c r="D296" s="4">
        <v>900802218</v>
      </c>
      <c r="E296" s="4" t="s">
        <v>49</v>
      </c>
      <c r="F296" s="4" t="s">
        <v>1070</v>
      </c>
      <c r="G296" s="4" t="s">
        <v>74</v>
      </c>
      <c r="H296" s="4" t="s">
        <v>10</v>
      </c>
      <c r="I296" s="4" t="s">
        <v>1071</v>
      </c>
      <c r="J296" s="4" t="s">
        <v>11</v>
      </c>
      <c r="K296" s="4" t="s">
        <v>11</v>
      </c>
      <c r="L296" s="4" t="s">
        <v>12</v>
      </c>
      <c r="M296" s="4">
        <v>22644285</v>
      </c>
      <c r="N296" s="4">
        <v>23360591</v>
      </c>
      <c r="O296" s="4">
        <v>1198575</v>
      </c>
      <c r="P296" s="4">
        <v>12585757</v>
      </c>
      <c r="Q296" s="4">
        <v>10774834</v>
      </c>
      <c r="R296" s="4">
        <v>1629098</v>
      </c>
      <c r="S296" s="4"/>
      <c r="T296" s="18">
        <f t="shared" si="21"/>
        <v>18.892672548651525</v>
      </c>
      <c r="U296" s="29">
        <f t="shared" si="22"/>
        <v>0.53876021372918181</v>
      </c>
      <c r="V296" s="18"/>
      <c r="W296" s="18">
        <f t="shared" si="23"/>
        <v>0.15119471910193696</v>
      </c>
      <c r="X296" s="20">
        <f t="shared" si="24"/>
        <v>6.973701992385381E-2</v>
      </c>
    </row>
    <row r="297" spans="1:24" s="3" customFormat="1" ht="11.25" customHeight="1" x14ac:dyDescent="0.2">
      <c r="A297" s="2">
        <v>11725</v>
      </c>
      <c r="B297" s="4" t="s">
        <v>19</v>
      </c>
      <c r="C297" s="4" t="s">
        <v>9</v>
      </c>
      <c r="D297" s="4">
        <v>830077515</v>
      </c>
      <c r="E297" s="4" t="s">
        <v>49</v>
      </c>
      <c r="F297" s="4" t="s">
        <v>572</v>
      </c>
      <c r="G297" s="4" t="s">
        <v>74</v>
      </c>
      <c r="H297" s="4" t="s">
        <v>10</v>
      </c>
      <c r="I297" s="4" t="s">
        <v>573</v>
      </c>
      <c r="J297" s="4" t="s">
        <v>11</v>
      </c>
      <c r="K297" s="4" t="s">
        <v>11</v>
      </c>
      <c r="L297" s="4" t="s">
        <v>12</v>
      </c>
      <c r="M297" s="4">
        <v>26578119</v>
      </c>
      <c r="N297" s="4">
        <v>28929343</v>
      </c>
      <c r="O297" s="4">
        <v>20892440</v>
      </c>
      <c r="P297" s="4">
        <v>15600725</v>
      </c>
      <c r="Q297" s="4">
        <v>13328618</v>
      </c>
      <c r="R297" s="4">
        <v>2886073</v>
      </c>
      <c r="S297" s="4">
        <v>1516381</v>
      </c>
      <c r="T297" s="18">
        <f t="shared" si="21"/>
        <v>1.2721404967538497</v>
      </c>
      <c r="U297" s="29">
        <f t="shared" si="22"/>
        <v>0.53926993779291843</v>
      </c>
      <c r="V297" s="18">
        <f>R297/S297</f>
        <v>1.903263757591265</v>
      </c>
      <c r="W297" s="18">
        <f t="shared" si="23"/>
        <v>0.21653205156003422</v>
      </c>
      <c r="X297" s="20">
        <f t="shared" si="24"/>
        <v>9.9762825585081552E-2</v>
      </c>
    </row>
    <row r="298" spans="1:24" s="3" customFormat="1" ht="11.25" customHeight="1" x14ac:dyDescent="0.2">
      <c r="A298" s="2">
        <v>38233</v>
      </c>
      <c r="B298" s="4" t="s">
        <v>19</v>
      </c>
      <c r="C298" s="4" t="s">
        <v>9</v>
      </c>
      <c r="D298" s="4">
        <v>900803088</v>
      </c>
      <c r="E298" s="4" t="s">
        <v>49</v>
      </c>
      <c r="F298" s="4" t="s">
        <v>1072</v>
      </c>
      <c r="G298" s="4" t="s">
        <v>74</v>
      </c>
      <c r="H298" s="4" t="s">
        <v>10</v>
      </c>
      <c r="I298" s="4" t="s">
        <v>1073</v>
      </c>
      <c r="J298" s="4" t="s">
        <v>178</v>
      </c>
      <c r="K298" s="4" t="s">
        <v>1074</v>
      </c>
      <c r="L298" s="4" t="s">
        <v>12</v>
      </c>
      <c r="M298" s="4">
        <v>22185706</v>
      </c>
      <c r="N298" s="4">
        <v>26407888</v>
      </c>
      <c r="O298" s="4">
        <v>1730981</v>
      </c>
      <c r="P298" s="4">
        <v>14322042</v>
      </c>
      <c r="Q298" s="4">
        <v>12085846</v>
      </c>
      <c r="R298" s="4">
        <v>2335122</v>
      </c>
      <c r="S298" s="4"/>
      <c r="T298" s="18">
        <f t="shared" si="21"/>
        <v>12.816839699569204</v>
      </c>
      <c r="U298" s="29">
        <f t="shared" si="22"/>
        <v>0.54233954642643134</v>
      </c>
      <c r="V298" s="18"/>
      <c r="W298" s="18">
        <f t="shared" si="23"/>
        <v>0.19321129857189973</v>
      </c>
      <c r="X298" s="20">
        <f t="shared" si="24"/>
        <v>8.8425170539953815E-2</v>
      </c>
    </row>
    <row r="299" spans="1:24" s="3" customFormat="1" ht="11.25" customHeight="1" x14ac:dyDescent="0.2">
      <c r="A299" s="2">
        <v>1163</v>
      </c>
      <c r="B299" s="4" t="s">
        <v>19</v>
      </c>
      <c r="C299" s="4" t="s">
        <v>9</v>
      </c>
      <c r="D299" s="4">
        <v>800062591</v>
      </c>
      <c r="E299" s="4" t="s">
        <v>49</v>
      </c>
      <c r="F299" s="4" t="s">
        <v>326</v>
      </c>
      <c r="G299" s="4" t="s">
        <v>74</v>
      </c>
      <c r="H299" s="4" t="s">
        <v>75</v>
      </c>
      <c r="I299" s="4" t="s">
        <v>327</v>
      </c>
      <c r="J299" s="4" t="s">
        <v>17</v>
      </c>
      <c r="K299" s="4" t="s">
        <v>18</v>
      </c>
      <c r="L299" s="4" t="s">
        <v>12</v>
      </c>
      <c r="M299" s="4">
        <v>47664580</v>
      </c>
      <c r="N299" s="4">
        <v>67531316</v>
      </c>
      <c r="O299" s="4">
        <v>12120361</v>
      </c>
      <c r="P299" s="4">
        <v>36749529</v>
      </c>
      <c r="Q299" s="4">
        <v>30781787</v>
      </c>
      <c r="R299" s="4">
        <v>3924210</v>
      </c>
      <c r="S299" s="4">
        <v>1735878</v>
      </c>
      <c r="T299" s="18">
        <f t="shared" si="21"/>
        <v>3.9326039876205008</v>
      </c>
      <c r="U299" s="29">
        <f t="shared" si="22"/>
        <v>0.54418499707602319</v>
      </c>
      <c r="V299" s="18">
        <f>R299/S299</f>
        <v>2.2606485017956333</v>
      </c>
      <c r="W299" s="18">
        <f t="shared" si="23"/>
        <v>0.12748480132098894</v>
      </c>
      <c r="X299" s="20">
        <f t="shared" si="24"/>
        <v>5.8109485086889172E-2</v>
      </c>
    </row>
    <row r="300" spans="1:24" s="3" customFormat="1" ht="11.25" customHeight="1" x14ac:dyDescent="0.2">
      <c r="A300" s="2">
        <v>3987</v>
      </c>
      <c r="B300" s="4" t="s">
        <v>19</v>
      </c>
      <c r="C300" s="4" t="s">
        <v>9</v>
      </c>
      <c r="D300" s="4">
        <v>800212989</v>
      </c>
      <c r="E300" s="4" t="s">
        <v>49</v>
      </c>
      <c r="F300" s="4" t="s">
        <v>394</v>
      </c>
      <c r="G300" s="4" t="s">
        <v>74</v>
      </c>
      <c r="H300" s="4" t="s">
        <v>10</v>
      </c>
      <c r="I300" s="4" t="s">
        <v>395</v>
      </c>
      <c r="J300" s="4" t="s">
        <v>11</v>
      </c>
      <c r="K300" s="4" t="s">
        <v>11</v>
      </c>
      <c r="L300" s="4" t="s">
        <v>12</v>
      </c>
      <c r="M300" s="4">
        <v>2107712</v>
      </c>
      <c r="N300" s="4">
        <v>4140362</v>
      </c>
      <c r="O300" s="4">
        <v>775580</v>
      </c>
      <c r="P300" s="4">
        <v>2255344</v>
      </c>
      <c r="Q300" s="4">
        <v>1885018</v>
      </c>
      <c r="R300" s="4">
        <v>401899</v>
      </c>
      <c r="S300" s="4">
        <v>237508</v>
      </c>
      <c r="T300" s="18">
        <f t="shared" si="21"/>
        <v>2.7175945743830425</v>
      </c>
      <c r="U300" s="29">
        <f t="shared" si="22"/>
        <v>0.54472145189237076</v>
      </c>
      <c r="V300" s="18">
        <f>R300/S300</f>
        <v>1.6921493170756354</v>
      </c>
      <c r="W300" s="18">
        <f t="shared" si="23"/>
        <v>0.21320698263889257</v>
      </c>
      <c r="X300" s="20">
        <f t="shared" si="24"/>
        <v>9.706856550224352E-2</v>
      </c>
    </row>
    <row r="301" spans="1:24" s="3" customFormat="1" ht="11.25" customHeight="1" x14ac:dyDescent="0.2">
      <c r="A301" s="2">
        <v>33047</v>
      </c>
      <c r="B301" s="4" t="s">
        <v>19</v>
      </c>
      <c r="C301" s="4" t="s">
        <v>9</v>
      </c>
      <c r="D301" s="4">
        <v>900488465</v>
      </c>
      <c r="E301" s="4" t="s">
        <v>49</v>
      </c>
      <c r="F301" s="4" t="s">
        <v>998</v>
      </c>
      <c r="G301" s="4" t="s">
        <v>74</v>
      </c>
      <c r="H301" s="4" t="s">
        <v>10</v>
      </c>
      <c r="I301" s="4" t="s">
        <v>999</v>
      </c>
      <c r="J301" s="4" t="s">
        <v>178</v>
      </c>
      <c r="K301" s="4" t="s">
        <v>182</v>
      </c>
      <c r="L301" s="4" t="s">
        <v>12</v>
      </c>
      <c r="M301" s="4">
        <v>2446243</v>
      </c>
      <c r="N301" s="4">
        <v>4233225</v>
      </c>
      <c r="O301" s="4">
        <v>516186</v>
      </c>
      <c r="P301" s="4">
        <v>2306434</v>
      </c>
      <c r="Q301" s="4">
        <v>1926791</v>
      </c>
      <c r="R301" s="4">
        <v>448007</v>
      </c>
      <c r="S301" s="4"/>
      <c r="T301" s="18">
        <f t="shared" si="21"/>
        <v>4.739072737346615</v>
      </c>
      <c r="U301" s="29">
        <f t="shared" si="22"/>
        <v>0.54484087191207653</v>
      </c>
      <c r="V301" s="18"/>
      <c r="W301" s="18">
        <f t="shared" si="23"/>
        <v>0.23251457994146746</v>
      </c>
      <c r="X301" s="20">
        <f t="shared" si="24"/>
        <v>0.10583113347388812</v>
      </c>
    </row>
    <row r="302" spans="1:24" s="3" customFormat="1" ht="11.25" customHeight="1" x14ac:dyDescent="0.2">
      <c r="A302" s="2">
        <v>7447</v>
      </c>
      <c r="B302" s="4" t="s">
        <v>19</v>
      </c>
      <c r="C302" s="4" t="s">
        <v>9</v>
      </c>
      <c r="D302" s="4">
        <v>811010139</v>
      </c>
      <c r="E302" s="4" t="s">
        <v>49</v>
      </c>
      <c r="F302" s="4" t="s">
        <v>469</v>
      </c>
      <c r="G302" s="4" t="s">
        <v>74</v>
      </c>
      <c r="H302" s="4" t="s">
        <v>10</v>
      </c>
      <c r="I302" s="4" t="s">
        <v>470</v>
      </c>
      <c r="J302" s="4" t="s">
        <v>13</v>
      </c>
      <c r="K302" s="4" t="s">
        <v>325</v>
      </c>
      <c r="L302" s="4" t="s">
        <v>12</v>
      </c>
      <c r="M302" s="4">
        <v>12623542</v>
      </c>
      <c r="N302" s="4">
        <v>14757473</v>
      </c>
      <c r="O302" s="4">
        <v>5882510</v>
      </c>
      <c r="P302" s="4">
        <v>8042396</v>
      </c>
      <c r="Q302" s="4">
        <v>6715077</v>
      </c>
      <c r="R302" s="4">
        <v>478530</v>
      </c>
      <c r="S302" s="4">
        <v>2351164</v>
      </c>
      <c r="T302" s="18">
        <f t="shared" si="21"/>
        <v>2.1459448432726846</v>
      </c>
      <c r="U302" s="29">
        <f t="shared" si="22"/>
        <v>0.54497108007583683</v>
      </c>
      <c r="V302" s="18">
        <f t="shared" ref="V302:V309" si="25">R302/S302</f>
        <v>0.20352897543514617</v>
      </c>
      <c r="W302" s="18">
        <f t="shared" si="23"/>
        <v>7.1262027226195623E-2</v>
      </c>
      <c r="X302" s="20">
        <f t="shared" si="24"/>
        <v>3.2426283280342104E-2</v>
      </c>
    </row>
    <row r="303" spans="1:24" s="3" customFormat="1" ht="11.25" customHeight="1" x14ac:dyDescent="0.2">
      <c r="A303" s="2">
        <v>1753</v>
      </c>
      <c r="B303" s="4" t="s">
        <v>28</v>
      </c>
      <c r="C303" s="4" t="s">
        <v>9</v>
      </c>
      <c r="D303" s="4">
        <v>860511107</v>
      </c>
      <c r="E303" s="4" t="s">
        <v>49</v>
      </c>
      <c r="F303" s="4" t="s">
        <v>1122</v>
      </c>
      <c r="G303" s="4" t="s">
        <v>74</v>
      </c>
      <c r="H303" s="4" t="s">
        <v>10</v>
      </c>
      <c r="I303" s="4" t="s">
        <v>1123</v>
      </c>
      <c r="J303" s="4" t="s">
        <v>11</v>
      </c>
      <c r="K303" s="4" t="s">
        <v>11</v>
      </c>
      <c r="L303" s="4" t="s">
        <v>12</v>
      </c>
      <c r="M303" s="4">
        <v>8802805</v>
      </c>
      <c r="N303" s="4">
        <v>9175614</v>
      </c>
      <c r="O303" s="4">
        <v>3770958</v>
      </c>
      <c r="P303" s="4">
        <v>5017861</v>
      </c>
      <c r="Q303" s="4">
        <v>4157753</v>
      </c>
      <c r="R303" s="4">
        <v>1694646</v>
      </c>
      <c r="S303" s="4">
        <v>864531</v>
      </c>
      <c r="T303" s="18">
        <f t="shared" si="21"/>
        <v>2.3343683488386771</v>
      </c>
      <c r="U303" s="29">
        <f t="shared" si="22"/>
        <v>0.54686923403709009</v>
      </c>
      <c r="V303" s="18">
        <f t="shared" si="25"/>
        <v>1.9601911325331307</v>
      </c>
      <c r="W303" s="18">
        <f t="shared" si="23"/>
        <v>0.40758698268030835</v>
      </c>
      <c r="X303" s="20">
        <f t="shared" si="24"/>
        <v>0.18469020165843941</v>
      </c>
    </row>
    <row r="304" spans="1:24" s="3" customFormat="1" ht="11.25" customHeight="1" x14ac:dyDescent="0.2">
      <c r="A304" s="2">
        <v>31747</v>
      </c>
      <c r="B304" s="4" t="s">
        <v>19</v>
      </c>
      <c r="C304" s="4" t="s">
        <v>9</v>
      </c>
      <c r="D304" s="4">
        <v>900442893</v>
      </c>
      <c r="E304" s="4" t="s">
        <v>49</v>
      </c>
      <c r="F304" s="4" t="s">
        <v>982</v>
      </c>
      <c r="G304" s="4" t="s">
        <v>74</v>
      </c>
      <c r="H304" s="4" t="s">
        <v>10</v>
      </c>
      <c r="I304" s="4" t="s">
        <v>983</v>
      </c>
      <c r="J304" s="4" t="s">
        <v>23</v>
      </c>
      <c r="K304" s="4" t="s">
        <v>136</v>
      </c>
      <c r="L304" s="4" t="s">
        <v>12</v>
      </c>
      <c r="M304" s="4">
        <v>16359487</v>
      </c>
      <c r="N304" s="4">
        <v>20637041</v>
      </c>
      <c r="O304" s="4">
        <v>1730981</v>
      </c>
      <c r="P304" s="4">
        <v>11290405</v>
      </c>
      <c r="Q304" s="4">
        <v>9346636</v>
      </c>
      <c r="R304" s="4">
        <v>3441277</v>
      </c>
      <c r="S304" s="4">
        <v>1401767</v>
      </c>
      <c r="T304" s="18">
        <f t="shared" si="21"/>
        <v>9.4509916631089546</v>
      </c>
      <c r="U304" s="29">
        <f t="shared" si="22"/>
        <v>0.54709417886023481</v>
      </c>
      <c r="V304" s="18">
        <f t="shared" si="25"/>
        <v>2.4549564941962538</v>
      </c>
      <c r="W304" s="18">
        <f t="shared" si="23"/>
        <v>0.36818348334095818</v>
      </c>
      <c r="X304" s="20">
        <f t="shared" si="24"/>
        <v>0.16675244285263571</v>
      </c>
    </row>
    <row r="305" spans="1:24" s="3" customFormat="1" ht="11.25" customHeight="1" x14ac:dyDescent="0.2">
      <c r="A305" s="2">
        <v>491</v>
      </c>
      <c r="B305" s="4" t="s">
        <v>19</v>
      </c>
      <c r="C305" s="4" t="s">
        <v>9</v>
      </c>
      <c r="D305" s="4">
        <v>800024238</v>
      </c>
      <c r="E305" s="4" t="s">
        <v>49</v>
      </c>
      <c r="F305" s="4" t="s">
        <v>313</v>
      </c>
      <c r="G305" s="4" t="s">
        <v>74</v>
      </c>
      <c r="H305" s="4" t="s">
        <v>10</v>
      </c>
      <c r="I305" s="4" t="s">
        <v>314</v>
      </c>
      <c r="J305" s="4" t="s">
        <v>11</v>
      </c>
      <c r="K305" s="4" t="s">
        <v>11</v>
      </c>
      <c r="L305" s="4" t="s">
        <v>12</v>
      </c>
      <c r="M305" s="4">
        <v>3760955</v>
      </c>
      <c r="N305" s="4">
        <v>4777155</v>
      </c>
      <c r="O305" s="4">
        <v>2615723</v>
      </c>
      <c r="P305" s="4">
        <v>2615723</v>
      </c>
      <c r="Q305" s="4">
        <v>2161432</v>
      </c>
      <c r="R305" s="4">
        <v>4389</v>
      </c>
      <c r="S305" s="4">
        <v>28351</v>
      </c>
      <c r="T305" s="18">
        <f t="shared" si="21"/>
        <v>1.4378261765485107</v>
      </c>
      <c r="U305" s="29">
        <f t="shared" si="22"/>
        <v>0.54754827925826144</v>
      </c>
      <c r="V305" s="18">
        <f t="shared" si="25"/>
        <v>0.15480935416740149</v>
      </c>
      <c r="W305" s="18">
        <f t="shared" si="23"/>
        <v>2.0305982330232918E-3</v>
      </c>
      <c r="X305" s="20">
        <f t="shared" si="24"/>
        <v>9.1874766466652226E-4</v>
      </c>
    </row>
    <row r="306" spans="1:24" s="3" customFormat="1" ht="11.25" customHeight="1" x14ac:dyDescent="0.2">
      <c r="A306" s="2">
        <v>28347</v>
      </c>
      <c r="B306" s="4" t="s">
        <v>19</v>
      </c>
      <c r="C306" s="4" t="s">
        <v>9</v>
      </c>
      <c r="D306" s="4">
        <v>900332988</v>
      </c>
      <c r="E306" s="4" t="s">
        <v>49</v>
      </c>
      <c r="F306" s="4" t="s">
        <v>901</v>
      </c>
      <c r="G306" s="4" t="s">
        <v>74</v>
      </c>
      <c r="H306" s="4" t="s">
        <v>10</v>
      </c>
      <c r="I306" s="4" t="s">
        <v>902</v>
      </c>
      <c r="J306" s="4" t="s">
        <v>11</v>
      </c>
      <c r="K306" s="4" t="s">
        <v>11</v>
      </c>
      <c r="L306" s="4" t="s">
        <v>12</v>
      </c>
      <c r="M306" s="4">
        <v>2639979</v>
      </c>
      <c r="N306" s="4">
        <v>2982048</v>
      </c>
      <c r="O306" s="4">
        <v>774590</v>
      </c>
      <c r="P306" s="4">
        <v>1639644</v>
      </c>
      <c r="Q306" s="4">
        <v>1342404</v>
      </c>
      <c r="R306" s="4">
        <v>391942</v>
      </c>
      <c r="S306" s="4">
        <v>142705</v>
      </c>
      <c r="T306" s="18">
        <f t="shared" si="21"/>
        <v>3.4082275784608633</v>
      </c>
      <c r="U306" s="29">
        <f t="shared" si="22"/>
        <v>0.54983823198016935</v>
      </c>
      <c r="V306" s="18">
        <f t="shared" si="25"/>
        <v>2.7465190427805615</v>
      </c>
      <c r="W306" s="18">
        <f t="shared" si="23"/>
        <v>0.29197022654878857</v>
      </c>
      <c r="X306" s="20">
        <f t="shared" si="24"/>
        <v>0.13143383339235318</v>
      </c>
    </row>
    <row r="307" spans="1:24" s="3" customFormat="1" ht="11.25" customHeight="1" x14ac:dyDescent="0.2">
      <c r="A307" s="2">
        <v>6263</v>
      </c>
      <c r="B307" s="4" t="s">
        <v>19</v>
      </c>
      <c r="C307" s="4" t="s">
        <v>9</v>
      </c>
      <c r="D307" s="4">
        <v>805014567</v>
      </c>
      <c r="E307" s="4" t="s">
        <v>49</v>
      </c>
      <c r="F307" s="4" t="s">
        <v>451</v>
      </c>
      <c r="G307" s="4" t="s">
        <v>74</v>
      </c>
      <c r="H307" s="4" t="s">
        <v>10</v>
      </c>
      <c r="I307" s="4" t="s">
        <v>452</v>
      </c>
      <c r="J307" s="4" t="s">
        <v>178</v>
      </c>
      <c r="K307" s="4" t="s">
        <v>179</v>
      </c>
      <c r="L307" s="4" t="s">
        <v>12</v>
      </c>
      <c r="M307" s="4">
        <v>1298025</v>
      </c>
      <c r="N307" s="4">
        <v>2217007</v>
      </c>
      <c r="O307" s="4">
        <v>555760</v>
      </c>
      <c r="P307" s="4">
        <v>1220581</v>
      </c>
      <c r="Q307" s="4">
        <v>996426</v>
      </c>
      <c r="R307" s="4">
        <v>219384</v>
      </c>
      <c r="S307" s="4">
        <v>162651</v>
      </c>
      <c r="T307" s="18">
        <f t="shared" si="21"/>
        <v>2.3355855045343312</v>
      </c>
      <c r="U307" s="29">
        <f t="shared" si="22"/>
        <v>0.55055351652024553</v>
      </c>
      <c r="V307" s="18">
        <f t="shared" si="25"/>
        <v>1.348802036261689</v>
      </c>
      <c r="W307" s="18">
        <f t="shared" si="23"/>
        <v>0.22017089076358906</v>
      </c>
      <c r="X307" s="20">
        <f t="shared" si="24"/>
        <v>9.8955032618300257E-2</v>
      </c>
    </row>
    <row r="308" spans="1:24" s="3" customFormat="1" ht="11.25" customHeight="1" x14ac:dyDescent="0.2">
      <c r="A308" s="2">
        <v>8465</v>
      </c>
      <c r="B308" s="4" t="s">
        <v>19</v>
      </c>
      <c r="C308" s="4" t="s">
        <v>9</v>
      </c>
      <c r="D308" s="4">
        <v>811046078</v>
      </c>
      <c r="E308" s="4" t="s">
        <v>49</v>
      </c>
      <c r="F308" s="4" t="s">
        <v>490</v>
      </c>
      <c r="G308" s="4" t="s">
        <v>74</v>
      </c>
      <c r="H308" s="4" t="s">
        <v>10</v>
      </c>
      <c r="I308" s="4" t="s">
        <v>491</v>
      </c>
      <c r="J308" s="4" t="s">
        <v>13</v>
      </c>
      <c r="K308" s="4" t="s">
        <v>103</v>
      </c>
      <c r="L308" s="4" t="s">
        <v>12</v>
      </c>
      <c r="M308" s="4">
        <v>13443147</v>
      </c>
      <c r="N308" s="4">
        <v>21765869</v>
      </c>
      <c r="O308" s="4">
        <v>8101016</v>
      </c>
      <c r="P308" s="4">
        <v>11993294</v>
      </c>
      <c r="Q308" s="4">
        <v>9772575</v>
      </c>
      <c r="R308" s="4">
        <v>2064208</v>
      </c>
      <c r="S308" s="4">
        <v>1258252</v>
      </c>
      <c r="T308" s="18">
        <f t="shared" si="21"/>
        <v>1.6594396307821142</v>
      </c>
      <c r="U308" s="29">
        <f t="shared" si="22"/>
        <v>0.55101379136298212</v>
      </c>
      <c r="V308" s="18">
        <f t="shared" si="25"/>
        <v>1.6405362359845246</v>
      </c>
      <c r="W308" s="18">
        <f t="shared" si="23"/>
        <v>0.21122457489453905</v>
      </c>
      <c r="X308" s="20">
        <f t="shared" si="24"/>
        <v>9.4836921052864925E-2</v>
      </c>
    </row>
    <row r="309" spans="1:24" s="3" customFormat="1" ht="11.25" customHeight="1" x14ac:dyDescent="0.2">
      <c r="A309" s="2">
        <v>9907</v>
      </c>
      <c r="B309" s="4" t="s">
        <v>19</v>
      </c>
      <c r="C309" s="4" t="s">
        <v>9</v>
      </c>
      <c r="D309" s="4">
        <v>830014450</v>
      </c>
      <c r="E309" s="4" t="s">
        <v>49</v>
      </c>
      <c r="F309" s="4" t="s">
        <v>514</v>
      </c>
      <c r="G309" s="4" t="s">
        <v>78</v>
      </c>
      <c r="H309" s="4" t="s">
        <v>10</v>
      </c>
      <c r="I309" s="4" t="s">
        <v>515</v>
      </c>
      <c r="J309" s="4" t="s">
        <v>11</v>
      </c>
      <c r="K309" s="4" t="s">
        <v>11</v>
      </c>
      <c r="L309" s="4" t="s">
        <v>12</v>
      </c>
      <c r="M309" s="4">
        <v>22289453</v>
      </c>
      <c r="N309" s="4">
        <v>25879505</v>
      </c>
      <c r="O309" s="4">
        <v>774590</v>
      </c>
      <c r="P309" s="4">
        <v>14272631</v>
      </c>
      <c r="Q309" s="4">
        <v>11606874</v>
      </c>
      <c r="R309" s="4">
        <v>4768876</v>
      </c>
      <c r="S309" s="4">
        <v>2033013</v>
      </c>
      <c r="T309" s="18">
        <f t="shared" si="21"/>
        <v>28.775807846731819</v>
      </c>
      <c r="U309" s="29">
        <f t="shared" si="22"/>
        <v>0.55150324552189078</v>
      </c>
      <c r="V309" s="18">
        <f t="shared" si="25"/>
        <v>2.3457183992428972</v>
      </c>
      <c r="W309" s="18">
        <f t="shared" si="23"/>
        <v>0.41086652616371988</v>
      </c>
      <c r="X309" s="20">
        <f t="shared" si="24"/>
        <v>0.18427230350812351</v>
      </c>
    </row>
    <row r="310" spans="1:24" s="3" customFormat="1" ht="11.25" customHeight="1" x14ac:dyDescent="0.2">
      <c r="A310" s="2">
        <v>14669</v>
      </c>
      <c r="B310" s="4" t="s">
        <v>19</v>
      </c>
      <c r="C310" s="4" t="s">
        <v>9</v>
      </c>
      <c r="D310" s="4">
        <v>860003981</v>
      </c>
      <c r="E310" s="4" t="s">
        <v>49</v>
      </c>
      <c r="F310" s="4" t="s">
        <v>644</v>
      </c>
      <c r="G310" s="4" t="s">
        <v>78</v>
      </c>
      <c r="H310" s="4" t="s">
        <v>75</v>
      </c>
      <c r="I310" s="4" t="s">
        <v>645</v>
      </c>
      <c r="J310" s="4" t="s">
        <v>11</v>
      </c>
      <c r="K310" s="4" t="s">
        <v>11</v>
      </c>
      <c r="L310" s="4" t="s">
        <v>12</v>
      </c>
      <c r="M310" s="4">
        <v>30998360</v>
      </c>
      <c r="N310" s="4">
        <v>38334198</v>
      </c>
      <c r="O310" s="4">
        <v>731046</v>
      </c>
      <c r="P310" s="4">
        <v>21236398</v>
      </c>
      <c r="Q310" s="4">
        <v>17097800</v>
      </c>
      <c r="R310" s="4">
        <v>2797259</v>
      </c>
      <c r="S310" s="4"/>
      <c r="T310" s="18">
        <f t="shared" si="21"/>
        <v>42.40274893782334</v>
      </c>
      <c r="U310" s="29">
        <f t="shared" si="22"/>
        <v>0.5539804954312596</v>
      </c>
      <c r="V310" s="18"/>
      <c r="W310" s="18">
        <f t="shared" si="23"/>
        <v>0.1636034460573875</v>
      </c>
      <c r="X310" s="20">
        <f t="shared" si="24"/>
        <v>7.2970327956254619E-2</v>
      </c>
    </row>
    <row r="311" spans="1:24" s="3" customFormat="1" ht="11.25" customHeight="1" x14ac:dyDescent="0.2">
      <c r="A311" s="2">
        <v>12135</v>
      </c>
      <c r="B311" s="4" t="s">
        <v>19</v>
      </c>
      <c r="C311" s="4" t="s">
        <v>9</v>
      </c>
      <c r="D311" s="4">
        <v>830092541</v>
      </c>
      <c r="E311" s="4" t="s">
        <v>49</v>
      </c>
      <c r="F311" s="4" t="s">
        <v>584</v>
      </c>
      <c r="G311" s="4" t="s">
        <v>78</v>
      </c>
      <c r="H311" s="4" t="s">
        <v>10</v>
      </c>
      <c r="I311" s="4" t="s">
        <v>585</v>
      </c>
      <c r="J311" s="4" t="s">
        <v>11</v>
      </c>
      <c r="K311" s="4" t="s">
        <v>11</v>
      </c>
      <c r="L311" s="4" t="s">
        <v>12</v>
      </c>
      <c r="M311" s="4">
        <v>11176867</v>
      </c>
      <c r="N311" s="4">
        <v>11194840</v>
      </c>
      <c r="O311" s="4">
        <v>1198575</v>
      </c>
      <c r="P311" s="4">
        <v>6231015</v>
      </c>
      <c r="Q311" s="4">
        <v>4963825</v>
      </c>
      <c r="R311" s="4">
        <v>1978337</v>
      </c>
      <c r="S311" s="4">
        <v>294409</v>
      </c>
      <c r="T311" s="18">
        <f t="shared" si="21"/>
        <v>9.3251294245249561</v>
      </c>
      <c r="U311" s="29">
        <f t="shared" si="22"/>
        <v>0.55659705721564579</v>
      </c>
      <c r="V311" s="18">
        <f>R311/S311</f>
        <v>6.7196892758033888</v>
      </c>
      <c r="W311" s="18">
        <f t="shared" si="23"/>
        <v>0.39855091587636549</v>
      </c>
      <c r="X311" s="20">
        <f t="shared" si="24"/>
        <v>0.17671864894898007</v>
      </c>
    </row>
    <row r="312" spans="1:24" s="3" customFormat="1" ht="11.25" customHeight="1" x14ac:dyDescent="0.2">
      <c r="A312" s="2">
        <v>12099</v>
      </c>
      <c r="B312" s="4" t="s">
        <v>19</v>
      </c>
      <c r="C312" s="4" t="s">
        <v>9</v>
      </c>
      <c r="D312" s="4">
        <v>830091739</v>
      </c>
      <c r="E312" s="4" t="s">
        <v>49</v>
      </c>
      <c r="F312" s="4" t="s">
        <v>582</v>
      </c>
      <c r="G312" s="4" t="s">
        <v>74</v>
      </c>
      <c r="H312" s="4" t="s">
        <v>75</v>
      </c>
      <c r="I312" s="4" t="s">
        <v>583</v>
      </c>
      <c r="J312" s="4" t="s">
        <v>11</v>
      </c>
      <c r="K312" s="4" t="s">
        <v>11</v>
      </c>
      <c r="L312" s="4" t="s">
        <v>12</v>
      </c>
      <c r="M312" s="4">
        <v>14354988</v>
      </c>
      <c r="N312" s="4">
        <v>15030046</v>
      </c>
      <c r="O312" s="4">
        <v>731046</v>
      </c>
      <c r="P312" s="4">
        <v>8374314</v>
      </c>
      <c r="Q312" s="4">
        <v>6655732</v>
      </c>
      <c r="R312" s="4">
        <v>2397973</v>
      </c>
      <c r="S312" s="4">
        <v>741346</v>
      </c>
      <c r="T312" s="18">
        <f t="shared" si="21"/>
        <v>19.636230825420014</v>
      </c>
      <c r="U312" s="29">
        <f t="shared" si="22"/>
        <v>0.5571715482440972</v>
      </c>
      <c r="V312" s="18">
        <f>R312/S312</f>
        <v>3.2346205415554952</v>
      </c>
      <c r="W312" s="18">
        <f t="shared" si="23"/>
        <v>0.36028689256117885</v>
      </c>
      <c r="X312" s="20">
        <f t="shared" si="24"/>
        <v>0.15954528682081212</v>
      </c>
    </row>
    <row r="313" spans="1:24" s="3" customFormat="1" ht="11.25" customHeight="1" x14ac:dyDescent="0.2">
      <c r="A313" s="2">
        <v>707</v>
      </c>
      <c r="B313" s="4" t="s">
        <v>24</v>
      </c>
      <c r="C313" s="4" t="s">
        <v>9</v>
      </c>
      <c r="D313" s="4">
        <v>830116807</v>
      </c>
      <c r="E313" s="4" t="s">
        <v>49</v>
      </c>
      <c r="F313" s="4" t="s">
        <v>290</v>
      </c>
      <c r="G313" s="4" t="s">
        <v>74</v>
      </c>
      <c r="H313" s="4" t="s">
        <v>10</v>
      </c>
      <c r="I313" s="4" t="s">
        <v>291</v>
      </c>
      <c r="J313" s="4" t="s">
        <v>11</v>
      </c>
      <c r="K313" s="4" t="s">
        <v>11</v>
      </c>
      <c r="L313" s="4" t="s">
        <v>12</v>
      </c>
      <c r="M313" s="4">
        <v>116337420</v>
      </c>
      <c r="N313" s="4">
        <v>153515880</v>
      </c>
      <c r="O313" s="4">
        <v>17936791</v>
      </c>
      <c r="P313" s="4">
        <v>85868592</v>
      </c>
      <c r="Q313" s="4">
        <v>67647288</v>
      </c>
      <c r="R313" s="4">
        <v>14450891</v>
      </c>
      <c r="S313" s="4">
        <v>4514201</v>
      </c>
      <c r="T313" s="18">
        <f t="shared" si="21"/>
        <v>6.4859661909424045</v>
      </c>
      <c r="U313" s="29">
        <f t="shared" si="22"/>
        <v>0.55934664218450891</v>
      </c>
      <c r="V313" s="18">
        <f>R313/S313</f>
        <v>3.2012068137860941</v>
      </c>
      <c r="W313" s="18">
        <f t="shared" si="23"/>
        <v>0.21362114324523993</v>
      </c>
      <c r="X313" s="20">
        <f t="shared" si="24"/>
        <v>9.4132874071399003E-2</v>
      </c>
    </row>
    <row r="314" spans="1:24" s="3" customFormat="1" ht="11.25" customHeight="1" x14ac:dyDescent="0.2">
      <c r="A314" s="2">
        <v>22907</v>
      </c>
      <c r="B314" s="4" t="s">
        <v>19</v>
      </c>
      <c r="C314" s="4" t="s">
        <v>9</v>
      </c>
      <c r="D314" s="4">
        <v>900110270</v>
      </c>
      <c r="E314" s="4" t="s">
        <v>49</v>
      </c>
      <c r="F314" s="4" t="s">
        <v>793</v>
      </c>
      <c r="G314" s="4" t="s">
        <v>74</v>
      </c>
      <c r="H314" s="4" t="s">
        <v>10</v>
      </c>
      <c r="I314" s="4" t="s">
        <v>794</v>
      </c>
      <c r="J314" s="4" t="s">
        <v>11</v>
      </c>
      <c r="K314" s="4" t="s">
        <v>11</v>
      </c>
      <c r="L314" s="4" t="s">
        <v>12</v>
      </c>
      <c r="M314" s="4">
        <v>2558667</v>
      </c>
      <c r="N314" s="4">
        <v>2966299</v>
      </c>
      <c r="O314" s="4">
        <v>733836</v>
      </c>
      <c r="P314" s="4">
        <v>1665655</v>
      </c>
      <c r="Q314" s="4">
        <v>1300644</v>
      </c>
      <c r="R314" s="4">
        <v>144803</v>
      </c>
      <c r="S314" s="4"/>
      <c r="T314" s="18">
        <f t="shared" si="21"/>
        <v>3.4867013883210962</v>
      </c>
      <c r="U314" s="29">
        <f t="shared" si="22"/>
        <v>0.56152633298261567</v>
      </c>
      <c r="V314" s="18"/>
      <c r="W314" s="18">
        <f t="shared" si="23"/>
        <v>0.11133177103035112</v>
      </c>
      <c r="X314" s="20">
        <f t="shared" si="24"/>
        <v>4.8816049899217846E-2</v>
      </c>
    </row>
    <row r="315" spans="1:24" s="3" customFormat="1" ht="11.25" customHeight="1" x14ac:dyDescent="0.2">
      <c r="A315" s="2">
        <v>2089</v>
      </c>
      <c r="B315" s="4" t="s">
        <v>19</v>
      </c>
      <c r="C315" s="4" t="s">
        <v>9</v>
      </c>
      <c r="D315" s="4">
        <v>800117139</v>
      </c>
      <c r="E315" s="4" t="s">
        <v>49</v>
      </c>
      <c r="F315" s="4" t="s">
        <v>348</v>
      </c>
      <c r="G315" s="4" t="s">
        <v>74</v>
      </c>
      <c r="H315" s="4" t="s">
        <v>10</v>
      </c>
      <c r="I315" s="4" t="s">
        <v>349</v>
      </c>
      <c r="J315" s="4" t="s">
        <v>13</v>
      </c>
      <c r="K315" s="4" t="s">
        <v>103</v>
      </c>
      <c r="L315" s="4" t="s">
        <v>12</v>
      </c>
      <c r="M315" s="4">
        <v>16490475</v>
      </c>
      <c r="N315" s="4">
        <v>17698371</v>
      </c>
      <c r="O315" s="4">
        <v>4440729</v>
      </c>
      <c r="P315" s="4">
        <v>9946003</v>
      </c>
      <c r="Q315" s="4">
        <v>7752368</v>
      </c>
      <c r="R315" s="4">
        <v>735744</v>
      </c>
      <c r="S315" s="4">
        <v>801237</v>
      </c>
      <c r="T315" s="18">
        <f t="shared" si="21"/>
        <v>3.7134612357565615</v>
      </c>
      <c r="U315" s="29">
        <f t="shared" si="22"/>
        <v>0.56197279399330025</v>
      </c>
      <c r="V315" s="18">
        <f>R315/S315</f>
        <v>0.91826014025812586</v>
      </c>
      <c r="W315" s="18">
        <f t="shared" si="23"/>
        <v>9.4905711390377748E-2</v>
      </c>
      <c r="X315" s="20">
        <f t="shared" si="24"/>
        <v>4.1571283594405387E-2</v>
      </c>
    </row>
    <row r="316" spans="1:24" s="3" customFormat="1" ht="11.25" customHeight="1" x14ac:dyDescent="0.2">
      <c r="A316" s="2">
        <v>4903</v>
      </c>
      <c r="B316" s="4" t="s">
        <v>21</v>
      </c>
      <c r="C316" s="4" t="s">
        <v>9</v>
      </c>
      <c r="D316" s="4">
        <v>900757947</v>
      </c>
      <c r="E316" s="4" t="s">
        <v>49</v>
      </c>
      <c r="F316" s="4" t="s">
        <v>244</v>
      </c>
      <c r="G316" s="4" t="s">
        <v>74</v>
      </c>
      <c r="H316" s="4" t="s">
        <v>10</v>
      </c>
      <c r="I316" s="4" t="s">
        <v>245</v>
      </c>
      <c r="J316" s="4" t="s">
        <v>11</v>
      </c>
      <c r="K316" s="4" t="s">
        <v>11</v>
      </c>
      <c r="L316" s="4" t="s">
        <v>12</v>
      </c>
      <c r="M316" s="4">
        <v>267811732</v>
      </c>
      <c r="N316" s="4">
        <v>300587182</v>
      </c>
      <c r="O316" s="4">
        <v>156275263</v>
      </c>
      <c r="P316" s="4">
        <v>169372473</v>
      </c>
      <c r="Q316" s="4">
        <v>131214709</v>
      </c>
      <c r="R316" s="4">
        <v>7182799</v>
      </c>
      <c r="S316" s="4">
        <v>15434553</v>
      </c>
      <c r="T316" s="18">
        <f t="shared" si="21"/>
        <v>1.7137180053889911</v>
      </c>
      <c r="U316" s="29">
        <f t="shared" si="22"/>
        <v>0.56347204119968097</v>
      </c>
      <c r="V316" s="18">
        <f>R316/S316</f>
        <v>0.4653713651441671</v>
      </c>
      <c r="W316" s="18">
        <f t="shared" si="23"/>
        <v>5.474080653564533E-2</v>
      </c>
      <c r="X316" s="20">
        <f t="shared" si="24"/>
        <v>2.389589254008842E-2</v>
      </c>
    </row>
    <row r="317" spans="1:24" s="3" customFormat="1" ht="11.25" customHeight="1" x14ac:dyDescent="0.2">
      <c r="A317" s="2">
        <v>4235</v>
      </c>
      <c r="B317" s="4" t="s">
        <v>21</v>
      </c>
      <c r="C317" s="4" t="s">
        <v>9</v>
      </c>
      <c r="D317" s="4">
        <v>900451379</v>
      </c>
      <c r="E317" s="4" t="s">
        <v>49</v>
      </c>
      <c r="F317" s="4" t="s">
        <v>221</v>
      </c>
      <c r="G317" s="4" t="s">
        <v>74</v>
      </c>
      <c r="H317" s="4" t="s">
        <v>105</v>
      </c>
      <c r="I317" s="4" t="s">
        <v>222</v>
      </c>
      <c r="J317" s="4" t="s">
        <v>23</v>
      </c>
      <c r="K317" s="4" t="s">
        <v>194</v>
      </c>
      <c r="L317" s="4" t="s">
        <v>12</v>
      </c>
      <c r="M317" s="4">
        <v>119153831</v>
      </c>
      <c r="N317" s="4">
        <v>134164538</v>
      </c>
      <c r="O317" s="4">
        <v>74694409</v>
      </c>
      <c r="P317" s="4">
        <v>75767658</v>
      </c>
      <c r="Q317" s="4">
        <v>58396880</v>
      </c>
      <c r="R317" s="4">
        <v>-7013289</v>
      </c>
      <c r="S317" s="4">
        <v>287852</v>
      </c>
      <c r="T317" s="18">
        <f t="shared" si="21"/>
        <v>1.5952175349563311</v>
      </c>
      <c r="U317" s="29">
        <f t="shared" si="22"/>
        <v>0.56473684573788041</v>
      </c>
      <c r="V317" s="18">
        <f>R317/S317</f>
        <v>-24.364218417798035</v>
      </c>
      <c r="W317" s="18">
        <f t="shared" si="23"/>
        <v>-0.12009698120858511</v>
      </c>
      <c r="X317" s="20">
        <f t="shared" si="24"/>
        <v>-5.2273790858207256E-2</v>
      </c>
    </row>
    <row r="318" spans="1:24" s="3" customFormat="1" ht="11.25" customHeight="1" x14ac:dyDescent="0.2">
      <c r="A318" s="2">
        <v>5027</v>
      </c>
      <c r="B318" s="4" t="s">
        <v>21</v>
      </c>
      <c r="C318" s="4" t="s">
        <v>9</v>
      </c>
      <c r="D318" s="4">
        <v>900824185</v>
      </c>
      <c r="E318" s="4" t="s">
        <v>49</v>
      </c>
      <c r="F318" s="4" t="s">
        <v>248</v>
      </c>
      <c r="G318" s="4" t="s">
        <v>74</v>
      </c>
      <c r="H318" s="4" t="s">
        <v>10</v>
      </c>
      <c r="I318" s="4" t="s">
        <v>249</v>
      </c>
      <c r="J318" s="4" t="s">
        <v>11</v>
      </c>
      <c r="K318" s="4" t="s">
        <v>11</v>
      </c>
      <c r="L318" s="4" t="s">
        <v>12</v>
      </c>
      <c r="M318" s="4">
        <v>790004152</v>
      </c>
      <c r="N318" s="4">
        <v>895489952</v>
      </c>
      <c r="O318" s="4">
        <v>472145334</v>
      </c>
      <c r="P318" s="4">
        <v>505844289</v>
      </c>
      <c r="Q318" s="4">
        <v>389645663</v>
      </c>
      <c r="R318" s="4">
        <v>49164800</v>
      </c>
      <c r="S318" s="4">
        <v>0</v>
      </c>
      <c r="T318" s="18">
        <f t="shared" si="21"/>
        <v>1.6732224065567065</v>
      </c>
      <c r="U318" s="29">
        <f t="shared" si="22"/>
        <v>0.56487991615119759</v>
      </c>
      <c r="V318" s="18"/>
      <c r="W318" s="18">
        <f t="shared" si="23"/>
        <v>0.12617822978309398</v>
      </c>
      <c r="X318" s="20">
        <f t="shared" si="24"/>
        <v>5.4902681923113303E-2</v>
      </c>
    </row>
    <row r="319" spans="1:24" s="3" customFormat="1" ht="11.25" customHeight="1" x14ac:dyDescent="0.2">
      <c r="A319" s="2">
        <v>22343</v>
      </c>
      <c r="B319" s="4" t="s">
        <v>19</v>
      </c>
      <c r="C319" s="4" t="s">
        <v>9</v>
      </c>
      <c r="D319" s="4">
        <v>900085739</v>
      </c>
      <c r="E319" s="4" t="s">
        <v>49</v>
      </c>
      <c r="F319" s="4" t="s">
        <v>785</v>
      </c>
      <c r="G319" s="4" t="s">
        <v>74</v>
      </c>
      <c r="H319" s="4" t="s">
        <v>10</v>
      </c>
      <c r="I319" s="4" t="s">
        <v>786</v>
      </c>
      <c r="J319" s="4" t="s">
        <v>11</v>
      </c>
      <c r="K319" s="4" t="s">
        <v>11</v>
      </c>
      <c r="L319" s="4" t="s">
        <v>12</v>
      </c>
      <c r="M319" s="4">
        <v>2656667</v>
      </c>
      <c r="N319" s="4">
        <v>2954284</v>
      </c>
      <c r="O319" s="4">
        <v>699098</v>
      </c>
      <c r="P319" s="4">
        <v>1669312</v>
      </c>
      <c r="Q319" s="4">
        <v>1284972</v>
      </c>
      <c r="R319" s="4">
        <v>717401</v>
      </c>
      <c r="S319" s="4">
        <v>92665</v>
      </c>
      <c r="T319" s="18">
        <f t="shared" si="21"/>
        <v>3.8001353172230501</v>
      </c>
      <c r="U319" s="29">
        <f t="shared" si="22"/>
        <v>0.56504791008582789</v>
      </c>
      <c r="V319" s="18">
        <f>R319/S319</f>
        <v>7.741876652457778</v>
      </c>
      <c r="W319" s="18">
        <f t="shared" si="23"/>
        <v>0.55830088126433886</v>
      </c>
      <c r="X319" s="20">
        <f t="shared" si="24"/>
        <v>0.24283413510684823</v>
      </c>
    </row>
    <row r="320" spans="1:24" s="3" customFormat="1" ht="11.25" customHeight="1" x14ac:dyDescent="0.2">
      <c r="A320" s="2">
        <v>4493</v>
      </c>
      <c r="B320" s="4" t="s">
        <v>21</v>
      </c>
      <c r="C320" s="4" t="s">
        <v>9</v>
      </c>
      <c r="D320" s="4">
        <v>900532903</v>
      </c>
      <c r="E320" s="4" t="s">
        <v>49</v>
      </c>
      <c r="F320" s="4" t="s">
        <v>236</v>
      </c>
      <c r="G320" s="4" t="s">
        <v>74</v>
      </c>
      <c r="H320" s="4" t="s">
        <v>10</v>
      </c>
      <c r="I320" s="4" t="s">
        <v>237</v>
      </c>
      <c r="J320" s="4" t="s">
        <v>11</v>
      </c>
      <c r="K320" s="4" t="s">
        <v>11</v>
      </c>
      <c r="L320" s="4" t="s">
        <v>12</v>
      </c>
      <c r="M320" s="4">
        <v>40181438</v>
      </c>
      <c r="N320" s="4">
        <v>41148807</v>
      </c>
      <c r="O320" s="4">
        <v>23290246</v>
      </c>
      <c r="P320" s="4">
        <v>23290246</v>
      </c>
      <c r="Q320" s="4">
        <v>17858561</v>
      </c>
      <c r="R320" s="4">
        <v>3393155</v>
      </c>
      <c r="S320" s="4">
        <v>134493</v>
      </c>
      <c r="T320" s="18">
        <f t="shared" si="21"/>
        <v>1.7252474705505472</v>
      </c>
      <c r="U320" s="29">
        <f t="shared" si="22"/>
        <v>0.5660005161267494</v>
      </c>
      <c r="V320" s="18">
        <f>R320/S320</f>
        <v>25.229231261106527</v>
      </c>
      <c r="W320" s="18">
        <f t="shared" si="23"/>
        <v>0.19000159083366236</v>
      </c>
      <c r="X320" s="20">
        <f t="shared" si="24"/>
        <v>8.2460592356906004E-2</v>
      </c>
    </row>
    <row r="321" spans="1:24" s="3" customFormat="1" ht="11.25" customHeight="1" x14ac:dyDescent="0.2">
      <c r="A321" s="2">
        <v>26275</v>
      </c>
      <c r="B321" s="4" t="s">
        <v>19</v>
      </c>
      <c r="C321" s="4" t="s">
        <v>9</v>
      </c>
      <c r="D321" s="4">
        <v>900246871</v>
      </c>
      <c r="E321" s="4" t="s">
        <v>49</v>
      </c>
      <c r="F321" s="4" t="s">
        <v>858</v>
      </c>
      <c r="G321" s="4" t="s">
        <v>74</v>
      </c>
      <c r="H321" s="4" t="s">
        <v>10</v>
      </c>
      <c r="I321" s="4" t="s">
        <v>859</v>
      </c>
      <c r="J321" s="4" t="s">
        <v>23</v>
      </c>
      <c r="K321" s="4" t="s">
        <v>136</v>
      </c>
      <c r="L321" s="4" t="s">
        <v>12</v>
      </c>
      <c r="M321" s="4">
        <v>3078199</v>
      </c>
      <c r="N321" s="4">
        <v>9870220</v>
      </c>
      <c r="O321" s="4">
        <v>20892440</v>
      </c>
      <c r="P321" s="4">
        <v>5605056</v>
      </c>
      <c r="Q321" s="4">
        <v>4265164</v>
      </c>
      <c r="R321" s="4">
        <v>1028117</v>
      </c>
      <c r="S321" s="4"/>
      <c r="T321" s="18">
        <f t="shared" si="21"/>
        <v>0.14733554338315677</v>
      </c>
      <c r="U321" s="29">
        <f t="shared" si="22"/>
        <v>0.56787548808435884</v>
      </c>
      <c r="V321" s="18"/>
      <c r="W321" s="18">
        <f t="shared" si="23"/>
        <v>0.24104981660728639</v>
      </c>
      <c r="X321" s="20">
        <f t="shared" si="24"/>
        <v>0.10416353434877845</v>
      </c>
    </row>
    <row r="322" spans="1:24" s="3" customFormat="1" ht="11.25" customHeight="1" x14ac:dyDescent="0.2">
      <c r="A322" s="2">
        <v>26845</v>
      </c>
      <c r="B322" s="4" t="s">
        <v>19</v>
      </c>
      <c r="C322" s="4" t="s">
        <v>9</v>
      </c>
      <c r="D322" s="4">
        <v>900269840</v>
      </c>
      <c r="E322" s="4" t="s">
        <v>49</v>
      </c>
      <c r="F322" s="4" t="s">
        <v>868</v>
      </c>
      <c r="G322" s="4" t="s">
        <v>74</v>
      </c>
      <c r="H322" s="4" t="s">
        <v>10</v>
      </c>
      <c r="I322" s="4" t="s">
        <v>869</v>
      </c>
      <c r="J322" s="4" t="s">
        <v>11</v>
      </c>
      <c r="K322" s="4" t="s">
        <v>11</v>
      </c>
      <c r="L322" s="4" t="s">
        <v>12</v>
      </c>
      <c r="M322" s="4">
        <v>14402943</v>
      </c>
      <c r="N322" s="4">
        <v>27289928</v>
      </c>
      <c r="O322" s="4">
        <v>731046</v>
      </c>
      <c r="P322" s="4">
        <v>15540864</v>
      </c>
      <c r="Q322" s="4">
        <v>11749064</v>
      </c>
      <c r="R322" s="4">
        <v>1680347</v>
      </c>
      <c r="S322" s="4">
        <v>509321</v>
      </c>
      <c r="T322" s="18">
        <f t="shared" si="21"/>
        <v>19.701828612700158</v>
      </c>
      <c r="U322" s="29">
        <f t="shared" si="22"/>
        <v>0.56947251747970895</v>
      </c>
      <c r="V322" s="18">
        <f>R322/S322</f>
        <v>3.2991904908692162</v>
      </c>
      <c r="W322" s="18">
        <f t="shared" si="23"/>
        <v>0.14301964820346541</v>
      </c>
      <c r="X322" s="20">
        <f t="shared" si="24"/>
        <v>6.1573889091975621E-2</v>
      </c>
    </row>
    <row r="323" spans="1:24" s="3" customFormat="1" ht="11.25" customHeight="1" x14ac:dyDescent="0.2">
      <c r="A323" s="2">
        <v>18271</v>
      </c>
      <c r="B323" s="4" t="s">
        <v>19</v>
      </c>
      <c r="C323" s="4" t="s">
        <v>9</v>
      </c>
      <c r="D323" s="4">
        <v>890317851</v>
      </c>
      <c r="E323" s="4" t="s">
        <v>49</v>
      </c>
      <c r="F323" s="4" t="s">
        <v>716</v>
      </c>
      <c r="G323" s="4" t="s">
        <v>74</v>
      </c>
      <c r="H323" s="4" t="s">
        <v>10</v>
      </c>
      <c r="I323" s="4" t="s">
        <v>717</v>
      </c>
      <c r="J323" s="4" t="s">
        <v>11</v>
      </c>
      <c r="K323" s="4" t="s">
        <v>11</v>
      </c>
      <c r="L323" s="4" t="s">
        <v>12</v>
      </c>
      <c r="M323" s="4">
        <v>3896824</v>
      </c>
      <c r="N323" s="4">
        <v>3897209</v>
      </c>
      <c r="O323" s="4">
        <v>3466556</v>
      </c>
      <c r="P323" s="4">
        <v>2222543</v>
      </c>
      <c r="Q323" s="4">
        <v>1674666</v>
      </c>
      <c r="R323" s="4">
        <v>522811</v>
      </c>
      <c r="S323" s="4">
        <v>70471</v>
      </c>
      <c r="T323" s="18">
        <f t="shared" si="21"/>
        <v>1.1241197315145059</v>
      </c>
      <c r="U323" s="29">
        <f t="shared" si="22"/>
        <v>0.57029094410897641</v>
      </c>
      <c r="V323" s="18">
        <f>R323/S323</f>
        <v>7.4188105745625856</v>
      </c>
      <c r="W323" s="18">
        <f t="shared" si="23"/>
        <v>0.31218822141250852</v>
      </c>
      <c r="X323" s="20">
        <f t="shared" si="24"/>
        <v>0.13415010588346685</v>
      </c>
    </row>
    <row r="324" spans="1:24" s="3" customFormat="1" ht="11.25" customHeight="1" x14ac:dyDescent="0.2">
      <c r="A324" s="2">
        <v>21781</v>
      </c>
      <c r="B324" s="4" t="s">
        <v>19</v>
      </c>
      <c r="C324" s="4" t="s">
        <v>9</v>
      </c>
      <c r="D324" s="4">
        <v>900064762</v>
      </c>
      <c r="E324" s="4" t="s">
        <v>49</v>
      </c>
      <c r="F324" s="4" t="s">
        <v>765</v>
      </c>
      <c r="G324" s="4" t="s">
        <v>74</v>
      </c>
      <c r="H324" s="4" t="s">
        <v>10</v>
      </c>
      <c r="I324" s="4" t="s">
        <v>766</v>
      </c>
      <c r="J324" s="4" t="s">
        <v>11</v>
      </c>
      <c r="K324" s="4" t="s">
        <v>11</v>
      </c>
      <c r="L324" s="4" t="s">
        <v>12</v>
      </c>
      <c r="M324" s="4">
        <v>1650756</v>
      </c>
      <c r="N324" s="4">
        <v>1692070</v>
      </c>
      <c r="O324" s="4">
        <v>699098</v>
      </c>
      <c r="P324" s="4">
        <v>965264</v>
      </c>
      <c r="Q324" s="4">
        <v>726806</v>
      </c>
      <c r="R324" s="4">
        <v>267695</v>
      </c>
      <c r="S324" s="4">
        <v>99898</v>
      </c>
      <c r="T324" s="18">
        <f t="shared" si="21"/>
        <v>2.3612655164225904</v>
      </c>
      <c r="U324" s="29">
        <f t="shared" si="22"/>
        <v>0.57046339690438341</v>
      </c>
      <c r="V324" s="18">
        <f>R324/S324</f>
        <v>2.6796832769424812</v>
      </c>
      <c r="W324" s="18">
        <f t="shared" si="23"/>
        <v>0.36831699242989191</v>
      </c>
      <c r="X324" s="20">
        <f t="shared" si="24"/>
        <v>0.15820562979072969</v>
      </c>
    </row>
    <row r="325" spans="1:24" s="3" customFormat="1" ht="11.25" customHeight="1" x14ac:dyDescent="0.2">
      <c r="A325" s="2">
        <v>37143</v>
      </c>
      <c r="B325" s="4" t="s">
        <v>19</v>
      </c>
      <c r="C325" s="4" t="s">
        <v>9</v>
      </c>
      <c r="D325" s="4">
        <v>900704499</v>
      </c>
      <c r="E325" s="4" t="s">
        <v>49</v>
      </c>
      <c r="F325" s="4" t="s">
        <v>1060</v>
      </c>
      <c r="G325" s="4" t="s">
        <v>74</v>
      </c>
      <c r="H325" s="4" t="s">
        <v>683</v>
      </c>
      <c r="I325" s="4" t="s">
        <v>1061</v>
      </c>
      <c r="J325" s="4" t="s">
        <v>11</v>
      </c>
      <c r="K325" s="4" t="s">
        <v>11</v>
      </c>
      <c r="L325" s="4" t="s">
        <v>12</v>
      </c>
      <c r="M325" s="4">
        <v>3965731</v>
      </c>
      <c r="N325" s="4">
        <v>4045543</v>
      </c>
      <c r="O325" s="4">
        <v>3466556</v>
      </c>
      <c r="P325" s="4">
        <v>2312603</v>
      </c>
      <c r="Q325" s="4">
        <v>1732940</v>
      </c>
      <c r="R325" s="4">
        <v>161377</v>
      </c>
      <c r="S325" s="4"/>
      <c r="T325" s="18">
        <f t="shared" si="21"/>
        <v>1.1439973853011463</v>
      </c>
      <c r="U325" s="29">
        <f t="shared" si="22"/>
        <v>0.57164217510480053</v>
      </c>
      <c r="V325" s="18"/>
      <c r="W325" s="18">
        <f t="shared" si="23"/>
        <v>9.3123247198402717E-2</v>
      </c>
      <c r="X325" s="20">
        <f t="shared" si="24"/>
        <v>3.9890071617085764E-2</v>
      </c>
    </row>
    <row r="326" spans="1:24" s="3" customFormat="1" ht="11.25" customHeight="1" x14ac:dyDescent="0.2">
      <c r="A326" s="2">
        <v>13529</v>
      </c>
      <c r="B326" s="4" t="s">
        <v>19</v>
      </c>
      <c r="C326" s="4" t="s">
        <v>9</v>
      </c>
      <c r="D326" s="4">
        <v>830141132</v>
      </c>
      <c r="E326" s="4" t="s">
        <v>49</v>
      </c>
      <c r="F326" s="4" t="s">
        <v>614</v>
      </c>
      <c r="G326" s="4" t="s">
        <v>74</v>
      </c>
      <c r="H326" s="4" t="s">
        <v>10</v>
      </c>
      <c r="I326" s="4" t="s">
        <v>615</v>
      </c>
      <c r="J326" s="4" t="s">
        <v>11</v>
      </c>
      <c r="K326" s="4" t="s">
        <v>11</v>
      </c>
      <c r="L326" s="4" t="s">
        <v>12</v>
      </c>
      <c r="M326" s="4">
        <v>10663990</v>
      </c>
      <c r="N326" s="4">
        <v>11534564</v>
      </c>
      <c r="O326" s="4">
        <v>1198575</v>
      </c>
      <c r="P326" s="4">
        <v>6594678</v>
      </c>
      <c r="Q326" s="4">
        <v>4939886</v>
      </c>
      <c r="R326" s="4">
        <v>2332616</v>
      </c>
      <c r="S326" s="4">
        <v>229298</v>
      </c>
      <c r="T326" s="18">
        <f t="shared" si="21"/>
        <v>8.8972237865798967</v>
      </c>
      <c r="U326" s="29">
        <f t="shared" si="22"/>
        <v>0.57173188340712311</v>
      </c>
      <c r="V326" s="18">
        <f>R326/S326</f>
        <v>10.172858027544942</v>
      </c>
      <c r="W326" s="18">
        <f t="shared" si="23"/>
        <v>0.47220037061584014</v>
      </c>
      <c r="X326" s="20">
        <f t="shared" si="24"/>
        <v>0.20222836337810429</v>
      </c>
    </row>
    <row r="327" spans="1:24" s="3" customFormat="1" ht="11.25" customHeight="1" x14ac:dyDescent="0.2">
      <c r="A327" s="2">
        <v>1413</v>
      </c>
      <c r="B327" s="4" t="s">
        <v>21</v>
      </c>
      <c r="C327" s="4" t="s">
        <v>9</v>
      </c>
      <c r="D327" s="4">
        <v>830046068</v>
      </c>
      <c r="E327" s="4" t="s">
        <v>49</v>
      </c>
      <c r="F327" s="4" t="s">
        <v>113</v>
      </c>
      <c r="G327" s="4" t="s">
        <v>78</v>
      </c>
      <c r="H327" s="4" t="s">
        <v>105</v>
      </c>
      <c r="I327" s="4" t="s">
        <v>114</v>
      </c>
      <c r="J327" s="4" t="s">
        <v>11</v>
      </c>
      <c r="K327" s="4" t="s">
        <v>11</v>
      </c>
      <c r="L327" s="4" t="s">
        <v>12</v>
      </c>
      <c r="M327" s="4">
        <v>30582133</v>
      </c>
      <c r="N327" s="4">
        <v>58709908</v>
      </c>
      <c r="O327" s="4">
        <v>28346979</v>
      </c>
      <c r="P327" s="4">
        <v>33720243</v>
      </c>
      <c r="Q327" s="4">
        <v>24989665</v>
      </c>
      <c r="R327" s="4">
        <v>4394446</v>
      </c>
      <c r="S327" s="4"/>
      <c r="T327" s="18">
        <f t="shared" si="21"/>
        <v>1.0788498132375941</v>
      </c>
      <c r="U327" s="29">
        <f t="shared" si="22"/>
        <v>0.57435353160492097</v>
      </c>
      <c r="V327" s="18"/>
      <c r="W327" s="18">
        <f t="shared" si="23"/>
        <v>0.17585053661183533</v>
      </c>
      <c r="X327" s="20">
        <f t="shared" si="24"/>
        <v>7.4850159874207262E-2</v>
      </c>
    </row>
    <row r="328" spans="1:24" s="3" customFormat="1" ht="11.25" customHeight="1" x14ac:dyDescent="0.2">
      <c r="A328" s="2">
        <v>33275</v>
      </c>
      <c r="B328" s="4" t="s">
        <v>19</v>
      </c>
      <c r="C328" s="4" t="s">
        <v>9</v>
      </c>
      <c r="D328" s="4">
        <v>900497017</v>
      </c>
      <c r="E328" s="4" t="s">
        <v>49</v>
      </c>
      <c r="F328" s="4" t="s">
        <v>1006</v>
      </c>
      <c r="G328" s="4" t="s">
        <v>74</v>
      </c>
      <c r="H328" s="4" t="s">
        <v>10</v>
      </c>
      <c r="I328" s="4" t="s">
        <v>1007</v>
      </c>
      <c r="J328" s="4" t="s">
        <v>13</v>
      </c>
      <c r="K328" s="4" t="s">
        <v>103</v>
      </c>
      <c r="L328" s="4" t="s">
        <v>12</v>
      </c>
      <c r="M328" s="4">
        <v>10398104</v>
      </c>
      <c r="N328" s="4">
        <v>10398104</v>
      </c>
      <c r="O328" s="4">
        <v>1198575</v>
      </c>
      <c r="P328" s="4">
        <v>6006272</v>
      </c>
      <c r="Q328" s="4">
        <v>4391832</v>
      </c>
      <c r="R328" s="4">
        <v>895388</v>
      </c>
      <c r="S328" s="4">
        <v>17841</v>
      </c>
      <c r="T328" s="18">
        <f t="shared" si="21"/>
        <v>8.6753886907369164</v>
      </c>
      <c r="U328" s="29">
        <f t="shared" si="22"/>
        <v>0.5776314605047228</v>
      </c>
      <c r="V328" s="18">
        <f t="shared" ref="V328:V334" si="26">R328/S328</f>
        <v>50.187097135810774</v>
      </c>
      <c r="W328" s="18">
        <f t="shared" si="23"/>
        <v>0.20387574023778687</v>
      </c>
      <c r="X328" s="20">
        <f t="shared" si="24"/>
        <v>8.6110698642752559E-2</v>
      </c>
    </row>
    <row r="329" spans="1:24" s="3" customFormat="1" ht="11.25" customHeight="1" x14ac:dyDescent="0.2">
      <c r="A329" s="2">
        <v>17</v>
      </c>
      <c r="B329" s="4" t="s">
        <v>24</v>
      </c>
      <c r="C329" s="4" t="s">
        <v>9</v>
      </c>
      <c r="D329" s="4">
        <v>800002482</v>
      </c>
      <c r="E329" s="4" t="s">
        <v>49</v>
      </c>
      <c r="F329" s="4" t="s">
        <v>278</v>
      </c>
      <c r="G329" s="4" t="s">
        <v>74</v>
      </c>
      <c r="H329" s="4" t="s">
        <v>10</v>
      </c>
      <c r="I329" s="4" t="s">
        <v>279</v>
      </c>
      <c r="J329" s="4" t="s">
        <v>13</v>
      </c>
      <c r="K329" s="4" t="s">
        <v>103</v>
      </c>
      <c r="L329" s="4" t="s">
        <v>12</v>
      </c>
      <c r="M329" s="4">
        <v>66355841</v>
      </c>
      <c r="N329" s="4">
        <v>74694737</v>
      </c>
      <c r="O329" s="4">
        <v>39456658</v>
      </c>
      <c r="P329" s="4">
        <v>43214271</v>
      </c>
      <c r="Q329" s="4">
        <v>31480466</v>
      </c>
      <c r="R329" s="4">
        <v>14217289</v>
      </c>
      <c r="S329" s="4">
        <v>3738230</v>
      </c>
      <c r="T329" s="18">
        <f t="shared" si="21"/>
        <v>1.6817400247126859</v>
      </c>
      <c r="U329" s="29">
        <f t="shared" si="22"/>
        <v>0.57854505866993011</v>
      </c>
      <c r="V329" s="18">
        <f t="shared" si="26"/>
        <v>3.8032140879507148</v>
      </c>
      <c r="W329" s="18">
        <f t="shared" si="23"/>
        <v>0.45162257127959921</v>
      </c>
      <c r="X329" s="20">
        <f t="shared" si="24"/>
        <v>0.19033856428197879</v>
      </c>
    </row>
    <row r="330" spans="1:24" s="3" customFormat="1" ht="11.25" customHeight="1" x14ac:dyDescent="0.2">
      <c r="A330" s="2">
        <v>28599</v>
      </c>
      <c r="B330" s="4" t="s">
        <v>19</v>
      </c>
      <c r="C330" s="4" t="s">
        <v>9</v>
      </c>
      <c r="D330" s="4">
        <v>900340930</v>
      </c>
      <c r="E330" s="4" t="s">
        <v>49</v>
      </c>
      <c r="F330" s="4" t="s">
        <v>907</v>
      </c>
      <c r="G330" s="4" t="s">
        <v>78</v>
      </c>
      <c r="H330" s="4" t="s">
        <v>10</v>
      </c>
      <c r="I330" s="4" t="s">
        <v>908</v>
      </c>
      <c r="J330" s="4" t="s">
        <v>11</v>
      </c>
      <c r="K330" s="4" t="s">
        <v>11</v>
      </c>
      <c r="L330" s="4" t="s">
        <v>12</v>
      </c>
      <c r="M330" s="4">
        <v>7597278</v>
      </c>
      <c r="N330" s="4">
        <v>8302107</v>
      </c>
      <c r="O330" s="4">
        <v>20892440</v>
      </c>
      <c r="P330" s="4">
        <v>4844981</v>
      </c>
      <c r="Q330" s="4">
        <v>3457126</v>
      </c>
      <c r="R330" s="4">
        <v>584400</v>
      </c>
      <c r="S330" s="4">
        <v>411908</v>
      </c>
      <c r="T330" s="18">
        <f t="shared" si="21"/>
        <v>0.36363766032114964</v>
      </c>
      <c r="U330" s="29">
        <f t="shared" si="22"/>
        <v>0.58358450451192689</v>
      </c>
      <c r="V330" s="18">
        <f t="shared" si="26"/>
        <v>1.418763413189353</v>
      </c>
      <c r="W330" s="18">
        <f t="shared" si="23"/>
        <v>0.16904214656914443</v>
      </c>
      <c r="X330" s="20">
        <f t="shared" si="24"/>
        <v>7.0391769221957751E-2</v>
      </c>
    </row>
    <row r="331" spans="1:24" s="3" customFormat="1" ht="11.25" customHeight="1" x14ac:dyDescent="0.2">
      <c r="A331" s="2">
        <v>5109</v>
      </c>
      <c r="B331" s="4" t="s">
        <v>19</v>
      </c>
      <c r="C331" s="4" t="s">
        <v>9</v>
      </c>
      <c r="D331" s="4">
        <v>802006240</v>
      </c>
      <c r="E331" s="4" t="s">
        <v>49</v>
      </c>
      <c r="F331" s="4" t="s">
        <v>420</v>
      </c>
      <c r="G331" s="4" t="s">
        <v>74</v>
      </c>
      <c r="H331" s="4" t="s">
        <v>10</v>
      </c>
      <c r="I331" s="4" t="s">
        <v>421</v>
      </c>
      <c r="J331" s="4" t="s">
        <v>17</v>
      </c>
      <c r="K331" s="4" t="s">
        <v>18</v>
      </c>
      <c r="L331" s="4" t="s">
        <v>12</v>
      </c>
      <c r="M331" s="4">
        <v>21224882</v>
      </c>
      <c r="N331" s="4">
        <v>23573874</v>
      </c>
      <c r="O331" s="4">
        <v>13553287</v>
      </c>
      <c r="P331" s="4">
        <v>13778847</v>
      </c>
      <c r="Q331" s="4">
        <v>9795027</v>
      </c>
      <c r="R331" s="4">
        <v>2998745</v>
      </c>
      <c r="S331" s="4">
        <v>492668</v>
      </c>
      <c r="T331" s="18">
        <f t="shared" si="21"/>
        <v>1.5660320629231861</v>
      </c>
      <c r="U331" s="29">
        <f t="shared" si="22"/>
        <v>0.58449650659878816</v>
      </c>
      <c r="V331" s="18">
        <f t="shared" si="26"/>
        <v>6.0867460439890557</v>
      </c>
      <c r="W331" s="18">
        <f t="shared" si="23"/>
        <v>0.3061497431298556</v>
      </c>
      <c r="X331" s="20">
        <f t="shared" si="24"/>
        <v>0.12720628777433865</v>
      </c>
    </row>
    <row r="332" spans="1:24" s="3" customFormat="1" ht="11.25" customHeight="1" x14ac:dyDescent="0.2">
      <c r="A332" s="2">
        <v>11481</v>
      </c>
      <c r="B332" s="4" t="s">
        <v>19</v>
      </c>
      <c r="C332" s="4" t="s">
        <v>9</v>
      </c>
      <c r="D332" s="4">
        <v>830068550</v>
      </c>
      <c r="E332" s="4" t="s">
        <v>49</v>
      </c>
      <c r="F332" s="4" t="s">
        <v>564</v>
      </c>
      <c r="G332" s="4" t="s">
        <v>74</v>
      </c>
      <c r="H332" s="4" t="s">
        <v>10</v>
      </c>
      <c r="I332" s="4" t="s">
        <v>565</v>
      </c>
      <c r="J332" s="4" t="s">
        <v>11</v>
      </c>
      <c r="K332" s="4" t="s">
        <v>11</v>
      </c>
      <c r="L332" s="4" t="s">
        <v>12</v>
      </c>
      <c r="M332" s="4">
        <v>17879753</v>
      </c>
      <c r="N332" s="4">
        <v>20156531</v>
      </c>
      <c r="O332" s="4">
        <v>4336768</v>
      </c>
      <c r="P332" s="4">
        <v>11795627</v>
      </c>
      <c r="Q332" s="4">
        <v>8360904</v>
      </c>
      <c r="R332" s="4">
        <v>2101716</v>
      </c>
      <c r="S332" s="4">
        <v>1357617</v>
      </c>
      <c r="T332" s="18">
        <f t="shared" ref="T332:T395" si="27">M332/O332</f>
        <v>4.1228290284377671</v>
      </c>
      <c r="U332" s="29">
        <f t="shared" ref="U332:U395" si="28">P332/N332</f>
        <v>0.58520124320995515</v>
      </c>
      <c r="V332" s="18">
        <f t="shared" si="26"/>
        <v>1.548091987651893</v>
      </c>
      <c r="W332" s="18">
        <f t="shared" ref="W332:W395" si="29">R332/Q332</f>
        <v>0.25137425331040758</v>
      </c>
      <c r="X332" s="20">
        <f t="shared" ref="X332:X395" si="30">R332/N332</f>
        <v>0.10426972776218289</v>
      </c>
    </row>
    <row r="333" spans="1:24" s="3" customFormat="1" ht="11.25" customHeight="1" x14ac:dyDescent="0.2">
      <c r="A333" s="2">
        <v>2497</v>
      </c>
      <c r="B333" s="4" t="s">
        <v>21</v>
      </c>
      <c r="C333" s="4" t="s">
        <v>9</v>
      </c>
      <c r="D333" s="4">
        <v>890116102</v>
      </c>
      <c r="E333" s="4" t="s">
        <v>49</v>
      </c>
      <c r="F333" s="4" t="s">
        <v>171</v>
      </c>
      <c r="G333" s="4" t="s">
        <v>78</v>
      </c>
      <c r="H333" s="4" t="s">
        <v>10</v>
      </c>
      <c r="I333" s="4" t="s">
        <v>172</v>
      </c>
      <c r="J333" s="4" t="s">
        <v>17</v>
      </c>
      <c r="K333" s="4" t="s">
        <v>18</v>
      </c>
      <c r="L333" s="4" t="s">
        <v>12</v>
      </c>
      <c r="M333" s="4">
        <v>82951116</v>
      </c>
      <c r="N333" s="4">
        <v>90160569</v>
      </c>
      <c r="O333" s="4">
        <v>34895942</v>
      </c>
      <c r="P333" s="4">
        <v>52858153</v>
      </c>
      <c r="Q333" s="4">
        <v>37302416</v>
      </c>
      <c r="R333" s="4">
        <v>6520889</v>
      </c>
      <c r="S333" s="4">
        <v>1003748</v>
      </c>
      <c r="T333" s="18">
        <f t="shared" si="27"/>
        <v>2.3770992054033102</v>
      </c>
      <c r="U333" s="29">
        <f t="shared" si="28"/>
        <v>0.58626685241970911</v>
      </c>
      <c r="V333" s="18">
        <f t="shared" si="26"/>
        <v>6.4965399681991896</v>
      </c>
      <c r="W333" s="18">
        <f t="shared" si="29"/>
        <v>0.17481143848698702</v>
      </c>
      <c r="X333" s="20">
        <f t="shared" si="30"/>
        <v>7.2325286678259534E-2</v>
      </c>
    </row>
    <row r="334" spans="1:24" s="3" customFormat="1" ht="11.25" customHeight="1" x14ac:dyDescent="0.2">
      <c r="A334" s="2">
        <v>5143</v>
      </c>
      <c r="B334" s="4" t="s">
        <v>21</v>
      </c>
      <c r="C334" s="4" t="s">
        <v>9</v>
      </c>
      <c r="D334" s="4">
        <v>900896981</v>
      </c>
      <c r="E334" s="4" t="s">
        <v>49</v>
      </c>
      <c r="F334" s="4" t="s">
        <v>254</v>
      </c>
      <c r="G334" s="4" t="s">
        <v>74</v>
      </c>
      <c r="H334" s="4" t="s">
        <v>10</v>
      </c>
      <c r="I334" s="4" t="s">
        <v>255</v>
      </c>
      <c r="J334" s="4" t="s">
        <v>11</v>
      </c>
      <c r="K334" s="4" t="s">
        <v>11</v>
      </c>
      <c r="L334" s="4" t="s">
        <v>12</v>
      </c>
      <c r="M334" s="4">
        <v>60110279</v>
      </c>
      <c r="N334" s="4">
        <v>71157564</v>
      </c>
      <c r="O334" s="4">
        <v>17473260</v>
      </c>
      <c r="P334" s="4">
        <v>41919586</v>
      </c>
      <c r="Q334" s="4">
        <v>29237978</v>
      </c>
      <c r="R334" s="4">
        <v>4150079</v>
      </c>
      <c r="S334" s="4">
        <v>767123</v>
      </c>
      <c r="T334" s="18">
        <f t="shared" si="27"/>
        <v>3.4401296037488138</v>
      </c>
      <c r="U334" s="29">
        <f t="shared" si="28"/>
        <v>0.58910934612657617</v>
      </c>
      <c r="V334" s="18">
        <f t="shared" si="26"/>
        <v>5.4099264394367008</v>
      </c>
      <c r="W334" s="18">
        <f t="shared" si="29"/>
        <v>0.14194138185615982</v>
      </c>
      <c r="X334" s="20">
        <f t="shared" si="30"/>
        <v>5.8322387202574835E-2</v>
      </c>
    </row>
    <row r="335" spans="1:24" s="3" customFormat="1" ht="11.25" customHeight="1" x14ac:dyDescent="0.2">
      <c r="A335" s="2">
        <v>19809</v>
      </c>
      <c r="B335" s="4" t="s">
        <v>19</v>
      </c>
      <c r="C335" s="4" t="s">
        <v>9</v>
      </c>
      <c r="D335" s="4">
        <v>890935401</v>
      </c>
      <c r="E335" s="4" t="s">
        <v>49</v>
      </c>
      <c r="F335" s="4" t="s">
        <v>738</v>
      </c>
      <c r="G335" s="4" t="s">
        <v>74</v>
      </c>
      <c r="H335" s="4" t="s">
        <v>10</v>
      </c>
      <c r="I335" s="4" t="s">
        <v>739</v>
      </c>
      <c r="J335" s="4" t="s">
        <v>13</v>
      </c>
      <c r="K335" s="4" t="s">
        <v>103</v>
      </c>
      <c r="L335" s="4" t="s">
        <v>12</v>
      </c>
      <c r="M335" s="4">
        <v>12978426</v>
      </c>
      <c r="N335" s="4">
        <v>14434996</v>
      </c>
      <c r="O335" s="4">
        <v>774590</v>
      </c>
      <c r="P335" s="4">
        <v>8520950</v>
      </c>
      <c r="Q335" s="4">
        <v>5914046</v>
      </c>
      <c r="R335" s="4">
        <v>1319481</v>
      </c>
      <c r="S335" s="4">
        <v>0</v>
      </c>
      <c r="T335" s="18">
        <f t="shared" si="27"/>
        <v>16.755220180998979</v>
      </c>
      <c r="U335" s="29">
        <f t="shared" si="28"/>
        <v>0.59029805065411867</v>
      </c>
      <c r="V335" s="18"/>
      <c r="W335" s="18">
        <f t="shared" si="29"/>
        <v>0.22310969512242548</v>
      </c>
      <c r="X335" s="20">
        <f t="shared" si="30"/>
        <v>9.1408477009622999E-2</v>
      </c>
    </row>
    <row r="336" spans="1:24" s="3" customFormat="1" ht="11.25" customHeight="1" x14ac:dyDescent="0.2">
      <c r="A336" s="2">
        <v>233</v>
      </c>
      <c r="B336" s="4" t="s">
        <v>19</v>
      </c>
      <c r="C336" s="4" t="s">
        <v>9</v>
      </c>
      <c r="D336" s="4">
        <v>800009973</v>
      </c>
      <c r="E336" s="4" t="s">
        <v>49</v>
      </c>
      <c r="F336" s="4" t="s">
        <v>307</v>
      </c>
      <c r="G336" s="4" t="s">
        <v>74</v>
      </c>
      <c r="H336" s="4" t="s">
        <v>10</v>
      </c>
      <c r="I336" s="4" t="s">
        <v>308</v>
      </c>
      <c r="J336" s="4" t="s">
        <v>11</v>
      </c>
      <c r="K336" s="4" t="s">
        <v>11</v>
      </c>
      <c r="L336" s="4" t="s">
        <v>12</v>
      </c>
      <c r="M336" s="4">
        <v>10005049</v>
      </c>
      <c r="N336" s="4">
        <v>12858888</v>
      </c>
      <c r="O336" s="4">
        <v>7267435</v>
      </c>
      <c r="P336" s="4">
        <v>7605068</v>
      </c>
      <c r="Q336" s="4">
        <v>5253820</v>
      </c>
      <c r="R336" s="4">
        <v>2002732</v>
      </c>
      <c r="S336" s="4">
        <v>326323</v>
      </c>
      <c r="T336" s="18">
        <f t="shared" si="27"/>
        <v>1.3766960420010637</v>
      </c>
      <c r="U336" s="29">
        <f t="shared" si="28"/>
        <v>0.59142501280048476</v>
      </c>
      <c r="V336" s="18">
        <f>R336/S336</f>
        <v>6.1372689022839335</v>
      </c>
      <c r="W336" s="18">
        <f t="shared" si="29"/>
        <v>0.38119539687313231</v>
      </c>
      <c r="X336" s="20">
        <f t="shared" si="30"/>
        <v>0.15574690439795416</v>
      </c>
    </row>
    <row r="337" spans="1:24" s="3" customFormat="1" ht="11.25" customHeight="1" x14ac:dyDescent="0.2">
      <c r="A337" s="2">
        <v>3541</v>
      </c>
      <c r="B337" s="4" t="s">
        <v>21</v>
      </c>
      <c r="C337" s="4" t="s">
        <v>9</v>
      </c>
      <c r="D337" s="4">
        <v>900223935</v>
      </c>
      <c r="E337" s="4" t="s">
        <v>49</v>
      </c>
      <c r="F337" s="4" t="s">
        <v>205</v>
      </c>
      <c r="G337" s="4" t="s">
        <v>74</v>
      </c>
      <c r="H337" s="4" t="s">
        <v>10</v>
      </c>
      <c r="I337" s="4" t="s">
        <v>206</v>
      </c>
      <c r="J337" s="4" t="s">
        <v>23</v>
      </c>
      <c r="K337" s="4" t="s">
        <v>194</v>
      </c>
      <c r="L337" s="4" t="s">
        <v>12</v>
      </c>
      <c r="M337" s="4">
        <v>42904372</v>
      </c>
      <c r="N337" s="4">
        <v>46412556</v>
      </c>
      <c r="O337" s="4">
        <v>26005111</v>
      </c>
      <c r="P337" s="4">
        <v>27457800</v>
      </c>
      <c r="Q337" s="4">
        <v>18954756</v>
      </c>
      <c r="R337" s="4">
        <v>610586</v>
      </c>
      <c r="S337" s="4">
        <v>2417880</v>
      </c>
      <c r="T337" s="18">
        <f t="shared" si="27"/>
        <v>1.6498438326219795</v>
      </c>
      <c r="U337" s="29">
        <f t="shared" si="28"/>
        <v>0.59160284126562646</v>
      </c>
      <c r="V337" s="18">
        <f>R337/S337</f>
        <v>0.25252948864294339</v>
      </c>
      <c r="W337" s="18">
        <f t="shared" si="29"/>
        <v>3.2212812446649274E-2</v>
      </c>
      <c r="X337" s="20">
        <f t="shared" si="30"/>
        <v>1.3155621078054826E-2</v>
      </c>
    </row>
    <row r="338" spans="1:24" s="3" customFormat="1" ht="11.25" customHeight="1" x14ac:dyDescent="0.2">
      <c r="A338" s="2">
        <v>30525</v>
      </c>
      <c r="B338" s="4" t="s">
        <v>19</v>
      </c>
      <c r="C338" s="4" t="s">
        <v>9</v>
      </c>
      <c r="D338" s="4">
        <v>900403546</v>
      </c>
      <c r="E338" s="4" t="s">
        <v>49</v>
      </c>
      <c r="F338" s="4" t="s">
        <v>947</v>
      </c>
      <c r="G338" s="4" t="s">
        <v>74</v>
      </c>
      <c r="H338" s="4" t="s">
        <v>10</v>
      </c>
      <c r="I338" s="4" t="s">
        <v>948</v>
      </c>
      <c r="J338" s="4" t="s">
        <v>23</v>
      </c>
      <c r="K338" s="4" t="s">
        <v>136</v>
      </c>
      <c r="L338" s="4" t="s">
        <v>12</v>
      </c>
      <c r="M338" s="4">
        <v>4871394</v>
      </c>
      <c r="N338" s="4">
        <v>5290275</v>
      </c>
      <c r="O338" s="4">
        <v>731046</v>
      </c>
      <c r="P338" s="4">
        <v>3133069</v>
      </c>
      <c r="Q338" s="4">
        <v>2157206</v>
      </c>
      <c r="R338" s="4">
        <v>-380598</v>
      </c>
      <c r="S338" s="4"/>
      <c r="T338" s="18">
        <f t="shared" si="27"/>
        <v>6.6635943565794769</v>
      </c>
      <c r="U338" s="29">
        <f t="shared" si="28"/>
        <v>0.59223178379195784</v>
      </c>
      <c r="V338" s="18"/>
      <c r="W338" s="18">
        <f t="shared" si="29"/>
        <v>-0.17643099453645131</v>
      </c>
      <c r="X338" s="20">
        <f t="shared" si="30"/>
        <v>-7.194295192593958E-2</v>
      </c>
    </row>
    <row r="339" spans="1:24" s="3" customFormat="1" ht="11.25" customHeight="1" x14ac:dyDescent="0.2">
      <c r="A339" s="2">
        <v>17293</v>
      </c>
      <c r="B339" s="4" t="s">
        <v>19</v>
      </c>
      <c r="C339" s="4" t="s">
        <v>9</v>
      </c>
      <c r="D339" s="4">
        <v>860534810</v>
      </c>
      <c r="E339" s="4" t="s">
        <v>49</v>
      </c>
      <c r="F339" s="4" t="s">
        <v>695</v>
      </c>
      <c r="G339" s="4" t="s">
        <v>74</v>
      </c>
      <c r="H339" s="4" t="s">
        <v>10</v>
      </c>
      <c r="I339" s="4" t="s">
        <v>696</v>
      </c>
      <c r="J339" s="4" t="s">
        <v>11</v>
      </c>
      <c r="K339" s="4" t="s">
        <v>11</v>
      </c>
      <c r="L339" s="4" t="s">
        <v>12</v>
      </c>
      <c r="M339" s="4">
        <v>9511159</v>
      </c>
      <c r="N339" s="4">
        <v>14096242</v>
      </c>
      <c r="O339" s="4">
        <v>1198575</v>
      </c>
      <c r="P339" s="4">
        <v>8349070</v>
      </c>
      <c r="Q339" s="4">
        <v>5747172</v>
      </c>
      <c r="R339" s="4">
        <v>1570182</v>
      </c>
      <c r="S339" s="4"/>
      <c r="T339" s="18">
        <f t="shared" si="27"/>
        <v>7.9353891078989633</v>
      </c>
      <c r="U339" s="29">
        <f t="shared" si="28"/>
        <v>0.59229048422976849</v>
      </c>
      <c r="V339" s="18"/>
      <c r="W339" s="18">
        <f t="shared" si="29"/>
        <v>0.27320950199506816</v>
      </c>
      <c r="X339" s="20">
        <f t="shared" si="30"/>
        <v>0.11139011376223536</v>
      </c>
    </row>
    <row r="340" spans="1:24" s="3" customFormat="1" ht="11.25" customHeight="1" x14ac:dyDescent="0.2">
      <c r="A340" s="2">
        <v>7575</v>
      </c>
      <c r="B340" s="4" t="s">
        <v>19</v>
      </c>
      <c r="C340" s="4" t="s">
        <v>9</v>
      </c>
      <c r="D340" s="4">
        <v>811013990</v>
      </c>
      <c r="E340" s="4" t="s">
        <v>49</v>
      </c>
      <c r="F340" s="4" t="s">
        <v>471</v>
      </c>
      <c r="G340" s="4" t="s">
        <v>126</v>
      </c>
      <c r="H340" s="4" t="s">
        <v>10</v>
      </c>
      <c r="I340" s="4" t="s">
        <v>472</v>
      </c>
      <c r="J340" s="4" t="s">
        <v>13</v>
      </c>
      <c r="K340" s="4" t="s">
        <v>103</v>
      </c>
      <c r="L340" s="4" t="s">
        <v>12</v>
      </c>
      <c r="M340" s="4">
        <v>5929918</v>
      </c>
      <c r="N340" s="4">
        <v>6376339</v>
      </c>
      <c r="O340" s="4">
        <v>2751913</v>
      </c>
      <c r="P340" s="4">
        <v>3784024</v>
      </c>
      <c r="Q340" s="4">
        <v>2592315</v>
      </c>
      <c r="R340" s="4">
        <v>883302</v>
      </c>
      <c r="S340" s="4">
        <v>495324</v>
      </c>
      <c r="T340" s="18">
        <f t="shared" si="27"/>
        <v>2.1548348367117711</v>
      </c>
      <c r="U340" s="29">
        <f t="shared" si="28"/>
        <v>0.59344774485798202</v>
      </c>
      <c r="V340" s="18">
        <f t="shared" ref="V340:V354" si="31">R340/S340</f>
        <v>1.7832812462145988</v>
      </c>
      <c r="W340" s="18">
        <f t="shared" si="29"/>
        <v>0.34073868337759877</v>
      </c>
      <c r="X340" s="20">
        <f t="shared" si="30"/>
        <v>0.13852808014128484</v>
      </c>
    </row>
    <row r="341" spans="1:24" s="3" customFormat="1" ht="11.25" customHeight="1" x14ac:dyDescent="0.2">
      <c r="A341" s="2">
        <v>34099</v>
      </c>
      <c r="B341" s="4" t="s">
        <v>19</v>
      </c>
      <c r="C341" s="4" t="s">
        <v>9</v>
      </c>
      <c r="D341" s="4">
        <v>900535843</v>
      </c>
      <c r="E341" s="4" t="s">
        <v>49</v>
      </c>
      <c r="F341" s="4" t="s">
        <v>1023</v>
      </c>
      <c r="G341" s="4" t="s">
        <v>74</v>
      </c>
      <c r="H341" s="4" t="s">
        <v>10</v>
      </c>
      <c r="I341" s="4" t="s">
        <v>1024</v>
      </c>
      <c r="J341" s="4" t="s">
        <v>13</v>
      </c>
      <c r="K341" s="4" t="s">
        <v>325</v>
      </c>
      <c r="L341" s="4" t="s">
        <v>12</v>
      </c>
      <c r="M341" s="4">
        <v>9052172</v>
      </c>
      <c r="N341" s="4">
        <v>12563999</v>
      </c>
      <c r="O341" s="4">
        <v>733836</v>
      </c>
      <c r="P341" s="4">
        <v>7462795</v>
      </c>
      <c r="Q341" s="4">
        <v>5101204</v>
      </c>
      <c r="R341" s="4">
        <v>905603</v>
      </c>
      <c r="S341" s="4">
        <v>57556</v>
      </c>
      <c r="T341" s="18">
        <f t="shared" si="27"/>
        <v>12.335415542437275</v>
      </c>
      <c r="U341" s="29">
        <f t="shared" si="28"/>
        <v>0.59398245733703103</v>
      </c>
      <c r="V341" s="18">
        <f t="shared" si="31"/>
        <v>15.734293557578706</v>
      </c>
      <c r="W341" s="18">
        <f t="shared" si="29"/>
        <v>0.17752730531850913</v>
      </c>
      <c r="X341" s="20">
        <f t="shared" si="30"/>
        <v>7.2079200260999704E-2</v>
      </c>
    </row>
    <row r="342" spans="1:24" s="3" customFormat="1" ht="11.25" customHeight="1" x14ac:dyDescent="0.2">
      <c r="A342" s="2">
        <v>25773</v>
      </c>
      <c r="B342" s="4" t="s">
        <v>19</v>
      </c>
      <c r="C342" s="4" t="s">
        <v>9</v>
      </c>
      <c r="D342" s="4">
        <v>900225517</v>
      </c>
      <c r="E342" s="4" t="s">
        <v>49</v>
      </c>
      <c r="F342" s="4" t="s">
        <v>852</v>
      </c>
      <c r="G342" s="4" t="s">
        <v>78</v>
      </c>
      <c r="H342" s="4" t="s">
        <v>10</v>
      </c>
      <c r="I342" s="4" t="s">
        <v>853</v>
      </c>
      <c r="J342" s="4" t="s">
        <v>178</v>
      </c>
      <c r="K342" s="4" t="s">
        <v>179</v>
      </c>
      <c r="L342" s="4" t="s">
        <v>12</v>
      </c>
      <c r="M342" s="4">
        <v>2986124</v>
      </c>
      <c r="N342" s="4">
        <v>3397278</v>
      </c>
      <c r="O342" s="4">
        <v>774590</v>
      </c>
      <c r="P342" s="4">
        <v>2018345</v>
      </c>
      <c r="Q342" s="4">
        <v>1378933</v>
      </c>
      <c r="R342" s="4">
        <v>5355</v>
      </c>
      <c r="S342" s="4">
        <v>308886</v>
      </c>
      <c r="T342" s="18">
        <f t="shared" si="27"/>
        <v>3.855102699492635</v>
      </c>
      <c r="U342" s="29">
        <f t="shared" si="28"/>
        <v>0.59410651704099571</v>
      </c>
      <c r="V342" s="18">
        <f t="shared" si="31"/>
        <v>1.7336493075115093E-2</v>
      </c>
      <c r="W342" s="18">
        <f t="shared" si="29"/>
        <v>3.8834374113898211E-3</v>
      </c>
      <c r="X342" s="20">
        <f t="shared" si="30"/>
        <v>1.5762619367623138E-3</v>
      </c>
    </row>
    <row r="343" spans="1:24" s="3" customFormat="1" ht="11.25" customHeight="1" x14ac:dyDescent="0.2">
      <c r="A343" s="2">
        <v>2343</v>
      </c>
      <c r="B343" s="4" t="s">
        <v>21</v>
      </c>
      <c r="C343" s="4" t="s">
        <v>9</v>
      </c>
      <c r="D343" s="4">
        <v>860506831</v>
      </c>
      <c r="E343" s="4" t="s">
        <v>49</v>
      </c>
      <c r="F343" s="4" t="s">
        <v>163</v>
      </c>
      <c r="G343" s="4" t="s">
        <v>74</v>
      </c>
      <c r="H343" s="4" t="s">
        <v>10</v>
      </c>
      <c r="I343" s="4" t="s">
        <v>164</v>
      </c>
      <c r="J343" s="4" t="s">
        <v>11</v>
      </c>
      <c r="K343" s="4" t="s">
        <v>11</v>
      </c>
      <c r="L343" s="4" t="s">
        <v>12</v>
      </c>
      <c r="M343" s="4">
        <v>60290651</v>
      </c>
      <c r="N343" s="4">
        <v>67460451</v>
      </c>
      <c r="O343" s="4">
        <v>31545358</v>
      </c>
      <c r="P343" s="4">
        <v>40132487</v>
      </c>
      <c r="Q343" s="4">
        <v>27327964</v>
      </c>
      <c r="R343" s="4">
        <v>13127719</v>
      </c>
      <c r="S343" s="4">
        <v>263536</v>
      </c>
      <c r="T343" s="18">
        <f t="shared" si="27"/>
        <v>1.9112368609035917</v>
      </c>
      <c r="U343" s="29">
        <f t="shared" si="28"/>
        <v>0.59490392378195045</v>
      </c>
      <c r="V343" s="18">
        <f t="shared" si="31"/>
        <v>49.813759789933826</v>
      </c>
      <c r="W343" s="18">
        <f t="shared" si="29"/>
        <v>0.48037676718250943</v>
      </c>
      <c r="X343" s="20">
        <f t="shared" si="30"/>
        <v>0.19459874349194611</v>
      </c>
    </row>
    <row r="344" spans="1:24" s="3" customFormat="1" ht="11.25" customHeight="1" x14ac:dyDescent="0.2">
      <c r="A344" s="2">
        <v>20731</v>
      </c>
      <c r="B344" s="4" t="s">
        <v>19</v>
      </c>
      <c r="C344" s="4" t="s">
        <v>9</v>
      </c>
      <c r="D344" s="4">
        <v>900013343</v>
      </c>
      <c r="E344" s="4" t="s">
        <v>49</v>
      </c>
      <c r="F344" s="4" t="s">
        <v>750</v>
      </c>
      <c r="G344" s="4" t="s">
        <v>74</v>
      </c>
      <c r="H344" s="4" t="s">
        <v>14</v>
      </c>
      <c r="I344" s="4" t="s">
        <v>751</v>
      </c>
      <c r="J344" s="4" t="s">
        <v>11</v>
      </c>
      <c r="K344" s="4" t="s">
        <v>11</v>
      </c>
      <c r="L344" s="4" t="s">
        <v>12</v>
      </c>
      <c r="M344" s="4">
        <v>1918050</v>
      </c>
      <c r="N344" s="4">
        <v>1953398</v>
      </c>
      <c r="O344" s="4">
        <v>516186</v>
      </c>
      <c r="P344" s="4">
        <v>1163134</v>
      </c>
      <c r="Q344" s="4">
        <v>790264</v>
      </c>
      <c r="R344" s="4">
        <v>275191</v>
      </c>
      <c r="S344" s="4">
        <v>279094</v>
      </c>
      <c r="T344" s="18">
        <f t="shared" si="27"/>
        <v>3.7158117422789458</v>
      </c>
      <c r="U344" s="29">
        <f t="shared" si="28"/>
        <v>0.59544137958572707</v>
      </c>
      <c r="V344" s="18">
        <f t="shared" si="31"/>
        <v>0.9860154643238479</v>
      </c>
      <c r="W344" s="18">
        <f t="shared" si="29"/>
        <v>0.34822666855633055</v>
      </c>
      <c r="X344" s="20">
        <f t="shared" si="30"/>
        <v>0.14087810062260736</v>
      </c>
    </row>
    <row r="345" spans="1:24" s="3" customFormat="1" ht="11.25" customHeight="1" x14ac:dyDescent="0.2">
      <c r="A345" s="2">
        <v>35889</v>
      </c>
      <c r="B345" s="4" t="s">
        <v>19</v>
      </c>
      <c r="C345" s="4" t="s">
        <v>9</v>
      </c>
      <c r="D345" s="4">
        <v>900618831</v>
      </c>
      <c r="E345" s="4" t="s">
        <v>49</v>
      </c>
      <c r="F345" s="4" t="s">
        <v>1048</v>
      </c>
      <c r="G345" s="4" t="s">
        <v>74</v>
      </c>
      <c r="H345" s="4" t="s">
        <v>10</v>
      </c>
      <c r="I345" s="4" t="s">
        <v>1049</v>
      </c>
      <c r="J345" s="4" t="s">
        <v>11</v>
      </c>
      <c r="K345" s="4" t="s">
        <v>11</v>
      </c>
      <c r="L345" s="4" t="s">
        <v>12</v>
      </c>
      <c r="M345" s="4">
        <v>54636116</v>
      </c>
      <c r="N345" s="4">
        <v>55944465</v>
      </c>
      <c r="O345" s="4">
        <v>1484025</v>
      </c>
      <c r="P345" s="4">
        <v>33392673</v>
      </c>
      <c r="Q345" s="4">
        <v>22551792</v>
      </c>
      <c r="R345" s="4">
        <v>7028000</v>
      </c>
      <c r="S345" s="4">
        <v>134557</v>
      </c>
      <c r="T345" s="18">
        <f t="shared" si="27"/>
        <v>36.816169538922864</v>
      </c>
      <c r="U345" s="29">
        <f t="shared" si="28"/>
        <v>0.5968896654923771</v>
      </c>
      <c r="V345" s="18">
        <f t="shared" si="31"/>
        <v>52.230653180436541</v>
      </c>
      <c r="W345" s="18">
        <f t="shared" si="29"/>
        <v>0.31163820595720287</v>
      </c>
      <c r="X345" s="20">
        <f t="shared" si="30"/>
        <v>0.12562458144876351</v>
      </c>
    </row>
    <row r="346" spans="1:24" s="3" customFormat="1" ht="11.25" customHeight="1" x14ac:dyDescent="0.2">
      <c r="A346" s="2">
        <v>5213</v>
      </c>
      <c r="B346" s="4" t="s">
        <v>21</v>
      </c>
      <c r="C346" s="4" t="s">
        <v>9</v>
      </c>
      <c r="D346" s="4">
        <v>900958202</v>
      </c>
      <c r="E346" s="4" t="s">
        <v>49</v>
      </c>
      <c r="F346" s="4" t="s">
        <v>256</v>
      </c>
      <c r="G346" s="4" t="s">
        <v>74</v>
      </c>
      <c r="H346" s="4" t="s">
        <v>10</v>
      </c>
      <c r="I346" s="4" t="s">
        <v>257</v>
      </c>
      <c r="J346" s="4" t="s">
        <v>11</v>
      </c>
      <c r="K346" s="4" t="s">
        <v>11</v>
      </c>
      <c r="L346" s="4" t="s">
        <v>12</v>
      </c>
      <c r="M346" s="4">
        <v>57746577</v>
      </c>
      <c r="N346" s="4">
        <v>60444676</v>
      </c>
      <c r="O346" s="4">
        <v>17754049</v>
      </c>
      <c r="P346" s="4">
        <v>36108183</v>
      </c>
      <c r="Q346" s="4">
        <v>24336493</v>
      </c>
      <c r="R346" s="4">
        <v>6815080</v>
      </c>
      <c r="S346" s="4">
        <v>1597888</v>
      </c>
      <c r="T346" s="18">
        <f t="shared" si="27"/>
        <v>3.2525863255193226</v>
      </c>
      <c r="U346" s="29">
        <f t="shared" si="28"/>
        <v>0.59737573909735242</v>
      </c>
      <c r="V346" s="18">
        <f t="shared" si="31"/>
        <v>4.2650548724316097</v>
      </c>
      <c r="W346" s="18">
        <f t="shared" si="29"/>
        <v>0.28003541841464175</v>
      </c>
      <c r="X346" s="20">
        <f t="shared" si="30"/>
        <v>0.1127490533657588</v>
      </c>
    </row>
    <row r="347" spans="1:24" s="3" customFormat="1" ht="11.25" customHeight="1" x14ac:dyDescent="0.2">
      <c r="A347" s="2">
        <v>8823</v>
      </c>
      <c r="B347" s="4" t="s">
        <v>19</v>
      </c>
      <c r="C347" s="4" t="s">
        <v>9</v>
      </c>
      <c r="D347" s="4">
        <v>815004411</v>
      </c>
      <c r="E347" s="4" t="s">
        <v>49</v>
      </c>
      <c r="F347" s="4" t="s">
        <v>492</v>
      </c>
      <c r="G347" s="4" t="s">
        <v>78</v>
      </c>
      <c r="H347" s="4" t="s">
        <v>10</v>
      </c>
      <c r="I347" s="4" t="s">
        <v>493</v>
      </c>
      <c r="J347" s="4" t="s">
        <v>178</v>
      </c>
      <c r="K347" s="4" t="s">
        <v>436</v>
      </c>
      <c r="L347" s="4" t="s">
        <v>12</v>
      </c>
      <c r="M347" s="4">
        <v>4454831</v>
      </c>
      <c r="N347" s="4">
        <v>13964800</v>
      </c>
      <c r="O347" s="4">
        <v>3678207</v>
      </c>
      <c r="P347" s="4">
        <v>8342845</v>
      </c>
      <c r="Q347" s="4">
        <v>5621955</v>
      </c>
      <c r="R347" s="4">
        <v>202852</v>
      </c>
      <c r="S347" s="4">
        <v>66151</v>
      </c>
      <c r="T347" s="18">
        <f t="shared" si="27"/>
        <v>1.2111420047865713</v>
      </c>
      <c r="U347" s="29">
        <f t="shared" si="28"/>
        <v>0.59741958352428959</v>
      </c>
      <c r="V347" s="18">
        <f t="shared" si="31"/>
        <v>3.0664993726474279</v>
      </c>
      <c r="W347" s="18">
        <f t="shared" si="29"/>
        <v>3.6082110226780539E-2</v>
      </c>
      <c r="X347" s="20">
        <f t="shared" si="30"/>
        <v>1.4525950962419798E-2</v>
      </c>
    </row>
    <row r="348" spans="1:24" s="3" customFormat="1" ht="11.25" customHeight="1" x14ac:dyDescent="0.2">
      <c r="A348" s="2">
        <v>17093</v>
      </c>
      <c r="B348" s="4" t="s">
        <v>19</v>
      </c>
      <c r="C348" s="4" t="s">
        <v>9</v>
      </c>
      <c r="D348" s="4">
        <v>860526809</v>
      </c>
      <c r="E348" s="4" t="s">
        <v>49</v>
      </c>
      <c r="F348" s="4" t="s">
        <v>693</v>
      </c>
      <c r="G348" s="4" t="s">
        <v>74</v>
      </c>
      <c r="H348" s="4" t="s">
        <v>10</v>
      </c>
      <c r="I348" s="4" t="s">
        <v>694</v>
      </c>
      <c r="J348" s="4" t="s">
        <v>11</v>
      </c>
      <c r="K348" s="4" t="s">
        <v>11</v>
      </c>
      <c r="L348" s="4" t="s">
        <v>12</v>
      </c>
      <c r="M348" s="4">
        <v>18638452</v>
      </c>
      <c r="N348" s="4">
        <v>24821312</v>
      </c>
      <c r="O348" s="4">
        <v>731046</v>
      </c>
      <c r="P348" s="4">
        <v>14850949</v>
      </c>
      <c r="Q348" s="4">
        <v>9970363</v>
      </c>
      <c r="R348" s="4">
        <v>3401511</v>
      </c>
      <c r="S348" s="4">
        <v>1705227</v>
      </c>
      <c r="T348" s="18">
        <f t="shared" si="27"/>
        <v>25.495593984509867</v>
      </c>
      <c r="U348" s="29">
        <f t="shared" si="28"/>
        <v>0.59831442431407333</v>
      </c>
      <c r="V348" s="18">
        <f t="shared" si="31"/>
        <v>1.9947555369461074</v>
      </c>
      <c r="W348" s="18">
        <f t="shared" si="29"/>
        <v>0.34116220241931011</v>
      </c>
      <c r="X348" s="20">
        <f t="shared" si="30"/>
        <v>0.13703993568107922</v>
      </c>
    </row>
    <row r="349" spans="1:24" s="3" customFormat="1" ht="11.25" customHeight="1" x14ac:dyDescent="0.2">
      <c r="A349" s="2">
        <v>5811</v>
      </c>
      <c r="B349" s="4" t="s">
        <v>21</v>
      </c>
      <c r="C349" s="4" t="s">
        <v>9</v>
      </c>
      <c r="D349" s="4">
        <v>901341011</v>
      </c>
      <c r="E349" s="4" t="s">
        <v>49</v>
      </c>
      <c r="F349" s="4" t="s">
        <v>274</v>
      </c>
      <c r="G349" s="4" t="s">
        <v>74</v>
      </c>
      <c r="H349" s="4" t="s">
        <v>10</v>
      </c>
      <c r="I349" s="4" t="s">
        <v>275</v>
      </c>
      <c r="J349" s="4" t="s">
        <v>11</v>
      </c>
      <c r="K349" s="4" t="s">
        <v>11</v>
      </c>
      <c r="L349" s="4" t="s">
        <v>12</v>
      </c>
      <c r="M349" s="4">
        <v>17060684</v>
      </c>
      <c r="N349" s="4">
        <v>18866202</v>
      </c>
      <c r="O349" s="4">
        <v>10416544</v>
      </c>
      <c r="P349" s="4">
        <v>11293833</v>
      </c>
      <c r="Q349" s="4">
        <v>7572369</v>
      </c>
      <c r="R349" s="4">
        <v>782949</v>
      </c>
      <c r="S349" s="4">
        <v>12735</v>
      </c>
      <c r="T349" s="18">
        <f t="shared" si="27"/>
        <v>1.637844951262146</v>
      </c>
      <c r="U349" s="29">
        <f t="shared" si="28"/>
        <v>0.59862780012638472</v>
      </c>
      <c r="V349" s="18">
        <f t="shared" si="31"/>
        <v>61.480094228504122</v>
      </c>
      <c r="W349" s="18">
        <f t="shared" si="29"/>
        <v>0.10339551598713692</v>
      </c>
      <c r="X349" s="20">
        <f t="shared" si="30"/>
        <v>4.1500085708824699E-2</v>
      </c>
    </row>
    <row r="350" spans="1:24" s="3" customFormat="1" ht="11.25" customHeight="1" x14ac:dyDescent="0.2">
      <c r="A350" s="2">
        <v>3039</v>
      </c>
      <c r="B350" s="4" t="s">
        <v>19</v>
      </c>
      <c r="C350" s="4" t="s">
        <v>9</v>
      </c>
      <c r="D350" s="4">
        <v>800168320</v>
      </c>
      <c r="E350" s="4" t="s">
        <v>49</v>
      </c>
      <c r="F350" s="4" t="s">
        <v>360</v>
      </c>
      <c r="G350" s="4" t="s">
        <v>74</v>
      </c>
      <c r="H350" s="4" t="s">
        <v>10</v>
      </c>
      <c r="I350" s="4" t="s">
        <v>361</v>
      </c>
      <c r="J350" s="4" t="s">
        <v>13</v>
      </c>
      <c r="K350" s="4" t="s">
        <v>100</v>
      </c>
      <c r="L350" s="4" t="s">
        <v>12</v>
      </c>
      <c r="M350" s="4">
        <v>1248618</v>
      </c>
      <c r="N350" s="4">
        <v>2285698</v>
      </c>
      <c r="O350" s="4">
        <v>627315</v>
      </c>
      <c r="P350" s="4">
        <v>1371494</v>
      </c>
      <c r="Q350" s="4">
        <v>914204</v>
      </c>
      <c r="R350" s="4">
        <v>-146094</v>
      </c>
      <c r="S350" s="4">
        <v>98000</v>
      </c>
      <c r="T350" s="18">
        <f t="shared" si="27"/>
        <v>1.9904162980320892</v>
      </c>
      <c r="U350" s="29">
        <f t="shared" si="28"/>
        <v>0.60003290023441413</v>
      </c>
      <c r="V350" s="18">
        <f t="shared" si="31"/>
        <v>-1.4907551020408163</v>
      </c>
      <c r="W350" s="18">
        <f t="shared" si="29"/>
        <v>-0.15980459503568131</v>
      </c>
      <c r="X350" s="20">
        <f t="shared" si="30"/>
        <v>-6.3916580405635387E-2</v>
      </c>
    </row>
    <row r="351" spans="1:24" s="3" customFormat="1" ht="11.25" customHeight="1" x14ac:dyDescent="0.2">
      <c r="A351" s="2">
        <v>34035</v>
      </c>
      <c r="B351" s="4" t="s">
        <v>19</v>
      </c>
      <c r="C351" s="4" t="s">
        <v>9</v>
      </c>
      <c r="D351" s="4">
        <v>900533084</v>
      </c>
      <c r="E351" s="4" t="s">
        <v>49</v>
      </c>
      <c r="F351" s="4" t="s">
        <v>1021</v>
      </c>
      <c r="G351" s="4" t="s">
        <v>74</v>
      </c>
      <c r="H351" s="4" t="s">
        <v>10</v>
      </c>
      <c r="I351" s="4" t="s">
        <v>1022</v>
      </c>
      <c r="J351" s="4" t="s">
        <v>13</v>
      </c>
      <c r="K351" s="4" t="s">
        <v>22</v>
      </c>
      <c r="L351" s="4" t="s">
        <v>12</v>
      </c>
      <c r="M351" s="4">
        <v>25746896</v>
      </c>
      <c r="N351" s="4">
        <v>27195979</v>
      </c>
      <c r="O351" s="4">
        <v>774590</v>
      </c>
      <c r="P351" s="4">
        <v>16371960</v>
      </c>
      <c r="Q351" s="4">
        <v>10824019</v>
      </c>
      <c r="R351" s="4">
        <v>2645199</v>
      </c>
      <c r="S351" s="4">
        <v>1038095</v>
      </c>
      <c r="T351" s="18">
        <f t="shared" si="27"/>
        <v>33.239385997753651</v>
      </c>
      <c r="U351" s="29">
        <f t="shared" si="28"/>
        <v>0.60199928820359805</v>
      </c>
      <c r="V351" s="18">
        <f t="shared" si="31"/>
        <v>2.5481280614972617</v>
      </c>
      <c r="W351" s="18">
        <f t="shared" si="29"/>
        <v>0.24438233155355696</v>
      </c>
      <c r="X351" s="20">
        <f t="shared" si="30"/>
        <v>9.7264341908779972E-2</v>
      </c>
    </row>
    <row r="352" spans="1:24" s="3" customFormat="1" ht="11.25" customHeight="1" x14ac:dyDescent="0.2">
      <c r="A352" s="2">
        <v>1753</v>
      </c>
      <c r="B352" s="4" t="s">
        <v>21</v>
      </c>
      <c r="C352" s="4" t="s">
        <v>9</v>
      </c>
      <c r="D352" s="4">
        <v>830128434</v>
      </c>
      <c r="E352" s="4" t="s">
        <v>49</v>
      </c>
      <c r="F352" s="4" t="s">
        <v>134</v>
      </c>
      <c r="G352" s="4" t="s">
        <v>74</v>
      </c>
      <c r="H352" s="4" t="s">
        <v>10</v>
      </c>
      <c r="I352" s="4" t="s">
        <v>135</v>
      </c>
      <c r="J352" s="4" t="s">
        <v>23</v>
      </c>
      <c r="K352" s="4" t="s">
        <v>136</v>
      </c>
      <c r="L352" s="4" t="s">
        <v>12</v>
      </c>
      <c r="M352" s="4">
        <v>346936867</v>
      </c>
      <c r="N352" s="4">
        <v>452705626</v>
      </c>
      <c r="O352" s="4">
        <v>274129003</v>
      </c>
      <c r="P352" s="4">
        <v>274214684</v>
      </c>
      <c r="Q352" s="4">
        <v>178490942</v>
      </c>
      <c r="R352" s="4">
        <v>48876966</v>
      </c>
      <c r="S352" s="4">
        <v>69777122</v>
      </c>
      <c r="T352" s="18">
        <f t="shared" si="27"/>
        <v>1.2655970845959703</v>
      </c>
      <c r="U352" s="29">
        <f t="shared" si="28"/>
        <v>0.60572404726421492</v>
      </c>
      <c r="V352" s="18">
        <f t="shared" si="31"/>
        <v>0.70047265635289457</v>
      </c>
      <c r="W352" s="18">
        <f t="shared" si="29"/>
        <v>0.27383443357030407</v>
      </c>
      <c r="X352" s="20">
        <f t="shared" si="30"/>
        <v>0.10796633218779569</v>
      </c>
    </row>
    <row r="353" spans="1:24" s="3" customFormat="1" ht="11.25" customHeight="1" x14ac:dyDescent="0.2">
      <c r="A353" s="2">
        <v>13641</v>
      </c>
      <c r="B353" s="4" t="s">
        <v>19</v>
      </c>
      <c r="C353" s="4" t="s">
        <v>9</v>
      </c>
      <c r="D353" s="4">
        <v>830144577</v>
      </c>
      <c r="E353" s="4" t="s">
        <v>49</v>
      </c>
      <c r="F353" s="4" t="s">
        <v>618</v>
      </c>
      <c r="G353" s="4" t="s">
        <v>74</v>
      </c>
      <c r="H353" s="4" t="s">
        <v>10</v>
      </c>
      <c r="I353" s="4" t="s">
        <v>619</v>
      </c>
      <c r="J353" s="4" t="s">
        <v>11</v>
      </c>
      <c r="K353" s="4" t="s">
        <v>11</v>
      </c>
      <c r="L353" s="4" t="s">
        <v>12</v>
      </c>
      <c r="M353" s="4">
        <v>2655168</v>
      </c>
      <c r="N353" s="4">
        <v>3777606</v>
      </c>
      <c r="O353" s="4">
        <v>3170245</v>
      </c>
      <c r="P353" s="4">
        <v>2291784</v>
      </c>
      <c r="Q353" s="4">
        <v>1485822</v>
      </c>
      <c r="R353" s="4">
        <v>426758</v>
      </c>
      <c r="S353" s="4">
        <v>179221</v>
      </c>
      <c r="T353" s="18">
        <f t="shared" si="27"/>
        <v>0.83752769896332935</v>
      </c>
      <c r="U353" s="29">
        <f t="shared" si="28"/>
        <v>0.60667629181020999</v>
      </c>
      <c r="V353" s="18">
        <f t="shared" si="31"/>
        <v>2.3811830086875978</v>
      </c>
      <c r="W353" s="18">
        <f t="shared" si="29"/>
        <v>0.28722013807845087</v>
      </c>
      <c r="X353" s="20">
        <f t="shared" si="30"/>
        <v>0.11297048977579981</v>
      </c>
    </row>
    <row r="354" spans="1:24" s="3" customFormat="1" ht="11.25" customHeight="1" x14ac:dyDescent="0.2">
      <c r="A354" s="2">
        <v>29307</v>
      </c>
      <c r="B354" s="4" t="s">
        <v>19</v>
      </c>
      <c r="C354" s="4" t="s">
        <v>9</v>
      </c>
      <c r="D354" s="4">
        <v>900366080</v>
      </c>
      <c r="E354" s="4" t="s">
        <v>49</v>
      </c>
      <c r="F354" s="4" t="s">
        <v>933</v>
      </c>
      <c r="G354" s="4" t="s">
        <v>74</v>
      </c>
      <c r="H354" s="4" t="s">
        <v>10</v>
      </c>
      <c r="I354" s="4" t="s">
        <v>934</v>
      </c>
      <c r="J354" s="4" t="s">
        <v>11</v>
      </c>
      <c r="K354" s="4" t="s">
        <v>11</v>
      </c>
      <c r="L354" s="4" t="s">
        <v>12</v>
      </c>
      <c r="M354" s="4">
        <v>4311839</v>
      </c>
      <c r="N354" s="4">
        <v>5977745</v>
      </c>
      <c r="O354" s="4">
        <v>733836</v>
      </c>
      <c r="P354" s="4">
        <v>3627463</v>
      </c>
      <c r="Q354" s="4">
        <v>2350282</v>
      </c>
      <c r="R354" s="4">
        <v>756739</v>
      </c>
      <c r="S354" s="4">
        <v>527157</v>
      </c>
      <c r="T354" s="18">
        <f t="shared" si="27"/>
        <v>5.8757528930169682</v>
      </c>
      <c r="U354" s="29">
        <f t="shared" si="28"/>
        <v>0.60682799283007216</v>
      </c>
      <c r="V354" s="18">
        <f t="shared" si="31"/>
        <v>1.4355097248068411</v>
      </c>
      <c r="W354" s="18">
        <f t="shared" si="29"/>
        <v>0.32197795838967408</v>
      </c>
      <c r="X354" s="20">
        <f t="shared" si="30"/>
        <v>0.12659272016454365</v>
      </c>
    </row>
    <row r="355" spans="1:24" s="3" customFormat="1" ht="11.25" customHeight="1" x14ac:dyDescent="0.2">
      <c r="A355" s="2">
        <v>511</v>
      </c>
      <c r="B355" s="4" t="s">
        <v>21</v>
      </c>
      <c r="C355" s="4" t="s">
        <v>9</v>
      </c>
      <c r="D355" s="4">
        <v>800200493</v>
      </c>
      <c r="E355" s="4" t="s">
        <v>49</v>
      </c>
      <c r="F355" s="4" t="s">
        <v>90</v>
      </c>
      <c r="G355" s="4" t="s">
        <v>78</v>
      </c>
      <c r="H355" s="4" t="s">
        <v>75</v>
      </c>
      <c r="I355" s="4" t="s">
        <v>91</v>
      </c>
      <c r="J355" s="4" t="s">
        <v>11</v>
      </c>
      <c r="K355" s="4" t="s">
        <v>11</v>
      </c>
      <c r="L355" s="4" t="s">
        <v>12</v>
      </c>
      <c r="M355" s="4">
        <v>25563848</v>
      </c>
      <c r="N355" s="4">
        <v>31259961</v>
      </c>
      <c r="O355" s="4">
        <v>11659552</v>
      </c>
      <c r="P355" s="4">
        <v>19012984</v>
      </c>
      <c r="Q355" s="4">
        <v>12246977</v>
      </c>
      <c r="R355" s="4">
        <v>2971082</v>
      </c>
      <c r="S355" s="4"/>
      <c r="T355" s="18">
        <f t="shared" si="27"/>
        <v>2.1925240352287978</v>
      </c>
      <c r="U355" s="29">
        <f t="shared" si="28"/>
        <v>0.60822161614341108</v>
      </c>
      <c r="V355" s="18"/>
      <c r="W355" s="18">
        <f t="shared" si="29"/>
        <v>0.2425971731636305</v>
      </c>
      <c r="X355" s="20">
        <f t="shared" si="30"/>
        <v>9.5044328430224215E-2</v>
      </c>
    </row>
    <row r="356" spans="1:24" s="3" customFormat="1" ht="11.25" customHeight="1" x14ac:dyDescent="0.2">
      <c r="A356" s="2">
        <v>28193</v>
      </c>
      <c r="B356" s="4" t="s">
        <v>19</v>
      </c>
      <c r="C356" s="4" t="s">
        <v>9</v>
      </c>
      <c r="D356" s="4">
        <v>900328866</v>
      </c>
      <c r="E356" s="4" t="s">
        <v>49</v>
      </c>
      <c r="F356" s="4" t="s">
        <v>899</v>
      </c>
      <c r="G356" s="4" t="s">
        <v>126</v>
      </c>
      <c r="H356" s="4" t="s">
        <v>10</v>
      </c>
      <c r="I356" s="4" t="s">
        <v>900</v>
      </c>
      <c r="J356" s="4" t="s">
        <v>11</v>
      </c>
      <c r="K356" s="4" t="s">
        <v>11</v>
      </c>
      <c r="L356" s="4" t="s">
        <v>12</v>
      </c>
      <c r="M356" s="4">
        <v>3348231</v>
      </c>
      <c r="N356" s="4">
        <v>4293600</v>
      </c>
      <c r="O356" s="4">
        <v>4336768</v>
      </c>
      <c r="P356" s="4">
        <v>2625305</v>
      </c>
      <c r="Q356" s="4">
        <v>1668295</v>
      </c>
      <c r="R356" s="4">
        <v>363805</v>
      </c>
      <c r="S356" s="4">
        <v>375545</v>
      </c>
      <c r="T356" s="18">
        <f t="shared" si="27"/>
        <v>0.77205674825123227</v>
      </c>
      <c r="U356" s="29">
        <f t="shared" si="28"/>
        <v>0.61144610583193593</v>
      </c>
      <c r="V356" s="18">
        <f t="shared" ref="V356:V378" si="32">R356/S356</f>
        <v>0.96873876632627254</v>
      </c>
      <c r="W356" s="18">
        <f t="shared" si="29"/>
        <v>0.21806994566308716</v>
      </c>
      <c r="X356" s="20">
        <f t="shared" si="30"/>
        <v>8.4731926588410653E-2</v>
      </c>
    </row>
    <row r="357" spans="1:24" s="3" customFormat="1" ht="11.25" customHeight="1" x14ac:dyDescent="0.2">
      <c r="A357" s="2">
        <v>39403</v>
      </c>
      <c r="B357" s="4" t="s">
        <v>19</v>
      </c>
      <c r="C357" s="4" t="s">
        <v>9</v>
      </c>
      <c r="D357" s="4">
        <v>900935511</v>
      </c>
      <c r="E357" s="4" t="s">
        <v>49</v>
      </c>
      <c r="F357" s="4" t="s">
        <v>1091</v>
      </c>
      <c r="G357" s="4" t="s">
        <v>74</v>
      </c>
      <c r="H357" s="4" t="s">
        <v>10</v>
      </c>
      <c r="I357" s="4" t="s">
        <v>1092</v>
      </c>
      <c r="J357" s="4" t="s">
        <v>11</v>
      </c>
      <c r="K357" s="4" t="s">
        <v>11</v>
      </c>
      <c r="L357" s="4" t="s">
        <v>12</v>
      </c>
      <c r="M357" s="4">
        <v>4807313</v>
      </c>
      <c r="N357" s="4">
        <v>4947452</v>
      </c>
      <c r="O357" s="4">
        <v>20892440</v>
      </c>
      <c r="P357" s="4">
        <v>3035911</v>
      </c>
      <c r="Q357" s="4">
        <v>1911541</v>
      </c>
      <c r="R357" s="4">
        <v>833013</v>
      </c>
      <c r="S357" s="4">
        <v>333479</v>
      </c>
      <c r="T357" s="18">
        <f t="shared" si="27"/>
        <v>0.23009820777276374</v>
      </c>
      <c r="U357" s="29">
        <f t="shared" si="28"/>
        <v>0.61363121865558268</v>
      </c>
      <c r="V357" s="18">
        <f t="shared" si="32"/>
        <v>2.4979473969875166</v>
      </c>
      <c r="W357" s="18">
        <f t="shared" si="29"/>
        <v>0.43578086998918675</v>
      </c>
      <c r="X357" s="20">
        <f t="shared" si="30"/>
        <v>0.16837212367093202</v>
      </c>
    </row>
    <row r="358" spans="1:24" s="3" customFormat="1" ht="11.25" customHeight="1" x14ac:dyDescent="0.2">
      <c r="A358" s="2">
        <v>21253</v>
      </c>
      <c r="B358" s="4" t="s">
        <v>19</v>
      </c>
      <c r="C358" s="4" t="s">
        <v>9</v>
      </c>
      <c r="D358" s="4">
        <v>900039051</v>
      </c>
      <c r="E358" s="4" t="s">
        <v>49</v>
      </c>
      <c r="F358" s="4" t="s">
        <v>757</v>
      </c>
      <c r="G358" s="4" t="s">
        <v>74</v>
      </c>
      <c r="H358" s="4" t="s">
        <v>10</v>
      </c>
      <c r="I358" s="4" t="s">
        <v>758</v>
      </c>
      <c r="J358" s="4" t="s">
        <v>11</v>
      </c>
      <c r="K358" s="4" t="s">
        <v>11</v>
      </c>
      <c r="L358" s="4" t="s">
        <v>12</v>
      </c>
      <c r="M358" s="4">
        <v>3221550</v>
      </c>
      <c r="N358" s="4">
        <v>4120238</v>
      </c>
      <c r="O358" s="4">
        <v>731046</v>
      </c>
      <c r="P358" s="4">
        <v>2533731</v>
      </c>
      <c r="Q358" s="4">
        <v>1586507</v>
      </c>
      <c r="R358" s="4">
        <v>470640</v>
      </c>
      <c r="S358" s="4">
        <v>355205</v>
      </c>
      <c r="T358" s="18">
        <f t="shared" si="27"/>
        <v>4.4067678367708734</v>
      </c>
      <c r="U358" s="29">
        <f t="shared" si="28"/>
        <v>0.61494772874770831</v>
      </c>
      <c r="V358" s="18">
        <f t="shared" si="32"/>
        <v>1.3249813487985811</v>
      </c>
      <c r="W358" s="18">
        <f t="shared" si="29"/>
        <v>0.29665170087494097</v>
      </c>
      <c r="X358" s="20">
        <f t="shared" si="30"/>
        <v>0.11422641119275148</v>
      </c>
    </row>
    <row r="359" spans="1:24" s="3" customFormat="1" ht="11.25" customHeight="1" x14ac:dyDescent="0.2">
      <c r="A359" s="2">
        <v>32677</v>
      </c>
      <c r="B359" s="4" t="s">
        <v>19</v>
      </c>
      <c r="C359" s="4" t="s">
        <v>9</v>
      </c>
      <c r="D359" s="4">
        <v>900475440</v>
      </c>
      <c r="E359" s="4" t="s">
        <v>49</v>
      </c>
      <c r="F359" s="4" t="s">
        <v>994</v>
      </c>
      <c r="G359" s="4" t="s">
        <v>78</v>
      </c>
      <c r="H359" s="4" t="s">
        <v>10</v>
      </c>
      <c r="I359" s="4" t="s">
        <v>995</v>
      </c>
      <c r="J359" s="4" t="s">
        <v>23</v>
      </c>
      <c r="K359" s="4" t="s">
        <v>136</v>
      </c>
      <c r="L359" s="4" t="s">
        <v>12</v>
      </c>
      <c r="M359" s="4">
        <v>19685045</v>
      </c>
      <c r="N359" s="4">
        <v>24298940</v>
      </c>
      <c r="O359" s="4">
        <v>733836</v>
      </c>
      <c r="P359" s="4">
        <v>14952613</v>
      </c>
      <c r="Q359" s="4">
        <v>9346327</v>
      </c>
      <c r="R359" s="4">
        <v>-1745250</v>
      </c>
      <c r="S359" s="4">
        <v>658446</v>
      </c>
      <c r="T359" s="18">
        <f t="shared" si="27"/>
        <v>26.824855962367614</v>
      </c>
      <c r="U359" s="29">
        <f t="shared" si="28"/>
        <v>0.61536071120797864</v>
      </c>
      <c r="V359" s="18">
        <f t="shared" si="32"/>
        <v>-2.650559043566215</v>
      </c>
      <c r="W359" s="18">
        <f t="shared" si="29"/>
        <v>-0.18673110838086449</v>
      </c>
      <c r="X359" s="20">
        <f t="shared" si="30"/>
        <v>-7.1824120722961585E-2</v>
      </c>
    </row>
    <row r="360" spans="1:24" s="3" customFormat="1" ht="11.25" customHeight="1" x14ac:dyDescent="0.2">
      <c r="A360" s="2">
        <v>24661</v>
      </c>
      <c r="B360" s="4" t="s">
        <v>19</v>
      </c>
      <c r="C360" s="4" t="s">
        <v>9</v>
      </c>
      <c r="D360" s="4">
        <v>900178947</v>
      </c>
      <c r="E360" s="4" t="s">
        <v>49</v>
      </c>
      <c r="F360" s="4" t="s">
        <v>832</v>
      </c>
      <c r="G360" s="4" t="s">
        <v>78</v>
      </c>
      <c r="H360" s="4" t="s">
        <v>14</v>
      </c>
      <c r="I360" s="4" t="s">
        <v>833</v>
      </c>
      <c r="J360" s="4" t="s">
        <v>11</v>
      </c>
      <c r="K360" s="4" t="s">
        <v>11</v>
      </c>
      <c r="L360" s="4" t="s">
        <v>12</v>
      </c>
      <c r="M360" s="4">
        <v>771884</v>
      </c>
      <c r="N360" s="4">
        <v>839074</v>
      </c>
      <c r="O360" s="4">
        <v>516186</v>
      </c>
      <c r="P360" s="4">
        <v>516493</v>
      </c>
      <c r="Q360" s="4">
        <v>322581</v>
      </c>
      <c r="R360" s="4">
        <v>95147</v>
      </c>
      <c r="S360" s="4">
        <v>17143</v>
      </c>
      <c r="T360" s="18">
        <f t="shared" si="27"/>
        <v>1.4953601996179671</v>
      </c>
      <c r="U360" s="29">
        <f t="shared" si="28"/>
        <v>0.61555119095574407</v>
      </c>
      <c r="V360" s="18">
        <f t="shared" si="32"/>
        <v>5.5501954150382078</v>
      </c>
      <c r="W360" s="18">
        <f t="shared" si="29"/>
        <v>0.29495537554908691</v>
      </c>
      <c r="X360" s="20">
        <f t="shared" si="30"/>
        <v>0.1133952428510477</v>
      </c>
    </row>
    <row r="361" spans="1:24" s="3" customFormat="1" ht="11.25" customHeight="1" x14ac:dyDescent="0.2">
      <c r="A361" s="2">
        <v>30805</v>
      </c>
      <c r="B361" s="4" t="s">
        <v>19</v>
      </c>
      <c r="C361" s="4" t="s">
        <v>9</v>
      </c>
      <c r="D361" s="4">
        <v>900410611</v>
      </c>
      <c r="E361" s="4" t="s">
        <v>49</v>
      </c>
      <c r="F361" s="4" t="s">
        <v>955</v>
      </c>
      <c r="G361" s="4" t="s">
        <v>74</v>
      </c>
      <c r="H361" s="4" t="s">
        <v>10</v>
      </c>
      <c r="I361" s="4" t="s">
        <v>956</v>
      </c>
      <c r="J361" s="4" t="s">
        <v>11</v>
      </c>
      <c r="K361" s="4" t="s">
        <v>11</v>
      </c>
      <c r="L361" s="4" t="s">
        <v>12</v>
      </c>
      <c r="M361" s="4">
        <v>9248010</v>
      </c>
      <c r="N361" s="4">
        <v>12631593</v>
      </c>
      <c r="O361" s="4">
        <v>699098</v>
      </c>
      <c r="P361" s="4">
        <v>7794177</v>
      </c>
      <c r="Q361" s="4">
        <v>4837416</v>
      </c>
      <c r="R361" s="4">
        <v>1365398</v>
      </c>
      <c r="S361" s="4">
        <v>281868</v>
      </c>
      <c r="T361" s="18">
        <f t="shared" si="27"/>
        <v>13.228488709737405</v>
      </c>
      <c r="U361" s="29">
        <f t="shared" si="28"/>
        <v>0.61703832604486231</v>
      </c>
      <c r="V361" s="18">
        <f t="shared" si="32"/>
        <v>4.8441043325244442</v>
      </c>
      <c r="W361" s="18">
        <f t="shared" si="29"/>
        <v>0.28225771775675279</v>
      </c>
      <c r="X361" s="20">
        <f t="shared" si="30"/>
        <v>0.10809388807888284</v>
      </c>
    </row>
    <row r="362" spans="1:24" s="3" customFormat="1" ht="11.25" customHeight="1" x14ac:dyDescent="0.2">
      <c r="A362" s="2">
        <v>14517</v>
      </c>
      <c r="B362" s="4" t="s">
        <v>19</v>
      </c>
      <c r="C362" s="4" t="s">
        <v>9</v>
      </c>
      <c r="D362" s="4">
        <v>860000091</v>
      </c>
      <c r="E362" s="4" t="s">
        <v>49</v>
      </c>
      <c r="F362" s="4" t="s">
        <v>632</v>
      </c>
      <c r="G362" s="4" t="s">
        <v>74</v>
      </c>
      <c r="H362" s="4" t="s">
        <v>10</v>
      </c>
      <c r="I362" s="4" t="s">
        <v>633</v>
      </c>
      <c r="J362" s="4" t="s">
        <v>11</v>
      </c>
      <c r="K362" s="4" t="s">
        <v>11</v>
      </c>
      <c r="L362" s="4" t="s">
        <v>12</v>
      </c>
      <c r="M362" s="4">
        <v>4815309</v>
      </c>
      <c r="N362" s="4">
        <v>4944351</v>
      </c>
      <c r="O362" s="4">
        <v>80161</v>
      </c>
      <c r="P362" s="4">
        <v>3080352</v>
      </c>
      <c r="Q362" s="4">
        <v>1863999</v>
      </c>
      <c r="R362" s="4">
        <v>301177</v>
      </c>
      <c r="S362" s="4">
        <v>75589</v>
      </c>
      <c r="T362" s="18">
        <f t="shared" si="27"/>
        <v>60.070470677761008</v>
      </c>
      <c r="U362" s="29">
        <f t="shared" si="28"/>
        <v>0.62300431340736129</v>
      </c>
      <c r="V362" s="18">
        <f t="shared" si="32"/>
        <v>3.9844024924261467</v>
      </c>
      <c r="W362" s="18">
        <f t="shared" si="29"/>
        <v>0.16157573045908286</v>
      </c>
      <c r="X362" s="20">
        <f t="shared" si="30"/>
        <v>6.0913353441129081E-2</v>
      </c>
    </row>
    <row r="363" spans="1:24" s="3" customFormat="1" ht="11.25" customHeight="1" x14ac:dyDescent="0.2">
      <c r="A363" s="2">
        <v>10457</v>
      </c>
      <c r="B363" s="4" t="s">
        <v>19</v>
      </c>
      <c r="C363" s="4" t="s">
        <v>9</v>
      </c>
      <c r="D363" s="4">
        <v>830035136</v>
      </c>
      <c r="E363" s="4" t="s">
        <v>49</v>
      </c>
      <c r="F363" s="4" t="s">
        <v>532</v>
      </c>
      <c r="G363" s="4" t="s">
        <v>74</v>
      </c>
      <c r="H363" s="4" t="s">
        <v>10</v>
      </c>
      <c r="I363" s="4" t="s">
        <v>533</v>
      </c>
      <c r="J363" s="4" t="s">
        <v>11</v>
      </c>
      <c r="K363" s="4" t="s">
        <v>11</v>
      </c>
      <c r="L363" s="4" t="s">
        <v>12</v>
      </c>
      <c r="M363" s="4">
        <v>18144899</v>
      </c>
      <c r="N363" s="4">
        <v>23794752</v>
      </c>
      <c r="O363" s="4">
        <v>1198575</v>
      </c>
      <c r="P363" s="4">
        <v>14890926</v>
      </c>
      <c r="Q363" s="4">
        <v>8903826</v>
      </c>
      <c r="R363" s="4">
        <v>2733442</v>
      </c>
      <c r="S363" s="4">
        <v>1195257</v>
      </c>
      <c r="T363" s="18">
        <f t="shared" si="27"/>
        <v>15.13872640427174</v>
      </c>
      <c r="U363" s="29">
        <f t="shared" si="28"/>
        <v>0.62580715277049326</v>
      </c>
      <c r="V363" s="18">
        <f t="shared" si="32"/>
        <v>2.2869073345732343</v>
      </c>
      <c r="W363" s="18">
        <f t="shared" si="29"/>
        <v>0.30699634067422255</v>
      </c>
      <c r="X363" s="20">
        <f t="shared" si="30"/>
        <v>0.11487583480592696</v>
      </c>
    </row>
    <row r="364" spans="1:24" s="3" customFormat="1" ht="11.25" customHeight="1" x14ac:dyDescent="0.2">
      <c r="A364" s="2">
        <v>10101</v>
      </c>
      <c r="B364" s="4" t="s">
        <v>19</v>
      </c>
      <c r="C364" s="4" t="s">
        <v>9</v>
      </c>
      <c r="D364" s="4">
        <v>830021692</v>
      </c>
      <c r="E364" s="4" t="s">
        <v>49</v>
      </c>
      <c r="F364" s="4" t="s">
        <v>522</v>
      </c>
      <c r="G364" s="4" t="s">
        <v>74</v>
      </c>
      <c r="H364" s="4" t="s">
        <v>10</v>
      </c>
      <c r="I364" s="4" t="s">
        <v>523</v>
      </c>
      <c r="J364" s="4" t="s">
        <v>23</v>
      </c>
      <c r="K364" s="4" t="s">
        <v>136</v>
      </c>
      <c r="L364" s="4" t="s">
        <v>12</v>
      </c>
      <c r="M364" s="4">
        <v>22123033</v>
      </c>
      <c r="N364" s="4">
        <v>22451599</v>
      </c>
      <c r="O364" s="4">
        <v>3466556</v>
      </c>
      <c r="P364" s="4">
        <v>14071521</v>
      </c>
      <c r="Q364" s="4">
        <v>8380078</v>
      </c>
      <c r="R364" s="4">
        <v>6040679</v>
      </c>
      <c r="S364" s="4">
        <v>1218637</v>
      </c>
      <c r="T364" s="18">
        <f t="shared" si="27"/>
        <v>6.3818478628356212</v>
      </c>
      <c r="U364" s="29">
        <f t="shared" si="28"/>
        <v>0.62674916828863725</v>
      </c>
      <c r="V364" s="18">
        <f t="shared" si="32"/>
        <v>4.9569141590153594</v>
      </c>
      <c r="W364" s="18">
        <f t="shared" si="29"/>
        <v>0.7208380399323252</v>
      </c>
      <c r="X364" s="20">
        <f t="shared" si="30"/>
        <v>0.26905339793392891</v>
      </c>
    </row>
    <row r="365" spans="1:24" s="3" customFormat="1" ht="11.25" customHeight="1" x14ac:dyDescent="0.2">
      <c r="A365" s="2">
        <v>15601</v>
      </c>
      <c r="B365" s="4" t="s">
        <v>19</v>
      </c>
      <c r="C365" s="4" t="s">
        <v>9</v>
      </c>
      <c r="D365" s="4">
        <v>860051814</v>
      </c>
      <c r="E365" s="4" t="s">
        <v>49</v>
      </c>
      <c r="F365" s="4" t="s">
        <v>664</v>
      </c>
      <c r="G365" s="4" t="s">
        <v>74</v>
      </c>
      <c r="H365" s="4" t="s">
        <v>14</v>
      </c>
      <c r="I365" s="4" t="s">
        <v>665</v>
      </c>
      <c r="J365" s="4" t="s">
        <v>11</v>
      </c>
      <c r="K365" s="4" t="s">
        <v>11</v>
      </c>
      <c r="L365" s="4" t="s">
        <v>12</v>
      </c>
      <c r="M365" s="4">
        <v>18638210</v>
      </c>
      <c r="N365" s="4">
        <v>21092426</v>
      </c>
      <c r="O365" s="4">
        <v>1198575</v>
      </c>
      <c r="P365" s="4">
        <v>13249049</v>
      </c>
      <c r="Q365" s="4">
        <v>7843377</v>
      </c>
      <c r="R365" s="4">
        <v>691666</v>
      </c>
      <c r="S365" s="4">
        <v>1115583</v>
      </c>
      <c r="T365" s="18">
        <f t="shared" si="27"/>
        <v>15.550307657009366</v>
      </c>
      <c r="U365" s="29">
        <f t="shared" si="28"/>
        <v>0.62814249057931981</v>
      </c>
      <c r="V365" s="18">
        <f t="shared" si="32"/>
        <v>0.62000406962099641</v>
      </c>
      <c r="W365" s="18">
        <f t="shared" si="29"/>
        <v>8.8184719413589324E-2</v>
      </c>
      <c r="X365" s="20">
        <f t="shared" si="30"/>
        <v>3.2792150130098834E-2</v>
      </c>
    </row>
    <row r="366" spans="1:24" s="3" customFormat="1" ht="11.25" customHeight="1" x14ac:dyDescent="0.2">
      <c r="A366" s="2">
        <v>2089</v>
      </c>
      <c r="B366" s="4" t="s">
        <v>24</v>
      </c>
      <c r="C366" s="4" t="s">
        <v>9</v>
      </c>
      <c r="D366" s="4">
        <v>900806600</v>
      </c>
      <c r="E366" s="4" t="s">
        <v>49</v>
      </c>
      <c r="F366" s="4" t="s">
        <v>298</v>
      </c>
      <c r="G366" s="4" t="s">
        <v>78</v>
      </c>
      <c r="H366" s="4" t="s">
        <v>10</v>
      </c>
      <c r="I366" s="4" t="s">
        <v>299</v>
      </c>
      <c r="J366" s="4" t="s">
        <v>17</v>
      </c>
      <c r="K366" s="4" t="s">
        <v>97</v>
      </c>
      <c r="L366" s="4" t="s">
        <v>12</v>
      </c>
      <c r="M366" s="4">
        <v>469598898</v>
      </c>
      <c r="N366" s="4">
        <v>678423416</v>
      </c>
      <c r="O366" s="4">
        <v>341117962</v>
      </c>
      <c r="P366" s="4">
        <v>427686491</v>
      </c>
      <c r="Q366" s="4">
        <v>250736925</v>
      </c>
      <c r="R366" s="4">
        <v>22557578</v>
      </c>
      <c r="S366" s="4">
        <v>11353222</v>
      </c>
      <c r="T366" s="18">
        <f t="shared" si="27"/>
        <v>1.3766466451860426</v>
      </c>
      <c r="U366" s="29">
        <f t="shared" si="28"/>
        <v>0.63041233676993247</v>
      </c>
      <c r="V366" s="18">
        <f t="shared" si="32"/>
        <v>1.9868877751179357</v>
      </c>
      <c r="W366" s="18">
        <f t="shared" si="29"/>
        <v>8.9965121810439364E-2</v>
      </c>
      <c r="X366" s="20">
        <f t="shared" si="30"/>
        <v>3.3249999142128665E-2</v>
      </c>
    </row>
    <row r="367" spans="1:24" s="3" customFormat="1" ht="11.25" customHeight="1" x14ac:dyDescent="0.2">
      <c r="A367" s="2">
        <v>29465</v>
      </c>
      <c r="B367" s="4" t="s">
        <v>19</v>
      </c>
      <c r="C367" s="4" t="s">
        <v>9</v>
      </c>
      <c r="D367" s="4">
        <v>900371896</v>
      </c>
      <c r="E367" s="4" t="s">
        <v>49</v>
      </c>
      <c r="F367" s="4" t="s">
        <v>939</v>
      </c>
      <c r="G367" s="4" t="s">
        <v>74</v>
      </c>
      <c r="H367" s="4" t="s">
        <v>10</v>
      </c>
      <c r="I367" s="4" t="s">
        <v>940</v>
      </c>
      <c r="J367" s="4" t="s">
        <v>11</v>
      </c>
      <c r="K367" s="4" t="s">
        <v>11</v>
      </c>
      <c r="L367" s="4" t="s">
        <v>12</v>
      </c>
      <c r="M367" s="4">
        <v>2609340</v>
      </c>
      <c r="N367" s="4">
        <v>2612562</v>
      </c>
      <c r="O367" s="4">
        <v>3466556</v>
      </c>
      <c r="P367" s="4">
        <v>1651969</v>
      </c>
      <c r="Q367" s="4">
        <v>960593</v>
      </c>
      <c r="R367" s="4">
        <v>759669</v>
      </c>
      <c r="S367" s="4">
        <v>184473</v>
      </c>
      <c r="T367" s="18">
        <f t="shared" si="27"/>
        <v>0.75271825985214147</v>
      </c>
      <c r="U367" s="29">
        <f t="shared" si="28"/>
        <v>0.63231762538075653</v>
      </c>
      <c r="V367" s="18">
        <f t="shared" si="32"/>
        <v>4.1180497959050921</v>
      </c>
      <c r="W367" s="18">
        <f t="shared" si="29"/>
        <v>0.79083337063667969</v>
      </c>
      <c r="X367" s="20">
        <f t="shared" si="30"/>
        <v>0.29077549164383465</v>
      </c>
    </row>
    <row r="368" spans="1:24" s="3" customFormat="1" ht="11.25" customHeight="1" x14ac:dyDescent="0.2">
      <c r="A368" s="2">
        <v>1949</v>
      </c>
      <c r="B368" s="4" t="s">
        <v>21</v>
      </c>
      <c r="C368" s="4" t="s">
        <v>9</v>
      </c>
      <c r="D368" s="4">
        <v>860002576</v>
      </c>
      <c r="E368" s="4" t="s">
        <v>49</v>
      </c>
      <c r="F368" s="4" t="s">
        <v>141</v>
      </c>
      <c r="G368" s="4" t="s">
        <v>74</v>
      </c>
      <c r="H368" s="4" t="s">
        <v>75</v>
      </c>
      <c r="I368" s="4" t="s">
        <v>142</v>
      </c>
      <c r="J368" s="4" t="s">
        <v>11</v>
      </c>
      <c r="K368" s="4" t="s">
        <v>11</v>
      </c>
      <c r="L368" s="4" t="s">
        <v>12</v>
      </c>
      <c r="M368" s="4">
        <v>620173382</v>
      </c>
      <c r="N368" s="4">
        <v>728894335</v>
      </c>
      <c r="O368" s="4">
        <v>441941155</v>
      </c>
      <c r="P368" s="4">
        <v>463176872</v>
      </c>
      <c r="Q368" s="4">
        <v>265717463</v>
      </c>
      <c r="R368" s="4">
        <v>4477766</v>
      </c>
      <c r="S368" s="4">
        <v>6436639</v>
      </c>
      <c r="T368" s="18">
        <f t="shared" si="27"/>
        <v>1.4032940245178116</v>
      </c>
      <c r="U368" s="29">
        <f t="shared" si="28"/>
        <v>0.63545132642579805</v>
      </c>
      <c r="V368" s="18">
        <f t="shared" si="32"/>
        <v>0.69566834492349194</v>
      </c>
      <c r="W368" s="18">
        <f t="shared" si="29"/>
        <v>1.6851606023349695E-2</v>
      </c>
      <c r="X368" s="20">
        <f t="shared" si="30"/>
        <v>6.143230623407164E-3</v>
      </c>
    </row>
    <row r="369" spans="1:24" s="3" customFormat="1" ht="11.25" customHeight="1" x14ac:dyDescent="0.2">
      <c r="A369" s="2">
        <v>18225</v>
      </c>
      <c r="B369" s="4" t="s">
        <v>19</v>
      </c>
      <c r="C369" s="4" t="s">
        <v>9</v>
      </c>
      <c r="D369" s="4">
        <v>890316233</v>
      </c>
      <c r="E369" s="4" t="s">
        <v>49</v>
      </c>
      <c r="F369" s="4" t="s">
        <v>714</v>
      </c>
      <c r="G369" s="4" t="s">
        <v>74</v>
      </c>
      <c r="H369" s="4" t="s">
        <v>10</v>
      </c>
      <c r="I369" s="4" t="s">
        <v>715</v>
      </c>
      <c r="J369" s="4" t="s">
        <v>178</v>
      </c>
      <c r="K369" s="4" t="s">
        <v>179</v>
      </c>
      <c r="L369" s="4" t="s">
        <v>12</v>
      </c>
      <c r="M369" s="4">
        <v>32379057</v>
      </c>
      <c r="N369" s="4">
        <v>36581679</v>
      </c>
      <c r="O369" s="4">
        <v>20892440</v>
      </c>
      <c r="P369" s="4">
        <v>23280520</v>
      </c>
      <c r="Q369" s="4">
        <v>13301159</v>
      </c>
      <c r="R369" s="4">
        <v>3152455</v>
      </c>
      <c r="S369" s="4">
        <v>2085129</v>
      </c>
      <c r="T369" s="18">
        <f t="shared" si="27"/>
        <v>1.5497977737401663</v>
      </c>
      <c r="U369" s="29">
        <f t="shared" si="28"/>
        <v>0.63639834574022691</v>
      </c>
      <c r="V369" s="18">
        <f t="shared" si="32"/>
        <v>1.5118752844548227</v>
      </c>
      <c r="W369" s="18">
        <f t="shared" si="29"/>
        <v>0.23700603834598172</v>
      </c>
      <c r="X369" s="20">
        <f t="shared" si="30"/>
        <v>8.6175787612154164E-2</v>
      </c>
    </row>
    <row r="370" spans="1:24" s="3" customFormat="1" ht="11.25" customHeight="1" x14ac:dyDescent="0.2">
      <c r="A370" s="2">
        <v>13129</v>
      </c>
      <c r="B370" s="4" t="s">
        <v>19</v>
      </c>
      <c r="C370" s="4" t="s">
        <v>9</v>
      </c>
      <c r="D370" s="4">
        <v>830126628</v>
      </c>
      <c r="E370" s="4" t="s">
        <v>49</v>
      </c>
      <c r="F370" s="4" t="s">
        <v>606</v>
      </c>
      <c r="G370" s="4" t="s">
        <v>126</v>
      </c>
      <c r="H370" s="4" t="s">
        <v>10</v>
      </c>
      <c r="I370" s="4" t="s">
        <v>607</v>
      </c>
      <c r="J370" s="4" t="s">
        <v>11</v>
      </c>
      <c r="K370" s="4" t="s">
        <v>11</v>
      </c>
      <c r="L370" s="4" t="s">
        <v>12</v>
      </c>
      <c r="M370" s="4">
        <v>6081028</v>
      </c>
      <c r="N370" s="4">
        <v>6241766</v>
      </c>
      <c r="O370" s="4">
        <v>516186</v>
      </c>
      <c r="P370" s="4">
        <v>3972355</v>
      </c>
      <c r="Q370" s="4">
        <v>2269411</v>
      </c>
      <c r="R370" s="4">
        <v>1772845</v>
      </c>
      <c r="S370" s="4">
        <v>234668</v>
      </c>
      <c r="T370" s="18">
        <f t="shared" si="27"/>
        <v>11.780691456180524</v>
      </c>
      <c r="U370" s="29">
        <f t="shared" si="28"/>
        <v>0.63641523889232632</v>
      </c>
      <c r="V370" s="18">
        <f t="shared" si="32"/>
        <v>7.5546942915097075</v>
      </c>
      <c r="W370" s="18">
        <f t="shared" si="29"/>
        <v>0.7811916836571251</v>
      </c>
      <c r="X370" s="20">
        <f t="shared" si="30"/>
        <v>0.28402939168177727</v>
      </c>
    </row>
    <row r="371" spans="1:24" s="3" customFormat="1" ht="11.25" customHeight="1" x14ac:dyDescent="0.2">
      <c r="A371" s="2">
        <v>1505</v>
      </c>
      <c r="B371" s="4" t="s">
        <v>19</v>
      </c>
      <c r="C371" s="4" t="s">
        <v>9</v>
      </c>
      <c r="D371" s="4">
        <v>800082225</v>
      </c>
      <c r="E371" s="4" t="s">
        <v>49</v>
      </c>
      <c r="F371" s="4" t="s">
        <v>332</v>
      </c>
      <c r="G371" s="4" t="s">
        <v>74</v>
      </c>
      <c r="H371" s="4" t="s">
        <v>10</v>
      </c>
      <c r="I371" s="4" t="s">
        <v>333</v>
      </c>
      <c r="J371" s="4" t="s">
        <v>11</v>
      </c>
      <c r="K371" s="4" t="s">
        <v>11</v>
      </c>
      <c r="L371" s="4" t="s">
        <v>12</v>
      </c>
      <c r="M371" s="4">
        <v>4062444</v>
      </c>
      <c r="N371" s="4">
        <v>4167763</v>
      </c>
      <c r="O371" s="4">
        <v>2424552</v>
      </c>
      <c r="P371" s="4">
        <v>2653907</v>
      </c>
      <c r="Q371" s="4">
        <v>1513856</v>
      </c>
      <c r="R371" s="4">
        <v>293737</v>
      </c>
      <c r="S371" s="4">
        <v>416664</v>
      </c>
      <c r="T371" s="18">
        <f t="shared" si="27"/>
        <v>1.6755441830078299</v>
      </c>
      <c r="U371" s="29">
        <f t="shared" si="28"/>
        <v>0.63677013304259378</v>
      </c>
      <c r="V371" s="18">
        <f t="shared" si="32"/>
        <v>0.70497331182919576</v>
      </c>
      <c r="W371" s="18">
        <f t="shared" si="29"/>
        <v>0.1940323253995096</v>
      </c>
      <c r="X371" s="20">
        <f t="shared" si="30"/>
        <v>7.0478335740300019E-2</v>
      </c>
    </row>
    <row r="372" spans="1:24" s="3" customFormat="1" ht="11.25" customHeight="1" x14ac:dyDescent="0.2">
      <c r="A372" s="2">
        <v>30665</v>
      </c>
      <c r="B372" s="4" t="s">
        <v>19</v>
      </c>
      <c r="C372" s="4" t="s">
        <v>9</v>
      </c>
      <c r="D372" s="4">
        <v>900406145</v>
      </c>
      <c r="E372" s="4" t="s">
        <v>49</v>
      </c>
      <c r="F372" s="4" t="s">
        <v>949</v>
      </c>
      <c r="G372" s="4" t="s">
        <v>74</v>
      </c>
      <c r="H372" s="4" t="s">
        <v>10</v>
      </c>
      <c r="I372" s="4" t="s">
        <v>950</v>
      </c>
      <c r="J372" s="4" t="s">
        <v>11</v>
      </c>
      <c r="K372" s="4" t="s">
        <v>11</v>
      </c>
      <c r="L372" s="4" t="s">
        <v>12</v>
      </c>
      <c r="M372" s="4">
        <v>12395092</v>
      </c>
      <c r="N372" s="4">
        <v>12472322</v>
      </c>
      <c r="O372" s="4">
        <v>1198575</v>
      </c>
      <c r="P372" s="4">
        <v>7963067</v>
      </c>
      <c r="Q372" s="4">
        <v>4509255</v>
      </c>
      <c r="R372" s="4">
        <v>692969</v>
      </c>
      <c r="S372" s="4">
        <v>602772</v>
      </c>
      <c r="T372" s="18">
        <f t="shared" si="27"/>
        <v>10.34152389295622</v>
      </c>
      <c r="U372" s="29">
        <f t="shared" si="28"/>
        <v>0.63845906159254062</v>
      </c>
      <c r="V372" s="18">
        <f t="shared" si="32"/>
        <v>1.1496370103455369</v>
      </c>
      <c r="W372" s="18">
        <f t="shared" si="29"/>
        <v>0.15367704864772563</v>
      </c>
      <c r="X372" s="20">
        <f t="shared" si="30"/>
        <v>5.5560544379787503E-2</v>
      </c>
    </row>
    <row r="373" spans="1:24" s="3" customFormat="1" ht="11.25" customHeight="1" x14ac:dyDescent="0.2">
      <c r="A373" s="2">
        <v>22319</v>
      </c>
      <c r="B373" s="4" t="s">
        <v>19</v>
      </c>
      <c r="C373" s="4" t="s">
        <v>9</v>
      </c>
      <c r="D373" s="4">
        <v>900084822</v>
      </c>
      <c r="E373" s="4" t="s">
        <v>49</v>
      </c>
      <c r="F373" s="4" t="s">
        <v>783</v>
      </c>
      <c r="G373" s="4" t="s">
        <v>74</v>
      </c>
      <c r="H373" s="4" t="s">
        <v>10</v>
      </c>
      <c r="I373" s="4" t="s">
        <v>784</v>
      </c>
      <c r="J373" s="4" t="s">
        <v>11</v>
      </c>
      <c r="K373" s="4" t="s">
        <v>11</v>
      </c>
      <c r="L373" s="4" t="s">
        <v>12</v>
      </c>
      <c r="M373" s="4">
        <v>45149051</v>
      </c>
      <c r="N373" s="4">
        <v>46278647</v>
      </c>
      <c r="O373" s="4">
        <v>3170245</v>
      </c>
      <c r="P373" s="4">
        <v>29627771</v>
      </c>
      <c r="Q373" s="4">
        <v>16650876</v>
      </c>
      <c r="R373" s="4">
        <v>2136483</v>
      </c>
      <c r="S373" s="4">
        <v>3729888</v>
      </c>
      <c r="T373" s="18">
        <f t="shared" si="27"/>
        <v>14.241502155196207</v>
      </c>
      <c r="U373" s="29">
        <f t="shared" si="28"/>
        <v>0.64020391520953501</v>
      </c>
      <c r="V373" s="18">
        <f t="shared" si="32"/>
        <v>0.57280084549455645</v>
      </c>
      <c r="W373" s="18">
        <f t="shared" si="29"/>
        <v>0.12831054654421786</v>
      </c>
      <c r="X373" s="20">
        <f t="shared" si="30"/>
        <v>4.6165632283934319E-2</v>
      </c>
    </row>
    <row r="374" spans="1:24" s="3" customFormat="1" ht="11.25" customHeight="1" x14ac:dyDescent="0.2">
      <c r="A374" s="2">
        <v>23415</v>
      </c>
      <c r="B374" s="4" t="s">
        <v>19</v>
      </c>
      <c r="C374" s="4" t="s">
        <v>9</v>
      </c>
      <c r="D374" s="4">
        <v>900130896</v>
      </c>
      <c r="E374" s="4" t="s">
        <v>49</v>
      </c>
      <c r="F374" s="4" t="s">
        <v>801</v>
      </c>
      <c r="G374" s="4" t="s">
        <v>74</v>
      </c>
      <c r="H374" s="4" t="s">
        <v>10</v>
      </c>
      <c r="I374" s="4" t="s">
        <v>802</v>
      </c>
      <c r="J374" s="4" t="s">
        <v>17</v>
      </c>
      <c r="K374" s="4" t="s">
        <v>18</v>
      </c>
      <c r="L374" s="4" t="s">
        <v>12</v>
      </c>
      <c r="M374" s="4">
        <v>3553258</v>
      </c>
      <c r="N374" s="4">
        <v>4859761</v>
      </c>
      <c r="O374" s="4">
        <v>516186</v>
      </c>
      <c r="P374" s="4">
        <v>3112618</v>
      </c>
      <c r="Q374" s="4">
        <v>1747143</v>
      </c>
      <c r="R374" s="4">
        <v>430143</v>
      </c>
      <c r="S374" s="4">
        <v>200421</v>
      </c>
      <c r="T374" s="18">
        <f t="shared" si="27"/>
        <v>6.8836775890861048</v>
      </c>
      <c r="U374" s="29">
        <f t="shared" si="28"/>
        <v>0.64048787584410016</v>
      </c>
      <c r="V374" s="18">
        <f t="shared" si="32"/>
        <v>2.1461972547786909</v>
      </c>
      <c r="W374" s="18">
        <f t="shared" si="29"/>
        <v>0.2461979357156226</v>
      </c>
      <c r="X374" s="20">
        <f t="shared" si="30"/>
        <v>8.8511142831921158E-2</v>
      </c>
    </row>
    <row r="375" spans="1:24" s="3" customFormat="1" ht="11.25" customHeight="1" x14ac:dyDescent="0.2">
      <c r="A375" s="2">
        <v>3323</v>
      </c>
      <c r="B375" s="4" t="s">
        <v>28</v>
      </c>
      <c r="C375" s="4" t="s">
        <v>9</v>
      </c>
      <c r="D375" s="4">
        <v>900504374</v>
      </c>
      <c r="E375" s="4" t="s">
        <v>49</v>
      </c>
      <c r="F375" s="4" t="s">
        <v>1126</v>
      </c>
      <c r="G375" s="4" t="s">
        <v>74</v>
      </c>
      <c r="H375" s="4" t="s">
        <v>10</v>
      </c>
      <c r="I375" s="4" t="s">
        <v>1127</v>
      </c>
      <c r="J375" s="4" t="s">
        <v>11</v>
      </c>
      <c r="K375" s="4" t="s">
        <v>11</v>
      </c>
      <c r="L375" s="4" t="s">
        <v>12</v>
      </c>
      <c r="M375" s="4">
        <v>11716713</v>
      </c>
      <c r="N375" s="4">
        <v>14174729</v>
      </c>
      <c r="O375" s="4">
        <v>9043038</v>
      </c>
      <c r="P375" s="4">
        <v>9098908</v>
      </c>
      <c r="Q375" s="4">
        <v>5075821</v>
      </c>
      <c r="R375" s="4">
        <v>961259</v>
      </c>
      <c r="S375" s="4">
        <v>725892</v>
      </c>
      <c r="T375" s="18">
        <f t="shared" si="27"/>
        <v>1.2956611483884066</v>
      </c>
      <c r="U375" s="29">
        <f t="shared" si="28"/>
        <v>0.64191054375713286</v>
      </c>
      <c r="V375" s="18">
        <f t="shared" si="32"/>
        <v>1.3242452045207826</v>
      </c>
      <c r="W375" s="18">
        <f t="shared" si="29"/>
        <v>0.18938000374717706</v>
      </c>
      <c r="X375" s="20">
        <f t="shared" si="30"/>
        <v>6.7814982565098769E-2</v>
      </c>
    </row>
    <row r="376" spans="1:24" s="3" customFormat="1" ht="11.25" customHeight="1" x14ac:dyDescent="0.2">
      <c r="A376" s="2">
        <v>723</v>
      </c>
      <c r="B376" s="4" t="s">
        <v>21</v>
      </c>
      <c r="C376" s="4" t="s">
        <v>9</v>
      </c>
      <c r="D376" s="4">
        <v>802010521</v>
      </c>
      <c r="E376" s="4" t="s">
        <v>49</v>
      </c>
      <c r="F376" s="4" t="s">
        <v>95</v>
      </c>
      <c r="G376" s="4" t="s">
        <v>74</v>
      </c>
      <c r="H376" s="4" t="s">
        <v>14</v>
      </c>
      <c r="I376" s="4" t="s">
        <v>96</v>
      </c>
      <c r="J376" s="4" t="s">
        <v>17</v>
      </c>
      <c r="K376" s="4" t="s">
        <v>97</v>
      </c>
      <c r="L376" s="4" t="s">
        <v>12</v>
      </c>
      <c r="M376" s="4">
        <v>12568655</v>
      </c>
      <c r="N376" s="4">
        <v>24131611</v>
      </c>
      <c r="O376" s="4">
        <v>9287398</v>
      </c>
      <c r="P376" s="4">
        <v>15524451</v>
      </c>
      <c r="Q376" s="4">
        <v>8607160</v>
      </c>
      <c r="R376" s="4">
        <v>683231</v>
      </c>
      <c r="S376" s="4">
        <v>1947844</v>
      </c>
      <c r="T376" s="18">
        <f t="shared" si="27"/>
        <v>1.3533020766419184</v>
      </c>
      <c r="U376" s="29">
        <f t="shared" si="28"/>
        <v>0.64332426873614035</v>
      </c>
      <c r="V376" s="18">
        <f t="shared" si="32"/>
        <v>0.35076268941455269</v>
      </c>
      <c r="W376" s="18">
        <f t="shared" si="29"/>
        <v>7.9379377169705223E-2</v>
      </c>
      <c r="X376" s="20">
        <f t="shared" si="30"/>
        <v>2.8312697399274337E-2</v>
      </c>
    </row>
    <row r="377" spans="1:24" s="3" customFormat="1" ht="11.25" customHeight="1" x14ac:dyDescent="0.2">
      <c r="A377" s="2">
        <v>30923</v>
      </c>
      <c r="B377" s="4" t="s">
        <v>19</v>
      </c>
      <c r="C377" s="4" t="s">
        <v>9</v>
      </c>
      <c r="D377" s="4">
        <v>900414376</v>
      </c>
      <c r="E377" s="4" t="s">
        <v>49</v>
      </c>
      <c r="F377" s="4" t="s">
        <v>959</v>
      </c>
      <c r="G377" s="4" t="s">
        <v>74</v>
      </c>
      <c r="H377" s="4" t="s">
        <v>10</v>
      </c>
      <c r="I377" s="4" t="s">
        <v>960</v>
      </c>
      <c r="J377" s="4" t="s">
        <v>11</v>
      </c>
      <c r="K377" s="4" t="s">
        <v>11</v>
      </c>
      <c r="L377" s="4" t="s">
        <v>12</v>
      </c>
      <c r="M377" s="4">
        <v>13944100</v>
      </c>
      <c r="N377" s="4">
        <v>16487405</v>
      </c>
      <c r="O377" s="4">
        <v>4336768</v>
      </c>
      <c r="P377" s="4">
        <v>10622186</v>
      </c>
      <c r="Q377" s="4">
        <v>5865219</v>
      </c>
      <c r="R377" s="4">
        <v>670764</v>
      </c>
      <c r="S377" s="4">
        <v>467177</v>
      </c>
      <c r="T377" s="18">
        <f t="shared" si="27"/>
        <v>3.2153207181015908</v>
      </c>
      <c r="U377" s="29">
        <f t="shared" si="28"/>
        <v>0.64426063410221313</v>
      </c>
      <c r="V377" s="18">
        <f t="shared" si="32"/>
        <v>1.4357812991649845</v>
      </c>
      <c r="W377" s="18">
        <f t="shared" si="29"/>
        <v>0.11436299309539848</v>
      </c>
      <c r="X377" s="20">
        <f t="shared" si="30"/>
        <v>4.0683418645930031E-2</v>
      </c>
    </row>
    <row r="378" spans="1:24" s="3" customFormat="1" ht="11.25" customHeight="1" x14ac:dyDescent="0.2">
      <c r="A378" s="2">
        <v>19215</v>
      </c>
      <c r="B378" s="4" t="s">
        <v>19</v>
      </c>
      <c r="C378" s="4" t="s">
        <v>9</v>
      </c>
      <c r="D378" s="4">
        <v>890911267</v>
      </c>
      <c r="E378" s="4" t="s">
        <v>49</v>
      </c>
      <c r="F378" s="4" t="s">
        <v>726</v>
      </c>
      <c r="G378" s="4" t="s">
        <v>74</v>
      </c>
      <c r="H378" s="4" t="s">
        <v>10</v>
      </c>
      <c r="I378" s="4" t="s">
        <v>727</v>
      </c>
      <c r="J378" s="4" t="s">
        <v>13</v>
      </c>
      <c r="K378" s="4" t="s">
        <v>103</v>
      </c>
      <c r="L378" s="4" t="s">
        <v>12</v>
      </c>
      <c r="M378" s="4">
        <v>2839445</v>
      </c>
      <c r="N378" s="4">
        <v>4268460</v>
      </c>
      <c r="O378" s="4">
        <v>1198575</v>
      </c>
      <c r="P378" s="4">
        <v>2751239</v>
      </c>
      <c r="Q378" s="4">
        <v>1517221</v>
      </c>
      <c r="R378" s="4">
        <v>-164094</v>
      </c>
      <c r="S378" s="4">
        <v>63373</v>
      </c>
      <c r="T378" s="18">
        <f t="shared" si="27"/>
        <v>2.3690173747992409</v>
      </c>
      <c r="U378" s="29">
        <f t="shared" si="28"/>
        <v>0.64455072789718071</v>
      </c>
      <c r="V378" s="18">
        <f t="shared" si="32"/>
        <v>-2.5893361526202012</v>
      </c>
      <c r="W378" s="18">
        <f t="shared" si="29"/>
        <v>-0.10815431634547637</v>
      </c>
      <c r="X378" s="20">
        <f t="shared" si="30"/>
        <v>-3.8443373019777627E-2</v>
      </c>
    </row>
    <row r="379" spans="1:24" s="3" customFormat="1" ht="11.25" customHeight="1" x14ac:dyDescent="0.2">
      <c r="A379" s="2">
        <v>22049</v>
      </c>
      <c r="B379" s="4" t="s">
        <v>19</v>
      </c>
      <c r="C379" s="4" t="s">
        <v>9</v>
      </c>
      <c r="D379" s="4">
        <v>900075980</v>
      </c>
      <c r="E379" s="4" t="s">
        <v>49</v>
      </c>
      <c r="F379" s="4" t="s">
        <v>773</v>
      </c>
      <c r="G379" s="4" t="s">
        <v>74</v>
      </c>
      <c r="H379" s="4" t="s">
        <v>10</v>
      </c>
      <c r="I379" s="4" t="s">
        <v>774</v>
      </c>
      <c r="J379" s="4" t="s">
        <v>11</v>
      </c>
      <c r="K379" s="4" t="s">
        <v>11</v>
      </c>
      <c r="L379" s="4" t="s">
        <v>12</v>
      </c>
      <c r="M379" s="4">
        <v>12097821</v>
      </c>
      <c r="N379" s="4">
        <v>12247420</v>
      </c>
      <c r="O379" s="4">
        <v>2057884</v>
      </c>
      <c r="P379" s="4">
        <v>7918719</v>
      </c>
      <c r="Q379" s="4">
        <v>4328701</v>
      </c>
      <c r="R379" s="4">
        <v>87522</v>
      </c>
      <c r="S379" s="4"/>
      <c r="T379" s="18">
        <f t="shared" si="27"/>
        <v>5.8787672191435476</v>
      </c>
      <c r="U379" s="29">
        <f t="shared" si="28"/>
        <v>0.64656221473583819</v>
      </c>
      <c r="V379" s="18"/>
      <c r="W379" s="18">
        <f t="shared" si="29"/>
        <v>2.0218998725021663E-2</v>
      </c>
      <c r="X379" s="20">
        <f t="shared" si="30"/>
        <v>7.1461581296305672E-3</v>
      </c>
    </row>
    <row r="380" spans="1:24" s="3" customFormat="1" ht="11.25" customHeight="1" x14ac:dyDescent="0.2">
      <c r="A380" s="2">
        <v>1833</v>
      </c>
      <c r="B380" s="4" t="s">
        <v>21</v>
      </c>
      <c r="C380" s="4" t="s">
        <v>9</v>
      </c>
      <c r="D380" s="4">
        <v>830511110</v>
      </c>
      <c r="E380" s="4" t="s">
        <v>49</v>
      </c>
      <c r="F380" s="4" t="s">
        <v>137</v>
      </c>
      <c r="G380" s="4" t="s">
        <v>74</v>
      </c>
      <c r="H380" s="4" t="s">
        <v>10</v>
      </c>
      <c r="I380" s="4" t="s">
        <v>138</v>
      </c>
      <c r="J380" s="4" t="s">
        <v>11</v>
      </c>
      <c r="K380" s="4" t="s">
        <v>11</v>
      </c>
      <c r="L380" s="4" t="s">
        <v>12</v>
      </c>
      <c r="M380" s="4">
        <v>189533924</v>
      </c>
      <c r="N380" s="4">
        <v>201177579</v>
      </c>
      <c r="O380" s="4">
        <v>121271990</v>
      </c>
      <c r="P380" s="4">
        <v>130237214</v>
      </c>
      <c r="Q380" s="4">
        <v>70940365</v>
      </c>
      <c r="R380" s="4">
        <v>25132000</v>
      </c>
      <c r="S380" s="4"/>
      <c r="T380" s="18">
        <f t="shared" si="27"/>
        <v>1.5628829377665856</v>
      </c>
      <c r="U380" s="29">
        <f t="shared" si="28"/>
        <v>0.64737439752170389</v>
      </c>
      <c r="V380" s="18"/>
      <c r="W380" s="18">
        <f t="shared" si="29"/>
        <v>0.35426939232692134</v>
      </c>
      <c r="X380" s="20">
        <f t="shared" si="30"/>
        <v>0.12492445790890047</v>
      </c>
    </row>
    <row r="381" spans="1:24" s="3" customFormat="1" ht="11.25" customHeight="1" x14ac:dyDescent="0.2">
      <c r="A381" s="2">
        <v>37283</v>
      </c>
      <c r="B381" s="4" t="s">
        <v>19</v>
      </c>
      <c r="C381" s="4" t="s">
        <v>9</v>
      </c>
      <c r="D381" s="4">
        <v>900718523</v>
      </c>
      <c r="E381" s="4" t="s">
        <v>49</v>
      </c>
      <c r="F381" s="4" t="s">
        <v>1066</v>
      </c>
      <c r="G381" s="4" t="s">
        <v>74</v>
      </c>
      <c r="H381" s="4" t="s">
        <v>10</v>
      </c>
      <c r="I381" s="4" t="s">
        <v>1067</v>
      </c>
      <c r="J381" s="4" t="s">
        <v>11</v>
      </c>
      <c r="K381" s="4" t="s">
        <v>11</v>
      </c>
      <c r="L381" s="4" t="s">
        <v>12</v>
      </c>
      <c r="M381" s="4">
        <v>1931913</v>
      </c>
      <c r="N381" s="4">
        <v>2207206</v>
      </c>
      <c r="O381" s="4">
        <v>97578</v>
      </c>
      <c r="P381" s="4">
        <v>1429642</v>
      </c>
      <c r="Q381" s="4">
        <v>777564</v>
      </c>
      <c r="R381" s="4">
        <v>404747</v>
      </c>
      <c r="S381" s="4">
        <v>115363</v>
      </c>
      <c r="T381" s="18">
        <f t="shared" si="27"/>
        <v>19.79865338498432</v>
      </c>
      <c r="U381" s="29">
        <f t="shared" si="28"/>
        <v>0.64771570936287781</v>
      </c>
      <c r="V381" s="18">
        <f>R381/S381</f>
        <v>3.5084645856990542</v>
      </c>
      <c r="W381" s="18">
        <f t="shared" si="29"/>
        <v>0.52053207195806395</v>
      </c>
      <c r="X381" s="20">
        <f t="shared" si="30"/>
        <v>0.18337527172361801</v>
      </c>
    </row>
    <row r="382" spans="1:24" s="3" customFormat="1" ht="11.25" customHeight="1" x14ac:dyDescent="0.2">
      <c r="A382" s="2">
        <v>27693</v>
      </c>
      <c r="B382" s="4" t="s">
        <v>19</v>
      </c>
      <c r="C382" s="4" t="s">
        <v>9</v>
      </c>
      <c r="D382" s="4">
        <v>900310458</v>
      </c>
      <c r="E382" s="4" t="s">
        <v>49</v>
      </c>
      <c r="F382" s="4" t="s">
        <v>884</v>
      </c>
      <c r="G382" s="4" t="s">
        <v>74</v>
      </c>
      <c r="H382" s="4" t="s">
        <v>10</v>
      </c>
      <c r="I382" s="4" t="s">
        <v>885</v>
      </c>
      <c r="J382" s="4" t="s">
        <v>11</v>
      </c>
      <c r="K382" s="4" t="s">
        <v>11</v>
      </c>
      <c r="L382" s="4" t="s">
        <v>12</v>
      </c>
      <c r="M382" s="4">
        <v>5908427</v>
      </c>
      <c r="N382" s="4">
        <v>6675808</v>
      </c>
      <c r="O382" s="4">
        <v>97578</v>
      </c>
      <c r="P382" s="4">
        <v>4338774</v>
      </c>
      <c r="Q382" s="4">
        <v>2337034</v>
      </c>
      <c r="R382" s="4">
        <v>342004</v>
      </c>
      <c r="S382" s="4"/>
      <c r="T382" s="18">
        <f t="shared" si="27"/>
        <v>60.550810633544444</v>
      </c>
      <c r="U382" s="29">
        <f t="shared" si="28"/>
        <v>0.64992492294565696</v>
      </c>
      <c r="V382" s="18"/>
      <c r="W382" s="18">
        <f t="shared" si="29"/>
        <v>0.14634104595825306</v>
      </c>
      <c r="X382" s="20">
        <f t="shared" si="30"/>
        <v>5.1230352940048608E-2</v>
      </c>
    </row>
    <row r="383" spans="1:24" s="3" customFormat="1" ht="11.25" customHeight="1" x14ac:dyDescent="0.2">
      <c r="A383" s="2">
        <v>8423</v>
      </c>
      <c r="B383" s="4" t="s">
        <v>19</v>
      </c>
      <c r="C383" s="4" t="s">
        <v>9</v>
      </c>
      <c r="D383" s="4">
        <v>811044610</v>
      </c>
      <c r="E383" s="4" t="s">
        <v>49</v>
      </c>
      <c r="F383" s="4" t="s">
        <v>488</v>
      </c>
      <c r="G383" s="4" t="s">
        <v>74</v>
      </c>
      <c r="H383" s="4" t="s">
        <v>10</v>
      </c>
      <c r="I383" s="4" t="s">
        <v>489</v>
      </c>
      <c r="J383" s="4" t="s">
        <v>13</v>
      </c>
      <c r="K383" s="4" t="s">
        <v>103</v>
      </c>
      <c r="L383" s="4" t="s">
        <v>12</v>
      </c>
      <c r="M383" s="4">
        <v>6011855</v>
      </c>
      <c r="N383" s="4">
        <v>12119347</v>
      </c>
      <c r="O383" s="4">
        <v>2133702</v>
      </c>
      <c r="P383" s="4">
        <v>7907529</v>
      </c>
      <c r="Q383" s="4">
        <v>4211818</v>
      </c>
      <c r="R383" s="4">
        <v>-111835</v>
      </c>
      <c r="S383" s="4">
        <v>269411</v>
      </c>
      <c r="T383" s="18">
        <f t="shared" si="27"/>
        <v>2.8175701199136522</v>
      </c>
      <c r="U383" s="29">
        <f t="shared" si="28"/>
        <v>0.65247153992702744</v>
      </c>
      <c r="V383" s="18">
        <f>R383/S383</f>
        <v>-0.41510925686033606</v>
      </c>
      <c r="W383" s="18">
        <f t="shared" si="29"/>
        <v>-2.6552666805640699E-2</v>
      </c>
      <c r="X383" s="20">
        <f t="shared" si="30"/>
        <v>-9.2278074057950479E-3</v>
      </c>
    </row>
    <row r="384" spans="1:24" s="3" customFormat="1" ht="11.25" customHeight="1" x14ac:dyDescent="0.2">
      <c r="A384" s="2">
        <v>5783</v>
      </c>
      <c r="B384" s="4" t="s">
        <v>21</v>
      </c>
      <c r="C384" s="4" t="s">
        <v>9</v>
      </c>
      <c r="D384" s="4">
        <v>901318588</v>
      </c>
      <c r="E384" s="4" t="s">
        <v>49</v>
      </c>
      <c r="F384" s="4" t="s">
        <v>272</v>
      </c>
      <c r="G384" s="4" t="s">
        <v>74</v>
      </c>
      <c r="H384" s="4" t="s">
        <v>10</v>
      </c>
      <c r="I384" s="4" t="s">
        <v>273</v>
      </c>
      <c r="J384" s="4" t="s">
        <v>11</v>
      </c>
      <c r="K384" s="4" t="s">
        <v>11</v>
      </c>
      <c r="L384" s="4" t="s">
        <v>12</v>
      </c>
      <c r="M384" s="4">
        <v>25216206</v>
      </c>
      <c r="N384" s="4">
        <v>25572417</v>
      </c>
      <c r="O384" s="4">
        <v>16527693</v>
      </c>
      <c r="P384" s="4">
        <v>16690682</v>
      </c>
      <c r="Q384" s="4">
        <v>8881735</v>
      </c>
      <c r="R384" s="4">
        <v>2330958</v>
      </c>
      <c r="S384" s="4">
        <v>0</v>
      </c>
      <c r="T384" s="18">
        <f t="shared" si="27"/>
        <v>1.5256942393593589</v>
      </c>
      <c r="U384" s="29">
        <f t="shared" si="28"/>
        <v>0.65268300606860896</v>
      </c>
      <c r="V384" s="18"/>
      <c r="W384" s="18">
        <f t="shared" si="29"/>
        <v>0.26244399320628231</v>
      </c>
      <c r="X384" s="20">
        <f t="shared" si="30"/>
        <v>9.1151258795756376E-2</v>
      </c>
    </row>
    <row r="385" spans="1:24" s="3" customFormat="1" ht="11.25" customHeight="1" x14ac:dyDescent="0.2">
      <c r="A385" s="2">
        <v>4187</v>
      </c>
      <c r="B385" s="4" t="s">
        <v>28</v>
      </c>
      <c r="C385" s="4" t="s">
        <v>9</v>
      </c>
      <c r="D385" s="4">
        <v>901299665</v>
      </c>
      <c r="E385" s="4" t="s">
        <v>49</v>
      </c>
      <c r="F385" s="4" t="s">
        <v>1128</v>
      </c>
      <c r="G385" s="4" t="s">
        <v>78</v>
      </c>
      <c r="H385" s="4" t="s">
        <v>105</v>
      </c>
      <c r="I385" s="4" t="s">
        <v>1129</v>
      </c>
      <c r="J385" s="4" t="s">
        <v>11</v>
      </c>
      <c r="K385" s="4" t="s">
        <v>11</v>
      </c>
      <c r="L385" s="4" t="s">
        <v>12</v>
      </c>
      <c r="M385" s="4">
        <v>57960295</v>
      </c>
      <c r="N385" s="4">
        <v>60829751</v>
      </c>
      <c r="O385" s="4">
        <v>39643579</v>
      </c>
      <c r="P385" s="4">
        <v>39722617</v>
      </c>
      <c r="Q385" s="4">
        <v>21107134</v>
      </c>
      <c r="R385" s="4">
        <v>13555152</v>
      </c>
      <c r="S385" s="4">
        <v>3055256</v>
      </c>
      <c r="T385" s="18">
        <f t="shared" si="27"/>
        <v>1.4620348732893163</v>
      </c>
      <c r="U385" s="29">
        <f t="shared" si="28"/>
        <v>0.65301298044110023</v>
      </c>
      <c r="V385" s="18">
        <f>R385/S385</f>
        <v>4.4366665182884839</v>
      </c>
      <c r="W385" s="18">
        <f t="shared" si="29"/>
        <v>0.64220713243209615</v>
      </c>
      <c r="X385" s="20">
        <f t="shared" si="30"/>
        <v>0.22283753882208066</v>
      </c>
    </row>
    <row r="386" spans="1:24" s="3" customFormat="1" ht="11.25" customHeight="1" x14ac:dyDescent="0.2">
      <c r="A386" s="2">
        <v>19287</v>
      </c>
      <c r="B386" s="4" t="s">
        <v>19</v>
      </c>
      <c r="C386" s="4" t="s">
        <v>9</v>
      </c>
      <c r="D386" s="4">
        <v>890913321</v>
      </c>
      <c r="E386" s="4" t="s">
        <v>49</v>
      </c>
      <c r="F386" s="4" t="s">
        <v>730</v>
      </c>
      <c r="G386" s="4" t="s">
        <v>74</v>
      </c>
      <c r="H386" s="4" t="s">
        <v>10</v>
      </c>
      <c r="I386" s="4" t="s">
        <v>731</v>
      </c>
      <c r="J386" s="4" t="s">
        <v>13</v>
      </c>
      <c r="K386" s="4" t="s">
        <v>22</v>
      </c>
      <c r="L386" s="4" t="s">
        <v>12</v>
      </c>
      <c r="M386" s="4">
        <v>9385468</v>
      </c>
      <c r="N386" s="4">
        <v>10242983</v>
      </c>
      <c r="O386" s="4">
        <v>3170245</v>
      </c>
      <c r="P386" s="4">
        <v>6697950</v>
      </c>
      <c r="Q386" s="4">
        <v>3545033</v>
      </c>
      <c r="R386" s="4">
        <v>1716290</v>
      </c>
      <c r="S386" s="4">
        <v>1178686</v>
      </c>
      <c r="T386" s="18">
        <f t="shared" si="27"/>
        <v>2.9604866500854037</v>
      </c>
      <c r="U386" s="29">
        <f t="shared" si="28"/>
        <v>0.65390619119449866</v>
      </c>
      <c r="V386" s="18">
        <f>R386/S386</f>
        <v>1.4561045095979761</v>
      </c>
      <c r="W386" s="18">
        <f t="shared" si="29"/>
        <v>0.48413935780005435</v>
      </c>
      <c r="X386" s="20">
        <f t="shared" si="30"/>
        <v>0.16755763433367019</v>
      </c>
    </row>
    <row r="387" spans="1:24" s="3" customFormat="1" ht="11.25" customHeight="1" x14ac:dyDescent="0.2">
      <c r="A387" s="2">
        <v>3849</v>
      </c>
      <c r="B387" s="4" t="s">
        <v>21</v>
      </c>
      <c r="C387" s="4" t="s">
        <v>9</v>
      </c>
      <c r="D387" s="4">
        <v>900334095</v>
      </c>
      <c r="E387" s="4" t="s">
        <v>49</v>
      </c>
      <c r="F387" s="4" t="s">
        <v>211</v>
      </c>
      <c r="G387" s="4" t="s">
        <v>74</v>
      </c>
      <c r="H387" s="4" t="s">
        <v>105</v>
      </c>
      <c r="I387" s="4" t="s">
        <v>212</v>
      </c>
      <c r="J387" s="4" t="s">
        <v>11</v>
      </c>
      <c r="K387" s="4" t="s">
        <v>11</v>
      </c>
      <c r="L387" s="4" t="s">
        <v>12</v>
      </c>
      <c r="M387" s="4">
        <v>31916582</v>
      </c>
      <c r="N387" s="4">
        <v>32640147</v>
      </c>
      <c r="O387" s="4">
        <v>20793511</v>
      </c>
      <c r="P387" s="4">
        <v>21427854</v>
      </c>
      <c r="Q387" s="4">
        <v>11212293</v>
      </c>
      <c r="R387" s="4">
        <v>1386233</v>
      </c>
      <c r="S387" s="4"/>
      <c r="T387" s="18">
        <f t="shared" si="27"/>
        <v>1.5349299115478863</v>
      </c>
      <c r="U387" s="29">
        <f t="shared" si="28"/>
        <v>0.65648766839193462</v>
      </c>
      <c r="V387" s="18"/>
      <c r="W387" s="18">
        <f t="shared" si="29"/>
        <v>0.12363510300702987</v>
      </c>
      <c r="X387" s="20">
        <f t="shared" si="30"/>
        <v>4.2470182502548165E-2</v>
      </c>
    </row>
    <row r="388" spans="1:24" s="3" customFormat="1" ht="11.25" customHeight="1" x14ac:dyDescent="0.2">
      <c r="A388" s="2">
        <v>28813</v>
      </c>
      <c r="B388" s="4" t="s">
        <v>19</v>
      </c>
      <c r="C388" s="4" t="s">
        <v>9</v>
      </c>
      <c r="D388" s="4">
        <v>900347900</v>
      </c>
      <c r="E388" s="4" t="s">
        <v>49</v>
      </c>
      <c r="F388" s="4" t="s">
        <v>915</v>
      </c>
      <c r="G388" s="4" t="s">
        <v>74</v>
      </c>
      <c r="H388" s="4" t="s">
        <v>10</v>
      </c>
      <c r="I388" s="4" t="s">
        <v>916</v>
      </c>
      <c r="J388" s="4" t="s">
        <v>17</v>
      </c>
      <c r="K388" s="4" t="s">
        <v>18</v>
      </c>
      <c r="L388" s="4" t="s">
        <v>12</v>
      </c>
      <c r="M388" s="4">
        <v>4276351</v>
      </c>
      <c r="N388" s="4">
        <v>4289185</v>
      </c>
      <c r="O388" s="4">
        <v>97578</v>
      </c>
      <c r="P388" s="4">
        <v>2817092</v>
      </c>
      <c r="Q388" s="4">
        <v>1472093</v>
      </c>
      <c r="R388" s="4">
        <v>279015</v>
      </c>
      <c r="S388" s="4">
        <v>113380</v>
      </c>
      <c r="T388" s="18">
        <f t="shared" si="27"/>
        <v>43.82495029617332</v>
      </c>
      <c r="U388" s="29">
        <f t="shared" si="28"/>
        <v>0.65678957657457071</v>
      </c>
      <c r="V388" s="18">
        <f>R388/S388</f>
        <v>2.4608837537484565</v>
      </c>
      <c r="W388" s="18">
        <f t="shared" si="29"/>
        <v>0.18953625891842432</v>
      </c>
      <c r="X388" s="20">
        <f t="shared" si="30"/>
        <v>6.5050819677864205E-2</v>
      </c>
    </row>
    <row r="389" spans="1:24" s="3" customFormat="1" ht="11.25" customHeight="1" x14ac:dyDescent="0.2">
      <c r="A389" s="2">
        <v>12579</v>
      </c>
      <c r="B389" s="4" t="s">
        <v>19</v>
      </c>
      <c r="C389" s="4" t="s">
        <v>9</v>
      </c>
      <c r="D389" s="4">
        <v>830108265</v>
      </c>
      <c r="E389" s="4" t="s">
        <v>49</v>
      </c>
      <c r="F389" s="4" t="s">
        <v>594</v>
      </c>
      <c r="G389" s="4" t="s">
        <v>74</v>
      </c>
      <c r="H389" s="4" t="s">
        <v>10</v>
      </c>
      <c r="I389" s="4" t="s">
        <v>595</v>
      </c>
      <c r="J389" s="4" t="s">
        <v>11</v>
      </c>
      <c r="K389" s="4" t="s">
        <v>11</v>
      </c>
      <c r="L389" s="4" t="s">
        <v>12</v>
      </c>
      <c r="M389" s="4">
        <v>1756635</v>
      </c>
      <c r="N389" s="4">
        <v>5035898</v>
      </c>
      <c r="O389" s="4">
        <v>4336768</v>
      </c>
      <c r="P389" s="4">
        <v>3322293</v>
      </c>
      <c r="Q389" s="4">
        <v>1713605</v>
      </c>
      <c r="R389" s="4">
        <v>-362210</v>
      </c>
      <c r="S389" s="4">
        <v>25317</v>
      </c>
      <c r="T389" s="18">
        <f t="shared" si="27"/>
        <v>0.40505625387385258</v>
      </c>
      <c r="U389" s="29">
        <f t="shared" si="28"/>
        <v>0.65972205950160234</v>
      </c>
      <c r="V389" s="18">
        <f>R389/S389</f>
        <v>-14.306987399770906</v>
      </c>
      <c r="W389" s="18">
        <f t="shared" si="29"/>
        <v>-0.21137309940155402</v>
      </c>
      <c r="X389" s="20">
        <f t="shared" si="30"/>
        <v>-7.1925602941123906E-2</v>
      </c>
    </row>
    <row r="390" spans="1:24" s="3" customFormat="1" ht="11.25" customHeight="1" x14ac:dyDescent="0.2">
      <c r="A390" s="2">
        <v>11779</v>
      </c>
      <c r="B390" s="4" t="s">
        <v>19</v>
      </c>
      <c r="C390" s="4" t="s">
        <v>9</v>
      </c>
      <c r="D390" s="4">
        <v>830080022</v>
      </c>
      <c r="E390" s="4" t="s">
        <v>49</v>
      </c>
      <c r="F390" s="4" t="s">
        <v>574</v>
      </c>
      <c r="G390" s="4" t="s">
        <v>74</v>
      </c>
      <c r="H390" s="4" t="s">
        <v>10</v>
      </c>
      <c r="I390" s="4" t="s">
        <v>575</v>
      </c>
      <c r="J390" s="4" t="s">
        <v>11</v>
      </c>
      <c r="K390" s="4" t="s">
        <v>11</v>
      </c>
      <c r="L390" s="4" t="s">
        <v>12</v>
      </c>
      <c r="M390" s="4">
        <v>1467900</v>
      </c>
      <c r="N390" s="4">
        <v>3522800</v>
      </c>
      <c r="O390" s="4">
        <v>3466556</v>
      </c>
      <c r="P390" s="4">
        <v>2332837</v>
      </c>
      <c r="Q390" s="4">
        <v>1189963</v>
      </c>
      <c r="R390" s="4">
        <v>37456</v>
      </c>
      <c r="S390" s="4"/>
      <c r="T390" s="18">
        <f t="shared" si="27"/>
        <v>0.42344621001362737</v>
      </c>
      <c r="U390" s="29">
        <f t="shared" si="28"/>
        <v>0.66221102532076759</v>
      </c>
      <c r="V390" s="18"/>
      <c r="W390" s="18">
        <f t="shared" si="29"/>
        <v>3.1476608936580379E-2</v>
      </c>
      <c r="X390" s="20">
        <f t="shared" si="30"/>
        <v>1.0632451459066652E-2</v>
      </c>
    </row>
    <row r="391" spans="1:24" s="3" customFormat="1" ht="11.25" customHeight="1" x14ac:dyDescent="0.2">
      <c r="A391" s="2">
        <v>36409</v>
      </c>
      <c r="B391" s="4" t="s">
        <v>19</v>
      </c>
      <c r="C391" s="4" t="s">
        <v>9</v>
      </c>
      <c r="D391" s="4">
        <v>900648510</v>
      </c>
      <c r="E391" s="4" t="s">
        <v>49</v>
      </c>
      <c r="F391" s="4" t="s">
        <v>1052</v>
      </c>
      <c r="G391" s="4" t="s">
        <v>74</v>
      </c>
      <c r="H391" s="4" t="s">
        <v>10</v>
      </c>
      <c r="I391" s="4" t="s">
        <v>1053</v>
      </c>
      <c r="J391" s="4" t="s">
        <v>13</v>
      </c>
      <c r="K391" s="4" t="s">
        <v>103</v>
      </c>
      <c r="L391" s="4" t="s">
        <v>12</v>
      </c>
      <c r="M391" s="4">
        <v>2865509</v>
      </c>
      <c r="N391" s="4">
        <v>4439805</v>
      </c>
      <c r="O391" s="4">
        <v>774590</v>
      </c>
      <c r="P391" s="4">
        <v>2942414</v>
      </c>
      <c r="Q391" s="4">
        <v>1497391</v>
      </c>
      <c r="R391" s="4">
        <v>565323</v>
      </c>
      <c r="S391" s="4">
        <v>255051</v>
      </c>
      <c r="T391" s="18">
        <f t="shared" si="27"/>
        <v>3.6993880633625529</v>
      </c>
      <c r="U391" s="29">
        <f t="shared" si="28"/>
        <v>0.66273496245893682</v>
      </c>
      <c r="V391" s="18">
        <f t="shared" ref="V391:V396" si="33">R391/S391</f>
        <v>2.216509639248621</v>
      </c>
      <c r="W391" s="18">
        <f t="shared" si="29"/>
        <v>0.37753866558567534</v>
      </c>
      <c r="X391" s="20">
        <f t="shared" si="30"/>
        <v>0.1273305922219557</v>
      </c>
    </row>
    <row r="392" spans="1:24" s="3" customFormat="1" ht="11.25" customHeight="1" x14ac:dyDescent="0.2">
      <c r="A392" s="2">
        <v>31227</v>
      </c>
      <c r="B392" s="4" t="s">
        <v>19</v>
      </c>
      <c r="C392" s="4" t="s">
        <v>9</v>
      </c>
      <c r="D392" s="4">
        <v>900424919</v>
      </c>
      <c r="E392" s="4" t="s">
        <v>49</v>
      </c>
      <c r="F392" s="4" t="s">
        <v>969</v>
      </c>
      <c r="G392" s="4" t="s">
        <v>74</v>
      </c>
      <c r="H392" s="4" t="s">
        <v>10</v>
      </c>
      <c r="I392" s="4" t="s">
        <v>970</v>
      </c>
      <c r="J392" s="4" t="s">
        <v>13</v>
      </c>
      <c r="K392" s="4" t="s">
        <v>103</v>
      </c>
      <c r="L392" s="4" t="s">
        <v>12</v>
      </c>
      <c r="M392" s="4">
        <v>17680869</v>
      </c>
      <c r="N392" s="4">
        <v>18799905</v>
      </c>
      <c r="O392" s="4">
        <v>3466556</v>
      </c>
      <c r="P392" s="4">
        <v>12546228</v>
      </c>
      <c r="Q392" s="4">
        <v>6253677</v>
      </c>
      <c r="R392" s="4">
        <v>-194894</v>
      </c>
      <c r="S392" s="4">
        <v>2114487</v>
      </c>
      <c r="T392" s="18">
        <f t="shared" si="27"/>
        <v>5.1004134939692305</v>
      </c>
      <c r="U392" s="29">
        <f t="shared" si="28"/>
        <v>0.66735592546877232</v>
      </c>
      <c r="V392" s="18">
        <f t="shared" si="33"/>
        <v>-9.2170819683450408E-2</v>
      </c>
      <c r="W392" s="18">
        <f t="shared" si="29"/>
        <v>-3.1164705180648122E-2</v>
      </c>
      <c r="X392" s="20">
        <f t="shared" si="30"/>
        <v>-1.0366754512855252E-2</v>
      </c>
    </row>
    <row r="393" spans="1:24" s="3" customFormat="1" ht="11.25" customHeight="1" x14ac:dyDescent="0.2">
      <c r="A393" s="2">
        <v>24127</v>
      </c>
      <c r="B393" s="4" t="s">
        <v>19</v>
      </c>
      <c r="C393" s="4" t="s">
        <v>9</v>
      </c>
      <c r="D393" s="4">
        <v>900157835</v>
      </c>
      <c r="E393" s="4" t="s">
        <v>49</v>
      </c>
      <c r="F393" s="4" t="s">
        <v>824</v>
      </c>
      <c r="G393" s="4" t="s">
        <v>74</v>
      </c>
      <c r="H393" s="4" t="s">
        <v>14</v>
      </c>
      <c r="I393" s="4" t="s">
        <v>825</v>
      </c>
      <c r="J393" s="4" t="s">
        <v>11</v>
      </c>
      <c r="K393" s="4" t="s">
        <v>11</v>
      </c>
      <c r="L393" s="4" t="s">
        <v>12</v>
      </c>
      <c r="M393" s="4">
        <v>2439137</v>
      </c>
      <c r="N393" s="4">
        <v>2757653</v>
      </c>
      <c r="O393" s="4">
        <v>733836</v>
      </c>
      <c r="P393" s="4">
        <v>1840339</v>
      </c>
      <c r="Q393" s="4">
        <v>917314</v>
      </c>
      <c r="R393" s="4">
        <v>198844</v>
      </c>
      <c r="S393" s="4">
        <v>114323</v>
      </c>
      <c r="T393" s="18">
        <f t="shared" si="27"/>
        <v>3.323817583220229</v>
      </c>
      <c r="U393" s="29">
        <f t="shared" si="28"/>
        <v>0.66735698798942433</v>
      </c>
      <c r="V393" s="18">
        <f t="shared" si="33"/>
        <v>1.7393175476500791</v>
      </c>
      <c r="W393" s="18">
        <f t="shared" si="29"/>
        <v>0.21676764989959818</v>
      </c>
      <c r="X393" s="20">
        <f t="shared" si="30"/>
        <v>7.2106243969056294E-2</v>
      </c>
    </row>
    <row r="394" spans="1:24" s="3" customFormat="1" ht="11.25" customHeight="1" x14ac:dyDescent="0.2">
      <c r="A394" s="2">
        <v>31903</v>
      </c>
      <c r="B394" s="4" t="s">
        <v>19</v>
      </c>
      <c r="C394" s="4" t="s">
        <v>9</v>
      </c>
      <c r="D394" s="4">
        <v>900448208</v>
      </c>
      <c r="E394" s="4" t="s">
        <v>49</v>
      </c>
      <c r="F394" s="4" t="s">
        <v>988</v>
      </c>
      <c r="G394" s="4" t="s">
        <v>74</v>
      </c>
      <c r="H394" s="4" t="s">
        <v>10</v>
      </c>
      <c r="I394" s="4" t="s">
        <v>989</v>
      </c>
      <c r="J394" s="4" t="s">
        <v>11</v>
      </c>
      <c r="K394" s="4" t="s">
        <v>11</v>
      </c>
      <c r="L394" s="4" t="s">
        <v>12</v>
      </c>
      <c r="M394" s="4">
        <v>48525282</v>
      </c>
      <c r="N394" s="4">
        <v>51455788</v>
      </c>
      <c r="O394" s="4">
        <v>1484025</v>
      </c>
      <c r="P394" s="4">
        <v>34456352</v>
      </c>
      <c r="Q394" s="4">
        <v>16999436</v>
      </c>
      <c r="R394" s="4">
        <v>6990555</v>
      </c>
      <c r="S394" s="4">
        <v>2644595</v>
      </c>
      <c r="T394" s="18">
        <f t="shared" si="27"/>
        <v>32.698426239450143</v>
      </c>
      <c r="U394" s="29">
        <f t="shared" si="28"/>
        <v>0.66963024645546187</v>
      </c>
      <c r="V394" s="18">
        <f t="shared" si="33"/>
        <v>2.6433366923857906</v>
      </c>
      <c r="W394" s="18">
        <f t="shared" si="29"/>
        <v>0.41122276056688001</v>
      </c>
      <c r="X394" s="20">
        <f t="shared" si="30"/>
        <v>0.13585556206038474</v>
      </c>
    </row>
    <row r="395" spans="1:24" s="3" customFormat="1" ht="11.25" customHeight="1" x14ac:dyDescent="0.2">
      <c r="A395" s="2">
        <v>22065</v>
      </c>
      <c r="B395" s="4" t="s">
        <v>19</v>
      </c>
      <c r="C395" s="4" t="s">
        <v>9</v>
      </c>
      <c r="D395" s="4">
        <v>900076424</v>
      </c>
      <c r="E395" s="4" t="s">
        <v>49</v>
      </c>
      <c r="F395" s="4" t="s">
        <v>775</v>
      </c>
      <c r="G395" s="4" t="s">
        <v>74</v>
      </c>
      <c r="H395" s="4" t="s">
        <v>14</v>
      </c>
      <c r="I395" s="4" t="s">
        <v>776</v>
      </c>
      <c r="J395" s="4" t="s">
        <v>11</v>
      </c>
      <c r="K395" s="4" t="s">
        <v>11</v>
      </c>
      <c r="L395" s="4" t="s">
        <v>12</v>
      </c>
      <c r="M395" s="4">
        <v>59695256</v>
      </c>
      <c r="N395" s="4">
        <v>70025835</v>
      </c>
      <c r="O395" s="4">
        <v>97578</v>
      </c>
      <c r="P395" s="4">
        <v>46977500</v>
      </c>
      <c r="Q395" s="4">
        <v>23048335</v>
      </c>
      <c r="R395" s="4">
        <v>8756640</v>
      </c>
      <c r="S395" s="4">
        <v>2700475</v>
      </c>
      <c r="T395" s="18">
        <f t="shared" si="27"/>
        <v>611.76962020127485</v>
      </c>
      <c r="U395" s="29">
        <f t="shared" si="28"/>
        <v>0.67085954776547829</v>
      </c>
      <c r="V395" s="18">
        <f t="shared" si="33"/>
        <v>3.2426295373961986</v>
      </c>
      <c r="W395" s="18">
        <f t="shared" si="29"/>
        <v>0.37992505749330702</v>
      </c>
      <c r="X395" s="20">
        <f t="shared" si="30"/>
        <v>0.12504870523857373</v>
      </c>
    </row>
    <row r="396" spans="1:24" s="3" customFormat="1" ht="11.25" customHeight="1" x14ac:dyDescent="0.2">
      <c r="A396" s="2">
        <v>5943</v>
      </c>
      <c r="B396" s="4" t="s">
        <v>19</v>
      </c>
      <c r="C396" s="4" t="s">
        <v>9</v>
      </c>
      <c r="D396" s="4">
        <v>805000856</v>
      </c>
      <c r="E396" s="4" t="s">
        <v>49</v>
      </c>
      <c r="F396" s="4" t="s">
        <v>434</v>
      </c>
      <c r="G396" s="4" t="s">
        <v>78</v>
      </c>
      <c r="H396" s="4" t="s">
        <v>10</v>
      </c>
      <c r="I396" s="4" t="s">
        <v>435</v>
      </c>
      <c r="J396" s="4" t="s">
        <v>178</v>
      </c>
      <c r="K396" s="4" t="s">
        <v>436</v>
      </c>
      <c r="L396" s="4" t="s">
        <v>12</v>
      </c>
      <c r="M396" s="4">
        <v>3999577</v>
      </c>
      <c r="N396" s="4">
        <v>5602561</v>
      </c>
      <c r="O396" s="4">
        <v>1436526</v>
      </c>
      <c r="P396" s="4">
        <v>3764465</v>
      </c>
      <c r="Q396" s="4">
        <v>1838096</v>
      </c>
      <c r="R396" s="4">
        <v>233354</v>
      </c>
      <c r="S396" s="4">
        <v>161022</v>
      </c>
      <c r="T396" s="18">
        <f t="shared" ref="T396:T459" si="34">M396/O396</f>
        <v>2.7842009124791338</v>
      </c>
      <c r="U396" s="29">
        <f t="shared" ref="U396:U459" si="35">P396/N396</f>
        <v>0.67191861007849807</v>
      </c>
      <c r="V396" s="18">
        <f t="shared" si="33"/>
        <v>1.4492056986001913</v>
      </c>
      <c r="W396" s="18">
        <f t="shared" ref="W396:W459" si="36">R396/Q396</f>
        <v>0.12695419608116223</v>
      </c>
      <c r="X396" s="20">
        <f t="shared" ref="X396:X459" si="37">R396/N396</f>
        <v>4.1651309106674611E-2</v>
      </c>
    </row>
    <row r="397" spans="1:24" s="3" customFormat="1" ht="11.25" customHeight="1" x14ac:dyDescent="0.2">
      <c r="A397" s="2">
        <v>8033</v>
      </c>
      <c r="B397" s="4" t="s">
        <v>19</v>
      </c>
      <c r="C397" s="4" t="s">
        <v>9</v>
      </c>
      <c r="D397" s="4">
        <v>811030826</v>
      </c>
      <c r="E397" s="4" t="s">
        <v>49</v>
      </c>
      <c r="F397" s="4" t="s">
        <v>477</v>
      </c>
      <c r="G397" s="4" t="s">
        <v>78</v>
      </c>
      <c r="H397" s="4" t="s">
        <v>10</v>
      </c>
      <c r="I397" s="4" t="s">
        <v>478</v>
      </c>
      <c r="J397" s="4" t="s">
        <v>13</v>
      </c>
      <c r="K397" s="4" t="s">
        <v>103</v>
      </c>
      <c r="L397" s="4" t="s">
        <v>12</v>
      </c>
      <c r="M397" s="4">
        <v>431265</v>
      </c>
      <c r="N397" s="4">
        <v>1009871</v>
      </c>
      <c r="O397" s="4">
        <v>471104</v>
      </c>
      <c r="P397" s="4">
        <v>679824</v>
      </c>
      <c r="Q397" s="4">
        <v>330047</v>
      </c>
      <c r="R397" s="4">
        <v>70699</v>
      </c>
      <c r="S397" s="4"/>
      <c r="T397" s="18">
        <f t="shared" si="34"/>
        <v>0.91543480844993885</v>
      </c>
      <c r="U397" s="29">
        <f t="shared" si="35"/>
        <v>0.67317904960138475</v>
      </c>
      <c r="V397" s="18"/>
      <c r="W397" s="18">
        <f t="shared" si="36"/>
        <v>0.21420888540117014</v>
      </c>
      <c r="X397" s="20">
        <f t="shared" si="37"/>
        <v>7.0007951510638489E-2</v>
      </c>
    </row>
    <row r="398" spans="1:24" s="3" customFormat="1" ht="11.25" customHeight="1" x14ac:dyDescent="0.2">
      <c r="A398" s="2">
        <v>4567</v>
      </c>
      <c r="B398" s="4" t="s">
        <v>21</v>
      </c>
      <c r="C398" s="4" t="s">
        <v>9</v>
      </c>
      <c r="D398" s="4">
        <v>900561151</v>
      </c>
      <c r="E398" s="4" t="s">
        <v>49</v>
      </c>
      <c r="F398" s="4" t="s">
        <v>240</v>
      </c>
      <c r="G398" s="4" t="s">
        <v>74</v>
      </c>
      <c r="H398" s="4" t="s">
        <v>10</v>
      </c>
      <c r="I398" s="4" t="s">
        <v>241</v>
      </c>
      <c r="J398" s="4" t="s">
        <v>23</v>
      </c>
      <c r="K398" s="4" t="s">
        <v>136</v>
      </c>
      <c r="L398" s="4" t="s">
        <v>12</v>
      </c>
      <c r="M398" s="4">
        <v>15891329</v>
      </c>
      <c r="N398" s="4">
        <v>20034164</v>
      </c>
      <c r="O398" s="4">
        <v>4872080</v>
      </c>
      <c r="P398" s="4">
        <v>13506544</v>
      </c>
      <c r="Q398" s="4">
        <v>6527620</v>
      </c>
      <c r="R398" s="4">
        <v>3261643</v>
      </c>
      <c r="S398" s="4">
        <v>857785</v>
      </c>
      <c r="T398" s="18">
        <f t="shared" si="34"/>
        <v>3.2617134776112051</v>
      </c>
      <c r="U398" s="29">
        <f t="shared" si="35"/>
        <v>0.67417557328571331</v>
      </c>
      <c r="V398" s="18">
        <f t="shared" ref="V398:V403" si="38">R398/S398</f>
        <v>3.8024015341839736</v>
      </c>
      <c r="W398" s="18">
        <f t="shared" si="36"/>
        <v>0.49966802601867144</v>
      </c>
      <c r="X398" s="20">
        <f t="shared" si="37"/>
        <v>0.16280404812499288</v>
      </c>
    </row>
    <row r="399" spans="1:24" s="3" customFormat="1" ht="11.25" customHeight="1" x14ac:dyDescent="0.2">
      <c r="A399" s="2">
        <v>34507</v>
      </c>
      <c r="B399" s="4" t="s">
        <v>19</v>
      </c>
      <c r="C399" s="4" t="s">
        <v>9</v>
      </c>
      <c r="D399" s="4">
        <v>900553715</v>
      </c>
      <c r="E399" s="4" t="s">
        <v>49</v>
      </c>
      <c r="F399" s="4" t="s">
        <v>1034</v>
      </c>
      <c r="G399" s="4" t="s">
        <v>74</v>
      </c>
      <c r="H399" s="4" t="s">
        <v>10</v>
      </c>
      <c r="I399" s="4" t="s">
        <v>1035</v>
      </c>
      <c r="J399" s="4" t="s">
        <v>11</v>
      </c>
      <c r="K399" s="4" t="s">
        <v>11</v>
      </c>
      <c r="L399" s="4" t="s">
        <v>12</v>
      </c>
      <c r="M399" s="4">
        <v>19776574</v>
      </c>
      <c r="N399" s="4">
        <v>23428985</v>
      </c>
      <c r="O399" s="4">
        <v>2057884</v>
      </c>
      <c r="P399" s="4">
        <v>15847841</v>
      </c>
      <c r="Q399" s="4">
        <v>7581144</v>
      </c>
      <c r="R399" s="4">
        <v>2405219</v>
      </c>
      <c r="S399" s="4">
        <v>1140323</v>
      </c>
      <c r="T399" s="18">
        <f t="shared" si="34"/>
        <v>9.610150037611449</v>
      </c>
      <c r="U399" s="29">
        <f t="shared" si="35"/>
        <v>0.67642029733682441</v>
      </c>
      <c r="V399" s="18">
        <f t="shared" si="38"/>
        <v>2.1092436090476121</v>
      </c>
      <c r="W399" s="18">
        <f t="shared" si="36"/>
        <v>0.3172633312333864</v>
      </c>
      <c r="X399" s="20">
        <f t="shared" si="37"/>
        <v>0.10265997438642775</v>
      </c>
    </row>
    <row r="400" spans="1:24" s="3" customFormat="1" ht="11.25" customHeight="1" x14ac:dyDescent="0.2">
      <c r="A400" s="2">
        <v>16179</v>
      </c>
      <c r="B400" s="4" t="s">
        <v>19</v>
      </c>
      <c r="C400" s="4" t="s">
        <v>9</v>
      </c>
      <c r="D400" s="4">
        <v>860090324</v>
      </c>
      <c r="E400" s="4" t="s">
        <v>49</v>
      </c>
      <c r="F400" s="4" t="s">
        <v>672</v>
      </c>
      <c r="G400" s="4" t="s">
        <v>74</v>
      </c>
      <c r="H400" s="4" t="s">
        <v>10</v>
      </c>
      <c r="I400" s="4" t="s">
        <v>673</v>
      </c>
      <c r="J400" s="4" t="s">
        <v>11</v>
      </c>
      <c r="K400" s="4" t="s">
        <v>11</v>
      </c>
      <c r="L400" s="4" t="s">
        <v>12</v>
      </c>
      <c r="M400" s="4">
        <v>41501609</v>
      </c>
      <c r="N400" s="4">
        <v>44223689</v>
      </c>
      <c r="O400" s="4">
        <v>1484025</v>
      </c>
      <c r="P400" s="4">
        <v>29984633</v>
      </c>
      <c r="Q400" s="4">
        <v>14239056</v>
      </c>
      <c r="R400" s="4">
        <v>8460091</v>
      </c>
      <c r="S400" s="4">
        <v>267104</v>
      </c>
      <c r="T400" s="18">
        <f t="shared" si="34"/>
        <v>27.965572682400904</v>
      </c>
      <c r="U400" s="29">
        <f t="shared" si="35"/>
        <v>0.67802197595953606</v>
      </c>
      <c r="V400" s="18">
        <f t="shared" si="38"/>
        <v>31.673396879118247</v>
      </c>
      <c r="W400" s="18">
        <f t="shared" si="36"/>
        <v>0.59414690131143522</v>
      </c>
      <c r="X400" s="20">
        <f t="shared" si="37"/>
        <v>0.19130224527402045</v>
      </c>
    </row>
    <row r="401" spans="1:24" s="3" customFormat="1" ht="11.25" customHeight="1" x14ac:dyDescent="0.2">
      <c r="A401" s="2">
        <v>26085</v>
      </c>
      <c r="B401" s="4" t="s">
        <v>19</v>
      </c>
      <c r="C401" s="4" t="s">
        <v>9</v>
      </c>
      <c r="D401" s="4">
        <v>900237382</v>
      </c>
      <c r="E401" s="4" t="s">
        <v>49</v>
      </c>
      <c r="F401" s="4" t="s">
        <v>854</v>
      </c>
      <c r="G401" s="4" t="s">
        <v>74</v>
      </c>
      <c r="H401" s="4" t="s">
        <v>10</v>
      </c>
      <c r="I401" s="4" t="s">
        <v>855</v>
      </c>
      <c r="J401" s="4" t="s">
        <v>11</v>
      </c>
      <c r="K401" s="4" t="s">
        <v>11</v>
      </c>
      <c r="L401" s="4" t="s">
        <v>12</v>
      </c>
      <c r="M401" s="4">
        <v>2770795</v>
      </c>
      <c r="N401" s="4">
        <v>3092099</v>
      </c>
      <c r="O401" s="4">
        <v>733836</v>
      </c>
      <c r="P401" s="4">
        <v>2100359</v>
      </c>
      <c r="Q401" s="4">
        <v>991740</v>
      </c>
      <c r="R401" s="4">
        <v>-89796</v>
      </c>
      <c r="S401" s="4">
        <v>336916</v>
      </c>
      <c r="T401" s="18">
        <f t="shared" si="34"/>
        <v>3.7757687003635692</v>
      </c>
      <c r="U401" s="29">
        <f t="shared" si="35"/>
        <v>0.67926641417367295</v>
      </c>
      <c r="V401" s="18">
        <f t="shared" si="38"/>
        <v>-0.26652340642771494</v>
      </c>
      <c r="W401" s="18">
        <f t="shared" si="36"/>
        <v>-9.0543892552483518E-2</v>
      </c>
      <c r="X401" s="20">
        <f t="shared" si="37"/>
        <v>-2.9040467333031703E-2</v>
      </c>
    </row>
    <row r="402" spans="1:24" s="3" customFormat="1" ht="11.25" customHeight="1" x14ac:dyDescent="0.2">
      <c r="A402" s="2">
        <v>22555</v>
      </c>
      <c r="B402" s="4" t="s">
        <v>19</v>
      </c>
      <c r="C402" s="4" t="s">
        <v>9</v>
      </c>
      <c r="D402" s="4">
        <v>900095423</v>
      </c>
      <c r="E402" s="4" t="s">
        <v>49</v>
      </c>
      <c r="F402" s="4" t="s">
        <v>789</v>
      </c>
      <c r="G402" s="4" t="s">
        <v>74</v>
      </c>
      <c r="H402" s="4" t="s">
        <v>10</v>
      </c>
      <c r="I402" s="4" t="s">
        <v>790</v>
      </c>
      <c r="J402" s="4" t="s">
        <v>178</v>
      </c>
      <c r="K402" s="4" t="s">
        <v>179</v>
      </c>
      <c r="L402" s="4" t="s">
        <v>12</v>
      </c>
      <c r="M402" s="4">
        <v>21864160</v>
      </c>
      <c r="N402" s="4">
        <v>36847079</v>
      </c>
      <c r="O402" s="4">
        <v>4336768</v>
      </c>
      <c r="P402" s="4">
        <v>25069832</v>
      </c>
      <c r="Q402" s="4">
        <v>11777247</v>
      </c>
      <c r="R402" s="4">
        <v>5689855</v>
      </c>
      <c r="S402" s="4">
        <v>1605162</v>
      </c>
      <c r="T402" s="18">
        <f t="shared" si="34"/>
        <v>5.0415793512588181</v>
      </c>
      <c r="U402" s="29">
        <f t="shared" si="35"/>
        <v>0.68037501697217306</v>
      </c>
      <c r="V402" s="18">
        <f t="shared" si="38"/>
        <v>3.54472321173813</v>
      </c>
      <c r="W402" s="18">
        <f t="shared" si="36"/>
        <v>0.48312266865083153</v>
      </c>
      <c r="X402" s="20">
        <f t="shared" si="37"/>
        <v>0.15441807476788053</v>
      </c>
    </row>
    <row r="403" spans="1:24" s="3" customFormat="1" ht="11.25" customHeight="1" x14ac:dyDescent="0.2">
      <c r="A403" s="2">
        <v>26485</v>
      </c>
      <c r="B403" s="4" t="s">
        <v>19</v>
      </c>
      <c r="C403" s="4" t="s">
        <v>9</v>
      </c>
      <c r="D403" s="4">
        <v>900255798</v>
      </c>
      <c r="E403" s="4" t="s">
        <v>49</v>
      </c>
      <c r="F403" s="4" t="s">
        <v>862</v>
      </c>
      <c r="G403" s="4" t="s">
        <v>78</v>
      </c>
      <c r="H403" s="4" t="s">
        <v>105</v>
      </c>
      <c r="I403" s="4" t="s">
        <v>863</v>
      </c>
      <c r="J403" s="4" t="s">
        <v>11</v>
      </c>
      <c r="K403" s="4" t="s">
        <v>11</v>
      </c>
      <c r="L403" s="4" t="s">
        <v>12</v>
      </c>
      <c r="M403" s="4">
        <v>3705815</v>
      </c>
      <c r="N403" s="4">
        <v>5352729</v>
      </c>
      <c r="O403" s="4">
        <v>516186</v>
      </c>
      <c r="P403" s="4">
        <v>3647682</v>
      </c>
      <c r="Q403" s="4">
        <v>1705047</v>
      </c>
      <c r="R403" s="4">
        <v>-412071</v>
      </c>
      <c r="S403" s="4">
        <v>184093</v>
      </c>
      <c r="T403" s="18">
        <f t="shared" si="34"/>
        <v>7.1792241556338219</v>
      </c>
      <c r="U403" s="29">
        <f t="shared" si="35"/>
        <v>0.68146211026188697</v>
      </c>
      <c r="V403" s="18">
        <f t="shared" si="38"/>
        <v>-2.2383849467388766</v>
      </c>
      <c r="W403" s="18">
        <f t="shared" si="36"/>
        <v>-0.24167720889805383</v>
      </c>
      <c r="X403" s="20">
        <f t="shared" si="37"/>
        <v>-7.6983348120183176E-2</v>
      </c>
    </row>
    <row r="404" spans="1:24" s="3" customFormat="1" ht="11.25" customHeight="1" x14ac:dyDescent="0.2">
      <c r="A404" s="2">
        <v>6067</v>
      </c>
      <c r="B404" s="4" t="s">
        <v>19</v>
      </c>
      <c r="C404" s="4" t="s">
        <v>9</v>
      </c>
      <c r="D404" s="4">
        <v>805005133</v>
      </c>
      <c r="E404" s="4" t="s">
        <v>49</v>
      </c>
      <c r="F404" s="4" t="s">
        <v>443</v>
      </c>
      <c r="G404" s="4" t="s">
        <v>74</v>
      </c>
      <c r="H404" s="4" t="s">
        <v>10</v>
      </c>
      <c r="I404" s="4" t="s">
        <v>444</v>
      </c>
      <c r="J404" s="4" t="s">
        <v>178</v>
      </c>
      <c r="K404" s="4" t="s">
        <v>179</v>
      </c>
      <c r="L404" s="4" t="s">
        <v>12</v>
      </c>
      <c r="M404" s="4">
        <v>2347906</v>
      </c>
      <c r="N404" s="4">
        <v>3133227</v>
      </c>
      <c r="O404" s="4">
        <v>2100996</v>
      </c>
      <c r="P404" s="4">
        <v>2135244</v>
      </c>
      <c r="Q404" s="4">
        <v>997983</v>
      </c>
      <c r="R404" s="4">
        <v>-60978</v>
      </c>
      <c r="S404" s="4"/>
      <c r="T404" s="18">
        <f t="shared" si="34"/>
        <v>1.1175204522045734</v>
      </c>
      <c r="U404" s="29">
        <f t="shared" si="35"/>
        <v>0.68148397802010519</v>
      </c>
      <c r="V404" s="18"/>
      <c r="W404" s="18">
        <f t="shared" si="36"/>
        <v>-6.1101241203507475E-2</v>
      </c>
      <c r="X404" s="20">
        <f t="shared" si="37"/>
        <v>-1.9461724286175243E-2</v>
      </c>
    </row>
    <row r="405" spans="1:24" s="3" customFormat="1" ht="11.25" customHeight="1" x14ac:dyDescent="0.2">
      <c r="A405" s="2">
        <v>5215</v>
      </c>
      <c r="B405" s="4" t="s">
        <v>21</v>
      </c>
      <c r="C405" s="4" t="s">
        <v>9</v>
      </c>
      <c r="D405" s="4">
        <v>900961620</v>
      </c>
      <c r="E405" s="4" t="s">
        <v>49</v>
      </c>
      <c r="F405" s="4" t="s">
        <v>258</v>
      </c>
      <c r="G405" s="4" t="s">
        <v>74</v>
      </c>
      <c r="H405" s="4" t="s">
        <v>10</v>
      </c>
      <c r="I405" s="4" t="s">
        <v>259</v>
      </c>
      <c r="J405" s="4" t="s">
        <v>11</v>
      </c>
      <c r="K405" s="4" t="s">
        <v>11</v>
      </c>
      <c r="L405" s="4" t="s">
        <v>12</v>
      </c>
      <c r="M405" s="4">
        <v>45467330</v>
      </c>
      <c r="N405" s="4">
        <v>48062622</v>
      </c>
      <c r="O405" s="4">
        <v>32851216</v>
      </c>
      <c r="P405" s="4">
        <v>32982601</v>
      </c>
      <c r="Q405" s="4">
        <v>15080021</v>
      </c>
      <c r="R405" s="4">
        <v>2081116</v>
      </c>
      <c r="S405" s="4"/>
      <c r="T405" s="18">
        <f t="shared" si="34"/>
        <v>1.3840379607257156</v>
      </c>
      <c r="U405" s="29">
        <f t="shared" si="35"/>
        <v>0.68624223206133028</v>
      </c>
      <c r="V405" s="18"/>
      <c r="W405" s="18">
        <f t="shared" si="36"/>
        <v>0.13800484760598145</v>
      </c>
      <c r="X405" s="20">
        <f t="shared" si="37"/>
        <v>4.3300092949569005E-2</v>
      </c>
    </row>
    <row r="406" spans="1:24" s="3" customFormat="1" ht="11.25" customHeight="1" x14ac:dyDescent="0.2">
      <c r="A406" s="2">
        <v>17503</v>
      </c>
      <c r="B406" s="4" t="s">
        <v>19</v>
      </c>
      <c r="C406" s="4" t="s">
        <v>9</v>
      </c>
      <c r="D406" s="4">
        <v>890106697</v>
      </c>
      <c r="E406" s="4" t="s">
        <v>49</v>
      </c>
      <c r="F406" s="4" t="s">
        <v>701</v>
      </c>
      <c r="G406" s="4" t="s">
        <v>78</v>
      </c>
      <c r="H406" s="4" t="s">
        <v>10</v>
      </c>
      <c r="I406" s="4" t="s">
        <v>702</v>
      </c>
      <c r="J406" s="4" t="s">
        <v>17</v>
      </c>
      <c r="K406" s="4" t="s">
        <v>18</v>
      </c>
      <c r="L406" s="4" t="s">
        <v>12</v>
      </c>
      <c r="M406" s="4">
        <v>28602295</v>
      </c>
      <c r="N406" s="4">
        <v>30625887</v>
      </c>
      <c r="O406" s="4">
        <v>699098</v>
      </c>
      <c r="P406" s="4">
        <v>21186488</v>
      </c>
      <c r="Q406" s="4">
        <v>9439399</v>
      </c>
      <c r="R406" s="4">
        <v>2029148</v>
      </c>
      <c r="S406" s="4">
        <v>457993</v>
      </c>
      <c r="T406" s="18">
        <f t="shared" si="34"/>
        <v>40.913140933030846</v>
      </c>
      <c r="U406" s="29">
        <f t="shared" si="35"/>
        <v>0.6917836534824281</v>
      </c>
      <c r="V406" s="18">
        <f>R406/S406</f>
        <v>4.4305218638712818</v>
      </c>
      <c r="W406" s="18">
        <f t="shared" si="36"/>
        <v>0.21496580449666339</v>
      </c>
      <c r="X406" s="20">
        <f t="shared" si="37"/>
        <v>6.6255974888172212E-2</v>
      </c>
    </row>
    <row r="407" spans="1:24" s="3" customFormat="1" ht="11.25" customHeight="1" x14ac:dyDescent="0.2">
      <c r="A407" s="2">
        <v>2013</v>
      </c>
      <c r="B407" s="4" t="s">
        <v>24</v>
      </c>
      <c r="C407" s="4" t="s">
        <v>9</v>
      </c>
      <c r="D407" s="4">
        <v>900612501</v>
      </c>
      <c r="E407" s="4" t="s">
        <v>49</v>
      </c>
      <c r="F407" s="4" t="s">
        <v>296</v>
      </c>
      <c r="G407" s="4" t="s">
        <v>74</v>
      </c>
      <c r="H407" s="4" t="s">
        <v>10</v>
      </c>
      <c r="I407" s="4" t="s">
        <v>297</v>
      </c>
      <c r="J407" s="4" t="s">
        <v>11</v>
      </c>
      <c r="K407" s="4" t="s">
        <v>11</v>
      </c>
      <c r="L407" s="4" t="s">
        <v>12</v>
      </c>
      <c r="M407" s="4">
        <v>270609960</v>
      </c>
      <c r="N407" s="4">
        <v>336950050</v>
      </c>
      <c r="O407" s="4">
        <v>205041347</v>
      </c>
      <c r="P407" s="4">
        <v>233135729</v>
      </c>
      <c r="Q407" s="4">
        <v>103814321</v>
      </c>
      <c r="R407" s="4">
        <v>90546409</v>
      </c>
      <c r="S407" s="4">
        <v>13917923</v>
      </c>
      <c r="T407" s="18">
        <f t="shared" si="34"/>
        <v>1.3197823949137439</v>
      </c>
      <c r="U407" s="29">
        <f t="shared" si="35"/>
        <v>0.69189996855617031</v>
      </c>
      <c r="V407" s="18">
        <f>R407/S407</f>
        <v>6.5057414816851624</v>
      </c>
      <c r="W407" s="18">
        <f t="shared" si="36"/>
        <v>0.87219574455435678</v>
      </c>
      <c r="X407" s="20">
        <f t="shared" si="37"/>
        <v>0.26872353632237184</v>
      </c>
    </row>
    <row r="408" spans="1:24" s="3" customFormat="1" ht="11.25" customHeight="1" x14ac:dyDescent="0.2">
      <c r="A408" s="2">
        <v>4933</v>
      </c>
      <c r="B408" s="4" t="s">
        <v>21</v>
      </c>
      <c r="C408" s="4" t="s">
        <v>9</v>
      </c>
      <c r="D408" s="4">
        <v>900779576</v>
      </c>
      <c r="E408" s="4" t="s">
        <v>49</v>
      </c>
      <c r="F408" s="4" t="s">
        <v>246</v>
      </c>
      <c r="G408" s="4" t="s">
        <v>74</v>
      </c>
      <c r="H408" s="4" t="s">
        <v>10</v>
      </c>
      <c r="I408" s="4" t="s">
        <v>247</v>
      </c>
      <c r="J408" s="4" t="s">
        <v>11</v>
      </c>
      <c r="K408" s="4" t="s">
        <v>11</v>
      </c>
      <c r="L408" s="4" t="s">
        <v>12</v>
      </c>
      <c r="M408" s="4">
        <v>46121228</v>
      </c>
      <c r="N408" s="4">
        <v>53100416</v>
      </c>
      <c r="O408" s="4">
        <v>31171454</v>
      </c>
      <c r="P408" s="4">
        <v>36789355</v>
      </c>
      <c r="Q408" s="4">
        <v>16311061</v>
      </c>
      <c r="R408" s="4">
        <v>8060248</v>
      </c>
      <c r="S408" s="4">
        <v>1708427</v>
      </c>
      <c r="T408" s="18">
        <f t="shared" si="34"/>
        <v>1.479598224709056</v>
      </c>
      <c r="U408" s="29">
        <f t="shared" si="35"/>
        <v>0.69282611646582959</v>
      </c>
      <c r="V408" s="18">
        <f>R408/S408</f>
        <v>4.7179352702807904</v>
      </c>
      <c r="W408" s="18">
        <f t="shared" si="36"/>
        <v>0.49415841188994386</v>
      </c>
      <c r="X408" s="20">
        <f t="shared" si="37"/>
        <v>0.15179255846131223</v>
      </c>
    </row>
    <row r="409" spans="1:24" s="3" customFormat="1" ht="11.25" customHeight="1" x14ac:dyDescent="0.2">
      <c r="A409" s="2">
        <v>5045</v>
      </c>
      <c r="B409" s="4" t="s">
        <v>21</v>
      </c>
      <c r="C409" s="4" t="s">
        <v>9</v>
      </c>
      <c r="D409" s="4">
        <v>900839128</v>
      </c>
      <c r="E409" s="4" t="s">
        <v>49</v>
      </c>
      <c r="F409" s="4" t="s">
        <v>252</v>
      </c>
      <c r="G409" s="4" t="s">
        <v>74</v>
      </c>
      <c r="H409" s="4" t="s">
        <v>10</v>
      </c>
      <c r="I409" s="4" t="s">
        <v>253</v>
      </c>
      <c r="J409" s="4" t="s">
        <v>11</v>
      </c>
      <c r="K409" s="4" t="s">
        <v>11</v>
      </c>
      <c r="L409" s="4" t="s">
        <v>12</v>
      </c>
      <c r="M409" s="4">
        <v>41181167</v>
      </c>
      <c r="N409" s="4">
        <v>50713028</v>
      </c>
      <c r="O409" s="4">
        <v>28060239</v>
      </c>
      <c r="P409" s="4">
        <v>35291533</v>
      </c>
      <c r="Q409" s="4">
        <v>15421495</v>
      </c>
      <c r="R409" s="4">
        <v>424763</v>
      </c>
      <c r="S409" s="4">
        <v>558823</v>
      </c>
      <c r="T409" s="18">
        <f t="shared" si="34"/>
        <v>1.4675985831767149</v>
      </c>
      <c r="U409" s="29">
        <f t="shared" si="35"/>
        <v>0.69590664158330284</v>
      </c>
      <c r="V409" s="18">
        <f>R409/S409</f>
        <v>0.76010293062382905</v>
      </c>
      <c r="W409" s="18">
        <f t="shared" si="36"/>
        <v>2.7543568246788008E-2</v>
      </c>
      <c r="X409" s="20">
        <f t="shared" si="37"/>
        <v>8.3758161709452644E-3</v>
      </c>
    </row>
    <row r="410" spans="1:24" s="3" customFormat="1" ht="11.25" customHeight="1" x14ac:dyDescent="0.2">
      <c r="A410" s="2">
        <v>5759</v>
      </c>
      <c r="B410" s="4" t="s">
        <v>21</v>
      </c>
      <c r="C410" s="4" t="s">
        <v>9</v>
      </c>
      <c r="D410" s="4">
        <v>901308114</v>
      </c>
      <c r="E410" s="4" t="s">
        <v>49</v>
      </c>
      <c r="F410" s="4" t="s">
        <v>270</v>
      </c>
      <c r="G410" s="4" t="s">
        <v>78</v>
      </c>
      <c r="H410" s="4" t="s">
        <v>10</v>
      </c>
      <c r="I410" s="4" t="s">
        <v>271</v>
      </c>
      <c r="J410" s="4" t="s">
        <v>11</v>
      </c>
      <c r="K410" s="4" t="s">
        <v>11</v>
      </c>
      <c r="L410" s="4" t="s">
        <v>12</v>
      </c>
      <c r="M410" s="4">
        <v>43063626</v>
      </c>
      <c r="N410" s="4">
        <v>63290267</v>
      </c>
      <c r="O410" s="4">
        <v>42410617</v>
      </c>
      <c r="P410" s="4">
        <v>44156200</v>
      </c>
      <c r="Q410" s="4">
        <v>19134067</v>
      </c>
      <c r="R410" s="4">
        <v>6820555</v>
      </c>
      <c r="S410" s="4">
        <v>9465956</v>
      </c>
      <c r="T410" s="18">
        <f t="shared" si="34"/>
        <v>1.015397300161891</v>
      </c>
      <c r="U410" s="29">
        <f t="shared" si="35"/>
        <v>0.69767757497373173</v>
      </c>
      <c r="V410" s="18">
        <f>R410/S410</f>
        <v>0.72053525285771458</v>
      </c>
      <c r="W410" s="18">
        <f t="shared" si="36"/>
        <v>0.35646133150887366</v>
      </c>
      <c r="X410" s="20">
        <f t="shared" si="37"/>
        <v>0.10776625416985522</v>
      </c>
    </row>
    <row r="411" spans="1:24" s="3" customFormat="1" ht="11.25" customHeight="1" x14ac:dyDescent="0.2">
      <c r="A411" s="2">
        <v>5703</v>
      </c>
      <c r="B411" s="4" t="s">
        <v>19</v>
      </c>
      <c r="C411" s="4" t="s">
        <v>9</v>
      </c>
      <c r="D411" s="4">
        <v>804007262</v>
      </c>
      <c r="E411" s="4" t="s">
        <v>49</v>
      </c>
      <c r="F411" s="4" t="s">
        <v>432</v>
      </c>
      <c r="G411" s="4" t="s">
        <v>78</v>
      </c>
      <c r="H411" s="4" t="s">
        <v>10</v>
      </c>
      <c r="I411" s="4" t="s">
        <v>433</v>
      </c>
      <c r="J411" s="4" t="s">
        <v>15</v>
      </c>
      <c r="K411" s="4" t="s">
        <v>431</v>
      </c>
      <c r="L411" s="4" t="s">
        <v>12</v>
      </c>
      <c r="M411" s="4">
        <v>31045169</v>
      </c>
      <c r="N411" s="4">
        <v>36298634</v>
      </c>
      <c r="O411" s="4">
        <v>4265825</v>
      </c>
      <c r="P411" s="4">
        <v>25337846</v>
      </c>
      <c r="Q411" s="4">
        <v>10960788</v>
      </c>
      <c r="R411" s="4">
        <v>-6729750</v>
      </c>
      <c r="S411" s="4"/>
      <c r="T411" s="18">
        <f t="shared" si="34"/>
        <v>7.2776471139814687</v>
      </c>
      <c r="U411" s="29">
        <f t="shared" si="35"/>
        <v>0.69803855428829631</v>
      </c>
      <c r="V411" s="18"/>
      <c r="W411" s="18">
        <f t="shared" si="36"/>
        <v>-0.61398414055631767</v>
      </c>
      <c r="X411" s="20">
        <f t="shared" si="37"/>
        <v>-0.18539953872644355</v>
      </c>
    </row>
    <row r="412" spans="1:24" s="3" customFormat="1" ht="11.25" customHeight="1" x14ac:dyDescent="0.2">
      <c r="A412" s="2">
        <v>42599</v>
      </c>
      <c r="B412" s="4" t="s">
        <v>19</v>
      </c>
      <c r="C412" s="4" t="s">
        <v>9</v>
      </c>
      <c r="D412" s="4">
        <v>901299408</v>
      </c>
      <c r="E412" s="4" t="s">
        <v>49</v>
      </c>
      <c r="F412" s="4" t="s">
        <v>1101</v>
      </c>
      <c r="G412" s="4" t="s">
        <v>74</v>
      </c>
      <c r="H412" s="4" t="s">
        <v>10</v>
      </c>
      <c r="I412" s="4" t="s">
        <v>1100</v>
      </c>
      <c r="J412" s="4" t="s">
        <v>11</v>
      </c>
      <c r="K412" s="4" t="s">
        <v>11</v>
      </c>
      <c r="L412" s="4" t="s">
        <v>12</v>
      </c>
      <c r="M412" s="4">
        <v>31497703</v>
      </c>
      <c r="N412" s="4">
        <v>49786159</v>
      </c>
      <c r="O412" s="4">
        <v>731046</v>
      </c>
      <c r="P412" s="4">
        <v>34837005</v>
      </c>
      <c r="Q412" s="4">
        <v>14949154</v>
      </c>
      <c r="R412" s="4">
        <v>11217</v>
      </c>
      <c r="S412" s="4">
        <v>215189</v>
      </c>
      <c r="T412" s="18">
        <f t="shared" si="34"/>
        <v>43.085801714256014</v>
      </c>
      <c r="U412" s="29">
        <f t="shared" si="35"/>
        <v>0.69973273093833166</v>
      </c>
      <c r="V412" s="18">
        <f>R412/S412</f>
        <v>5.2126270394862194E-2</v>
      </c>
      <c r="W412" s="18">
        <f t="shared" si="36"/>
        <v>7.5034346425222455E-4</v>
      </c>
      <c r="X412" s="20">
        <f t="shared" si="37"/>
        <v>2.2530358286928704E-4</v>
      </c>
    </row>
    <row r="413" spans="1:24" s="3" customFormat="1" ht="11.25" customHeight="1" x14ac:dyDescent="0.2">
      <c r="A413" s="2">
        <v>2255</v>
      </c>
      <c r="B413" s="4" t="s">
        <v>28</v>
      </c>
      <c r="C413" s="4" t="s">
        <v>9</v>
      </c>
      <c r="D413" s="4">
        <v>900031030</v>
      </c>
      <c r="E413" s="4" t="s">
        <v>49</v>
      </c>
      <c r="F413" s="4" t="s">
        <v>1124</v>
      </c>
      <c r="G413" s="4" t="s">
        <v>74</v>
      </c>
      <c r="H413" s="4" t="s">
        <v>10</v>
      </c>
      <c r="I413" s="4" t="s">
        <v>1125</v>
      </c>
      <c r="J413" s="4" t="s">
        <v>17</v>
      </c>
      <c r="K413" s="4" t="s">
        <v>18</v>
      </c>
      <c r="L413" s="4" t="s">
        <v>12</v>
      </c>
      <c r="M413" s="4">
        <v>14991117</v>
      </c>
      <c r="N413" s="4">
        <v>24779608</v>
      </c>
      <c r="O413" s="4">
        <v>4139548</v>
      </c>
      <c r="P413" s="4">
        <v>17379681</v>
      </c>
      <c r="Q413" s="4">
        <v>7399927</v>
      </c>
      <c r="R413" s="4">
        <v>4611649</v>
      </c>
      <c r="S413" s="4">
        <v>3557163</v>
      </c>
      <c r="T413" s="18">
        <f t="shared" si="34"/>
        <v>3.621438137690395</v>
      </c>
      <c r="U413" s="29">
        <f t="shared" si="35"/>
        <v>0.70137029609185098</v>
      </c>
      <c r="V413" s="18">
        <f>R413/S413</f>
        <v>1.296440168752458</v>
      </c>
      <c r="W413" s="18">
        <f t="shared" si="36"/>
        <v>0.62320195861391603</v>
      </c>
      <c r="X413" s="20">
        <f t="shared" si="37"/>
        <v>0.18610661637585227</v>
      </c>
    </row>
    <row r="414" spans="1:24" s="3" customFormat="1" ht="11.25" customHeight="1" x14ac:dyDescent="0.2">
      <c r="A414" s="2">
        <v>33395</v>
      </c>
      <c r="B414" s="4" t="s">
        <v>19</v>
      </c>
      <c r="C414" s="4" t="s">
        <v>9</v>
      </c>
      <c r="D414" s="4">
        <v>900502032</v>
      </c>
      <c r="E414" s="4" t="s">
        <v>49</v>
      </c>
      <c r="F414" s="4" t="s">
        <v>1010</v>
      </c>
      <c r="G414" s="4" t="s">
        <v>74</v>
      </c>
      <c r="H414" s="4" t="s">
        <v>10</v>
      </c>
      <c r="I414" s="4" t="s">
        <v>1011</v>
      </c>
      <c r="J414" s="4" t="s">
        <v>23</v>
      </c>
      <c r="K414" s="4" t="s">
        <v>136</v>
      </c>
      <c r="L414" s="4" t="s">
        <v>12</v>
      </c>
      <c r="M414" s="4">
        <v>5594844</v>
      </c>
      <c r="N414" s="4">
        <v>6240835</v>
      </c>
      <c r="O414" s="4">
        <v>3170245</v>
      </c>
      <c r="P414" s="4">
        <v>4380680</v>
      </c>
      <c r="Q414" s="4">
        <v>1860155</v>
      </c>
      <c r="R414" s="4">
        <v>202403</v>
      </c>
      <c r="S414" s="4">
        <v>2571</v>
      </c>
      <c r="T414" s="18">
        <f t="shared" si="34"/>
        <v>1.7647986196650416</v>
      </c>
      <c r="U414" s="29">
        <f t="shared" si="35"/>
        <v>0.70193812206219197</v>
      </c>
      <c r="V414" s="18">
        <f>R414/S414</f>
        <v>78.725398677557365</v>
      </c>
      <c r="W414" s="18">
        <f t="shared" si="36"/>
        <v>0.10880974972515731</v>
      </c>
      <c r="X414" s="20">
        <f t="shared" si="37"/>
        <v>3.2432038341023275E-2</v>
      </c>
    </row>
    <row r="415" spans="1:24" s="3" customFormat="1" ht="11.25" customHeight="1" x14ac:dyDescent="0.2">
      <c r="A415" s="2">
        <v>4421</v>
      </c>
      <c r="B415" s="4" t="s">
        <v>21</v>
      </c>
      <c r="C415" s="4" t="s">
        <v>9</v>
      </c>
      <c r="D415" s="4">
        <v>900498582</v>
      </c>
      <c r="E415" s="4" t="s">
        <v>49</v>
      </c>
      <c r="F415" s="4" t="s">
        <v>234</v>
      </c>
      <c r="G415" s="4" t="s">
        <v>74</v>
      </c>
      <c r="H415" s="4" t="s">
        <v>10</v>
      </c>
      <c r="I415" s="4" t="s">
        <v>235</v>
      </c>
      <c r="J415" s="4" t="s">
        <v>178</v>
      </c>
      <c r="K415" s="4" t="s">
        <v>179</v>
      </c>
      <c r="L415" s="4" t="s">
        <v>12</v>
      </c>
      <c r="M415" s="4">
        <v>23270886</v>
      </c>
      <c r="N415" s="4">
        <v>26767751</v>
      </c>
      <c r="O415" s="4">
        <v>10912720</v>
      </c>
      <c r="P415" s="4">
        <v>18797599</v>
      </c>
      <c r="Q415" s="4">
        <v>7970152</v>
      </c>
      <c r="R415" s="4">
        <v>4950208</v>
      </c>
      <c r="S415" s="4"/>
      <c r="T415" s="18">
        <f t="shared" si="34"/>
        <v>2.1324551532523515</v>
      </c>
      <c r="U415" s="29">
        <f t="shared" si="35"/>
        <v>0.70224797742626943</v>
      </c>
      <c r="V415" s="18"/>
      <c r="W415" s="18">
        <f t="shared" si="36"/>
        <v>0.62109329909893818</v>
      </c>
      <c r="X415" s="20">
        <f t="shared" si="37"/>
        <v>0.18493178601369983</v>
      </c>
    </row>
    <row r="416" spans="1:24" s="3" customFormat="1" ht="11.25" customHeight="1" x14ac:dyDescent="0.2">
      <c r="A416" s="2">
        <v>3357</v>
      </c>
      <c r="B416" s="4" t="s">
        <v>21</v>
      </c>
      <c r="C416" s="4" t="s">
        <v>9</v>
      </c>
      <c r="D416" s="4">
        <v>900158025</v>
      </c>
      <c r="E416" s="4" t="s">
        <v>49</v>
      </c>
      <c r="F416" s="4" t="s">
        <v>199</v>
      </c>
      <c r="G416" s="4" t="s">
        <v>74</v>
      </c>
      <c r="H416" s="4" t="s">
        <v>10</v>
      </c>
      <c r="I416" s="4" t="s">
        <v>200</v>
      </c>
      <c r="J416" s="4" t="s">
        <v>11</v>
      </c>
      <c r="K416" s="4" t="s">
        <v>11</v>
      </c>
      <c r="L416" s="4" t="s">
        <v>12</v>
      </c>
      <c r="M416" s="4">
        <v>145009308</v>
      </c>
      <c r="N416" s="4">
        <v>155504179</v>
      </c>
      <c r="O416" s="4">
        <v>109011981</v>
      </c>
      <c r="P416" s="4">
        <v>109439244</v>
      </c>
      <c r="Q416" s="4">
        <v>46064935</v>
      </c>
      <c r="R416" s="4">
        <v>33111173</v>
      </c>
      <c r="S416" s="4">
        <v>7007168</v>
      </c>
      <c r="T416" s="18">
        <f t="shared" si="34"/>
        <v>1.330214410102317</v>
      </c>
      <c r="U416" s="29">
        <f t="shared" si="35"/>
        <v>0.70377043693468844</v>
      </c>
      <c r="V416" s="18">
        <f>R416/S416</f>
        <v>4.7253288347018367</v>
      </c>
      <c r="W416" s="18">
        <f t="shared" si="36"/>
        <v>0.71879343800224615</v>
      </c>
      <c r="X416" s="20">
        <f t="shared" si="37"/>
        <v>0.21292786607361852</v>
      </c>
    </row>
    <row r="417" spans="1:24" s="3" customFormat="1" ht="11.25" customHeight="1" x14ac:dyDescent="0.2">
      <c r="A417" s="2">
        <v>2223</v>
      </c>
      <c r="B417" s="4" t="s">
        <v>21</v>
      </c>
      <c r="C417" s="4" t="s">
        <v>9</v>
      </c>
      <c r="D417" s="4">
        <v>860064038</v>
      </c>
      <c r="E417" s="4" t="s">
        <v>49</v>
      </c>
      <c r="F417" s="4" t="s">
        <v>151</v>
      </c>
      <c r="G417" s="4" t="s">
        <v>74</v>
      </c>
      <c r="H417" s="4" t="s">
        <v>10</v>
      </c>
      <c r="I417" s="4" t="s">
        <v>152</v>
      </c>
      <c r="J417" s="4" t="s">
        <v>23</v>
      </c>
      <c r="K417" s="4" t="s">
        <v>136</v>
      </c>
      <c r="L417" s="4" t="s">
        <v>12</v>
      </c>
      <c r="M417" s="4">
        <v>118725068</v>
      </c>
      <c r="N417" s="4">
        <v>171113998</v>
      </c>
      <c r="O417" s="4">
        <v>102809501</v>
      </c>
      <c r="P417" s="4">
        <v>120630911</v>
      </c>
      <c r="Q417" s="4">
        <v>50483087</v>
      </c>
      <c r="R417" s="4">
        <v>17314995</v>
      </c>
      <c r="S417" s="4">
        <v>0</v>
      </c>
      <c r="T417" s="18">
        <f t="shared" si="34"/>
        <v>1.1548063831182296</v>
      </c>
      <c r="U417" s="29">
        <f t="shared" si="35"/>
        <v>0.70497394958885828</v>
      </c>
      <c r="V417" s="18"/>
      <c r="W417" s="18">
        <f t="shared" si="36"/>
        <v>0.34298605788508929</v>
      </c>
      <c r="X417" s="20">
        <f t="shared" si="37"/>
        <v>0.10118982200392512</v>
      </c>
    </row>
    <row r="418" spans="1:24" s="3" customFormat="1" ht="11.25" customHeight="1" x14ac:dyDescent="0.2">
      <c r="A418" s="2">
        <v>26461</v>
      </c>
      <c r="B418" s="4" t="s">
        <v>19</v>
      </c>
      <c r="C418" s="4" t="s">
        <v>9</v>
      </c>
      <c r="D418" s="4">
        <v>900254658</v>
      </c>
      <c r="E418" s="4" t="s">
        <v>49</v>
      </c>
      <c r="F418" s="4" t="s">
        <v>860</v>
      </c>
      <c r="G418" s="4" t="s">
        <v>74</v>
      </c>
      <c r="H418" s="4" t="s">
        <v>10</v>
      </c>
      <c r="I418" s="4" t="s">
        <v>861</v>
      </c>
      <c r="J418" s="4" t="s">
        <v>11</v>
      </c>
      <c r="K418" s="4" t="s">
        <v>11</v>
      </c>
      <c r="L418" s="4" t="s">
        <v>12</v>
      </c>
      <c r="M418" s="4">
        <v>18243885</v>
      </c>
      <c r="N418" s="4">
        <v>20000593</v>
      </c>
      <c r="O418" s="4">
        <v>3466556</v>
      </c>
      <c r="P418" s="4">
        <v>14099966</v>
      </c>
      <c r="Q418" s="4">
        <v>5900627</v>
      </c>
      <c r="R418" s="4">
        <v>37067</v>
      </c>
      <c r="S418" s="4">
        <v>572668</v>
      </c>
      <c r="T418" s="18">
        <f t="shared" si="34"/>
        <v>5.2628271402510158</v>
      </c>
      <c r="U418" s="29">
        <f t="shared" si="35"/>
        <v>0.70497739742016652</v>
      </c>
      <c r="V418" s="18">
        <f>R418/S418</f>
        <v>6.4726857446199187E-2</v>
      </c>
      <c r="W418" s="18">
        <f t="shared" si="36"/>
        <v>6.2818747905942877E-3</v>
      </c>
      <c r="X418" s="20">
        <f t="shared" si="37"/>
        <v>1.8532950498017734E-3</v>
      </c>
    </row>
    <row r="419" spans="1:24" s="3" customFormat="1" ht="11.25" customHeight="1" x14ac:dyDescent="0.2">
      <c r="A419" s="2">
        <v>27427</v>
      </c>
      <c r="B419" s="4" t="s">
        <v>19</v>
      </c>
      <c r="C419" s="4" t="s">
        <v>9</v>
      </c>
      <c r="D419" s="4">
        <v>900298074</v>
      </c>
      <c r="E419" s="4" t="s">
        <v>49</v>
      </c>
      <c r="F419" s="4" t="s">
        <v>880</v>
      </c>
      <c r="G419" s="4" t="s">
        <v>74</v>
      </c>
      <c r="H419" s="4" t="s">
        <v>10</v>
      </c>
      <c r="I419" s="4" t="s">
        <v>881</v>
      </c>
      <c r="J419" s="4" t="s">
        <v>178</v>
      </c>
      <c r="K419" s="4" t="s">
        <v>179</v>
      </c>
      <c r="L419" s="4" t="s">
        <v>12</v>
      </c>
      <c r="M419" s="4">
        <v>77753137</v>
      </c>
      <c r="N419" s="4">
        <v>100717315</v>
      </c>
      <c r="O419" s="4">
        <v>516186</v>
      </c>
      <c r="P419" s="4">
        <v>71040988</v>
      </c>
      <c r="Q419" s="4">
        <v>29676327</v>
      </c>
      <c r="R419" s="4">
        <v>10009199</v>
      </c>
      <c r="S419" s="4">
        <v>14365778</v>
      </c>
      <c r="T419" s="18">
        <f t="shared" si="34"/>
        <v>150.63007714273536</v>
      </c>
      <c r="U419" s="28">
        <f t="shared" si="35"/>
        <v>0.70535029652051384</v>
      </c>
      <c r="V419" s="18">
        <f>R419/S419</f>
        <v>0.69673908367510617</v>
      </c>
      <c r="W419" s="18">
        <f t="shared" si="36"/>
        <v>0.3372789024733418</v>
      </c>
      <c r="X419" s="20">
        <f t="shared" si="37"/>
        <v>9.9379128603656677E-2</v>
      </c>
    </row>
    <row r="420" spans="1:24" s="3" customFormat="1" ht="11.25" customHeight="1" x14ac:dyDescent="0.2">
      <c r="A420" s="2">
        <v>5629</v>
      </c>
      <c r="B420" s="4" t="s">
        <v>19</v>
      </c>
      <c r="C420" s="4" t="s">
        <v>9</v>
      </c>
      <c r="D420" s="4">
        <v>804003084</v>
      </c>
      <c r="E420" s="4" t="s">
        <v>49</v>
      </c>
      <c r="F420" s="4" t="s">
        <v>429</v>
      </c>
      <c r="G420" s="4" t="s">
        <v>78</v>
      </c>
      <c r="H420" s="4" t="s">
        <v>10</v>
      </c>
      <c r="I420" s="4" t="s">
        <v>430</v>
      </c>
      <c r="J420" s="4" t="s">
        <v>15</v>
      </c>
      <c r="K420" s="4" t="s">
        <v>431</v>
      </c>
      <c r="L420" s="4" t="s">
        <v>12</v>
      </c>
      <c r="M420" s="4">
        <v>45370963</v>
      </c>
      <c r="N420" s="4">
        <v>57690477</v>
      </c>
      <c r="O420" s="4">
        <v>22456176</v>
      </c>
      <c r="P420" s="4">
        <v>40766910</v>
      </c>
      <c r="Q420" s="4">
        <v>16923567</v>
      </c>
      <c r="R420" s="4">
        <v>5141622</v>
      </c>
      <c r="S420" s="4">
        <v>3649356</v>
      </c>
      <c r="T420" s="18">
        <f t="shared" si="34"/>
        <v>2.0204224886730491</v>
      </c>
      <c r="U420" s="28">
        <f t="shared" si="35"/>
        <v>0.70664886338173283</v>
      </c>
      <c r="V420" s="18">
        <f>R420/S420</f>
        <v>1.4089121477871711</v>
      </c>
      <c r="W420" s="18">
        <f t="shared" si="36"/>
        <v>0.30381431999530595</v>
      </c>
      <c r="X420" s="20">
        <f t="shared" si="37"/>
        <v>8.9124276091528939E-2</v>
      </c>
    </row>
    <row r="421" spans="1:24" s="3" customFormat="1" ht="11.25" customHeight="1" x14ac:dyDescent="0.2">
      <c r="A421" s="2">
        <v>11021</v>
      </c>
      <c r="B421" s="4" t="s">
        <v>19</v>
      </c>
      <c r="C421" s="4" t="s">
        <v>9</v>
      </c>
      <c r="D421" s="4">
        <v>830054644</v>
      </c>
      <c r="E421" s="4" t="s">
        <v>49</v>
      </c>
      <c r="F421" s="4" t="s">
        <v>548</v>
      </c>
      <c r="G421" s="4" t="s">
        <v>74</v>
      </c>
      <c r="H421" s="4" t="s">
        <v>10</v>
      </c>
      <c r="I421" s="4" t="s">
        <v>549</v>
      </c>
      <c r="J421" s="4" t="s">
        <v>11</v>
      </c>
      <c r="K421" s="4" t="s">
        <v>11</v>
      </c>
      <c r="L421" s="4" t="s">
        <v>12</v>
      </c>
      <c r="M421" s="4">
        <v>5541699</v>
      </c>
      <c r="N421" s="4">
        <v>7063420</v>
      </c>
      <c r="O421" s="4">
        <v>2057884</v>
      </c>
      <c r="P421" s="4">
        <v>5042176</v>
      </c>
      <c r="Q421" s="4">
        <v>2021244</v>
      </c>
      <c r="R421" s="4">
        <v>1042933</v>
      </c>
      <c r="S421" s="4">
        <v>307945</v>
      </c>
      <c r="T421" s="18">
        <f t="shared" si="34"/>
        <v>2.692911262248018</v>
      </c>
      <c r="U421" s="28">
        <f t="shared" si="35"/>
        <v>0.71384343561617458</v>
      </c>
      <c r="V421" s="18">
        <f>R421/S421</f>
        <v>3.3867508808391107</v>
      </c>
      <c r="W421" s="18">
        <f t="shared" si="36"/>
        <v>0.51598569989570775</v>
      </c>
      <c r="X421" s="20">
        <f t="shared" si="37"/>
        <v>0.14765269515333931</v>
      </c>
    </row>
    <row r="422" spans="1:24" s="3" customFormat="1" ht="11.25" customHeight="1" x14ac:dyDescent="0.2">
      <c r="A422" s="2">
        <v>5709</v>
      </c>
      <c r="B422" s="4" t="s">
        <v>21</v>
      </c>
      <c r="C422" s="4" t="s">
        <v>9</v>
      </c>
      <c r="D422" s="4">
        <v>901274344</v>
      </c>
      <c r="E422" s="4" t="s">
        <v>49</v>
      </c>
      <c r="F422" s="4" t="s">
        <v>268</v>
      </c>
      <c r="G422" s="4" t="s">
        <v>74</v>
      </c>
      <c r="H422" s="4" t="s">
        <v>10</v>
      </c>
      <c r="I422" s="4" t="s">
        <v>269</v>
      </c>
      <c r="J422" s="4" t="s">
        <v>17</v>
      </c>
      <c r="K422" s="4" t="s">
        <v>18</v>
      </c>
      <c r="L422" s="4" t="s">
        <v>12</v>
      </c>
      <c r="M422" s="4">
        <v>8654865</v>
      </c>
      <c r="N422" s="4">
        <v>9569265</v>
      </c>
      <c r="O422" s="4">
        <v>6884858</v>
      </c>
      <c r="P422" s="4">
        <v>6884858</v>
      </c>
      <c r="Q422" s="4">
        <v>2684407</v>
      </c>
      <c r="R422" s="4">
        <v>879699</v>
      </c>
      <c r="S422" s="4"/>
      <c r="T422" s="18">
        <f t="shared" si="34"/>
        <v>1.2570869290259872</v>
      </c>
      <c r="U422" s="28">
        <f t="shared" si="35"/>
        <v>0.7194761562147145</v>
      </c>
      <c r="V422" s="18"/>
      <c r="W422" s="18">
        <f t="shared" si="36"/>
        <v>0.32770701313176431</v>
      </c>
      <c r="X422" s="20">
        <f t="shared" si="37"/>
        <v>9.1929630959117548E-2</v>
      </c>
    </row>
    <row r="423" spans="1:24" s="3" customFormat="1" ht="11.25" customHeight="1" x14ac:dyDescent="0.2">
      <c r="A423" s="2">
        <v>6117</v>
      </c>
      <c r="B423" s="4" t="s">
        <v>19</v>
      </c>
      <c r="C423" s="4" t="s">
        <v>9</v>
      </c>
      <c r="D423" s="4">
        <v>805007050</v>
      </c>
      <c r="E423" s="4" t="s">
        <v>49</v>
      </c>
      <c r="F423" s="4" t="s">
        <v>447</v>
      </c>
      <c r="G423" s="4" t="s">
        <v>74</v>
      </c>
      <c r="H423" s="4" t="s">
        <v>10</v>
      </c>
      <c r="I423" s="4" t="s">
        <v>448</v>
      </c>
      <c r="J423" s="4" t="s">
        <v>178</v>
      </c>
      <c r="K423" s="4" t="s">
        <v>179</v>
      </c>
      <c r="L423" s="4" t="s">
        <v>12</v>
      </c>
      <c r="M423" s="4">
        <v>38343266</v>
      </c>
      <c r="N423" s="4">
        <v>51187174</v>
      </c>
      <c r="O423" s="4">
        <v>21975889</v>
      </c>
      <c r="P423" s="4">
        <v>37090685</v>
      </c>
      <c r="Q423" s="4">
        <v>14096489</v>
      </c>
      <c r="R423" s="4">
        <v>4782670</v>
      </c>
      <c r="S423" s="4">
        <v>3008121</v>
      </c>
      <c r="T423" s="18">
        <f t="shared" si="34"/>
        <v>1.7447879355415383</v>
      </c>
      <c r="U423" s="28">
        <f t="shared" si="35"/>
        <v>0.72460896161214139</v>
      </c>
      <c r="V423" s="18">
        <f>R423/S423</f>
        <v>1.5899194214594425</v>
      </c>
      <c r="W423" s="18">
        <f t="shared" si="36"/>
        <v>0.33928093726033481</v>
      </c>
      <c r="X423" s="20">
        <f t="shared" si="37"/>
        <v>9.3434929617329535E-2</v>
      </c>
    </row>
    <row r="424" spans="1:24" s="3" customFormat="1" ht="11.25" customHeight="1" x14ac:dyDescent="0.2">
      <c r="A424" s="2">
        <v>4085</v>
      </c>
      <c r="B424" s="4" t="s">
        <v>21</v>
      </c>
      <c r="C424" s="4" t="s">
        <v>9</v>
      </c>
      <c r="D424" s="4">
        <v>900397663</v>
      </c>
      <c r="E424" s="4" t="s">
        <v>49</v>
      </c>
      <c r="F424" s="4" t="s">
        <v>215</v>
      </c>
      <c r="G424" s="4" t="s">
        <v>74</v>
      </c>
      <c r="H424" s="4" t="s">
        <v>10</v>
      </c>
      <c r="I424" s="4" t="s">
        <v>216</v>
      </c>
      <c r="J424" s="4" t="s">
        <v>11</v>
      </c>
      <c r="K424" s="4" t="s">
        <v>11</v>
      </c>
      <c r="L424" s="4" t="s">
        <v>12</v>
      </c>
      <c r="M424" s="4">
        <v>24325274</v>
      </c>
      <c r="N424" s="4">
        <v>25715107</v>
      </c>
      <c r="O424" s="4">
        <v>18701865</v>
      </c>
      <c r="P424" s="4">
        <v>18701865</v>
      </c>
      <c r="Q424" s="4">
        <v>7013242</v>
      </c>
      <c r="R424" s="4">
        <v>726342</v>
      </c>
      <c r="S424" s="4"/>
      <c r="T424" s="18">
        <f t="shared" si="34"/>
        <v>1.3006870705140905</v>
      </c>
      <c r="U424" s="28">
        <f t="shared" si="35"/>
        <v>0.72727152175567455</v>
      </c>
      <c r="V424" s="18"/>
      <c r="W424" s="18">
        <f t="shared" si="36"/>
        <v>0.10356722326136757</v>
      </c>
      <c r="X424" s="20">
        <f t="shared" si="37"/>
        <v>2.8245731196063079E-2</v>
      </c>
    </row>
    <row r="425" spans="1:24" s="3" customFormat="1" ht="11.25" customHeight="1" x14ac:dyDescent="0.2">
      <c r="A425" s="2">
        <v>34149</v>
      </c>
      <c r="B425" s="4" t="s">
        <v>19</v>
      </c>
      <c r="C425" s="4" t="s">
        <v>9</v>
      </c>
      <c r="D425" s="4">
        <v>900537099</v>
      </c>
      <c r="E425" s="4" t="s">
        <v>49</v>
      </c>
      <c r="F425" s="4" t="s">
        <v>1027</v>
      </c>
      <c r="G425" s="4" t="s">
        <v>74</v>
      </c>
      <c r="H425" s="4" t="s">
        <v>10</v>
      </c>
      <c r="I425" s="4" t="s">
        <v>1028</v>
      </c>
      <c r="J425" s="4" t="s">
        <v>11</v>
      </c>
      <c r="K425" s="4" t="s">
        <v>11</v>
      </c>
      <c r="L425" s="4" t="s">
        <v>12</v>
      </c>
      <c r="M425" s="4">
        <v>26220857</v>
      </c>
      <c r="N425" s="4">
        <v>37209616</v>
      </c>
      <c r="O425" s="4">
        <v>20892440</v>
      </c>
      <c r="P425" s="4">
        <v>27111831</v>
      </c>
      <c r="Q425" s="4">
        <v>10097785</v>
      </c>
      <c r="R425" s="4">
        <v>932474</v>
      </c>
      <c r="S425" s="4"/>
      <c r="T425" s="18">
        <f t="shared" si="34"/>
        <v>1.255040435679126</v>
      </c>
      <c r="U425" s="28">
        <f t="shared" si="35"/>
        <v>0.72862431582201759</v>
      </c>
      <c r="V425" s="18"/>
      <c r="W425" s="18">
        <f t="shared" si="36"/>
        <v>9.2344410185005915E-2</v>
      </c>
      <c r="X425" s="20">
        <f t="shared" si="37"/>
        <v>2.5060027493968226E-2</v>
      </c>
    </row>
    <row r="426" spans="1:24" s="3" customFormat="1" ht="11.25" customHeight="1" x14ac:dyDescent="0.2">
      <c r="A426" s="2">
        <v>28935</v>
      </c>
      <c r="B426" s="4" t="s">
        <v>19</v>
      </c>
      <c r="C426" s="4" t="s">
        <v>9</v>
      </c>
      <c r="D426" s="4">
        <v>900353389</v>
      </c>
      <c r="E426" s="4" t="s">
        <v>49</v>
      </c>
      <c r="F426" s="4" t="s">
        <v>925</v>
      </c>
      <c r="G426" s="4" t="s">
        <v>74</v>
      </c>
      <c r="H426" s="4" t="s">
        <v>105</v>
      </c>
      <c r="I426" s="4" t="s">
        <v>926</v>
      </c>
      <c r="J426" s="4" t="s">
        <v>11</v>
      </c>
      <c r="K426" s="4" t="s">
        <v>11</v>
      </c>
      <c r="L426" s="4" t="s">
        <v>12</v>
      </c>
      <c r="M426" s="4">
        <v>16796340</v>
      </c>
      <c r="N426" s="4">
        <v>17769807</v>
      </c>
      <c r="O426" s="4">
        <v>699098</v>
      </c>
      <c r="P426" s="4">
        <v>12948673</v>
      </c>
      <c r="Q426" s="4">
        <v>4821134</v>
      </c>
      <c r="R426" s="4">
        <v>7266472</v>
      </c>
      <c r="S426" s="4">
        <v>59277</v>
      </c>
      <c r="T426" s="18">
        <f t="shared" si="34"/>
        <v>24.025730298184232</v>
      </c>
      <c r="U426" s="28">
        <f t="shared" si="35"/>
        <v>0.72868956877246893</v>
      </c>
      <c r="V426" s="18">
        <f>R426/S426</f>
        <v>122.58501611080183</v>
      </c>
      <c r="W426" s="18">
        <f t="shared" si="36"/>
        <v>1.5072122036018911</v>
      </c>
      <c r="X426" s="20">
        <f t="shared" si="37"/>
        <v>0.40892239291062643</v>
      </c>
    </row>
    <row r="427" spans="1:24" s="3" customFormat="1" ht="11.25" customHeight="1" x14ac:dyDescent="0.2">
      <c r="A427" s="2">
        <v>25199</v>
      </c>
      <c r="B427" s="4" t="s">
        <v>19</v>
      </c>
      <c r="C427" s="4" t="s">
        <v>9</v>
      </c>
      <c r="D427" s="4">
        <v>900200526</v>
      </c>
      <c r="E427" s="4" t="s">
        <v>49</v>
      </c>
      <c r="F427" s="4" t="s">
        <v>844</v>
      </c>
      <c r="G427" s="4" t="s">
        <v>78</v>
      </c>
      <c r="H427" s="4" t="s">
        <v>10</v>
      </c>
      <c r="I427" s="4" t="s">
        <v>845</v>
      </c>
      <c r="J427" s="4" t="s">
        <v>11</v>
      </c>
      <c r="K427" s="4" t="s">
        <v>11</v>
      </c>
      <c r="L427" s="4" t="s">
        <v>12</v>
      </c>
      <c r="M427" s="4">
        <v>9285521</v>
      </c>
      <c r="N427" s="4">
        <v>12106187</v>
      </c>
      <c r="O427" s="4">
        <v>3170245</v>
      </c>
      <c r="P427" s="4">
        <v>8860656</v>
      </c>
      <c r="Q427" s="4">
        <v>3245531</v>
      </c>
      <c r="R427" s="4">
        <v>1178211</v>
      </c>
      <c r="S427" s="4">
        <v>920474</v>
      </c>
      <c r="T427" s="18">
        <f t="shared" si="34"/>
        <v>2.9289600646006853</v>
      </c>
      <c r="U427" s="28">
        <f t="shared" si="35"/>
        <v>0.7319113772156336</v>
      </c>
      <c r="V427" s="18">
        <f>R427/S427</f>
        <v>1.2800046497782664</v>
      </c>
      <c r="W427" s="18">
        <f t="shared" si="36"/>
        <v>0.36302564973189289</v>
      </c>
      <c r="X427" s="20">
        <f t="shared" si="37"/>
        <v>9.7323046472022945E-2</v>
      </c>
    </row>
    <row r="428" spans="1:24" s="3" customFormat="1" ht="11.25" customHeight="1" x14ac:dyDescent="0.2">
      <c r="A428" s="2">
        <v>25241</v>
      </c>
      <c r="B428" s="4" t="s">
        <v>19</v>
      </c>
      <c r="C428" s="4" t="s">
        <v>9</v>
      </c>
      <c r="D428" s="4">
        <v>900202168</v>
      </c>
      <c r="E428" s="4" t="s">
        <v>49</v>
      </c>
      <c r="F428" s="4" t="s">
        <v>846</v>
      </c>
      <c r="G428" s="4" t="s">
        <v>74</v>
      </c>
      <c r="H428" s="4" t="s">
        <v>14</v>
      </c>
      <c r="I428" s="4" t="s">
        <v>847</v>
      </c>
      <c r="J428" s="4" t="s">
        <v>11</v>
      </c>
      <c r="K428" s="4" t="s">
        <v>11</v>
      </c>
      <c r="L428" s="4" t="s">
        <v>12</v>
      </c>
      <c r="M428" s="4">
        <v>35063072</v>
      </c>
      <c r="N428" s="4">
        <v>36525494</v>
      </c>
      <c r="O428" s="4">
        <v>699098</v>
      </c>
      <c r="P428" s="4">
        <v>26781343</v>
      </c>
      <c r="Q428" s="4">
        <v>9744151</v>
      </c>
      <c r="R428" s="4">
        <v>-526411</v>
      </c>
      <c r="S428" s="4"/>
      <c r="T428" s="18">
        <f t="shared" si="34"/>
        <v>50.154730810272667</v>
      </c>
      <c r="U428" s="28">
        <f t="shared" si="35"/>
        <v>0.73322329329755265</v>
      </c>
      <c r="V428" s="18"/>
      <c r="W428" s="18">
        <f t="shared" si="36"/>
        <v>-5.4023280222155835E-2</v>
      </c>
      <c r="X428" s="20">
        <f t="shared" si="37"/>
        <v>-1.441215278293019E-2</v>
      </c>
    </row>
    <row r="429" spans="1:24" s="3" customFormat="1" ht="11.25" customHeight="1" x14ac:dyDescent="0.2">
      <c r="A429" s="2">
        <v>1487</v>
      </c>
      <c r="B429" s="4" t="s">
        <v>21</v>
      </c>
      <c r="C429" s="4" t="s">
        <v>9</v>
      </c>
      <c r="D429" s="4">
        <v>830060331</v>
      </c>
      <c r="E429" s="4" t="s">
        <v>49</v>
      </c>
      <c r="F429" s="4" t="s">
        <v>115</v>
      </c>
      <c r="G429" s="4" t="s">
        <v>74</v>
      </c>
      <c r="H429" s="4" t="s">
        <v>10</v>
      </c>
      <c r="I429" s="4" t="s">
        <v>116</v>
      </c>
      <c r="J429" s="4" t="s">
        <v>23</v>
      </c>
      <c r="K429" s="4" t="s">
        <v>117</v>
      </c>
      <c r="L429" s="4" t="s">
        <v>12</v>
      </c>
      <c r="M429" s="4">
        <v>383180781</v>
      </c>
      <c r="N429" s="4">
        <v>524928584</v>
      </c>
      <c r="O429" s="4">
        <v>347268080</v>
      </c>
      <c r="P429" s="4">
        <v>385140335</v>
      </c>
      <c r="Q429" s="4">
        <v>139788249</v>
      </c>
      <c r="R429" s="4">
        <v>47932548</v>
      </c>
      <c r="S429" s="4">
        <v>1211701</v>
      </c>
      <c r="T429" s="18">
        <f t="shared" si="34"/>
        <v>1.1034149208300401</v>
      </c>
      <c r="U429" s="28">
        <f t="shared" si="35"/>
        <v>0.73370044371597798</v>
      </c>
      <c r="V429" s="18">
        <f t="shared" ref="V429:V434" si="39">R429/S429</f>
        <v>39.558065892493282</v>
      </c>
      <c r="W429" s="18">
        <f t="shared" si="36"/>
        <v>0.34289397243970055</v>
      </c>
      <c r="X429" s="20">
        <f t="shared" si="37"/>
        <v>9.1312512713157948E-2</v>
      </c>
    </row>
    <row r="430" spans="1:24" s="3" customFormat="1" ht="11.25" customHeight="1" x14ac:dyDescent="0.2">
      <c r="A430" s="2">
        <v>2963</v>
      </c>
      <c r="B430" s="4" t="s">
        <v>19</v>
      </c>
      <c r="C430" s="4" t="s">
        <v>9</v>
      </c>
      <c r="D430" s="4">
        <v>800164421</v>
      </c>
      <c r="E430" s="4" t="s">
        <v>49</v>
      </c>
      <c r="F430" s="4" t="s">
        <v>358</v>
      </c>
      <c r="G430" s="4" t="s">
        <v>74</v>
      </c>
      <c r="H430" s="4" t="s">
        <v>10</v>
      </c>
      <c r="I430" s="4" t="s">
        <v>359</v>
      </c>
      <c r="J430" s="4" t="s">
        <v>178</v>
      </c>
      <c r="K430" s="4" t="s">
        <v>179</v>
      </c>
      <c r="L430" s="4" t="s">
        <v>12</v>
      </c>
      <c r="M430" s="4">
        <v>4587205</v>
      </c>
      <c r="N430" s="4">
        <v>5172625</v>
      </c>
      <c r="O430" s="4">
        <v>1350514</v>
      </c>
      <c r="P430" s="4">
        <v>3795493</v>
      </c>
      <c r="Q430" s="4">
        <v>1377132</v>
      </c>
      <c r="R430" s="4">
        <v>523022</v>
      </c>
      <c r="S430" s="4">
        <v>125878</v>
      </c>
      <c r="T430" s="18">
        <f t="shared" si="34"/>
        <v>3.3966363917737987</v>
      </c>
      <c r="U430" s="28">
        <f t="shared" si="35"/>
        <v>0.73376535124815734</v>
      </c>
      <c r="V430" s="18">
        <f t="shared" si="39"/>
        <v>4.1549913408220656</v>
      </c>
      <c r="W430" s="18">
        <f t="shared" si="36"/>
        <v>0.3797907535370611</v>
      </c>
      <c r="X430" s="20">
        <f t="shared" si="37"/>
        <v>0.10111345786713709</v>
      </c>
    </row>
    <row r="431" spans="1:24" s="3" customFormat="1" ht="11.25" customHeight="1" x14ac:dyDescent="0.2">
      <c r="A431" s="2">
        <v>24431</v>
      </c>
      <c r="B431" s="4" t="s">
        <v>19</v>
      </c>
      <c r="C431" s="4" t="s">
        <v>9</v>
      </c>
      <c r="D431" s="4">
        <v>900170399</v>
      </c>
      <c r="E431" s="4" t="s">
        <v>49</v>
      </c>
      <c r="F431" s="4" t="s">
        <v>830</v>
      </c>
      <c r="G431" s="4" t="s">
        <v>74</v>
      </c>
      <c r="H431" s="4" t="s">
        <v>10</v>
      </c>
      <c r="I431" s="4" t="s">
        <v>831</v>
      </c>
      <c r="J431" s="4" t="s">
        <v>11</v>
      </c>
      <c r="K431" s="4" t="s">
        <v>11</v>
      </c>
      <c r="L431" s="4" t="s">
        <v>12</v>
      </c>
      <c r="M431" s="4">
        <v>44557447</v>
      </c>
      <c r="N431" s="4">
        <v>46254536</v>
      </c>
      <c r="O431" s="4">
        <v>3466556</v>
      </c>
      <c r="P431" s="4">
        <v>33954968</v>
      </c>
      <c r="Q431" s="4">
        <v>12299568</v>
      </c>
      <c r="R431" s="4">
        <v>5748954</v>
      </c>
      <c r="S431" s="4">
        <v>3045722</v>
      </c>
      <c r="T431" s="18">
        <f t="shared" si="34"/>
        <v>12.853520035447286</v>
      </c>
      <c r="U431" s="28">
        <f t="shared" si="35"/>
        <v>0.73408947394910629</v>
      </c>
      <c r="V431" s="18">
        <f t="shared" si="39"/>
        <v>1.8875504724331373</v>
      </c>
      <c r="W431" s="18">
        <f t="shared" si="36"/>
        <v>0.46741105053445781</v>
      </c>
      <c r="X431" s="20">
        <f t="shared" si="37"/>
        <v>0.12428951832961853</v>
      </c>
    </row>
    <row r="432" spans="1:24" s="3" customFormat="1" ht="11.25" customHeight="1" x14ac:dyDescent="0.2">
      <c r="A432" s="2">
        <v>23665</v>
      </c>
      <c r="B432" s="4" t="s">
        <v>19</v>
      </c>
      <c r="C432" s="4" t="s">
        <v>9</v>
      </c>
      <c r="D432" s="4">
        <v>900140082</v>
      </c>
      <c r="E432" s="4" t="s">
        <v>49</v>
      </c>
      <c r="F432" s="4" t="s">
        <v>812</v>
      </c>
      <c r="G432" s="4" t="s">
        <v>74</v>
      </c>
      <c r="H432" s="4" t="s">
        <v>75</v>
      </c>
      <c r="I432" s="4" t="s">
        <v>813</v>
      </c>
      <c r="J432" s="4" t="s">
        <v>11</v>
      </c>
      <c r="K432" s="4" t="s">
        <v>11</v>
      </c>
      <c r="L432" s="4" t="s">
        <v>12</v>
      </c>
      <c r="M432" s="4">
        <v>14071693</v>
      </c>
      <c r="N432" s="4">
        <v>23784103</v>
      </c>
      <c r="O432" s="4">
        <v>1730981</v>
      </c>
      <c r="P432" s="4">
        <v>17479087</v>
      </c>
      <c r="Q432" s="4">
        <v>6305016</v>
      </c>
      <c r="R432" s="4">
        <v>-1324795</v>
      </c>
      <c r="S432" s="4">
        <v>1012096</v>
      </c>
      <c r="T432" s="18">
        <f t="shared" si="34"/>
        <v>8.1293168440323722</v>
      </c>
      <c r="U432" s="28">
        <f t="shared" si="35"/>
        <v>0.73490629434290622</v>
      </c>
      <c r="V432" s="18">
        <f t="shared" si="39"/>
        <v>-1.3089617980902997</v>
      </c>
      <c r="W432" s="18">
        <f t="shared" si="36"/>
        <v>-0.21011762698143827</v>
      </c>
      <c r="X432" s="20">
        <f t="shared" si="37"/>
        <v>-5.5700860360384415E-2</v>
      </c>
    </row>
    <row r="433" spans="1:24" s="3" customFormat="1" ht="11.25" customHeight="1" x14ac:dyDescent="0.2">
      <c r="A433" s="2">
        <v>19259</v>
      </c>
      <c r="B433" s="4" t="s">
        <v>19</v>
      </c>
      <c r="C433" s="4" t="s">
        <v>9</v>
      </c>
      <c r="D433" s="4">
        <v>890912306</v>
      </c>
      <c r="E433" s="4" t="s">
        <v>49</v>
      </c>
      <c r="F433" s="4" t="s">
        <v>728</v>
      </c>
      <c r="G433" s="4" t="s">
        <v>74</v>
      </c>
      <c r="H433" s="4" t="s">
        <v>10</v>
      </c>
      <c r="I433" s="4" t="s">
        <v>729</v>
      </c>
      <c r="J433" s="4" t="s">
        <v>13</v>
      </c>
      <c r="K433" s="4" t="s">
        <v>103</v>
      </c>
      <c r="L433" s="4" t="s">
        <v>12</v>
      </c>
      <c r="M433" s="4">
        <v>4821594</v>
      </c>
      <c r="N433" s="4">
        <v>6533185</v>
      </c>
      <c r="O433" s="4">
        <v>1730981</v>
      </c>
      <c r="P433" s="4">
        <v>4814433</v>
      </c>
      <c r="Q433" s="4">
        <v>1718752</v>
      </c>
      <c r="R433" s="4">
        <v>575552</v>
      </c>
      <c r="S433" s="4">
        <v>439081</v>
      </c>
      <c r="T433" s="18">
        <f t="shared" si="34"/>
        <v>2.7854690490536869</v>
      </c>
      <c r="U433" s="28">
        <f t="shared" si="35"/>
        <v>0.73691974129004456</v>
      </c>
      <c r="V433" s="18">
        <f t="shared" si="39"/>
        <v>1.3108105338195002</v>
      </c>
      <c r="W433" s="18">
        <f t="shared" si="36"/>
        <v>0.3348662285192977</v>
      </c>
      <c r="X433" s="20">
        <f t="shared" si="37"/>
        <v>8.8096694032083894E-2</v>
      </c>
    </row>
    <row r="434" spans="1:24" s="3" customFormat="1" ht="11.25" customHeight="1" x14ac:dyDescent="0.2">
      <c r="A434" s="2">
        <v>37505</v>
      </c>
      <c r="B434" s="4" t="s">
        <v>19</v>
      </c>
      <c r="C434" s="4" t="s">
        <v>9</v>
      </c>
      <c r="D434" s="4">
        <v>900739798</v>
      </c>
      <c r="E434" s="4" t="s">
        <v>49</v>
      </c>
      <c r="F434" s="4" t="s">
        <v>1068</v>
      </c>
      <c r="G434" s="4" t="s">
        <v>74</v>
      </c>
      <c r="H434" s="4" t="s">
        <v>10</v>
      </c>
      <c r="I434" s="4" t="s">
        <v>1069</v>
      </c>
      <c r="J434" s="4" t="s">
        <v>178</v>
      </c>
      <c r="K434" s="4" t="s">
        <v>179</v>
      </c>
      <c r="L434" s="4" t="s">
        <v>12</v>
      </c>
      <c r="M434" s="4">
        <v>2038998</v>
      </c>
      <c r="N434" s="4">
        <v>2314123</v>
      </c>
      <c r="O434" s="4">
        <v>731046</v>
      </c>
      <c r="P434" s="4">
        <v>1711583</v>
      </c>
      <c r="Q434" s="4">
        <v>602540</v>
      </c>
      <c r="R434" s="4">
        <v>228740</v>
      </c>
      <c r="S434" s="4">
        <v>151618</v>
      </c>
      <c r="T434" s="18">
        <f t="shared" si="34"/>
        <v>2.7891514350670135</v>
      </c>
      <c r="U434" s="28">
        <f t="shared" si="35"/>
        <v>0.73962490325708707</v>
      </c>
      <c r="V434" s="18">
        <f t="shared" si="39"/>
        <v>1.5086599216451873</v>
      </c>
      <c r="W434" s="18">
        <f t="shared" si="36"/>
        <v>0.37962624887974245</v>
      </c>
      <c r="X434" s="20">
        <f t="shared" si="37"/>
        <v>9.8845221278212089E-2</v>
      </c>
    </row>
    <row r="435" spans="1:24" s="3" customFormat="1" ht="11.25" customHeight="1" x14ac:dyDescent="0.2">
      <c r="A435" s="2">
        <v>27657</v>
      </c>
      <c r="B435" s="4" t="s">
        <v>19</v>
      </c>
      <c r="C435" s="4" t="s">
        <v>9</v>
      </c>
      <c r="D435" s="4">
        <v>900309256</v>
      </c>
      <c r="E435" s="4" t="s">
        <v>49</v>
      </c>
      <c r="F435" s="4" t="s">
        <v>882</v>
      </c>
      <c r="G435" s="4" t="s">
        <v>74</v>
      </c>
      <c r="H435" s="4" t="s">
        <v>10</v>
      </c>
      <c r="I435" s="4" t="s">
        <v>883</v>
      </c>
      <c r="J435" s="4" t="s">
        <v>11</v>
      </c>
      <c r="K435" s="4" t="s">
        <v>11</v>
      </c>
      <c r="L435" s="4" t="s">
        <v>12</v>
      </c>
      <c r="M435" s="4">
        <v>4626590</v>
      </c>
      <c r="N435" s="4">
        <v>4972764</v>
      </c>
      <c r="O435" s="4">
        <v>2057884</v>
      </c>
      <c r="P435" s="4">
        <v>3685727</v>
      </c>
      <c r="Q435" s="4">
        <v>1287037</v>
      </c>
      <c r="R435" s="4">
        <v>-314912</v>
      </c>
      <c r="S435" s="4"/>
      <c r="T435" s="18">
        <f t="shared" si="34"/>
        <v>2.2482268193931243</v>
      </c>
      <c r="U435" s="28">
        <f t="shared" si="35"/>
        <v>0.74118277078904204</v>
      </c>
      <c r="V435" s="18"/>
      <c r="W435" s="18">
        <f t="shared" si="36"/>
        <v>-0.24467983437927582</v>
      </c>
      <c r="X435" s="20">
        <f t="shared" si="37"/>
        <v>-6.3327356777840252E-2</v>
      </c>
    </row>
    <row r="436" spans="1:24" s="3" customFormat="1" ht="11.25" customHeight="1" x14ac:dyDescent="0.2">
      <c r="A436" s="2">
        <v>1913</v>
      </c>
      <c r="B436" s="4" t="s">
        <v>19</v>
      </c>
      <c r="C436" s="4" t="s">
        <v>9</v>
      </c>
      <c r="D436" s="4">
        <v>800106621</v>
      </c>
      <c r="E436" s="4" t="s">
        <v>49</v>
      </c>
      <c r="F436" s="4" t="s">
        <v>340</v>
      </c>
      <c r="G436" s="4" t="s">
        <v>74</v>
      </c>
      <c r="H436" s="4" t="s">
        <v>10</v>
      </c>
      <c r="I436" s="4" t="s">
        <v>341</v>
      </c>
      <c r="J436" s="4" t="s">
        <v>11</v>
      </c>
      <c r="K436" s="4" t="s">
        <v>11</v>
      </c>
      <c r="L436" s="4" t="s">
        <v>12</v>
      </c>
      <c r="M436" s="4">
        <v>6021221</v>
      </c>
      <c r="N436" s="4">
        <v>6756213</v>
      </c>
      <c r="O436" s="4">
        <v>2179532</v>
      </c>
      <c r="P436" s="4">
        <v>5018479</v>
      </c>
      <c r="Q436" s="4">
        <v>1737734</v>
      </c>
      <c r="R436" s="4">
        <v>-282774</v>
      </c>
      <c r="S436" s="4">
        <v>579696</v>
      </c>
      <c r="T436" s="18">
        <f t="shared" si="34"/>
        <v>2.7626210580987109</v>
      </c>
      <c r="U436" s="28">
        <f t="shared" si="35"/>
        <v>0.742794669143794</v>
      </c>
      <c r="V436" s="18">
        <f>R436/S436</f>
        <v>-0.48779705224807485</v>
      </c>
      <c r="W436" s="18">
        <f t="shared" si="36"/>
        <v>-0.16272571060933377</v>
      </c>
      <c r="X436" s="20">
        <f t="shared" si="37"/>
        <v>-4.1853920236084918E-2</v>
      </c>
    </row>
    <row r="437" spans="1:24" s="3" customFormat="1" ht="11.25" customHeight="1" x14ac:dyDescent="0.2">
      <c r="A437" s="2">
        <v>17405</v>
      </c>
      <c r="B437" s="4" t="s">
        <v>19</v>
      </c>
      <c r="C437" s="4" t="s">
        <v>9</v>
      </c>
      <c r="D437" s="4">
        <v>890101001</v>
      </c>
      <c r="E437" s="4" t="s">
        <v>49</v>
      </c>
      <c r="F437" s="4" t="s">
        <v>697</v>
      </c>
      <c r="G437" s="4" t="s">
        <v>74</v>
      </c>
      <c r="H437" s="4" t="s">
        <v>75</v>
      </c>
      <c r="I437" s="4" t="s">
        <v>698</v>
      </c>
      <c r="J437" s="4" t="s">
        <v>17</v>
      </c>
      <c r="K437" s="4" t="s">
        <v>18</v>
      </c>
      <c r="L437" s="4" t="s">
        <v>12</v>
      </c>
      <c r="M437" s="4">
        <v>3870599</v>
      </c>
      <c r="N437" s="4">
        <v>5701801</v>
      </c>
      <c r="O437" s="4">
        <v>1730981</v>
      </c>
      <c r="P437" s="4">
        <v>4235556</v>
      </c>
      <c r="Q437" s="4">
        <v>1466245</v>
      </c>
      <c r="R437" s="4">
        <v>195927</v>
      </c>
      <c r="S437" s="4"/>
      <c r="T437" s="18">
        <f t="shared" si="34"/>
        <v>2.2360724929967457</v>
      </c>
      <c r="U437" s="28">
        <f t="shared" si="35"/>
        <v>0.74284528695406937</v>
      </c>
      <c r="V437" s="18"/>
      <c r="W437" s="18">
        <f t="shared" si="36"/>
        <v>0.13362500809891936</v>
      </c>
      <c r="X437" s="20">
        <f t="shared" si="37"/>
        <v>3.4362300613437757E-2</v>
      </c>
    </row>
    <row r="438" spans="1:24" s="3" customFormat="1" ht="11.25" customHeight="1" x14ac:dyDescent="0.2">
      <c r="A438" s="2">
        <v>3633</v>
      </c>
      <c r="B438" s="4" t="s">
        <v>21</v>
      </c>
      <c r="C438" s="4" t="s">
        <v>9</v>
      </c>
      <c r="D438" s="4">
        <v>900261089</v>
      </c>
      <c r="E438" s="4" t="s">
        <v>49</v>
      </c>
      <c r="F438" s="4" t="s">
        <v>207</v>
      </c>
      <c r="G438" s="4" t="s">
        <v>74</v>
      </c>
      <c r="H438" s="4" t="s">
        <v>75</v>
      </c>
      <c r="I438" s="4" t="s">
        <v>208</v>
      </c>
      <c r="J438" s="4" t="s">
        <v>178</v>
      </c>
      <c r="K438" s="4" t="s">
        <v>179</v>
      </c>
      <c r="L438" s="4" t="s">
        <v>12</v>
      </c>
      <c r="M438" s="4">
        <v>34605065</v>
      </c>
      <c r="N438" s="4">
        <v>41278920</v>
      </c>
      <c r="O438" s="4">
        <v>27401230</v>
      </c>
      <c r="P438" s="4">
        <v>30760331</v>
      </c>
      <c r="Q438" s="4">
        <v>10518589</v>
      </c>
      <c r="R438" s="4">
        <v>5167011</v>
      </c>
      <c r="S438" s="4">
        <v>60366</v>
      </c>
      <c r="T438" s="18">
        <f t="shared" si="34"/>
        <v>1.2629018843314699</v>
      </c>
      <c r="U438" s="28">
        <f t="shared" si="35"/>
        <v>0.74518255322571425</v>
      </c>
      <c r="V438" s="18">
        <f t="shared" ref="V438:V445" si="40">R438/S438</f>
        <v>85.594722194612856</v>
      </c>
      <c r="W438" s="18">
        <f t="shared" si="36"/>
        <v>0.49122662744974632</v>
      </c>
      <c r="X438" s="20">
        <f t="shared" si="37"/>
        <v>0.12517311499428765</v>
      </c>
    </row>
    <row r="439" spans="1:24" s="3" customFormat="1" ht="11.25" customHeight="1" x14ac:dyDescent="0.2">
      <c r="A439" s="2">
        <v>12795</v>
      </c>
      <c r="B439" s="4" t="s">
        <v>19</v>
      </c>
      <c r="C439" s="4" t="s">
        <v>9</v>
      </c>
      <c r="D439" s="4">
        <v>830116638</v>
      </c>
      <c r="E439" s="4" t="s">
        <v>49</v>
      </c>
      <c r="F439" s="4" t="s">
        <v>598</v>
      </c>
      <c r="G439" s="4" t="s">
        <v>74</v>
      </c>
      <c r="H439" s="4" t="s">
        <v>75</v>
      </c>
      <c r="I439" s="4" t="s">
        <v>599</v>
      </c>
      <c r="J439" s="4" t="s">
        <v>11</v>
      </c>
      <c r="K439" s="4" t="s">
        <v>11</v>
      </c>
      <c r="L439" s="4" t="s">
        <v>12</v>
      </c>
      <c r="M439" s="4">
        <v>26936350</v>
      </c>
      <c r="N439" s="4">
        <v>46721331</v>
      </c>
      <c r="O439" s="4">
        <v>733836</v>
      </c>
      <c r="P439" s="4">
        <v>34897390</v>
      </c>
      <c r="Q439" s="4">
        <v>11823941</v>
      </c>
      <c r="R439" s="4">
        <v>7120104</v>
      </c>
      <c r="S439" s="4">
        <v>4420858</v>
      </c>
      <c r="T439" s="18">
        <f t="shared" si="34"/>
        <v>36.706225914236967</v>
      </c>
      <c r="U439" s="28">
        <f t="shared" si="35"/>
        <v>0.74692628084589452</v>
      </c>
      <c r="V439" s="18">
        <f t="shared" si="40"/>
        <v>1.6105706177398142</v>
      </c>
      <c r="W439" s="18">
        <f t="shared" si="36"/>
        <v>0.60217688839956152</v>
      </c>
      <c r="X439" s="20">
        <f t="shared" si="37"/>
        <v>0.15239514473592372</v>
      </c>
    </row>
    <row r="440" spans="1:24" s="3" customFormat="1" ht="11.25" customHeight="1" x14ac:dyDescent="0.2">
      <c r="A440" s="2">
        <v>28629</v>
      </c>
      <c r="B440" s="4" t="s">
        <v>19</v>
      </c>
      <c r="C440" s="4" t="s">
        <v>9</v>
      </c>
      <c r="D440" s="4">
        <v>900341778</v>
      </c>
      <c r="E440" s="4" t="s">
        <v>49</v>
      </c>
      <c r="F440" s="4" t="s">
        <v>911</v>
      </c>
      <c r="G440" s="4" t="s">
        <v>78</v>
      </c>
      <c r="H440" s="4" t="s">
        <v>10</v>
      </c>
      <c r="I440" s="4" t="s">
        <v>912</v>
      </c>
      <c r="J440" s="4" t="s">
        <v>13</v>
      </c>
      <c r="K440" s="4" t="s">
        <v>325</v>
      </c>
      <c r="L440" s="4" t="s">
        <v>12</v>
      </c>
      <c r="M440" s="4">
        <v>3204836</v>
      </c>
      <c r="N440" s="4">
        <v>7019383</v>
      </c>
      <c r="O440" s="4">
        <v>516186</v>
      </c>
      <c r="P440" s="4">
        <v>5265896</v>
      </c>
      <c r="Q440" s="4">
        <v>1753487</v>
      </c>
      <c r="R440" s="4">
        <v>361428</v>
      </c>
      <c r="S440" s="4">
        <v>847460</v>
      </c>
      <c r="T440" s="18">
        <f t="shared" si="34"/>
        <v>6.2086844664520155</v>
      </c>
      <c r="U440" s="28">
        <f t="shared" si="35"/>
        <v>0.75019357114435836</v>
      </c>
      <c r="V440" s="18">
        <f t="shared" si="40"/>
        <v>0.42648384584523163</v>
      </c>
      <c r="W440" s="18">
        <f t="shared" si="36"/>
        <v>0.20611957773282608</v>
      </c>
      <c r="X440" s="20">
        <f t="shared" si="37"/>
        <v>5.1489995630670103E-2</v>
      </c>
    </row>
    <row r="441" spans="1:24" s="3" customFormat="1" ht="11.25" customHeight="1" x14ac:dyDescent="0.2">
      <c r="A441" s="2">
        <v>5003</v>
      </c>
      <c r="B441" s="4" t="s">
        <v>19</v>
      </c>
      <c r="C441" s="4" t="s">
        <v>9</v>
      </c>
      <c r="D441" s="4">
        <v>802001786</v>
      </c>
      <c r="E441" s="4" t="s">
        <v>49</v>
      </c>
      <c r="F441" s="4" t="s">
        <v>418</v>
      </c>
      <c r="G441" s="4" t="s">
        <v>74</v>
      </c>
      <c r="H441" s="4" t="s">
        <v>10</v>
      </c>
      <c r="I441" s="4" t="s">
        <v>419</v>
      </c>
      <c r="J441" s="4" t="s">
        <v>17</v>
      </c>
      <c r="K441" s="4" t="s">
        <v>18</v>
      </c>
      <c r="L441" s="4" t="s">
        <v>12</v>
      </c>
      <c r="M441" s="4">
        <v>11134732</v>
      </c>
      <c r="N441" s="4">
        <v>14402240</v>
      </c>
      <c r="O441" s="4">
        <v>10854533</v>
      </c>
      <c r="P441" s="4">
        <v>10854533</v>
      </c>
      <c r="Q441" s="4">
        <v>3547707</v>
      </c>
      <c r="R441" s="4">
        <v>1760386</v>
      </c>
      <c r="S441" s="4">
        <v>234021</v>
      </c>
      <c r="T441" s="18">
        <f t="shared" si="34"/>
        <v>1.0258140078435434</v>
      </c>
      <c r="U441" s="28">
        <f t="shared" si="35"/>
        <v>0.75366977636812049</v>
      </c>
      <c r="V441" s="18">
        <f t="shared" si="40"/>
        <v>7.522342012041654</v>
      </c>
      <c r="W441" s="18">
        <f t="shared" si="36"/>
        <v>0.49620388605936172</v>
      </c>
      <c r="X441" s="20">
        <f t="shared" si="37"/>
        <v>0.12223001422001022</v>
      </c>
    </row>
    <row r="442" spans="1:24" s="3" customFormat="1" ht="11.25" customHeight="1" x14ac:dyDescent="0.2">
      <c r="A442" s="2">
        <v>4883</v>
      </c>
      <c r="B442" s="4" t="s">
        <v>21</v>
      </c>
      <c r="C442" s="4" t="s">
        <v>9</v>
      </c>
      <c r="D442" s="4">
        <v>900743695</v>
      </c>
      <c r="E442" s="4" t="s">
        <v>49</v>
      </c>
      <c r="F442" s="4" t="s">
        <v>242</v>
      </c>
      <c r="G442" s="4" t="s">
        <v>74</v>
      </c>
      <c r="H442" s="4" t="s">
        <v>10</v>
      </c>
      <c r="I442" s="4" t="s">
        <v>243</v>
      </c>
      <c r="J442" s="4" t="s">
        <v>11</v>
      </c>
      <c r="K442" s="4" t="s">
        <v>11</v>
      </c>
      <c r="L442" s="4" t="s">
        <v>12</v>
      </c>
      <c r="M442" s="4">
        <v>14254262</v>
      </c>
      <c r="N442" s="4">
        <v>18483140</v>
      </c>
      <c r="O442" s="4">
        <v>5334264</v>
      </c>
      <c r="P442" s="4">
        <v>13980852</v>
      </c>
      <c r="Q442" s="4">
        <v>4502288</v>
      </c>
      <c r="R442" s="4">
        <v>2226587</v>
      </c>
      <c r="S442" s="4">
        <v>320039</v>
      </c>
      <c r="T442" s="18">
        <f t="shared" si="34"/>
        <v>2.672207824734584</v>
      </c>
      <c r="U442" s="28">
        <f t="shared" si="35"/>
        <v>0.75641108599512852</v>
      </c>
      <c r="V442" s="18">
        <f t="shared" si="40"/>
        <v>6.9572364618062172</v>
      </c>
      <c r="W442" s="18">
        <f t="shared" si="36"/>
        <v>0.49454566211668377</v>
      </c>
      <c r="X442" s="20">
        <f t="shared" si="37"/>
        <v>0.1204658407608231</v>
      </c>
    </row>
    <row r="443" spans="1:24" s="3" customFormat="1" ht="11.25" customHeight="1" x14ac:dyDescent="0.2">
      <c r="A443" s="2">
        <v>35439</v>
      </c>
      <c r="B443" s="4" t="s">
        <v>19</v>
      </c>
      <c r="C443" s="4" t="s">
        <v>9</v>
      </c>
      <c r="D443" s="4">
        <v>900590438</v>
      </c>
      <c r="E443" s="4" t="s">
        <v>49</v>
      </c>
      <c r="F443" s="4" t="s">
        <v>1044</v>
      </c>
      <c r="G443" s="4" t="s">
        <v>74</v>
      </c>
      <c r="H443" s="4" t="s">
        <v>10</v>
      </c>
      <c r="I443" s="4" t="s">
        <v>1045</v>
      </c>
      <c r="J443" s="4" t="s">
        <v>11</v>
      </c>
      <c r="K443" s="4" t="s">
        <v>11</v>
      </c>
      <c r="L443" s="4" t="s">
        <v>12</v>
      </c>
      <c r="M443" s="4">
        <v>8588737</v>
      </c>
      <c r="N443" s="4">
        <v>8760653</v>
      </c>
      <c r="O443" s="4">
        <v>3170245</v>
      </c>
      <c r="P443" s="4">
        <v>6647749</v>
      </c>
      <c r="Q443" s="4">
        <v>2112904</v>
      </c>
      <c r="R443" s="4">
        <v>1187226</v>
      </c>
      <c r="S443" s="4">
        <v>392208</v>
      </c>
      <c r="T443" s="18">
        <f t="shared" si="34"/>
        <v>2.7091713731903999</v>
      </c>
      <c r="U443" s="28">
        <f t="shared" si="35"/>
        <v>0.75881889169677197</v>
      </c>
      <c r="V443" s="18">
        <f t="shared" si="40"/>
        <v>3.0270315750826091</v>
      </c>
      <c r="W443" s="18">
        <f t="shared" si="36"/>
        <v>0.56189301548958215</v>
      </c>
      <c r="X443" s="20">
        <f t="shared" si="37"/>
        <v>0.13551798022362033</v>
      </c>
    </row>
    <row r="444" spans="1:24" s="3" customFormat="1" ht="11.25" customHeight="1" x14ac:dyDescent="0.2">
      <c r="A444" s="2">
        <v>26955</v>
      </c>
      <c r="B444" s="4" t="s">
        <v>19</v>
      </c>
      <c r="C444" s="4" t="s">
        <v>9</v>
      </c>
      <c r="D444" s="4">
        <v>900274752</v>
      </c>
      <c r="E444" s="4" t="s">
        <v>49</v>
      </c>
      <c r="F444" s="4" t="s">
        <v>872</v>
      </c>
      <c r="G444" s="4" t="s">
        <v>74</v>
      </c>
      <c r="H444" s="4" t="s">
        <v>10</v>
      </c>
      <c r="I444" s="4" t="s">
        <v>873</v>
      </c>
      <c r="J444" s="4" t="s">
        <v>11</v>
      </c>
      <c r="K444" s="4" t="s">
        <v>11</v>
      </c>
      <c r="L444" s="4" t="s">
        <v>12</v>
      </c>
      <c r="M444" s="4">
        <v>4023036</v>
      </c>
      <c r="N444" s="4">
        <v>5740741</v>
      </c>
      <c r="O444" s="4">
        <v>1730981</v>
      </c>
      <c r="P444" s="4">
        <v>4360190</v>
      </c>
      <c r="Q444" s="4">
        <v>1380551</v>
      </c>
      <c r="R444" s="4">
        <v>270274</v>
      </c>
      <c r="S444" s="4">
        <v>9638</v>
      </c>
      <c r="T444" s="18">
        <f t="shared" si="34"/>
        <v>2.3241364289960433</v>
      </c>
      <c r="U444" s="28">
        <f t="shared" si="35"/>
        <v>0.75951693344117077</v>
      </c>
      <c r="V444" s="18">
        <f t="shared" si="40"/>
        <v>28.042539946046897</v>
      </c>
      <c r="W444" s="18">
        <f t="shared" si="36"/>
        <v>0.19577255747886171</v>
      </c>
      <c r="X444" s="20">
        <f t="shared" si="37"/>
        <v>4.7079984970581322E-2</v>
      </c>
    </row>
    <row r="445" spans="1:24" s="3" customFormat="1" ht="11.25" customHeight="1" x14ac:dyDescent="0.2">
      <c r="A445" s="2">
        <v>2253</v>
      </c>
      <c r="B445" s="4" t="s">
        <v>24</v>
      </c>
      <c r="C445" s="4" t="s">
        <v>9</v>
      </c>
      <c r="D445" s="4">
        <v>901191622</v>
      </c>
      <c r="E445" s="4" t="s">
        <v>49</v>
      </c>
      <c r="F445" s="4" t="s">
        <v>301</v>
      </c>
      <c r="G445" s="4" t="s">
        <v>126</v>
      </c>
      <c r="H445" s="4" t="s">
        <v>10</v>
      </c>
      <c r="I445" s="4" t="s">
        <v>302</v>
      </c>
      <c r="J445" s="4" t="s">
        <v>11</v>
      </c>
      <c r="K445" s="4" t="s">
        <v>11</v>
      </c>
      <c r="L445" s="4" t="s">
        <v>12</v>
      </c>
      <c r="M445" s="4">
        <v>24633029</v>
      </c>
      <c r="N445" s="4">
        <v>33518982</v>
      </c>
      <c r="O445" s="4">
        <v>17158794</v>
      </c>
      <c r="P445" s="4">
        <v>25645678</v>
      </c>
      <c r="Q445" s="4">
        <v>7873304</v>
      </c>
      <c r="R445" s="4">
        <v>2268575</v>
      </c>
      <c r="S445" s="4">
        <v>1977783</v>
      </c>
      <c r="T445" s="18">
        <f t="shared" si="34"/>
        <v>1.4355920934769657</v>
      </c>
      <c r="U445" s="28">
        <f t="shared" si="35"/>
        <v>0.76510909549699335</v>
      </c>
      <c r="V445" s="18">
        <f t="shared" si="40"/>
        <v>1.1470292746979824</v>
      </c>
      <c r="W445" s="18">
        <f t="shared" si="36"/>
        <v>0.28813507010525696</v>
      </c>
      <c r="X445" s="20">
        <f t="shared" si="37"/>
        <v>6.7680307236061041E-2</v>
      </c>
    </row>
    <row r="446" spans="1:24" s="3" customFormat="1" ht="11.25" customHeight="1" x14ac:dyDescent="0.2">
      <c r="A446" s="2">
        <v>4247</v>
      </c>
      <c r="B446" s="4" t="s">
        <v>21</v>
      </c>
      <c r="C446" s="4" t="s">
        <v>9</v>
      </c>
      <c r="D446" s="4">
        <v>900454399</v>
      </c>
      <c r="E446" s="4" t="s">
        <v>49</v>
      </c>
      <c r="F446" s="4" t="s">
        <v>225</v>
      </c>
      <c r="G446" s="4" t="s">
        <v>74</v>
      </c>
      <c r="H446" s="4" t="s">
        <v>10</v>
      </c>
      <c r="I446" s="4" t="s">
        <v>226</v>
      </c>
      <c r="J446" s="4" t="s">
        <v>11</v>
      </c>
      <c r="K446" s="4" t="s">
        <v>11</v>
      </c>
      <c r="L446" s="4" t="s">
        <v>12</v>
      </c>
      <c r="M446" s="4">
        <v>103337337</v>
      </c>
      <c r="N446" s="4">
        <v>116948208</v>
      </c>
      <c r="O446" s="4">
        <v>76592610</v>
      </c>
      <c r="P446" s="4">
        <v>89596886</v>
      </c>
      <c r="Q446" s="4">
        <v>27351322</v>
      </c>
      <c r="R446" s="4">
        <v>6189859</v>
      </c>
      <c r="S446" s="4"/>
      <c r="T446" s="18">
        <f t="shared" si="34"/>
        <v>1.349181559421986</v>
      </c>
      <c r="U446" s="28">
        <f t="shared" si="35"/>
        <v>0.76612448820079393</v>
      </c>
      <c r="V446" s="18"/>
      <c r="W446" s="18">
        <f t="shared" si="36"/>
        <v>0.22630931696829865</v>
      </c>
      <c r="X446" s="20">
        <f t="shared" si="37"/>
        <v>5.2928207330889585E-2</v>
      </c>
    </row>
    <row r="447" spans="1:24" s="3" customFormat="1" ht="11.25" customHeight="1" x14ac:dyDescent="0.2">
      <c r="A447" s="2">
        <v>23617</v>
      </c>
      <c r="B447" s="4" t="s">
        <v>19</v>
      </c>
      <c r="C447" s="4" t="s">
        <v>9</v>
      </c>
      <c r="D447" s="4">
        <v>900138096</v>
      </c>
      <c r="E447" s="4" t="s">
        <v>49</v>
      </c>
      <c r="F447" s="4" t="s">
        <v>810</v>
      </c>
      <c r="G447" s="4" t="s">
        <v>74</v>
      </c>
      <c r="H447" s="4" t="s">
        <v>10</v>
      </c>
      <c r="I447" s="4" t="s">
        <v>811</v>
      </c>
      <c r="J447" s="4" t="s">
        <v>11</v>
      </c>
      <c r="K447" s="4" t="s">
        <v>11</v>
      </c>
      <c r="L447" s="4" t="s">
        <v>12</v>
      </c>
      <c r="M447" s="4">
        <v>3160548</v>
      </c>
      <c r="N447" s="4">
        <v>4252513</v>
      </c>
      <c r="O447" s="4">
        <v>1198575</v>
      </c>
      <c r="P447" s="4">
        <v>3258496</v>
      </c>
      <c r="Q447" s="4">
        <v>994017</v>
      </c>
      <c r="R447" s="4">
        <v>718568</v>
      </c>
      <c r="S447" s="4">
        <v>132589</v>
      </c>
      <c r="T447" s="18">
        <f t="shared" si="34"/>
        <v>2.6369213440961143</v>
      </c>
      <c r="U447" s="28">
        <f t="shared" si="35"/>
        <v>0.76625186095844977</v>
      </c>
      <c r="V447" s="18">
        <f>R447/S447</f>
        <v>5.4195144393577142</v>
      </c>
      <c r="W447" s="18">
        <f t="shared" si="36"/>
        <v>0.72289306923322239</v>
      </c>
      <c r="X447" s="20">
        <f t="shared" si="37"/>
        <v>0.16897490965930029</v>
      </c>
    </row>
    <row r="448" spans="1:24" s="3" customFormat="1" ht="11.25" customHeight="1" x14ac:dyDescent="0.2">
      <c r="A448" s="2">
        <v>2847</v>
      </c>
      <c r="B448" s="4" t="s">
        <v>21</v>
      </c>
      <c r="C448" s="4" t="s">
        <v>9</v>
      </c>
      <c r="D448" s="4">
        <v>890923691</v>
      </c>
      <c r="E448" s="4" t="s">
        <v>49</v>
      </c>
      <c r="F448" s="4" t="s">
        <v>186</v>
      </c>
      <c r="G448" s="4" t="s">
        <v>74</v>
      </c>
      <c r="H448" s="4" t="s">
        <v>75</v>
      </c>
      <c r="I448" s="4" t="s">
        <v>187</v>
      </c>
      <c r="J448" s="4" t="s">
        <v>11</v>
      </c>
      <c r="K448" s="4" t="s">
        <v>11</v>
      </c>
      <c r="L448" s="4" t="s">
        <v>12</v>
      </c>
      <c r="M448" s="4">
        <v>82504569</v>
      </c>
      <c r="N448" s="4">
        <v>121421779</v>
      </c>
      <c r="O448" s="4">
        <v>46758090</v>
      </c>
      <c r="P448" s="4">
        <v>93361568</v>
      </c>
      <c r="Q448" s="4">
        <v>28060211</v>
      </c>
      <c r="R448" s="4">
        <v>12968034</v>
      </c>
      <c r="S448" s="4">
        <v>225740</v>
      </c>
      <c r="T448" s="18">
        <f t="shared" si="34"/>
        <v>1.7644982718498552</v>
      </c>
      <c r="U448" s="28">
        <f t="shared" si="35"/>
        <v>0.76890298238835719</v>
      </c>
      <c r="V448" s="18">
        <f>R448/S448</f>
        <v>57.446770621068488</v>
      </c>
      <c r="W448" s="18">
        <f t="shared" si="36"/>
        <v>0.4621502667959268</v>
      </c>
      <c r="X448" s="20">
        <f t="shared" si="37"/>
        <v>0.10680154834496372</v>
      </c>
    </row>
    <row r="449" spans="1:24" s="3" customFormat="1" ht="11.25" customHeight="1" x14ac:dyDescent="0.2">
      <c r="A449" s="2">
        <v>39807</v>
      </c>
      <c r="B449" s="4" t="s">
        <v>19</v>
      </c>
      <c r="C449" s="4" t="s">
        <v>9</v>
      </c>
      <c r="D449" s="4">
        <v>900983380</v>
      </c>
      <c r="E449" s="4" t="s">
        <v>49</v>
      </c>
      <c r="F449" s="4" t="s">
        <v>1095</v>
      </c>
      <c r="G449" s="4" t="s">
        <v>74</v>
      </c>
      <c r="H449" s="4" t="s">
        <v>10</v>
      </c>
      <c r="I449" s="4" t="s">
        <v>1096</v>
      </c>
      <c r="J449" s="4" t="s">
        <v>17</v>
      </c>
      <c r="K449" s="4" t="s">
        <v>629</v>
      </c>
      <c r="L449" s="4" t="s">
        <v>12</v>
      </c>
      <c r="M449" s="4">
        <v>9125449</v>
      </c>
      <c r="N449" s="4">
        <v>10790106</v>
      </c>
      <c r="O449" s="4">
        <v>516186</v>
      </c>
      <c r="P449" s="4">
        <v>8345172</v>
      </c>
      <c r="Q449" s="4">
        <v>2444934</v>
      </c>
      <c r="R449" s="4">
        <v>820425</v>
      </c>
      <c r="S449" s="4"/>
      <c r="T449" s="18">
        <f t="shared" si="34"/>
        <v>17.678606161344941</v>
      </c>
      <c r="U449" s="28">
        <f t="shared" si="35"/>
        <v>0.77340964027600845</v>
      </c>
      <c r="V449" s="18"/>
      <c r="W449" s="18">
        <f t="shared" si="36"/>
        <v>0.33556120533315009</v>
      </c>
      <c r="X449" s="20">
        <f t="shared" si="37"/>
        <v>7.6034934225854681E-2</v>
      </c>
    </row>
    <row r="450" spans="1:24" s="3" customFormat="1" ht="11.25" customHeight="1" x14ac:dyDescent="0.2">
      <c r="A450" s="2">
        <v>14731</v>
      </c>
      <c r="B450" s="4" t="s">
        <v>19</v>
      </c>
      <c r="C450" s="4" t="s">
        <v>9</v>
      </c>
      <c r="D450" s="4">
        <v>860007229</v>
      </c>
      <c r="E450" s="4" t="s">
        <v>49</v>
      </c>
      <c r="F450" s="4" t="s">
        <v>650</v>
      </c>
      <c r="G450" s="4" t="s">
        <v>74</v>
      </c>
      <c r="H450" s="4" t="s">
        <v>75</v>
      </c>
      <c r="I450" s="4" t="s">
        <v>651</v>
      </c>
      <c r="J450" s="4" t="s">
        <v>11</v>
      </c>
      <c r="K450" s="4" t="s">
        <v>11</v>
      </c>
      <c r="L450" s="4" t="s">
        <v>12</v>
      </c>
      <c r="M450" s="4">
        <v>14944241</v>
      </c>
      <c r="N450" s="4">
        <v>33948219</v>
      </c>
      <c r="O450" s="4">
        <v>3170245</v>
      </c>
      <c r="P450" s="4">
        <v>26303165</v>
      </c>
      <c r="Q450" s="4">
        <v>7645054</v>
      </c>
      <c r="R450" s="4">
        <v>433681</v>
      </c>
      <c r="S450" s="4"/>
      <c r="T450" s="18">
        <f t="shared" si="34"/>
        <v>4.7139072847682115</v>
      </c>
      <c r="U450" s="28">
        <f t="shared" si="35"/>
        <v>0.77480250142135587</v>
      </c>
      <c r="V450" s="18"/>
      <c r="W450" s="18">
        <f t="shared" si="36"/>
        <v>5.6727002843930209E-2</v>
      </c>
      <c r="X450" s="20">
        <f t="shared" si="37"/>
        <v>1.2774779142316714E-2</v>
      </c>
    </row>
    <row r="451" spans="1:24" s="3" customFormat="1" ht="11.25" customHeight="1" x14ac:dyDescent="0.2">
      <c r="A451" s="2">
        <v>959</v>
      </c>
      <c r="B451" s="4" t="s">
        <v>28</v>
      </c>
      <c r="C451" s="4" t="s">
        <v>9</v>
      </c>
      <c r="D451" s="4">
        <v>824003252</v>
      </c>
      <c r="E451" s="4" t="s">
        <v>49</v>
      </c>
      <c r="F451" s="4" t="s">
        <v>1112</v>
      </c>
      <c r="G451" s="4" t="s">
        <v>74</v>
      </c>
      <c r="H451" s="4" t="s">
        <v>10</v>
      </c>
      <c r="I451" s="4" t="s">
        <v>1113</v>
      </c>
      <c r="J451" s="4" t="s">
        <v>1114</v>
      </c>
      <c r="K451" s="4" t="s">
        <v>1115</v>
      </c>
      <c r="L451" s="4" t="s">
        <v>12</v>
      </c>
      <c r="M451" s="4">
        <v>1304390</v>
      </c>
      <c r="N451" s="4">
        <v>3124266</v>
      </c>
      <c r="O451" s="4">
        <v>256036</v>
      </c>
      <c r="P451" s="4">
        <v>2421078</v>
      </c>
      <c r="Q451" s="4">
        <v>703188</v>
      </c>
      <c r="R451" s="4">
        <v>-190591</v>
      </c>
      <c r="S451" s="4">
        <v>18630</v>
      </c>
      <c r="T451" s="18">
        <f t="shared" si="34"/>
        <v>5.0945570154197064</v>
      </c>
      <c r="U451" s="28">
        <f t="shared" si="35"/>
        <v>0.77492697484785222</v>
      </c>
      <c r="V451" s="18">
        <f>R451/S451</f>
        <v>-10.230327428878153</v>
      </c>
      <c r="W451" s="18">
        <f t="shared" si="36"/>
        <v>-0.27103847050859797</v>
      </c>
      <c r="X451" s="20">
        <f t="shared" si="37"/>
        <v>-6.1003448489981328E-2</v>
      </c>
    </row>
    <row r="452" spans="1:24" s="3" customFormat="1" ht="11.25" customHeight="1" x14ac:dyDescent="0.2">
      <c r="A452" s="2">
        <v>4001</v>
      </c>
      <c r="B452" s="4" t="s">
        <v>21</v>
      </c>
      <c r="C452" s="4" t="s">
        <v>9</v>
      </c>
      <c r="D452" s="4">
        <v>900383361</v>
      </c>
      <c r="E452" s="4" t="s">
        <v>49</v>
      </c>
      <c r="F452" s="4" t="s">
        <v>213</v>
      </c>
      <c r="G452" s="4" t="s">
        <v>74</v>
      </c>
      <c r="H452" s="4" t="s">
        <v>10</v>
      </c>
      <c r="I452" s="4" t="s">
        <v>214</v>
      </c>
      <c r="J452" s="4" t="s">
        <v>11</v>
      </c>
      <c r="K452" s="4" t="s">
        <v>11</v>
      </c>
      <c r="L452" s="4" t="s">
        <v>12</v>
      </c>
      <c r="M452" s="4">
        <v>30496677</v>
      </c>
      <c r="N452" s="4">
        <v>36358859</v>
      </c>
      <c r="O452" s="4">
        <v>24945560</v>
      </c>
      <c r="P452" s="4">
        <v>28251830</v>
      </c>
      <c r="Q452" s="4">
        <v>8107029</v>
      </c>
      <c r="R452" s="4">
        <v>-3807603</v>
      </c>
      <c r="S452" s="4">
        <v>2512458</v>
      </c>
      <c r="T452" s="18">
        <f t="shared" si="34"/>
        <v>1.2225292597159574</v>
      </c>
      <c r="U452" s="28">
        <f t="shared" si="35"/>
        <v>0.77702740891841515</v>
      </c>
      <c r="V452" s="18">
        <f>R452/S452</f>
        <v>-1.5154892141480574</v>
      </c>
      <c r="W452" s="18">
        <f t="shared" si="36"/>
        <v>-0.46966687796478834</v>
      </c>
      <c r="X452" s="20">
        <f t="shared" si="37"/>
        <v>-0.10472284072500734</v>
      </c>
    </row>
    <row r="453" spans="1:24" s="3" customFormat="1" ht="11.25" customHeight="1" x14ac:dyDescent="0.2">
      <c r="A453" s="2">
        <v>1625</v>
      </c>
      <c r="B453" s="4" t="s">
        <v>21</v>
      </c>
      <c r="C453" s="4" t="s">
        <v>9</v>
      </c>
      <c r="D453" s="4">
        <v>830092234</v>
      </c>
      <c r="E453" s="4" t="s">
        <v>49</v>
      </c>
      <c r="F453" s="4" t="s">
        <v>128</v>
      </c>
      <c r="G453" s="4" t="s">
        <v>74</v>
      </c>
      <c r="H453" s="4" t="s">
        <v>14</v>
      </c>
      <c r="I453" s="4" t="s">
        <v>129</v>
      </c>
      <c r="J453" s="4" t="s">
        <v>11</v>
      </c>
      <c r="K453" s="4" t="s">
        <v>11</v>
      </c>
      <c r="L453" s="4" t="s">
        <v>12</v>
      </c>
      <c r="M453" s="4">
        <v>25290724</v>
      </c>
      <c r="N453" s="4">
        <v>27775616</v>
      </c>
      <c r="O453" s="4">
        <v>20039401</v>
      </c>
      <c r="P453" s="4">
        <v>21604522</v>
      </c>
      <c r="Q453" s="4">
        <v>6171094</v>
      </c>
      <c r="R453" s="4">
        <v>818507</v>
      </c>
      <c r="S453" s="4">
        <v>788459</v>
      </c>
      <c r="T453" s="18">
        <f t="shared" si="34"/>
        <v>1.2620498985972683</v>
      </c>
      <c r="U453" s="28">
        <f t="shared" si="35"/>
        <v>0.77782332532246989</v>
      </c>
      <c r="V453" s="18">
        <f>R453/S453</f>
        <v>1.0381097812314908</v>
      </c>
      <c r="W453" s="18">
        <f t="shared" si="36"/>
        <v>0.13263563964509373</v>
      </c>
      <c r="X453" s="20">
        <f t="shared" si="37"/>
        <v>2.9468545360074101E-2</v>
      </c>
    </row>
    <row r="454" spans="1:24" s="3" customFormat="1" ht="11.25" customHeight="1" x14ac:dyDescent="0.2">
      <c r="A454" s="2">
        <v>4131</v>
      </c>
      <c r="B454" s="4" t="s">
        <v>21</v>
      </c>
      <c r="C454" s="4" t="s">
        <v>9</v>
      </c>
      <c r="D454" s="4">
        <v>900412189</v>
      </c>
      <c r="E454" s="4" t="s">
        <v>49</v>
      </c>
      <c r="F454" s="4" t="s">
        <v>217</v>
      </c>
      <c r="G454" s="4" t="s">
        <v>78</v>
      </c>
      <c r="H454" s="4" t="s">
        <v>10</v>
      </c>
      <c r="I454" s="4" t="s">
        <v>218</v>
      </c>
      <c r="J454" s="4" t="s">
        <v>11</v>
      </c>
      <c r="K454" s="4" t="s">
        <v>11</v>
      </c>
      <c r="L454" s="4" t="s">
        <v>12</v>
      </c>
      <c r="M454" s="4">
        <v>9386083</v>
      </c>
      <c r="N454" s="4">
        <v>11272388</v>
      </c>
      <c r="O454" s="4">
        <v>8775433</v>
      </c>
      <c r="P454" s="4">
        <v>8786777</v>
      </c>
      <c r="Q454" s="4">
        <v>2485611</v>
      </c>
      <c r="R454" s="4">
        <v>1702843</v>
      </c>
      <c r="S454" s="4">
        <v>42323</v>
      </c>
      <c r="T454" s="18">
        <f t="shared" si="34"/>
        <v>1.0695863098721168</v>
      </c>
      <c r="U454" s="28">
        <f t="shared" si="35"/>
        <v>0.77949561352927166</v>
      </c>
      <c r="V454" s="18">
        <f>R454/S454</f>
        <v>40.234458804905131</v>
      </c>
      <c r="W454" s="18">
        <f t="shared" si="36"/>
        <v>0.68508024787466748</v>
      </c>
      <c r="X454" s="20">
        <f t="shared" si="37"/>
        <v>0.151063199740818</v>
      </c>
    </row>
    <row r="455" spans="1:24" s="3" customFormat="1" ht="11.25" customHeight="1" x14ac:dyDescent="0.2">
      <c r="A455" s="2">
        <v>269</v>
      </c>
      <c r="B455" s="4" t="s">
        <v>21</v>
      </c>
      <c r="C455" s="4" t="s">
        <v>9</v>
      </c>
      <c r="D455" s="4">
        <v>800105706</v>
      </c>
      <c r="E455" s="4" t="s">
        <v>49</v>
      </c>
      <c r="F455" s="4" t="s">
        <v>86</v>
      </c>
      <c r="G455" s="4" t="s">
        <v>74</v>
      </c>
      <c r="H455" s="4" t="s">
        <v>10</v>
      </c>
      <c r="I455" s="4" t="s">
        <v>87</v>
      </c>
      <c r="J455" s="4" t="s">
        <v>11</v>
      </c>
      <c r="K455" s="4" t="s">
        <v>11</v>
      </c>
      <c r="L455" s="4" t="s">
        <v>12</v>
      </c>
      <c r="M455" s="4">
        <v>90143741</v>
      </c>
      <c r="N455" s="4">
        <v>100373295</v>
      </c>
      <c r="O455" s="4">
        <v>64234958</v>
      </c>
      <c r="P455" s="4">
        <v>78295373</v>
      </c>
      <c r="Q455" s="4">
        <v>22077922</v>
      </c>
      <c r="R455" s="4">
        <v>17080262</v>
      </c>
      <c r="S455" s="4"/>
      <c r="T455" s="18">
        <f t="shared" si="34"/>
        <v>1.403343970428065</v>
      </c>
      <c r="U455" s="28">
        <f t="shared" si="35"/>
        <v>0.78004187269133685</v>
      </c>
      <c r="V455" s="18"/>
      <c r="W455" s="18">
        <f t="shared" si="36"/>
        <v>0.77363539920106617</v>
      </c>
      <c r="X455" s="20">
        <f t="shared" si="37"/>
        <v>0.17016739362795652</v>
      </c>
    </row>
    <row r="456" spans="1:24" s="3" customFormat="1" ht="11.25" customHeight="1" x14ac:dyDescent="0.2">
      <c r="A456" s="2">
        <v>39021</v>
      </c>
      <c r="B456" s="4" t="s">
        <v>19</v>
      </c>
      <c r="C456" s="4" t="s">
        <v>9</v>
      </c>
      <c r="D456" s="4">
        <v>900895205</v>
      </c>
      <c r="E456" s="4" t="s">
        <v>49</v>
      </c>
      <c r="F456" s="4" t="s">
        <v>1083</v>
      </c>
      <c r="G456" s="4" t="s">
        <v>74</v>
      </c>
      <c r="H456" s="4" t="s">
        <v>10</v>
      </c>
      <c r="I456" s="4" t="s">
        <v>1084</v>
      </c>
      <c r="J456" s="4" t="s">
        <v>17</v>
      </c>
      <c r="K456" s="4" t="s">
        <v>18</v>
      </c>
      <c r="L456" s="4" t="s">
        <v>12</v>
      </c>
      <c r="M456" s="4">
        <v>98573997</v>
      </c>
      <c r="N456" s="4">
        <v>133987429</v>
      </c>
      <c r="O456" s="4">
        <v>774590</v>
      </c>
      <c r="P456" s="4">
        <v>105259607</v>
      </c>
      <c r="Q456" s="4">
        <v>28727822</v>
      </c>
      <c r="R456" s="4">
        <v>6507750</v>
      </c>
      <c r="S456" s="4">
        <v>7633969</v>
      </c>
      <c r="T456" s="18">
        <f t="shared" si="34"/>
        <v>127.25957861578384</v>
      </c>
      <c r="U456" s="28">
        <f t="shared" si="35"/>
        <v>0.7855931544145085</v>
      </c>
      <c r="V456" s="18">
        <f>R456/S456</f>
        <v>0.85247267836691498</v>
      </c>
      <c r="W456" s="18">
        <f t="shared" si="36"/>
        <v>0.22653126993059203</v>
      </c>
      <c r="X456" s="20">
        <f t="shared" si="37"/>
        <v>4.8569855012293731E-2</v>
      </c>
    </row>
    <row r="457" spans="1:24" s="3" customFormat="1" ht="11.25" customHeight="1" x14ac:dyDescent="0.2">
      <c r="A457" s="2">
        <v>18371</v>
      </c>
      <c r="B457" s="4" t="s">
        <v>19</v>
      </c>
      <c r="C457" s="4" t="s">
        <v>9</v>
      </c>
      <c r="D457" s="4">
        <v>890322642</v>
      </c>
      <c r="E457" s="4" t="s">
        <v>49</v>
      </c>
      <c r="F457" s="4" t="s">
        <v>718</v>
      </c>
      <c r="G457" s="4" t="s">
        <v>74</v>
      </c>
      <c r="H457" s="4" t="s">
        <v>10</v>
      </c>
      <c r="I457" s="4" t="s">
        <v>719</v>
      </c>
      <c r="J457" s="4" t="s">
        <v>178</v>
      </c>
      <c r="K457" s="4" t="s">
        <v>179</v>
      </c>
      <c r="L457" s="4" t="s">
        <v>12</v>
      </c>
      <c r="M457" s="4">
        <v>4928524</v>
      </c>
      <c r="N457" s="4">
        <v>7389930</v>
      </c>
      <c r="O457" s="4">
        <v>516186</v>
      </c>
      <c r="P457" s="4">
        <v>5815878</v>
      </c>
      <c r="Q457" s="4">
        <v>1574052</v>
      </c>
      <c r="R457" s="4">
        <v>-579828</v>
      </c>
      <c r="S457" s="4"/>
      <c r="T457" s="18">
        <f t="shared" si="34"/>
        <v>9.5479613937611632</v>
      </c>
      <c r="U457" s="28">
        <f t="shared" si="35"/>
        <v>0.78700041813657229</v>
      </c>
      <c r="V457" s="18"/>
      <c r="W457" s="18">
        <f t="shared" si="36"/>
        <v>-0.36836648344527373</v>
      </c>
      <c r="X457" s="20">
        <f t="shared" si="37"/>
        <v>-7.8461906946344556E-2</v>
      </c>
    </row>
    <row r="458" spans="1:24" s="3" customFormat="1" ht="11.25" customHeight="1" x14ac:dyDescent="0.2">
      <c r="A458" s="2">
        <v>3779</v>
      </c>
      <c r="B458" s="4" t="s">
        <v>19</v>
      </c>
      <c r="C458" s="4" t="s">
        <v>9</v>
      </c>
      <c r="D458" s="4">
        <v>800203838</v>
      </c>
      <c r="E458" s="4" t="s">
        <v>49</v>
      </c>
      <c r="F458" s="4" t="s">
        <v>386</v>
      </c>
      <c r="G458" s="4" t="s">
        <v>74</v>
      </c>
      <c r="H458" s="4" t="s">
        <v>14</v>
      </c>
      <c r="I458" s="4" t="s">
        <v>387</v>
      </c>
      <c r="J458" s="4" t="s">
        <v>11</v>
      </c>
      <c r="K458" s="4" t="s">
        <v>11</v>
      </c>
      <c r="L458" s="4" t="s">
        <v>12</v>
      </c>
      <c r="M458" s="4">
        <v>4715974</v>
      </c>
      <c r="N458" s="4">
        <v>5718158</v>
      </c>
      <c r="O458" s="4">
        <v>304339</v>
      </c>
      <c r="P458" s="4">
        <v>4583203</v>
      </c>
      <c r="Q458" s="4">
        <v>1134955</v>
      </c>
      <c r="R458" s="4">
        <v>79735</v>
      </c>
      <c r="S458" s="4"/>
      <c r="T458" s="18">
        <f t="shared" si="34"/>
        <v>15.495792520840247</v>
      </c>
      <c r="U458" s="28">
        <f t="shared" si="35"/>
        <v>0.80151737674964563</v>
      </c>
      <c r="V458" s="18"/>
      <c r="W458" s="18">
        <f t="shared" si="36"/>
        <v>7.0253886717975597E-2</v>
      </c>
      <c r="X458" s="20">
        <f t="shared" si="37"/>
        <v>1.3944175729317028E-2</v>
      </c>
    </row>
    <row r="459" spans="1:24" s="3" customFormat="1" ht="11.25" customHeight="1" x14ac:dyDescent="0.2">
      <c r="A459" s="2">
        <v>31615</v>
      </c>
      <c r="B459" s="4" t="s">
        <v>19</v>
      </c>
      <c r="C459" s="4" t="s">
        <v>9</v>
      </c>
      <c r="D459" s="4">
        <v>900438736</v>
      </c>
      <c r="E459" s="4" t="s">
        <v>49</v>
      </c>
      <c r="F459" s="4" t="s">
        <v>978</v>
      </c>
      <c r="G459" s="4" t="s">
        <v>74</v>
      </c>
      <c r="H459" s="4" t="s">
        <v>10</v>
      </c>
      <c r="I459" s="4" t="s">
        <v>979</v>
      </c>
      <c r="J459" s="4" t="s">
        <v>11</v>
      </c>
      <c r="K459" s="4" t="s">
        <v>11</v>
      </c>
      <c r="L459" s="4" t="s">
        <v>12</v>
      </c>
      <c r="M459" s="4">
        <v>577144</v>
      </c>
      <c r="N459" s="4">
        <v>782797</v>
      </c>
      <c r="O459" s="4">
        <v>731046</v>
      </c>
      <c r="P459" s="4">
        <v>631632</v>
      </c>
      <c r="Q459" s="4">
        <v>151165</v>
      </c>
      <c r="R459" s="4">
        <v>129949</v>
      </c>
      <c r="S459" s="4">
        <v>13330</v>
      </c>
      <c r="T459" s="18">
        <f t="shared" si="34"/>
        <v>0.78947699597562948</v>
      </c>
      <c r="U459" s="28">
        <f t="shared" si="35"/>
        <v>0.80689118634844026</v>
      </c>
      <c r="V459" s="18">
        <f>R459/S459</f>
        <v>9.748612153038259</v>
      </c>
      <c r="W459" s="18">
        <f t="shared" si="36"/>
        <v>0.85965005126848149</v>
      </c>
      <c r="X459" s="20">
        <f t="shared" si="37"/>
        <v>0.16600600155595896</v>
      </c>
    </row>
    <row r="460" spans="1:24" s="3" customFormat="1" ht="11.25" customHeight="1" x14ac:dyDescent="0.2">
      <c r="A460" s="2">
        <v>16919</v>
      </c>
      <c r="B460" s="4" t="s">
        <v>19</v>
      </c>
      <c r="C460" s="4" t="s">
        <v>9</v>
      </c>
      <c r="D460" s="4">
        <v>860518299</v>
      </c>
      <c r="E460" s="4" t="s">
        <v>49</v>
      </c>
      <c r="F460" s="4" t="s">
        <v>689</v>
      </c>
      <c r="G460" s="4" t="s">
        <v>74</v>
      </c>
      <c r="H460" s="4" t="s">
        <v>683</v>
      </c>
      <c r="I460" s="4" t="s">
        <v>690</v>
      </c>
      <c r="J460" s="4" t="s">
        <v>23</v>
      </c>
      <c r="K460" s="4" t="s">
        <v>136</v>
      </c>
      <c r="L460" s="4" t="s">
        <v>12</v>
      </c>
      <c r="M460" s="4">
        <v>29322170</v>
      </c>
      <c r="N460" s="4">
        <v>34549622</v>
      </c>
      <c r="O460" s="4">
        <v>2057884</v>
      </c>
      <c r="P460" s="4">
        <v>28000970</v>
      </c>
      <c r="Q460" s="4">
        <v>6548652</v>
      </c>
      <c r="R460" s="4">
        <v>291265</v>
      </c>
      <c r="S460" s="4">
        <v>2379787</v>
      </c>
      <c r="T460" s="18">
        <f t="shared" ref="T460:T519" si="41">M460/O460</f>
        <v>14.248699149223183</v>
      </c>
      <c r="U460" s="28">
        <f t="shared" ref="U460:U519" si="42">P460/N460</f>
        <v>0.81045662380908245</v>
      </c>
      <c r="V460" s="18">
        <f>R460/S460</f>
        <v>0.12239120559949272</v>
      </c>
      <c r="W460" s="18">
        <f t="shared" ref="W460:W519" si="43">R460/Q460</f>
        <v>4.4477092384814461E-2</v>
      </c>
      <c r="X460" s="20">
        <f t="shared" ref="X460:X519" si="44">R460/N460</f>
        <v>8.4303382537730797E-3</v>
      </c>
    </row>
    <row r="461" spans="1:24" s="3" customFormat="1" ht="11.25" customHeight="1" x14ac:dyDescent="0.2">
      <c r="A461" s="2">
        <v>663</v>
      </c>
      <c r="B461" s="4" t="s">
        <v>21</v>
      </c>
      <c r="C461" s="4" t="s">
        <v>9</v>
      </c>
      <c r="D461" s="4">
        <v>800249678</v>
      </c>
      <c r="E461" s="4" t="s">
        <v>49</v>
      </c>
      <c r="F461" s="4" t="s">
        <v>92</v>
      </c>
      <c r="G461" s="4" t="s">
        <v>74</v>
      </c>
      <c r="H461" s="4" t="s">
        <v>10</v>
      </c>
      <c r="I461" s="4" t="s">
        <v>93</v>
      </c>
      <c r="J461" s="4" t="s">
        <v>23</v>
      </c>
      <c r="K461" s="4" t="s">
        <v>94</v>
      </c>
      <c r="L461" s="4" t="s">
        <v>12</v>
      </c>
      <c r="M461" s="4">
        <v>43894593</v>
      </c>
      <c r="N461" s="4">
        <v>105105108</v>
      </c>
      <c r="O461" s="4">
        <v>38764010</v>
      </c>
      <c r="P461" s="4">
        <v>85283740</v>
      </c>
      <c r="Q461" s="4">
        <v>19821368</v>
      </c>
      <c r="R461" s="4">
        <v>15361211</v>
      </c>
      <c r="S461" s="4"/>
      <c r="T461" s="18">
        <f t="shared" si="41"/>
        <v>1.1323542894556058</v>
      </c>
      <c r="U461" s="28">
        <f t="shared" si="42"/>
        <v>0.81141384679420148</v>
      </c>
      <c r="V461" s="18"/>
      <c r="W461" s="18">
        <f t="shared" si="43"/>
        <v>0.77498238264886665</v>
      </c>
      <c r="X461" s="20">
        <f t="shared" si="44"/>
        <v>0.14615094634601394</v>
      </c>
    </row>
    <row r="462" spans="1:24" s="3" customFormat="1" ht="11.25" customHeight="1" x14ac:dyDescent="0.2">
      <c r="A462" s="2">
        <v>42595</v>
      </c>
      <c r="B462" s="4" t="s">
        <v>19</v>
      </c>
      <c r="C462" s="4" t="s">
        <v>9</v>
      </c>
      <c r="D462" s="4">
        <v>901298972</v>
      </c>
      <c r="E462" s="4" t="s">
        <v>49</v>
      </c>
      <c r="F462" s="4" t="s">
        <v>1099</v>
      </c>
      <c r="G462" s="4" t="s">
        <v>74</v>
      </c>
      <c r="H462" s="4" t="s">
        <v>10</v>
      </c>
      <c r="I462" s="4" t="s">
        <v>1100</v>
      </c>
      <c r="J462" s="4" t="s">
        <v>11</v>
      </c>
      <c r="K462" s="4" t="s">
        <v>11</v>
      </c>
      <c r="L462" s="4" t="s">
        <v>12</v>
      </c>
      <c r="M462" s="4">
        <v>25820716</v>
      </c>
      <c r="N462" s="4">
        <v>123859421</v>
      </c>
      <c r="O462" s="4">
        <v>97578</v>
      </c>
      <c r="P462" s="4">
        <v>100911673</v>
      </c>
      <c r="Q462" s="4">
        <v>22947748</v>
      </c>
      <c r="R462" s="4">
        <v>11655127</v>
      </c>
      <c r="S462" s="4">
        <v>11638148</v>
      </c>
      <c r="T462" s="18">
        <f t="shared" si="41"/>
        <v>264.61616347947285</v>
      </c>
      <c r="U462" s="28">
        <f t="shared" si="42"/>
        <v>0.81472747236562648</v>
      </c>
      <c r="V462" s="18">
        <f>R462/S462</f>
        <v>1.001458909097908</v>
      </c>
      <c r="W462" s="18">
        <f t="shared" si="43"/>
        <v>0.50789850925676894</v>
      </c>
      <c r="X462" s="20">
        <f t="shared" si="44"/>
        <v>9.4099640591731815E-2</v>
      </c>
    </row>
    <row r="463" spans="1:24" s="3" customFormat="1" ht="11.25" customHeight="1" x14ac:dyDescent="0.2">
      <c r="A463" s="2">
        <v>97</v>
      </c>
      <c r="B463" s="4" t="s">
        <v>19</v>
      </c>
      <c r="C463" s="4" t="s">
        <v>9</v>
      </c>
      <c r="D463" s="4">
        <v>800002609</v>
      </c>
      <c r="E463" s="4" t="s">
        <v>49</v>
      </c>
      <c r="F463" s="4" t="s">
        <v>303</v>
      </c>
      <c r="G463" s="4" t="s">
        <v>74</v>
      </c>
      <c r="H463" s="4" t="s">
        <v>75</v>
      </c>
      <c r="I463" s="4" t="s">
        <v>304</v>
      </c>
      <c r="J463" s="4" t="s">
        <v>11</v>
      </c>
      <c r="K463" s="4" t="s">
        <v>11</v>
      </c>
      <c r="L463" s="4" t="s">
        <v>12</v>
      </c>
      <c r="M463" s="4">
        <v>10767754</v>
      </c>
      <c r="N463" s="4">
        <v>12484740</v>
      </c>
      <c r="O463" s="4">
        <v>10179374</v>
      </c>
      <c r="P463" s="4">
        <v>10196055</v>
      </c>
      <c r="Q463" s="4">
        <v>2288685</v>
      </c>
      <c r="R463" s="4">
        <v>917110</v>
      </c>
      <c r="S463" s="4">
        <v>2081977</v>
      </c>
      <c r="T463" s="18">
        <f t="shared" si="41"/>
        <v>1.0578011968122991</v>
      </c>
      <c r="U463" s="28">
        <f t="shared" si="42"/>
        <v>0.81668140465880745</v>
      </c>
      <c r="V463" s="18">
        <f>R463/S463</f>
        <v>0.44049958284841761</v>
      </c>
      <c r="W463" s="18">
        <f t="shared" si="43"/>
        <v>0.40071482095613858</v>
      </c>
      <c r="X463" s="20">
        <f t="shared" si="44"/>
        <v>7.3458478110076789E-2</v>
      </c>
    </row>
    <row r="464" spans="1:24" s="3" customFormat="1" ht="11.25" customHeight="1" x14ac:dyDescent="0.2">
      <c r="A464" s="2">
        <v>42227</v>
      </c>
      <c r="B464" s="4" t="s">
        <v>19</v>
      </c>
      <c r="C464" s="4" t="s">
        <v>9</v>
      </c>
      <c r="D464" s="4">
        <v>901250883</v>
      </c>
      <c r="E464" s="4" t="s">
        <v>49</v>
      </c>
      <c r="F464" s="4" t="s">
        <v>1097</v>
      </c>
      <c r="G464" s="4" t="s">
        <v>74</v>
      </c>
      <c r="H464" s="4" t="s">
        <v>10</v>
      </c>
      <c r="I464" s="4" t="s">
        <v>1098</v>
      </c>
      <c r="J464" s="4" t="s">
        <v>11</v>
      </c>
      <c r="K464" s="4" t="s">
        <v>11</v>
      </c>
      <c r="L464" s="4" t="s">
        <v>12</v>
      </c>
      <c r="M464" s="4">
        <v>76321437</v>
      </c>
      <c r="N464" s="4">
        <v>76336953</v>
      </c>
      <c r="O464" s="4">
        <v>2057884</v>
      </c>
      <c r="P464" s="4">
        <v>62417614</v>
      </c>
      <c r="Q464" s="4">
        <v>13919339</v>
      </c>
      <c r="R464" s="4">
        <v>3076852</v>
      </c>
      <c r="S464" s="4"/>
      <c r="T464" s="18">
        <f t="shared" si="41"/>
        <v>37.087336798381251</v>
      </c>
      <c r="U464" s="28">
        <f t="shared" si="42"/>
        <v>0.81765922724214579</v>
      </c>
      <c r="V464" s="18"/>
      <c r="W464" s="18">
        <f t="shared" si="43"/>
        <v>0.22104871502878118</v>
      </c>
      <c r="X464" s="20">
        <f t="shared" si="44"/>
        <v>4.0306193515478671E-2</v>
      </c>
    </row>
    <row r="465" spans="1:24" s="3" customFormat="1" ht="11.25" customHeight="1" x14ac:dyDescent="0.2">
      <c r="A465" s="2">
        <v>17581</v>
      </c>
      <c r="B465" s="4" t="s">
        <v>19</v>
      </c>
      <c r="C465" s="4" t="s">
        <v>9</v>
      </c>
      <c r="D465" s="4">
        <v>890111918</v>
      </c>
      <c r="E465" s="4" t="s">
        <v>49</v>
      </c>
      <c r="F465" s="4" t="s">
        <v>703</v>
      </c>
      <c r="G465" s="4" t="s">
        <v>74</v>
      </c>
      <c r="H465" s="4" t="s">
        <v>683</v>
      </c>
      <c r="I465" s="4" t="s">
        <v>704</v>
      </c>
      <c r="J465" s="4" t="s">
        <v>17</v>
      </c>
      <c r="K465" s="4" t="s">
        <v>18</v>
      </c>
      <c r="L465" s="4" t="s">
        <v>12</v>
      </c>
      <c r="M465" s="4">
        <v>9355384</v>
      </c>
      <c r="N465" s="4">
        <v>13967808</v>
      </c>
      <c r="O465" s="4">
        <v>1484025</v>
      </c>
      <c r="P465" s="4">
        <v>11425578</v>
      </c>
      <c r="Q465" s="4">
        <v>2542230</v>
      </c>
      <c r="R465" s="4">
        <v>26086</v>
      </c>
      <c r="S465" s="4">
        <v>2726</v>
      </c>
      <c r="T465" s="18">
        <f t="shared" si="41"/>
        <v>6.3040609154158451</v>
      </c>
      <c r="U465" s="28">
        <f t="shared" si="42"/>
        <v>0.81799363221487575</v>
      </c>
      <c r="V465" s="18">
        <f>R465/S465</f>
        <v>9.5693323550990463</v>
      </c>
      <c r="W465" s="18">
        <f t="shared" si="43"/>
        <v>1.0261070005467641E-2</v>
      </c>
      <c r="X465" s="20">
        <f t="shared" si="44"/>
        <v>1.8675800812840498E-3</v>
      </c>
    </row>
    <row r="466" spans="1:24" s="3" customFormat="1" ht="11.25" customHeight="1" x14ac:dyDescent="0.2">
      <c r="A466" s="2">
        <v>25309</v>
      </c>
      <c r="B466" s="4" t="s">
        <v>19</v>
      </c>
      <c r="C466" s="4" t="s">
        <v>9</v>
      </c>
      <c r="D466" s="4">
        <v>900204640</v>
      </c>
      <c r="E466" s="4" t="s">
        <v>49</v>
      </c>
      <c r="F466" s="4" t="s">
        <v>848</v>
      </c>
      <c r="G466" s="4" t="s">
        <v>74</v>
      </c>
      <c r="H466" s="4" t="s">
        <v>10</v>
      </c>
      <c r="I466" s="4" t="s">
        <v>849</v>
      </c>
      <c r="J466" s="4" t="s">
        <v>15</v>
      </c>
      <c r="K466" s="4" t="s">
        <v>16</v>
      </c>
      <c r="L466" s="4" t="s">
        <v>12</v>
      </c>
      <c r="M466" s="4">
        <v>3185292</v>
      </c>
      <c r="N466" s="4">
        <v>3202956</v>
      </c>
      <c r="O466" s="4">
        <v>1484025</v>
      </c>
      <c r="P466" s="4">
        <v>2634128</v>
      </c>
      <c r="Q466" s="4">
        <v>568828</v>
      </c>
      <c r="R466" s="4">
        <v>-105611</v>
      </c>
      <c r="S466" s="4"/>
      <c r="T466" s="18">
        <f t="shared" si="41"/>
        <v>2.1463870217819783</v>
      </c>
      <c r="U466" s="28">
        <f t="shared" si="42"/>
        <v>0.82240530310126025</v>
      </c>
      <c r="V466" s="18"/>
      <c r="W466" s="18">
        <f t="shared" si="43"/>
        <v>-0.18566420780974213</v>
      </c>
      <c r="X466" s="20">
        <f t="shared" si="44"/>
        <v>-3.2972978710915792E-2</v>
      </c>
    </row>
    <row r="467" spans="1:24" s="3" customFormat="1" ht="11.25" customHeight="1" x14ac:dyDescent="0.2">
      <c r="A467" s="2">
        <v>4259</v>
      </c>
      <c r="B467" s="4" t="s">
        <v>21</v>
      </c>
      <c r="C467" s="4" t="s">
        <v>9</v>
      </c>
      <c r="D467" s="4">
        <v>900456739</v>
      </c>
      <c r="E467" s="4" t="s">
        <v>49</v>
      </c>
      <c r="F467" s="4" t="s">
        <v>227</v>
      </c>
      <c r="G467" s="4" t="s">
        <v>74</v>
      </c>
      <c r="H467" s="4" t="s">
        <v>10</v>
      </c>
      <c r="I467" s="4" t="s">
        <v>228</v>
      </c>
      <c r="J467" s="4" t="s">
        <v>11</v>
      </c>
      <c r="K467" s="4" t="s">
        <v>11</v>
      </c>
      <c r="L467" s="4" t="s">
        <v>12</v>
      </c>
      <c r="M467" s="4">
        <v>35718590</v>
      </c>
      <c r="N467" s="4">
        <v>39836294</v>
      </c>
      <c r="O467" s="4">
        <v>31808223</v>
      </c>
      <c r="P467" s="4">
        <v>32801307</v>
      </c>
      <c r="Q467" s="4">
        <v>7034987</v>
      </c>
      <c r="R467" s="4">
        <v>28643</v>
      </c>
      <c r="S467" s="4"/>
      <c r="T467" s="18">
        <f t="shared" si="41"/>
        <v>1.122935726400057</v>
      </c>
      <c r="U467" s="28">
        <f t="shared" si="42"/>
        <v>0.82340257354260915</v>
      </c>
      <c r="V467" s="18"/>
      <c r="W467" s="18">
        <f t="shared" si="43"/>
        <v>4.0715071683856702E-3</v>
      </c>
      <c r="X467" s="20">
        <f t="shared" si="44"/>
        <v>7.1901768773972798E-4</v>
      </c>
    </row>
    <row r="468" spans="1:24" s="3" customFormat="1" ht="11.25" customHeight="1" x14ac:dyDescent="0.2">
      <c r="A468" s="2">
        <v>20723</v>
      </c>
      <c r="B468" s="4" t="s">
        <v>19</v>
      </c>
      <c r="C468" s="4" t="s">
        <v>9</v>
      </c>
      <c r="D468" s="4">
        <v>900013119</v>
      </c>
      <c r="E468" s="4" t="s">
        <v>49</v>
      </c>
      <c r="F468" s="4" t="s">
        <v>748</v>
      </c>
      <c r="G468" s="4" t="s">
        <v>74</v>
      </c>
      <c r="H468" s="4" t="s">
        <v>10</v>
      </c>
      <c r="I468" s="4" t="s">
        <v>749</v>
      </c>
      <c r="J468" s="4" t="s">
        <v>178</v>
      </c>
      <c r="K468" s="4" t="s">
        <v>179</v>
      </c>
      <c r="L468" s="4" t="s">
        <v>12</v>
      </c>
      <c r="M468" s="4">
        <v>8467155</v>
      </c>
      <c r="N468" s="4">
        <v>12235891</v>
      </c>
      <c r="O468" s="4">
        <v>3466556</v>
      </c>
      <c r="P468" s="4">
        <v>10122299</v>
      </c>
      <c r="Q468" s="4">
        <v>2113592</v>
      </c>
      <c r="R468" s="4">
        <v>669580</v>
      </c>
      <c r="S468" s="4">
        <v>547693</v>
      </c>
      <c r="T468" s="18">
        <f t="shared" si="41"/>
        <v>2.4425265306546327</v>
      </c>
      <c r="U468" s="28">
        <f t="shared" si="42"/>
        <v>0.82726292674558799</v>
      </c>
      <c r="V468" s="18">
        <f>R468/S468</f>
        <v>1.2225462074556366</v>
      </c>
      <c r="W468" s="18">
        <f t="shared" si="43"/>
        <v>0.31679718696891357</v>
      </c>
      <c r="X468" s="20">
        <f t="shared" si="44"/>
        <v>5.4722618892240865E-2</v>
      </c>
    </row>
    <row r="469" spans="1:24" s="3" customFormat="1" ht="11.25" customHeight="1" x14ac:dyDescent="0.2">
      <c r="A469" s="2">
        <v>3441</v>
      </c>
      <c r="B469" s="4" t="s">
        <v>21</v>
      </c>
      <c r="C469" s="4" t="s">
        <v>9</v>
      </c>
      <c r="D469" s="4">
        <v>900184924</v>
      </c>
      <c r="E469" s="4" t="s">
        <v>49</v>
      </c>
      <c r="F469" s="4" t="s">
        <v>201</v>
      </c>
      <c r="G469" s="4" t="s">
        <v>74</v>
      </c>
      <c r="H469" s="4" t="s">
        <v>14</v>
      </c>
      <c r="I469" s="4" t="s">
        <v>202</v>
      </c>
      <c r="J469" s="4" t="s">
        <v>11</v>
      </c>
      <c r="K469" s="4" t="s">
        <v>11</v>
      </c>
      <c r="L469" s="4" t="s">
        <v>12</v>
      </c>
      <c r="M469" s="4">
        <v>148534425</v>
      </c>
      <c r="N469" s="4">
        <v>159975097</v>
      </c>
      <c r="O469" s="4">
        <v>132720313</v>
      </c>
      <c r="P469" s="4">
        <v>133065854</v>
      </c>
      <c r="Q469" s="4">
        <v>26909243</v>
      </c>
      <c r="R469" s="4">
        <v>22619722</v>
      </c>
      <c r="S469" s="4"/>
      <c r="T469" s="18">
        <f t="shared" si="41"/>
        <v>1.1191536671556825</v>
      </c>
      <c r="U469" s="28">
        <f t="shared" si="42"/>
        <v>0.83179105057832847</v>
      </c>
      <c r="V469" s="18"/>
      <c r="W469" s="18">
        <f t="shared" si="43"/>
        <v>0.8405930259725255</v>
      </c>
      <c r="X469" s="20">
        <f t="shared" si="44"/>
        <v>0.14139526979002237</v>
      </c>
    </row>
    <row r="470" spans="1:24" s="3" customFormat="1" ht="11.25" customHeight="1" x14ac:dyDescent="0.2">
      <c r="A470" s="2">
        <v>3047</v>
      </c>
      <c r="B470" s="4" t="s">
        <v>21</v>
      </c>
      <c r="C470" s="4" t="s">
        <v>9</v>
      </c>
      <c r="D470" s="4">
        <v>900042771</v>
      </c>
      <c r="E470" s="4" t="s">
        <v>49</v>
      </c>
      <c r="F470" s="4" t="s">
        <v>190</v>
      </c>
      <c r="G470" s="4" t="s">
        <v>74</v>
      </c>
      <c r="H470" s="4" t="s">
        <v>10</v>
      </c>
      <c r="I470" s="4" t="s">
        <v>191</v>
      </c>
      <c r="J470" s="4" t="s">
        <v>11</v>
      </c>
      <c r="K470" s="4" t="s">
        <v>11</v>
      </c>
      <c r="L470" s="4" t="s">
        <v>12</v>
      </c>
      <c r="M470" s="4">
        <v>64302281</v>
      </c>
      <c r="N470" s="4">
        <v>68323432</v>
      </c>
      <c r="O470" s="4">
        <v>52928868</v>
      </c>
      <c r="P470" s="4">
        <v>56879145</v>
      </c>
      <c r="Q470" s="4">
        <v>11444287</v>
      </c>
      <c r="R470" s="4">
        <v>3922236</v>
      </c>
      <c r="S470" s="4">
        <v>3911802</v>
      </c>
      <c r="T470" s="18">
        <f t="shared" si="41"/>
        <v>1.2148810928659952</v>
      </c>
      <c r="U470" s="28">
        <f t="shared" si="42"/>
        <v>0.83249835868900735</v>
      </c>
      <c r="V470" s="18">
        <f>R470/S470</f>
        <v>1.0026673129161445</v>
      </c>
      <c r="W470" s="18">
        <f t="shared" si="43"/>
        <v>0.34272436544102747</v>
      </c>
      <c r="X470" s="20">
        <f t="shared" si="44"/>
        <v>5.7406893728640565E-2</v>
      </c>
    </row>
    <row r="471" spans="1:24" s="3" customFormat="1" ht="11.25" customHeight="1" x14ac:dyDescent="0.2">
      <c r="A471" s="2">
        <v>28491</v>
      </c>
      <c r="B471" s="4" t="s">
        <v>19</v>
      </c>
      <c r="C471" s="4" t="s">
        <v>9</v>
      </c>
      <c r="D471" s="4">
        <v>900337062</v>
      </c>
      <c r="E471" s="4" t="s">
        <v>49</v>
      </c>
      <c r="F471" s="4" t="s">
        <v>903</v>
      </c>
      <c r="G471" s="4" t="s">
        <v>74</v>
      </c>
      <c r="H471" s="4" t="s">
        <v>10</v>
      </c>
      <c r="I471" s="4" t="s">
        <v>904</v>
      </c>
      <c r="J471" s="4" t="s">
        <v>13</v>
      </c>
      <c r="K471" s="4" t="s">
        <v>22</v>
      </c>
      <c r="L471" s="4" t="s">
        <v>12</v>
      </c>
      <c r="M471" s="4">
        <v>1099443</v>
      </c>
      <c r="N471" s="4">
        <v>1307072</v>
      </c>
      <c r="O471" s="4">
        <v>733836</v>
      </c>
      <c r="P471" s="4">
        <v>1089412</v>
      </c>
      <c r="Q471" s="4">
        <v>217660</v>
      </c>
      <c r="R471" s="4">
        <v>-41578</v>
      </c>
      <c r="S471" s="4">
        <v>35898</v>
      </c>
      <c r="T471" s="18">
        <f t="shared" si="41"/>
        <v>1.4982134972936731</v>
      </c>
      <c r="U471" s="28">
        <f t="shared" si="42"/>
        <v>0.8334751260833374</v>
      </c>
      <c r="V471" s="18">
        <f>R471/S471</f>
        <v>-1.1582260850186641</v>
      </c>
      <c r="W471" s="18">
        <f t="shared" si="43"/>
        <v>-0.19102269594780852</v>
      </c>
      <c r="X471" s="20">
        <f t="shared" si="44"/>
        <v>-3.1810030357929786E-2</v>
      </c>
    </row>
    <row r="472" spans="1:24" s="3" customFormat="1" ht="11.25" customHeight="1" x14ac:dyDescent="0.2">
      <c r="A472" s="2">
        <v>23449</v>
      </c>
      <c r="B472" s="4" t="s">
        <v>19</v>
      </c>
      <c r="C472" s="4" t="s">
        <v>9</v>
      </c>
      <c r="D472" s="4">
        <v>900132012</v>
      </c>
      <c r="E472" s="4" t="s">
        <v>49</v>
      </c>
      <c r="F472" s="4" t="s">
        <v>803</v>
      </c>
      <c r="G472" s="4" t="s">
        <v>74</v>
      </c>
      <c r="H472" s="4" t="s">
        <v>10</v>
      </c>
      <c r="I472" s="4" t="s">
        <v>804</v>
      </c>
      <c r="J472" s="4" t="s">
        <v>23</v>
      </c>
      <c r="K472" s="4" t="s">
        <v>805</v>
      </c>
      <c r="L472" s="4" t="s">
        <v>12</v>
      </c>
      <c r="M472" s="4">
        <v>15704163</v>
      </c>
      <c r="N472" s="4">
        <v>21581131</v>
      </c>
      <c r="O472" s="4">
        <v>2057884</v>
      </c>
      <c r="P472" s="4">
        <v>18167476</v>
      </c>
      <c r="Q472" s="4">
        <v>3413655</v>
      </c>
      <c r="R472" s="4">
        <v>1199499</v>
      </c>
      <c r="S472" s="4">
        <v>365467</v>
      </c>
      <c r="T472" s="18">
        <f t="shared" si="41"/>
        <v>7.6312187664610835</v>
      </c>
      <c r="U472" s="28">
        <f t="shared" si="42"/>
        <v>0.84182223813941914</v>
      </c>
      <c r="V472" s="18">
        <f>R472/S472</f>
        <v>3.2820993413906043</v>
      </c>
      <c r="W472" s="18">
        <f t="shared" si="43"/>
        <v>0.35138260896312018</v>
      </c>
      <c r="X472" s="20">
        <f t="shared" si="44"/>
        <v>5.5580914642518041E-2</v>
      </c>
    </row>
    <row r="473" spans="1:24" s="3" customFormat="1" ht="11.25" customHeight="1" x14ac:dyDescent="0.2">
      <c r="A473" s="2">
        <v>11141</v>
      </c>
      <c r="B473" s="4" t="s">
        <v>19</v>
      </c>
      <c r="C473" s="4" t="s">
        <v>9</v>
      </c>
      <c r="D473" s="4">
        <v>830058216</v>
      </c>
      <c r="E473" s="4" t="s">
        <v>49</v>
      </c>
      <c r="F473" s="4" t="s">
        <v>552</v>
      </c>
      <c r="G473" s="4" t="s">
        <v>74</v>
      </c>
      <c r="H473" s="4" t="s">
        <v>10</v>
      </c>
      <c r="I473" s="4" t="s">
        <v>553</v>
      </c>
      <c r="J473" s="4" t="s">
        <v>13</v>
      </c>
      <c r="K473" s="4" t="s">
        <v>22</v>
      </c>
      <c r="L473" s="4" t="s">
        <v>12</v>
      </c>
      <c r="M473" s="4">
        <v>17026536</v>
      </c>
      <c r="N473" s="4">
        <v>19206059</v>
      </c>
      <c r="O473" s="4">
        <v>731046</v>
      </c>
      <c r="P473" s="4">
        <v>16211175</v>
      </c>
      <c r="Q473" s="4">
        <v>2994884</v>
      </c>
      <c r="R473" s="4">
        <v>563710</v>
      </c>
      <c r="S473" s="4">
        <v>269364</v>
      </c>
      <c r="T473" s="18">
        <f t="shared" si="41"/>
        <v>23.290649288827243</v>
      </c>
      <c r="U473" s="28">
        <f t="shared" si="42"/>
        <v>0.84406566698561114</v>
      </c>
      <c r="V473" s="18">
        <f>R473/S473</f>
        <v>2.0927443904901919</v>
      </c>
      <c r="W473" s="18">
        <f t="shared" si="43"/>
        <v>0.18822431853787994</v>
      </c>
      <c r="X473" s="20">
        <f t="shared" si="44"/>
        <v>2.9350633568292171E-2</v>
      </c>
    </row>
    <row r="474" spans="1:24" s="3" customFormat="1" ht="11.25" customHeight="1" x14ac:dyDescent="0.2">
      <c r="A474" s="2">
        <v>1585</v>
      </c>
      <c r="B474" s="4" t="s">
        <v>21</v>
      </c>
      <c r="C474" s="4" t="s">
        <v>9</v>
      </c>
      <c r="D474" s="4">
        <v>830083714</v>
      </c>
      <c r="E474" s="4" t="s">
        <v>49</v>
      </c>
      <c r="F474" s="4" t="s">
        <v>123</v>
      </c>
      <c r="G474" s="4" t="s">
        <v>74</v>
      </c>
      <c r="H474" s="4" t="s">
        <v>10</v>
      </c>
      <c r="I474" s="4" t="s">
        <v>124</v>
      </c>
      <c r="J474" s="4" t="s">
        <v>11</v>
      </c>
      <c r="K474" s="4" t="s">
        <v>11</v>
      </c>
      <c r="L474" s="4" t="s">
        <v>12</v>
      </c>
      <c r="M474" s="4">
        <v>104316919</v>
      </c>
      <c r="N474" s="4">
        <v>113066931</v>
      </c>
      <c r="O474" s="4">
        <v>91312808</v>
      </c>
      <c r="P474" s="4">
        <v>95452129</v>
      </c>
      <c r="Q474" s="4">
        <v>17614802</v>
      </c>
      <c r="R474" s="4">
        <v>-15524429</v>
      </c>
      <c r="S474" s="4"/>
      <c r="T474" s="18">
        <f t="shared" si="41"/>
        <v>1.1424127817863186</v>
      </c>
      <c r="U474" s="28">
        <f t="shared" si="42"/>
        <v>0.84420907294282177</v>
      </c>
      <c r="V474" s="18"/>
      <c r="W474" s="18">
        <f t="shared" si="43"/>
        <v>-0.88132861215243863</v>
      </c>
      <c r="X474" s="20">
        <f t="shared" si="44"/>
        <v>-0.13730300152924466</v>
      </c>
    </row>
    <row r="475" spans="1:24" s="3" customFormat="1" ht="11.25" customHeight="1" x14ac:dyDescent="0.2">
      <c r="A475" s="2">
        <v>6485</v>
      </c>
      <c r="B475" s="4" t="s">
        <v>19</v>
      </c>
      <c r="C475" s="4" t="s">
        <v>9</v>
      </c>
      <c r="D475" s="4">
        <v>805022749</v>
      </c>
      <c r="E475" s="4" t="s">
        <v>49</v>
      </c>
      <c r="F475" s="4" t="s">
        <v>453</v>
      </c>
      <c r="G475" s="4" t="s">
        <v>78</v>
      </c>
      <c r="H475" s="4" t="s">
        <v>14</v>
      </c>
      <c r="I475" s="4" t="s">
        <v>454</v>
      </c>
      <c r="J475" s="4" t="s">
        <v>178</v>
      </c>
      <c r="K475" s="4" t="s">
        <v>179</v>
      </c>
      <c r="L475" s="4" t="s">
        <v>12</v>
      </c>
      <c r="M475" s="4">
        <v>3721437</v>
      </c>
      <c r="N475" s="4">
        <v>4123042</v>
      </c>
      <c r="O475" s="4">
        <v>586129</v>
      </c>
      <c r="P475" s="4">
        <v>3500294</v>
      </c>
      <c r="Q475" s="4">
        <v>622748</v>
      </c>
      <c r="R475" s="4">
        <v>-98794</v>
      </c>
      <c r="S475" s="4">
        <v>5195</v>
      </c>
      <c r="T475" s="18">
        <f t="shared" si="41"/>
        <v>6.3491773995144412</v>
      </c>
      <c r="U475" s="28">
        <f t="shared" si="42"/>
        <v>0.84895909379530943</v>
      </c>
      <c r="V475" s="18">
        <f>R475/S475</f>
        <v>-19.017131857555341</v>
      </c>
      <c r="W475" s="18">
        <f t="shared" si="43"/>
        <v>-0.15864201892258184</v>
      </c>
      <c r="X475" s="20">
        <f t="shared" si="44"/>
        <v>-2.3961434300208438E-2</v>
      </c>
    </row>
    <row r="476" spans="1:24" s="3" customFormat="1" ht="11.25" customHeight="1" x14ac:dyDescent="0.2">
      <c r="A476" s="2">
        <v>5519</v>
      </c>
      <c r="B476" s="4" t="s">
        <v>21</v>
      </c>
      <c r="C476" s="4" t="s">
        <v>9</v>
      </c>
      <c r="D476" s="4">
        <v>901161466</v>
      </c>
      <c r="E476" s="4" t="s">
        <v>49</v>
      </c>
      <c r="F476" s="4" t="s">
        <v>264</v>
      </c>
      <c r="G476" s="4" t="s">
        <v>78</v>
      </c>
      <c r="H476" s="4" t="s">
        <v>10</v>
      </c>
      <c r="I476" s="4" t="s">
        <v>265</v>
      </c>
      <c r="J476" s="4" t="s">
        <v>11</v>
      </c>
      <c r="K476" s="4" t="s">
        <v>11</v>
      </c>
      <c r="L476" s="4" t="s">
        <v>12</v>
      </c>
      <c r="M476" s="4">
        <v>29610932</v>
      </c>
      <c r="N476" s="4">
        <v>89342461</v>
      </c>
      <c r="O476" s="4">
        <v>25028048</v>
      </c>
      <c r="P476" s="4">
        <v>75915659</v>
      </c>
      <c r="Q476" s="4">
        <v>13426802</v>
      </c>
      <c r="R476" s="4">
        <v>5703821</v>
      </c>
      <c r="S476" s="4"/>
      <c r="T476" s="18">
        <f t="shared" si="41"/>
        <v>1.1831099253125934</v>
      </c>
      <c r="U476" s="28">
        <f t="shared" si="42"/>
        <v>0.84971533300386703</v>
      </c>
      <c r="V476" s="18"/>
      <c r="W476" s="18">
        <f t="shared" si="43"/>
        <v>0.42480860297187673</v>
      </c>
      <c r="X476" s="20">
        <f t="shared" si="44"/>
        <v>6.3842219434720973E-2</v>
      </c>
    </row>
    <row r="477" spans="1:24" s="3" customFormat="1" ht="11.25" customHeight="1" x14ac:dyDescent="0.2">
      <c r="A477" s="2">
        <v>11867</v>
      </c>
      <c r="B477" s="4" t="s">
        <v>19</v>
      </c>
      <c r="C477" s="4" t="s">
        <v>9</v>
      </c>
      <c r="D477" s="4">
        <v>830082848</v>
      </c>
      <c r="E477" s="4" t="s">
        <v>49</v>
      </c>
      <c r="F477" s="4" t="s">
        <v>576</v>
      </c>
      <c r="G477" s="4" t="s">
        <v>74</v>
      </c>
      <c r="H477" s="4" t="s">
        <v>10</v>
      </c>
      <c r="I477" s="4" t="s">
        <v>577</v>
      </c>
      <c r="J477" s="4" t="s">
        <v>11</v>
      </c>
      <c r="K477" s="4" t="s">
        <v>11</v>
      </c>
      <c r="L477" s="4" t="s">
        <v>12</v>
      </c>
      <c r="M477" s="4">
        <v>15839345</v>
      </c>
      <c r="N477" s="4">
        <v>19226379</v>
      </c>
      <c r="O477" s="4">
        <v>516186</v>
      </c>
      <c r="P477" s="4">
        <v>16348546</v>
      </c>
      <c r="Q477" s="4">
        <v>2877833</v>
      </c>
      <c r="R477" s="4">
        <v>2891377</v>
      </c>
      <c r="S477" s="4">
        <v>1700790</v>
      </c>
      <c r="T477" s="18">
        <f t="shared" si="41"/>
        <v>30.685344042651291</v>
      </c>
      <c r="U477" s="28">
        <f t="shared" si="42"/>
        <v>0.85031851291395011</v>
      </c>
      <c r="V477" s="18">
        <f>R477/S477</f>
        <v>1.7000199907101994</v>
      </c>
      <c r="W477" s="18">
        <f t="shared" si="43"/>
        <v>1.0047063189559644</v>
      </c>
      <c r="X477" s="20">
        <f t="shared" si="44"/>
        <v>0.15038593590607988</v>
      </c>
    </row>
    <row r="478" spans="1:24" s="3" customFormat="1" ht="11.25" customHeight="1" x14ac:dyDescent="0.2">
      <c r="A478" s="2">
        <v>365</v>
      </c>
      <c r="B478" s="4" t="s">
        <v>24</v>
      </c>
      <c r="C478" s="4" t="s">
        <v>9</v>
      </c>
      <c r="D478" s="4">
        <v>805017133</v>
      </c>
      <c r="E478" s="4" t="s">
        <v>49</v>
      </c>
      <c r="F478" s="4" t="s">
        <v>282</v>
      </c>
      <c r="G478" s="4" t="s">
        <v>74</v>
      </c>
      <c r="H478" s="4" t="s">
        <v>75</v>
      </c>
      <c r="I478" s="4" t="s">
        <v>283</v>
      </c>
      <c r="J478" s="4" t="s">
        <v>178</v>
      </c>
      <c r="K478" s="4" t="s">
        <v>179</v>
      </c>
      <c r="L478" s="4" t="s">
        <v>12</v>
      </c>
      <c r="M478" s="4">
        <v>53551037</v>
      </c>
      <c r="N478" s="4">
        <v>60926516</v>
      </c>
      <c r="O478" s="4">
        <v>37876755</v>
      </c>
      <c r="P478" s="4">
        <v>52133350</v>
      </c>
      <c r="Q478" s="4">
        <v>8793166</v>
      </c>
      <c r="R478" s="4">
        <v>9993112</v>
      </c>
      <c r="S478" s="4">
        <v>15338075</v>
      </c>
      <c r="T478" s="18">
        <f t="shared" si="41"/>
        <v>1.4138232538663884</v>
      </c>
      <c r="U478" s="28">
        <f t="shared" si="42"/>
        <v>0.85567587682184221</v>
      </c>
      <c r="V478" s="18">
        <f>R478/S478</f>
        <v>0.65152321917841716</v>
      </c>
      <c r="W478" s="18">
        <f t="shared" si="43"/>
        <v>1.1364634762951138</v>
      </c>
      <c r="X478" s="20">
        <f t="shared" si="44"/>
        <v>0.16401909474029336</v>
      </c>
    </row>
    <row r="479" spans="1:24" s="3" customFormat="1" ht="11.25" customHeight="1" x14ac:dyDescent="0.2">
      <c r="A479" s="2">
        <v>38891</v>
      </c>
      <c r="B479" s="4" t="s">
        <v>19</v>
      </c>
      <c r="C479" s="4" t="s">
        <v>9</v>
      </c>
      <c r="D479" s="4">
        <v>900879594</v>
      </c>
      <c r="E479" s="4" t="s">
        <v>49</v>
      </c>
      <c r="F479" s="4" t="s">
        <v>1081</v>
      </c>
      <c r="G479" s="4" t="s">
        <v>78</v>
      </c>
      <c r="H479" s="4" t="s">
        <v>10</v>
      </c>
      <c r="I479" s="4" t="s">
        <v>1082</v>
      </c>
      <c r="J479" s="4" t="s">
        <v>13</v>
      </c>
      <c r="K479" s="4" t="s">
        <v>103</v>
      </c>
      <c r="L479" s="4" t="s">
        <v>12</v>
      </c>
      <c r="M479" s="4">
        <v>6454724</v>
      </c>
      <c r="N479" s="4">
        <v>6660897</v>
      </c>
      <c r="O479" s="4">
        <v>4336768</v>
      </c>
      <c r="P479" s="4">
        <v>5701592</v>
      </c>
      <c r="Q479" s="4">
        <v>959305</v>
      </c>
      <c r="R479" s="4">
        <v>1119591</v>
      </c>
      <c r="S479" s="4">
        <v>287214</v>
      </c>
      <c r="T479" s="18">
        <f t="shared" si="41"/>
        <v>1.4883719857737374</v>
      </c>
      <c r="U479" s="28">
        <f t="shared" si="42"/>
        <v>0.85597960755135527</v>
      </c>
      <c r="V479" s="18">
        <f>R479/S479</f>
        <v>3.8981073346006809</v>
      </c>
      <c r="W479" s="18">
        <f t="shared" si="43"/>
        <v>1.1670855463069618</v>
      </c>
      <c r="X479" s="20">
        <f t="shared" si="44"/>
        <v>0.16808411840026952</v>
      </c>
    </row>
    <row r="480" spans="1:24" s="3" customFormat="1" ht="11.25" customHeight="1" x14ac:dyDescent="0.2">
      <c r="A480" s="2">
        <v>17847</v>
      </c>
      <c r="B480" s="4" t="s">
        <v>19</v>
      </c>
      <c r="C480" s="4" t="s">
        <v>9</v>
      </c>
      <c r="D480" s="4">
        <v>890208730</v>
      </c>
      <c r="E480" s="4" t="s">
        <v>49</v>
      </c>
      <c r="F480" s="4" t="s">
        <v>705</v>
      </c>
      <c r="G480" s="4" t="s">
        <v>74</v>
      </c>
      <c r="H480" s="4" t="s">
        <v>10</v>
      </c>
      <c r="I480" s="4" t="s">
        <v>706</v>
      </c>
      <c r="J480" s="4" t="s">
        <v>15</v>
      </c>
      <c r="K480" s="4" t="s">
        <v>175</v>
      </c>
      <c r="L480" s="4" t="s">
        <v>12</v>
      </c>
      <c r="M480" s="4">
        <v>27070498</v>
      </c>
      <c r="N480" s="4">
        <v>29025293</v>
      </c>
      <c r="O480" s="4">
        <v>4336768</v>
      </c>
      <c r="P480" s="4">
        <v>24865562</v>
      </c>
      <c r="Q480" s="4">
        <v>4159731</v>
      </c>
      <c r="R480" s="4">
        <v>-359927</v>
      </c>
      <c r="S480" s="4"/>
      <c r="T480" s="18">
        <f t="shared" si="41"/>
        <v>6.2420904230984915</v>
      </c>
      <c r="U480" s="28">
        <f t="shared" si="42"/>
        <v>0.85668599452208805</v>
      </c>
      <c r="V480" s="18"/>
      <c r="W480" s="18">
        <f t="shared" si="43"/>
        <v>-8.6526508565097124E-2</v>
      </c>
      <c r="X480" s="20">
        <f t="shared" si="44"/>
        <v>-1.2400460522482925E-2</v>
      </c>
    </row>
    <row r="481" spans="1:24" s="3" customFormat="1" ht="11.25" customHeight="1" x14ac:dyDescent="0.2">
      <c r="A481" s="2">
        <v>13273</v>
      </c>
      <c r="B481" s="4" t="s">
        <v>19</v>
      </c>
      <c r="C481" s="4" t="s">
        <v>9</v>
      </c>
      <c r="D481" s="4">
        <v>830132755</v>
      </c>
      <c r="E481" s="4" t="s">
        <v>49</v>
      </c>
      <c r="F481" s="4" t="s">
        <v>608</v>
      </c>
      <c r="G481" s="4" t="s">
        <v>74</v>
      </c>
      <c r="H481" s="4" t="s">
        <v>75</v>
      </c>
      <c r="I481" s="4" t="s">
        <v>609</v>
      </c>
      <c r="J481" s="4" t="s">
        <v>11</v>
      </c>
      <c r="K481" s="4" t="s">
        <v>11</v>
      </c>
      <c r="L481" s="4" t="s">
        <v>12</v>
      </c>
      <c r="M481" s="4">
        <v>4551693</v>
      </c>
      <c r="N481" s="4">
        <v>4558599</v>
      </c>
      <c r="O481" s="4">
        <v>2057884</v>
      </c>
      <c r="P481" s="4">
        <v>3915978</v>
      </c>
      <c r="Q481" s="4">
        <v>642621</v>
      </c>
      <c r="R481" s="4">
        <v>45815</v>
      </c>
      <c r="S481" s="4"/>
      <c r="T481" s="18">
        <f t="shared" si="41"/>
        <v>2.2118316678685486</v>
      </c>
      <c r="U481" s="28">
        <f t="shared" si="42"/>
        <v>0.85903103124446789</v>
      </c>
      <c r="V481" s="18"/>
      <c r="W481" s="18">
        <f t="shared" si="43"/>
        <v>7.1293966428112365E-2</v>
      </c>
      <c r="X481" s="20">
        <f t="shared" si="44"/>
        <v>1.005023692586253E-2</v>
      </c>
    </row>
    <row r="482" spans="1:24" s="3" customFormat="1" ht="11.25" customHeight="1" x14ac:dyDescent="0.2">
      <c r="A482" s="2">
        <v>16661</v>
      </c>
      <c r="B482" s="4" t="s">
        <v>19</v>
      </c>
      <c r="C482" s="4" t="s">
        <v>9</v>
      </c>
      <c r="D482" s="4">
        <v>860509225</v>
      </c>
      <c r="E482" s="4" t="s">
        <v>49</v>
      </c>
      <c r="F482" s="4" t="s">
        <v>685</v>
      </c>
      <c r="G482" s="4" t="s">
        <v>74</v>
      </c>
      <c r="H482" s="4" t="s">
        <v>10</v>
      </c>
      <c r="I482" s="4" t="s">
        <v>686</v>
      </c>
      <c r="J482" s="4" t="s">
        <v>11</v>
      </c>
      <c r="K482" s="4" t="s">
        <v>11</v>
      </c>
      <c r="L482" s="4" t="s">
        <v>12</v>
      </c>
      <c r="M482" s="4">
        <v>22267043</v>
      </c>
      <c r="N482" s="4">
        <v>24677838</v>
      </c>
      <c r="O482" s="4">
        <v>3466556</v>
      </c>
      <c r="P482" s="4">
        <v>21291494</v>
      </c>
      <c r="Q482" s="4">
        <v>3386344</v>
      </c>
      <c r="R482" s="4">
        <v>3876133</v>
      </c>
      <c r="S482" s="4"/>
      <c r="T482" s="18">
        <f t="shared" si="41"/>
        <v>6.4233905351593918</v>
      </c>
      <c r="U482" s="28">
        <f t="shared" si="42"/>
        <v>0.86277793054642793</v>
      </c>
      <c r="V482" s="18"/>
      <c r="W482" s="18">
        <f t="shared" si="43"/>
        <v>1.1446365165500021</v>
      </c>
      <c r="X482" s="20">
        <f t="shared" si="44"/>
        <v>0.15706939157311917</v>
      </c>
    </row>
    <row r="483" spans="1:24" s="3" customFormat="1" ht="11.25" customHeight="1" x14ac:dyDescent="0.2">
      <c r="A483" s="2">
        <v>14541</v>
      </c>
      <c r="B483" s="4" t="s">
        <v>19</v>
      </c>
      <c r="C483" s="4" t="s">
        <v>9</v>
      </c>
      <c r="D483" s="4">
        <v>860000368</v>
      </c>
      <c r="E483" s="4" t="s">
        <v>49</v>
      </c>
      <c r="F483" s="4" t="s">
        <v>636</v>
      </c>
      <c r="G483" s="4" t="s">
        <v>74</v>
      </c>
      <c r="H483" s="4" t="s">
        <v>75</v>
      </c>
      <c r="I483" s="4" t="s">
        <v>637</v>
      </c>
      <c r="J483" s="4" t="s">
        <v>11</v>
      </c>
      <c r="K483" s="4" t="s">
        <v>11</v>
      </c>
      <c r="L483" s="4" t="s">
        <v>12</v>
      </c>
      <c r="M483" s="4">
        <v>8279911</v>
      </c>
      <c r="N483" s="4">
        <v>43404236</v>
      </c>
      <c r="O483" s="4">
        <v>3466556</v>
      </c>
      <c r="P483" s="4">
        <v>37943962</v>
      </c>
      <c r="Q483" s="4">
        <v>5460274</v>
      </c>
      <c r="R483" s="4">
        <v>152933</v>
      </c>
      <c r="S483" s="4">
        <v>141789</v>
      </c>
      <c r="T483" s="18">
        <f t="shared" si="41"/>
        <v>2.3885121140405636</v>
      </c>
      <c r="U483" s="28">
        <f t="shared" si="42"/>
        <v>0.87419951361429327</v>
      </c>
      <c r="V483" s="18">
        <f>R483/S483</f>
        <v>1.0785956597479354</v>
      </c>
      <c r="W483" s="18">
        <f t="shared" si="43"/>
        <v>2.8008301414910682E-2</v>
      </c>
      <c r="X483" s="20">
        <f t="shared" si="44"/>
        <v>3.5234579408332405E-3</v>
      </c>
    </row>
    <row r="484" spans="1:24" s="3" customFormat="1" ht="11.25" customHeight="1" x14ac:dyDescent="0.2">
      <c r="A484" s="2">
        <v>33241</v>
      </c>
      <c r="B484" s="4" t="s">
        <v>19</v>
      </c>
      <c r="C484" s="4" t="s">
        <v>9</v>
      </c>
      <c r="D484" s="4">
        <v>900495589</v>
      </c>
      <c r="E484" s="4" t="s">
        <v>49</v>
      </c>
      <c r="F484" s="4" t="s">
        <v>1004</v>
      </c>
      <c r="G484" s="4" t="s">
        <v>74</v>
      </c>
      <c r="H484" s="4" t="s">
        <v>10</v>
      </c>
      <c r="I484" s="4" t="s">
        <v>1005</v>
      </c>
      <c r="J484" s="4" t="s">
        <v>11</v>
      </c>
      <c r="K484" s="4" t="s">
        <v>11</v>
      </c>
      <c r="L484" s="4" t="s">
        <v>12</v>
      </c>
      <c r="M484" s="4">
        <v>7234515</v>
      </c>
      <c r="N484" s="4">
        <v>7544560</v>
      </c>
      <c r="O484" s="4">
        <v>731046</v>
      </c>
      <c r="P484" s="4">
        <v>6699562</v>
      </c>
      <c r="Q484" s="4">
        <v>844998</v>
      </c>
      <c r="R484" s="4">
        <v>67868</v>
      </c>
      <c r="S484" s="4">
        <v>816266</v>
      </c>
      <c r="T484" s="18">
        <f t="shared" si="41"/>
        <v>9.8961146083830567</v>
      </c>
      <c r="U484" s="28">
        <f t="shared" si="42"/>
        <v>0.88799903506632594</v>
      </c>
      <c r="V484" s="18">
        <f>R484/S484</f>
        <v>8.3144465162091771E-2</v>
      </c>
      <c r="W484" s="18">
        <f t="shared" si="43"/>
        <v>8.0317349863549978E-2</v>
      </c>
      <c r="X484" s="20">
        <f t="shared" si="44"/>
        <v>8.9956206856330913E-3</v>
      </c>
    </row>
    <row r="485" spans="1:24" s="3" customFormat="1" ht="11.25" customHeight="1" x14ac:dyDescent="0.2">
      <c r="A485" s="2">
        <v>26111</v>
      </c>
      <c r="B485" s="4" t="s">
        <v>19</v>
      </c>
      <c r="C485" s="4" t="s">
        <v>9</v>
      </c>
      <c r="D485" s="4">
        <v>900238756</v>
      </c>
      <c r="E485" s="4" t="s">
        <v>49</v>
      </c>
      <c r="F485" s="4" t="s">
        <v>856</v>
      </c>
      <c r="G485" s="4" t="s">
        <v>74</v>
      </c>
      <c r="H485" s="4" t="s">
        <v>105</v>
      </c>
      <c r="I485" s="4" t="s">
        <v>857</v>
      </c>
      <c r="J485" s="4" t="s">
        <v>23</v>
      </c>
      <c r="K485" s="4" t="s">
        <v>194</v>
      </c>
      <c r="L485" s="4" t="s">
        <v>12</v>
      </c>
      <c r="M485" s="4">
        <v>10658368</v>
      </c>
      <c r="N485" s="4">
        <v>11100156</v>
      </c>
      <c r="O485" s="4">
        <v>80161</v>
      </c>
      <c r="P485" s="4">
        <v>9902631</v>
      </c>
      <c r="Q485" s="4">
        <v>1197525</v>
      </c>
      <c r="R485" s="4">
        <v>-1872011</v>
      </c>
      <c r="S485" s="4"/>
      <c r="T485" s="18">
        <f t="shared" si="41"/>
        <v>132.96201394693179</v>
      </c>
      <c r="U485" s="28">
        <f t="shared" si="42"/>
        <v>0.89211638106707691</v>
      </c>
      <c r="V485" s="18"/>
      <c r="W485" s="18">
        <f t="shared" si="43"/>
        <v>-1.5632333354209724</v>
      </c>
      <c r="X485" s="20">
        <f t="shared" si="44"/>
        <v>-0.16864726946179856</v>
      </c>
    </row>
    <row r="486" spans="1:24" s="3" customFormat="1" ht="11.25" customHeight="1" x14ac:dyDescent="0.2">
      <c r="A486" s="2">
        <v>43605</v>
      </c>
      <c r="B486" s="4" t="s">
        <v>19</v>
      </c>
      <c r="C486" s="4" t="s">
        <v>9</v>
      </c>
      <c r="D486" s="4">
        <v>901484824</v>
      </c>
      <c r="E486" s="4" t="s">
        <v>49</v>
      </c>
      <c r="F486" s="4" t="s">
        <v>1102</v>
      </c>
      <c r="G486" s="4" t="s">
        <v>74</v>
      </c>
      <c r="H486" s="4" t="s">
        <v>10</v>
      </c>
      <c r="I486" s="4" t="s">
        <v>1103</v>
      </c>
      <c r="J486" s="4" t="s">
        <v>17</v>
      </c>
      <c r="K486" s="4" t="s">
        <v>18</v>
      </c>
      <c r="L486" s="4" t="s">
        <v>12</v>
      </c>
      <c r="M486" s="4">
        <v>53549382</v>
      </c>
      <c r="N486" s="4">
        <v>55166974</v>
      </c>
      <c r="O486" s="4">
        <v>1198575</v>
      </c>
      <c r="P486" s="4">
        <v>49957664</v>
      </c>
      <c r="Q486" s="4">
        <v>5209310</v>
      </c>
      <c r="R486" s="4">
        <v>-454118</v>
      </c>
      <c r="S486" s="4">
        <v>6046230</v>
      </c>
      <c r="T486" s="18">
        <f t="shared" si="41"/>
        <v>44.677539578249174</v>
      </c>
      <c r="U486" s="28">
        <f t="shared" si="42"/>
        <v>0.90557194599798063</v>
      </c>
      <c r="V486" s="18">
        <f>R486/S486</f>
        <v>-7.5107629051491584E-2</v>
      </c>
      <c r="W486" s="18">
        <f t="shared" si="43"/>
        <v>-8.7174309073562523E-2</v>
      </c>
      <c r="X486" s="20">
        <f t="shared" si="44"/>
        <v>-8.2317003647870909E-3</v>
      </c>
    </row>
    <row r="487" spans="1:24" s="3" customFormat="1" ht="11.25" customHeight="1" x14ac:dyDescent="0.2">
      <c r="A487" s="2">
        <v>4367</v>
      </c>
      <c r="B487" s="4" t="s">
        <v>19</v>
      </c>
      <c r="C487" s="4" t="s">
        <v>9</v>
      </c>
      <c r="D487" s="4">
        <v>800230972</v>
      </c>
      <c r="E487" s="4" t="s">
        <v>49</v>
      </c>
      <c r="F487" s="4" t="s">
        <v>408</v>
      </c>
      <c r="G487" s="4" t="s">
        <v>74</v>
      </c>
      <c r="H487" s="4" t="s">
        <v>10</v>
      </c>
      <c r="I487" s="4" t="s">
        <v>409</v>
      </c>
      <c r="J487" s="4" t="s">
        <v>11</v>
      </c>
      <c r="K487" s="4" t="s">
        <v>11</v>
      </c>
      <c r="L487" s="4" t="s">
        <v>12</v>
      </c>
      <c r="M487" s="4">
        <v>11425760</v>
      </c>
      <c r="N487" s="4">
        <v>14476014</v>
      </c>
      <c r="O487" s="4">
        <v>12943109</v>
      </c>
      <c r="P487" s="4">
        <v>13122577</v>
      </c>
      <c r="Q487" s="4">
        <v>1353437</v>
      </c>
      <c r="R487" s="4">
        <v>-395174</v>
      </c>
      <c r="S487" s="4"/>
      <c r="T487" s="18">
        <f t="shared" si="41"/>
        <v>0.88276781104138113</v>
      </c>
      <c r="U487" s="28">
        <f t="shared" si="42"/>
        <v>0.90650485693092031</v>
      </c>
      <c r="V487" s="18"/>
      <c r="W487" s="18">
        <f t="shared" si="43"/>
        <v>-0.29197812679866147</v>
      </c>
      <c r="X487" s="20">
        <f t="shared" si="44"/>
        <v>-2.7298536738082736E-2</v>
      </c>
    </row>
    <row r="488" spans="1:24" s="3" customFormat="1" ht="11.25" customHeight="1" x14ac:dyDescent="0.2">
      <c r="A488" s="2">
        <v>26649</v>
      </c>
      <c r="B488" s="4" t="s">
        <v>19</v>
      </c>
      <c r="C488" s="4" t="s">
        <v>9</v>
      </c>
      <c r="D488" s="4">
        <v>900260638</v>
      </c>
      <c r="E488" s="4" t="s">
        <v>49</v>
      </c>
      <c r="F488" s="4" t="s">
        <v>866</v>
      </c>
      <c r="G488" s="4" t="s">
        <v>74</v>
      </c>
      <c r="H488" s="4" t="s">
        <v>10</v>
      </c>
      <c r="I488" s="4" t="s">
        <v>867</v>
      </c>
      <c r="J488" s="4" t="s">
        <v>11</v>
      </c>
      <c r="K488" s="4" t="s">
        <v>11</v>
      </c>
      <c r="L488" s="4" t="s">
        <v>12</v>
      </c>
      <c r="M488" s="4">
        <v>9236771</v>
      </c>
      <c r="N488" s="4">
        <v>9480075</v>
      </c>
      <c r="O488" s="4">
        <v>97578</v>
      </c>
      <c r="P488" s="4">
        <v>8611007</v>
      </c>
      <c r="Q488" s="4">
        <v>869068</v>
      </c>
      <c r="R488" s="4">
        <v>-349905</v>
      </c>
      <c r="S488" s="4">
        <v>296089</v>
      </c>
      <c r="T488" s="18">
        <f t="shared" si="41"/>
        <v>94.660384512902496</v>
      </c>
      <c r="U488" s="28">
        <f t="shared" si="42"/>
        <v>0.90832688559953378</v>
      </c>
      <c r="V488" s="18">
        <f>R488/S488</f>
        <v>-1.1817561611542475</v>
      </c>
      <c r="W488" s="18">
        <f t="shared" si="43"/>
        <v>-0.40262096866988545</v>
      </c>
      <c r="X488" s="20">
        <f t="shared" si="44"/>
        <v>-3.6909518120900944E-2</v>
      </c>
    </row>
    <row r="489" spans="1:24" s="3" customFormat="1" ht="11.25" customHeight="1" x14ac:dyDescent="0.2">
      <c r="A489" s="2">
        <v>4299</v>
      </c>
      <c r="B489" s="4" t="s">
        <v>19</v>
      </c>
      <c r="C489" s="4" t="s">
        <v>9</v>
      </c>
      <c r="D489" s="4">
        <v>800227915</v>
      </c>
      <c r="E489" s="4" t="s">
        <v>49</v>
      </c>
      <c r="F489" s="4" t="s">
        <v>406</v>
      </c>
      <c r="G489" s="4" t="s">
        <v>74</v>
      </c>
      <c r="H489" s="4" t="s">
        <v>10</v>
      </c>
      <c r="I489" s="4" t="s">
        <v>407</v>
      </c>
      <c r="J489" s="4" t="s">
        <v>11</v>
      </c>
      <c r="K489" s="4" t="s">
        <v>11</v>
      </c>
      <c r="L489" s="4" t="s">
        <v>12</v>
      </c>
      <c r="M489" s="4">
        <v>6660947</v>
      </c>
      <c r="N489" s="4">
        <v>8392007</v>
      </c>
      <c r="O489" s="4">
        <v>3766226</v>
      </c>
      <c r="P489" s="4">
        <v>7741179</v>
      </c>
      <c r="Q489" s="4">
        <v>650828</v>
      </c>
      <c r="R489" s="4">
        <v>-169987</v>
      </c>
      <c r="S489" s="4"/>
      <c r="T489" s="18">
        <f t="shared" si="41"/>
        <v>1.7685999193887993</v>
      </c>
      <c r="U489" s="28">
        <f t="shared" si="42"/>
        <v>0.92244668051397005</v>
      </c>
      <c r="V489" s="18"/>
      <c r="W489" s="18">
        <f t="shared" si="43"/>
        <v>-0.26118575107401648</v>
      </c>
      <c r="X489" s="20">
        <f t="shared" si="44"/>
        <v>-2.0255821998241899E-2</v>
      </c>
    </row>
    <row r="490" spans="1:24" s="3" customFormat="1" ht="11.25" customHeight="1" x14ac:dyDescent="0.2">
      <c r="A490" s="2">
        <v>5357</v>
      </c>
      <c r="B490" s="4" t="s">
        <v>19</v>
      </c>
      <c r="C490" s="4" t="s">
        <v>9</v>
      </c>
      <c r="D490" s="4">
        <v>802015544</v>
      </c>
      <c r="E490" s="4" t="s">
        <v>49</v>
      </c>
      <c r="F490" s="4" t="s">
        <v>425</v>
      </c>
      <c r="G490" s="4" t="s">
        <v>78</v>
      </c>
      <c r="H490" s="4" t="s">
        <v>10</v>
      </c>
      <c r="I490" s="4" t="s">
        <v>426</v>
      </c>
      <c r="J490" s="4" t="s">
        <v>17</v>
      </c>
      <c r="K490" s="4" t="s">
        <v>18</v>
      </c>
      <c r="L490" s="4" t="s">
        <v>12</v>
      </c>
      <c r="M490" s="4">
        <v>4329693</v>
      </c>
      <c r="N490" s="4">
        <v>6302224</v>
      </c>
      <c r="O490" s="4">
        <v>1914645</v>
      </c>
      <c r="P490" s="4">
        <v>5813517</v>
      </c>
      <c r="Q490" s="4">
        <v>488707</v>
      </c>
      <c r="R490" s="4">
        <v>45698</v>
      </c>
      <c r="S490" s="4">
        <v>73154</v>
      </c>
      <c r="T490" s="18">
        <f t="shared" si="41"/>
        <v>2.2613554993223288</v>
      </c>
      <c r="U490" s="28">
        <f t="shared" si="42"/>
        <v>0.92245483499158387</v>
      </c>
      <c r="V490" s="18">
        <f>R490/S490</f>
        <v>0.62468217732454823</v>
      </c>
      <c r="W490" s="18">
        <f t="shared" si="43"/>
        <v>9.3507971033768705E-2</v>
      </c>
      <c r="X490" s="20">
        <f t="shared" si="44"/>
        <v>7.2510910434157843E-3</v>
      </c>
    </row>
    <row r="491" spans="1:24" s="3" customFormat="1" ht="11.25" customHeight="1" x14ac:dyDescent="0.2">
      <c r="A491" s="2">
        <v>27387</v>
      </c>
      <c r="B491" s="4" t="s">
        <v>19</v>
      </c>
      <c r="C491" s="4" t="s">
        <v>9</v>
      </c>
      <c r="D491" s="4">
        <v>900297138</v>
      </c>
      <c r="E491" s="4" t="s">
        <v>49</v>
      </c>
      <c r="F491" s="4" t="s">
        <v>878</v>
      </c>
      <c r="G491" s="4" t="s">
        <v>74</v>
      </c>
      <c r="H491" s="4" t="s">
        <v>10</v>
      </c>
      <c r="I491" s="4" t="s">
        <v>879</v>
      </c>
      <c r="J491" s="4" t="s">
        <v>11</v>
      </c>
      <c r="K491" s="4" t="s">
        <v>11</v>
      </c>
      <c r="L491" s="4" t="s">
        <v>12</v>
      </c>
      <c r="M491" s="4">
        <v>2603573</v>
      </c>
      <c r="N491" s="4">
        <v>3471692</v>
      </c>
      <c r="O491" s="4">
        <v>3466556</v>
      </c>
      <c r="P491" s="4">
        <v>3254138</v>
      </c>
      <c r="Q491" s="4">
        <v>217554</v>
      </c>
      <c r="R491" s="4">
        <v>54251</v>
      </c>
      <c r="S491" s="4">
        <v>26346</v>
      </c>
      <c r="T491" s="18">
        <f t="shared" si="41"/>
        <v>0.75105464905225816</v>
      </c>
      <c r="U491" s="28">
        <f t="shared" si="42"/>
        <v>0.93733487878533006</v>
      </c>
      <c r="V491" s="18">
        <f>R491/S491</f>
        <v>2.059174068169741</v>
      </c>
      <c r="W491" s="18">
        <f t="shared" si="43"/>
        <v>0.24936797300900007</v>
      </c>
      <c r="X491" s="20">
        <f t="shared" si="44"/>
        <v>1.5626674255665537E-2</v>
      </c>
    </row>
    <row r="492" spans="1:24" s="3" customFormat="1" ht="11.25" customHeight="1" x14ac:dyDescent="0.2">
      <c r="A492" s="2">
        <v>33891</v>
      </c>
      <c r="B492" s="4" t="s">
        <v>19</v>
      </c>
      <c r="C492" s="4" t="s">
        <v>9</v>
      </c>
      <c r="D492" s="4">
        <v>900526085</v>
      </c>
      <c r="E492" s="4" t="s">
        <v>49</v>
      </c>
      <c r="F492" s="4" t="s">
        <v>1018</v>
      </c>
      <c r="G492" s="4" t="s">
        <v>74</v>
      </c>
      <c r="H492" s="4" t="s">
        <v>10</v>
      </c>
      <c r="I492" s="4" t="s">
        <v>1019</v>
      </c>
      <c r="J492" s="4" t="s">
        <v>17</v>
      </c>
      <c r="K492" s="4" t="s">
        <v>1020</v>
      </c>
      <c r="L492" s="4" t="s">
        <v>12</v>
      </c>
      <c r="M492" s="4">
        <v>23751917</v>
      </c>
      <c r="N492" s="4">
        <v>30264155</v>
      </c>
      <c r="O492" s="4">
        <v>4336768</v>
      </c>
      <c r="P492" s="4">
        <v>28546520</v>
      </c>
      <c r="Q492" s="4">
        <v>1717635</v>
      </c>
      <c r="R492" s="4">
        <v>1803655</v>
      </c>
      <c r="S492" s="4">
        <v>5578168</v>
      </c>
      <c r="T492" s="18">
        <f t="shared" si="41"/>
        <v>5.4768705635164254</v>
      </c>
      <c r="U492" s="28">
        <f t="shared" si="42"/>
        <v>0.94324523516351277</v>
      </c>
      <c r="V492" s="18">
        <f>R492/S492</f>
        <v>0.32334182118573696</v>
      </c>
      <c r="W492" s="18">
        <f t="shared" si="43"/>
        <v>1.0500804885787725</v>
      </c>
      <c r="X492" s="20">
        <f t="shared" si="44"/>
        <v>5.9597071188671878E-2</v>
      </c>
    </row>
    <row r="493" spans="1:24" s="3" customFormat="1" ht="11.25" customHeight="1" x14ac:dyDescent="0.2">
      <c r="A493" s="2">
        <v>26617</v>
      </c>
      <c r="B493" s="4" t="s">
        <v>19</v>
      </c>
      <c r="C493" s="4" t="s">
        <v>9</v>
      </c>
      <c r="D493" s="4">
        <v>900259499</v>
      </c>
      <c r="E493" s="4" t="s">
        <v>49</v>
      </c>
      <c r="F493" s="4" t="s">
        <v>864</v>
      </c>
      <c r="G493" s="4" t="s">
        <v>78</v>
      </c>
      <c r="H493" s="4" t="s">
        <v>10</v>
      </c>
      <c r="I493" s="4" t="s">
        <v>865</v>
      </c>
      <c r="J493" s="4" t="s">
        <v>17</v>
      </c>
      <c r="K493" s="4" t="s">
        <v>18</v>
      </c>
      <c r="L493" s="4" t="s">
        <v>12</v>
      </c>
      <c r="M493" s="4">
        <v>9788066</v>
      </c>
      <c r="N493" s="4">
        <v>10346975</v>
      </c>
      <c r="O493" s="4">
        <v>2057884</v>
      </c>
      <c r="P493" s="4">
        <v>9801358</v>
      </c>
      <c r="Q493" s="4">
        <v>545617</v>
      </c>
      <c r="R493" s="4">
        <v>1315236</v>
      </c>
      <c r="S493" s="4"/>
      <c r="T493" s="18">
        <f t="shared" si="41"/>
        <v>4.7563740230255931</v>
      </c>
      <c r="U493" s="28">
        <f t="shared" si="42"/>
        <v>0.94726796962397219</v>
      </c>
      <c r="V493" s="18"/>
      <c r="W493" s="18">
        <f t="shared" si="43"/>
        <v>2.4105480584365955</v>
      </c>
      <c r="X493" s="20">
        <f t="shared" si="44"/>
        <v>0.12711309344035335</v>
      </c>
    </row>
    <row r="494" spans="1:24" s="3" customFormat="1" ht="11.25" customHeight="1" x14ac:dyDescent="0.2">
      <c r="A494" s="2">
        <v>18077</v>
      </c>
      <c r="B494" s="4" t="s">
        <v>19</v>
      </c>
      <c r="C494" s="4" t="s">
        <v>9</v>
      </c>
      <c r="D494" s="4">
        <v>890307709</v>
      </c>
      <c r="E494" s="4" t="s">
        <v>49</v>
      </c>
      <c r="F494" s="4" t="s">
        <v>709</v>
      </c>
      <c r="G494" s="4" t="s">
        <v>78</v>
      </c>
      <c r="H494" s="4" t="s">
        <v>75</v>
      </c>
      <c r="I494" s="4" t="s">
        <v>710</v>
      </c>
      <c r="J494" s="4" t="s">
        <v>178</v>
      </c>
      <c r="K494" s="4" t="s">
        <v>179</v>
      </c>
      <c r="L494" s="4" t="s">
        <v>12</v>
      </c>
      <c r="M494" s="4">
        <v>2327971</v>
      </c>
      <c r="N494" s="4">
        <v>8779585</v>
      </c>
      <c r="O494" s="4">
        <v>733836</v>
      </c>
      <c r="P494" s="4">
        <v>8321655</v>
      </c>
      <c r="Q494" s="4">
        <v>457930</v>
      </c>
      <c r="R494" s="4">
        <v>-13412</v>
      </c>
      <c r="S494" s="4"/>
      <c r="T494" s="18">
        <f t="shared" si="41"/>
        <v>3.1723314200993138</v>
      </c>
      <c r="U494" s="28">
        <f t="shared" si="42"/>
        <v>0.94784149820293329</v>
      </c>
      <c r="V494" s="18"/>
      <c r="W494" s="18">
        <f t="shared" si="43"/>
        <v>-2.9288319175419825E-2</v>
      </c>
      <c r="X494" s="20">
        <f t="shared" si="44"/>
        <v>-1.5276348483441984E-3</v>
      </c>
    </row>
    <row r="495" spans="1:24" s="3" customFormat="1" ht="11.25" customHeight="1" x14ac:dyDescent="0.2">
      <c r="A495" s="2">
        <v>5039</v>
      </c>
      <c r="B495" s="4" t="s">
        <v>21</v>
      </c>
      <c r="C495" s="4" t="s">
        <v>9</v>
      </c>
      <c r="D495" s="4">
        <v>900836437</v>
      </c>
      <c r="E495" s="4" t="s">
        <v>49</v>
      </c>
      <c r="F495" s="4" t="s">
        <v>250</v>
      </c>
      <c r="G495" s="4" t="s">
        <v>74</v>
      </c>
      <c r="H495" s="4" t="s">
        <v>10</v>
      </c>
      <c r="I495" s="4" t="s">
        <v>251</v>
      </c>
      <c r="J495" s="4" t="s">
        <v>23</v>
      </c>
      <c r="K495" s="4" t="s">
        <v>117</v>
      </c>
      <c r="L495" s="4" t="s">
        <v>12</v>
      </c>
      <c r="M495" s="4">
        <v>71190797</v>
      </c>
      <c r="N495" s="4">
        <v>79594208</v>
      </c>
      <c r="O495" s="4">
        <v>3131066</v>
      </c>
      <c r="P495" s="4">
        <v>75693474</v>
      </c>
      <c r="Q495" s="4">
        <v>3900734</v>
      </c>
      <c r="R495" s="4">
        <v>-2960390</v>
      </c>
      <c r="S495" s="4">
        <v>3391902</v>
      </c>
      <c r="T495" s="18">
        <f t="shared" si="41"/>
        <v>22.73691994994676</v>
      </c>
      <c r="U495" s="28">
        <f t="shared" si="42"/>
        <v>0.95099223802817412</v>
      </c>
      <c r="V495" s="18">
        <f>R495/S495</f>
        <v>-0.87278170182982884</v>
      </c>
      <c r="W495" s="18">
        <f t="shared" si="43"/>
        <v>-0.75893152416955378</v>
      </c>
      <c r="X495" s="20">
        <f t="shared" si="44"/>
        <v>-3.7193535489416514E-2</v>
      </c>
    </row>
    <row r="496" spans="1:24" s="3" customFormat="1" ht="11.25" customHeight="1" x14ac:dyDescent="0.2">
      <c r="A496" s="2">
        <v>8277</v>
      </c>
      <c r="B496" s="4" t="s">
        <v>19</v>
      </c>
      <c r="C496" s="4" t="s">
        <v>9</v>
      </c>
      <c r="D496" s="4">
        <v>811039154</v>
      </c>
      <c r="E496" s="4" t="s">
        <v>49</v>
      </c>
      <c r="F496" s="4" t="s">
        <v>481</v>
      </c>
      <c r="G496" s="4" t="s">
        <v>126</v>
      </c>
      <c r="H496" s="4" t="s">
        <v>10</v>
      </c>
      <c r="I496" s="4" t="s">
        <v>482</v>
      </c>
      <c r="J496" s="4" t="s">
        <v>13</v>
      </c>
      <c r="K496" s="4" t="s">
        <v>103</v>
      </c>
      <c r="L496" s="4" t="s">
        <v>12</v>
      </c>
      <c r="M496" s="4">
        <v>1231133</v>
      </c>
      <c r="N496" s="4">
        <v>1375917</v>
      </c>
      <c r="O496" s="4">
        <v>895984</v>
      </c>
      <c r="P496" s="4">
        <v>1328832</v>
      </c>
      <c r="Q496" s="4">
        <v>47085</v>
      </c>
      <c r="R496" s="4">
        <v>38542</v>
      </c>
      <c r="S496" s="4"/>
      <c r="T496" s="18">
        <f t="shared" si="41"/>
        <v>1.3740569028018357</v>
      </c>
      <c r="U496" s="28">
        <f t="shared" si="42"/>
        <v>0.96577918580844624</v>
      </c>
      <c r="V496" s="18"/>
      <c r="W496" s="18">
        <f t="shared" si="43"/>
        <v>0.81856217479027293</v>
      </c>
      <c r="X496" s="20">
        <f t="shared" si="44"/>
        <v>2.8011864087732038E-2</v>
      </c>
    </row>
    <row r="497" spans="1:24" s="3" customFormat="1" ht="11.25" customHeight="1" x14ac:dyDescent="0.2">
      <c r="A497" s="2">
        <v>5447</v>
      </c>
      <c r="B497" s="4" t="s">
        <v>21</v>
      </c>
      <c r="C497" s="4" t="s">
        <v>9</v>
      </c>
      <c r="D497" s="4">
        <v>901123428</v>
      </c>
      <c r="E497" s="4" t="s">
        <v>49</v>
      </c>
      <c r="F497" s="4" t="s">
        <v>262</v>
      </c>
      <c r="G497" s="4" t="s">
        <v>74</v>
      </c>
      <c r="H497" s="4" t="s">
        <v>10</v>
      </c>
      <c r="I497" s="4" t="s">
        <v>263</v>
      </c>
      <c r="J497" s="4" t="s">
        <v>11</v>
      </c>
      <c r="K497" s="4" t="s">
        <v>11</v>
      </c>
      <c r="L497" s="4" t="s">
        <v>12</v>
      </c>
      <c r="M497" s="4">
        <v>92703186</v>
      </c>
      <c r="N497" s="4">
        <v>121997786</v>
      </c>
      <c r="O497" s="4">
        <v>117996964</v>
      </c>
      <c r="P497" s="4">
        <v>117996964</v>
      </c>
      <c r="Q497" s="4">
        <v>4000822</v>
      </c>
      <c r="R497" s="4">
        <v>-5161103</v>
      </c>
      <c r="S497" s="4">
        <v>2573691</v>
      </c>
      <c r="T497" s="18">
        <f t="shared" si="41"/>
        <v>0.78564043393523242</v>
      </c>
      <c r="U497" s="28">
        <f t="shared" si="42"/>
        <v>0.96720578191476358</v>
      </c>
      <c r="V497" s="18">
        <f>R497/S497</f>
        <v>-2.0053312538296169</v>
      </c>
      <c r="W497" s="18">
        <f t="shared" si="43"/>
        <v>-1.2900106528108475</v>
      </c>
      <c r="X497" s="20">
        <f t="shared" si="44"/>
        <v>-4.2304890680557102E-2</v>
      </c>
    </row>
    <row r="498" spans="1:24" s="3" customFormat="1" ht="11.25" customHeight="1" x14ac:dyDescent="0.2">
      <c r="A498" s="2">
        <v>23159</v>
      </c>
      <c r="B498" s="4" t="s">
        <v>19</v>
      </c>
      <c r="C498" s="4" t="s">
        <v>9</v>
      </c>
      <c r="D498" s="4">
        <v>900120607</v>
      </c>
      <c r="E498" s="4" t="s">
        <v>49</v>
      </c>
      <c r="F498" s="4" t="s">
        <v>799</v>
      </c>
      <c r="G498" s="4" t="s">
        <v>78</v>
      </c>
      <c r="H498" s="4" t="s">
        <v>10</v>
      </c>
      <c r="I498" s="4" t="s">
        <v>800</v>
      </c>
      <c r="J498" s="4" t="s">
        <v>17</v>
      </c>
      <c r="K498" s="4" t="s">
        <v>18</v>
      </c>
      <c r="L498" s="4" t="s">
        <v>12</v>
      </c>
      <c r="M498" s="4">
        <v>148712028</v>
      </c>
      <c r="N498" s="4">
        <v>148728703</v>
      </c>
      <c r="O498" s="4">
        <v>3466556</v>
      </c>
      <c r="P498" s="4">
        <v>144703036</v>
      </c>
      <c r="Q498" s="4">
        <v>4025667</v>
      </c>
      <c r="R498" s="4">
        <v>-166074</v>
      </c>
      <c r="S498" s="4">
        <v>535</v>
      </c>
      <c r="T498" s="18">
        <f t="shared" si="41"/>
        <v>42.899069854922288</v>
      </c>
      <c r="U498" s="28">
        <f t="shared" si="42"/>
        <v>0.97293281714424684</v>
      </c>
      <c r="V498" s="18">
        <f>R498/S498</f>
        <v>-310.41869158878507</v>
      </c>
      <c r="W498" s="18">
        <f t="shared" si="43"/>
        <v>-4.1253784776535171E-2</v>
      </c>
      <c r="X498" s="20">
        <f t="shared" si="44"/>
        <v>-1.1166237360383624E-3</v>
      </c>
    </row>
    <row r="499" spans="1:24" s="3" customFormat="1" ht="11.25" customHeight="1" x14ac:dyDescent="0.2">
      <c r="A499" s="2">
        <v>28005</v>
      </c>
      <c r="B499" s="4" t="s">
        <v>19</v>
      </c>
      <c r="C499" s="4" t="s">
        <v>9</v>
      </c>
      <c r="D499" s="4">
        <v>900321578</v>
      </c>
      <c r="E499" s="4" t="s">
        <v>49</v>
      </c>
      <c r="F499" s="4" t="s">
        <v>895</v>
      </c>
      <c r="G499" s="4" t="s">
        <v>74</v>
      </c>
      <c r="H499" s="4" t="s">
        <v>14</v>
      </c>
      <c r="I499" s="4" t="s">
        <v>896</v>
      </c>
      <c r="J499" s="4" t="s">
        <v>23</v>
      </c>
      <c r="K499" s="4" t="s">
        <v>136</v>
      </c>
      <c r="L499" s="4" t="s">
        <v>12</v>
      </c>
      <c r="M499" s="4">
        <v>19481459</v>
      </c>
      <c r="N499" s="4">
        <v>22918928</v>
      </c>
      <c r="O499" s="4">
        <v>699098</v>
      </c>
      <c r="P499" s="4">
        <v>22339422</v>
      </c>
      <c r="Q499" s="4">
        <v>579506</v>
      </c>
      <c r="R499" s="4">
        <v>1993715</v>
      </c>
      <c r="S499" s="4">
        <v>0</v>
      </c>
      <c r="T499" s="18">
        <f t="shared" si="41"/>
        <v>27.866563772175002</v>
      </c>
      <c r="U499" s="28">
        <f t="shared" si="42"/>
        <v>0.97471496049029871</v>
      </c>
      <c r="V499" s="18"/>
      <c r="W499" s="18">
        <f t="shared" si="43"/>
        <v>3.4403699012607292</v>
      </c>
      <c r="X499" s="20">
        <f t="shared" si="44"/>
        <v>8.6989888881364788E-2</v>
      </c>
    </row>
    <row r="500" spans="1:24" s="3" customFormat="1" ht="11.25" customHeight="1" x14ac:dyDescent="0.2">
      <c r="A500" s="2">
        <v>16413</v>
      </c>
      <c r="B500" s="4" t="s">
        <v>19</v>
      </c>
      <c r="C500" s="4" t="s">
        <v>9</v>
      </c>
      <c r="D500" s="4">
        <v>860450913</v>
      </c>
      <c r="E500" s="4" t="s">
        <v>49</v>
      </c>
      <c r="F500" s="4" t="s">
        <v>676</v>
      </c>
      <c r="G500" s="4" t="s">
        <v>74</v>
      </c>
      <c r="H500" s="4" t="s">
        <v>10</v>
      </c>
      <c r="I500" s="4" t="s">
        <v>677</v>
      </c>
      <c r="J500" s="4" t="s">
        <v>23</v>
      </c>
      <c r="K500" s="4" t="s">
        <v>117</v>
      </c>
      <c r="L500" s="4" t="s">
        <v>12</v>
      </c>
      <c r="M500" s="4">
        <v>4281931</v>
      </c>
      <c r="N500" s="4">
        <v>34285691</v>
      </c>
      <c r="O500" s="4">
        <v>774590</v>
      </c>
      <c r="P500" s="4">
        <v>33543282</v>
      </c>
      <c r="Q500" s="4">
        <v>742409</v>
      </c>
      <c r="R500" s="4">
        <v>-651058</v>
      </c>
      <c r="S500" s="4">
        <v>3875527</v>
      </c>
      <c r="T500" s="18">
        <f t="shared" si="41"/>
        <v>5.5279967466659778</v>
      </c>
      <c r="U500" s="28">
        <f t="shared" si="42"/>
        <v>0.9783463894602562</v>
      </c>
      <c r="V500" s="18">
        <f>R500/S500</f>
        <v>-0.16799212081350484</v>
      </c>
      <c r="W500" s="18">
        <f t="shared" si="43"/>
        <v>-0.87695326969365939</v>
      </c>
      <c r="X500" s="20">
        <f t="shared" si="44"/>
        <v>-1.8989204563501432E-2</v>
      </c>
    </row>
    <row r="501" spans="1:24" s="3" customFormat="1" ht="11.25" customHeight="1" x14ac:dyDescent="0.2">
      <c r="A501" s="2">
        <v>13939</v>
      </c>
      <c r="B501" s="4" t="s">
        <v>19</v>
      </c>
      <c r="C501" s="4" t="s">
        <v>9</v>
      </c>
      <c r="D501" s="4">
        <v>830507646</v>
      </c>
      <c r="E501" s="4" t="s">
        <v>49</v>
      </c>
      <c r="F501" s="4" t="s">
        <v>625</v>
      </c>
      <c r="G501" s="4" t="s">
        <v>78</v>
      </c>
      <c r="H501" s="4" t="s">
        <v>10</v>
      </c>
      <c r="I501" s="4" t="s">
        <v>626</v>
      </c>
      <c r="J501" s="4" t="s">
        <v>178</v>
      </c>
      <c r="K501" s="4" t="s">
        <v>436</v>
      </c>
      <c r="L501" s="4" t="s">
        <v>12</v>
      </c>
      <c r="M501" s="4">
        <v>928736</v>
      </c>
      <c r="N501" s="4">
        <v>2823684</v>
      </c>
      <c r="O501" s="4">
        <v>4336768</v>
      </c>
      <c r="P501" s="4">
        <v>2799074</v>
      </c>
      <c r="Q501" s="4">
        <v>24610</v>
      </c>
      <c r="R501" s="4">
        <v>-1370784</v>
      </c>
      <c r="S501" s="4"/>
      <c r="T501" s="18">
        <f t="shared" si="41"/>
        <v>0.21415395059177711</v>
      </c>
      <c r="U501" s="28">
        <f t="shared" si="42"/>
        <v>0.99128443551048917</v>
      </c>
      <c r="V501" s="18"/>
      <c r="W501" s="18">
        <f t="shared" si="43"/>
        <v>-55.700284437220645</v>
      </c>
      <c r="X501" s="20">
        <f t="shared" si="44"/>
        <v>-0.48545942109669493</v>
      </c>
    </row>
    <row r="502" spans="1:24" s="3" customFormat="1" ht="11.25" customHeight="1" x14ac:dyDescent="0.2">
      <c r="A502" s="2">
        <v>3753</v>
      </c>
      <c r="B502" s="4" t="s">
        <v>21</v>
      </c>
      <c r="C502" s="4" t="s">
        <v>9</v>
      </c>
      <c r="D502" s="4">
        <v>900308795</v>
      </c>
      <c r="E502" s="4" t="s">
        <v>49</v>
      </c>
      <c r="F502" s="4" t="s">
        <v>209</v>
      </c>
      <c r="G502" s="4" t="s">
        <v>74</v>
      </c>
      <c r="H502" s="4" t="s">
        <v>10</v>
      </c>
      <c r="I502" s="4" t="s">
        <v>210</v>
      </c>
      <c r="J502" s="4" t="s">
        <v>11</v>
      </c>
      <c r="K502" s="4" t="s">
        <v>11</v>
      </c>
      <c r="L502" s="4" t="s">
        <v>12</v>
      </c>
      <c r="M502" s="4">
        <v>5802428</v>
      </c>
      <c r="N502" s="4">
        <v>6372953</v>
      </c>
      <c r="O502" s="4">
        <v>6375600</v>
      </c>
      <c r="P502" s="4">
        <v>6375600</v>
      </c>
      <c r="Q502" s="4">
        <v>-2647</v>
      </c>
      <c r="R502" s="4">
        <v>-1228978</v>
      </c>
      <c r="S502" s="4">
        <v>9130</v>
      </c>
      <c r="T502" s="18">
        <f t="shared" si="41"/>
        <v>0.91009912792521486</v>
      </c>
      <c r="U502" s="28">
        <f t="shared" si="42"/>
        <v>1.0004153490540413</v>
      </c>
      <c r="V502" s="18">
        <f>R502/S502</f>
        <v>-134.60876232201534</v>
      </c>
      <c r="W502" s="18">
        <f t="shared" si="43"/>
        <v>464.2908953532301</v>
      </c>
      <c r="X502" s="20">
        <f t="shared" si="44"/>
        <v>-0.19284278418497672</v>
      </c>
    </row>
    <row r="503" spans="1:24" s="3" customFormat="1" ht="11.25" customHeight="1" x14ac:dyDescent="0.2">
      <c r="A503" s="2">
        <v>26865</v>
      </c>
      <c r="B503" s="4" t="s">
        <v>19</v>
      </c>
      <c r="C503" s="4" t="s">
        <v>9</v>
      </c>
      <c r="D503" s="4">
        <v>900271266</v>
      </c>
      <c r="E503" s="4" t="s">
        <v>49</v>
      </c>
      <c r="F503" s="4" t="s">
        <v>870</v>
      </c>
      <c r="G503" s="4" t="s">
        <v>126</v>
      </c>
      <c r="H503" s="4" t="s">
        <v>712</v>
      </c>
      <c r="I503" s="4" t="s">
        <v>871</v>
      </c>
      <c r="J503" s="4" t="s">
        <v>11</v>
      </c>
      <c r="K503" s="4" t="s">
        <v>11</v>
      </c>
      <c r="L503" s="4" t="s">
        <v>12</v>
      </c>
      <c r="M503" s="4">
        <v>4990750</v>
      </c>
      <c r="N503" s="4">
        <v>5250799</v>
      </c>
      <c r="O503" s="4">
        <v>1198575</v>
      </c>
      <c r="P503" s="4">
        <v>5280591</v>
      </c>
      <c r="Q503" s="4">
        <v>-29792</v>
      </c>
      <c r="R503" s="4">
        <v>-779880</v>
      </c>
      <c r="S503" s="4">
        <v>122734</v>
      </c>
      <c r="T503" s="18">
        <f t="shared" si="41"/>
        <v>4.1639029681079611</v>
      </c>
      <c r="U503" s="28">
        <f t="shared" si="42"/>
        <v>1.0056738031678607</v>
      </c>
      <c r="V503" s="18">
        <f>R503/S503</f>
        <v>-6.3542294718659864</v>
      </c>
      <c r="W503" s="18">
        <f t="shared" si="43"/>
        <v>26.17749731471536</v>
      </c>
      <c r="X503" s="20">
        <f t="shared" si="44"/>
        <v>-0.148525967190898</v>
      </c>
    </row>
    <row r="504" spans="1:24" s="3" customFormat="1" ht="11.25" customHeight="1" x14ac:dyDescent="0.2">
      <c r="A504" s="2">
        <v>36415</v>
      </c>
      <c r="B504" s="4" t="s">
        <v>19</v>
      </c>
      <c r="C504" s="4" t="s">
        <v>9</v>
      </c>
      <c r="D504" s="4">
        <v>900648909</v>
      </c>
      <c r="E504" s="4" t="s">
        <v>49</v>
      </c>
      <c r="F504" s="4" t="s">
        <v>1054</v>
      </c>
      <c r="G504" s="4" t="s">
        <v>74</v>
      </c>
      <c r="H504" s="4" t="s">
        <v>10</v>
      </c>
      <c r="I504" s="4" t="s">
        <v>1055</v>
      </c>
      <c r="J504" s="4" t="s">
        <v>26</v>
      </c>
      <c r="K504" s="4" t="s">
        <v>27</v>
      </c>
      <c r="L504" s="4" t="s">
        <v>12</v>
      </c>
      <c r="M504" s="4">
        <v>32335608</v>
      </c>
      <c r="N504" s="4">
        <v>33245427</v>
      </c>
      <c r="O504" s="4">
        <v>733836</v>
      </c>
      <c r="P504" s="4">
        <v>34027996</v>
      </c>
      <c r="Q504" s="4">
        <v>-782569</v>
      </c>
      <c r="R504" s="4">
        <v>-2521252</v>
      </c>
      <c r="S504" s="4">
        <v>950083</v>
      </c>
      <c r="T504" s="18">
        <f t="shared" si="41"/>
        <v>44.063807172174712</v>
      </c>
      <c r="U504" s="28">
        <f t="shared" si="42"/>
        <v>1.0235391472036139</v>
      </c>
      <c r="V504" s="18">
        <f>R504/S504</f>
        <v>-2.6537176225656074</v>
      </c>
      <c r="W504" s="18">
        <f t="shared" si="43"/>
        <v>3.2217631927663888</v>
      </c>
      <c r="X504" s="20">
        <f t="shared" si="44"/>
        <v>-7.5837558049713122E-2</v>
      </c>
    </row>
    <row r="505" spans="1:24" s="3" customFormat="1" ht="11.25" customHeight="1" x14ac:dyDescent="0.2">
      <c r="A505" s="2">
        <v>31873</v>
      </c>
      <c r="B505" s="4" t="s">
        <v>19</v>
      </c>
      <c r="C505" s="4" t="s">
        <v>9</v>
      </c>
      <c r="D505" s="4">
        <v>900446951</v>
      </c>
      <c r="E505" s="4" t="s">
        <v>49</v>
      </c>
      <c r="F505" s="4" t="s">
        <v>986</v>
      </c>
      <c r="G505" s="4" t="s">
        <v>78</v>
      </c>
      <c r="H505" s="4" t="s">
        <v>10</v>
      </c>
      <c r="I505" s="4" t="s">
        <v>987</v>
      </c>
      <c r="J505" s="4" t="s">
        <v>11</v>
      </c>
      <c r="K505" s="4" t="s">
        <v>11</v>
      </c>
      <c r="L505" s="4" t="s">
        <v>12</v>
      </c>
      <c r="M505" s="4">
        <v>2542447</v>
      </c>
      <c r="N505" s="4">
        <v>3892097</v>
      </c>
      <c r="O505" s="4">
        <v>699098</v>
      </c>
      <c r="P505" s="4">
        <v>4017137</v>
      </c>
      <c r="Q505" s="4">
        <v>-125040</v>
      </c>
      <c r="R505" s="4">
        <v>136119</v>
      </c>
      <c r="S505" s="4">
        <v>166170</v>
      </c>
      <c r="T505" s="18">
        <f t="shared" si="41"/>
        <v>3.6367533593287349</v>
      </c>
      <c r="U505" s="28">
        <f t="shared" si="42"/>
        <v>1.0321266402147737</v>
      </c>
      <c r="V505" s="18">
        <f>R505/S505</f>
        <v>0.81915508214479149</v>
      </c>
      <c r="W505" s="18">
        <f t="shared" si="43"/>
        <v>-1.0886036468330134</v>
      </c>
      <c r="X505" s="20">
        <f t="shared" si="44"/>
        <v>3.4973177698294777E-2</v>
      </c>
    </row>
    <row r="506" spans="1:24" s="3" customFormat="1" ht="11.25" customHeight="1" x14ac:dyDescent="0.2">
      <c r="A506" s="2">
        <v>1391</v>
      </c>
      <c r="B506" s="4" t="s">
        <v>21</v>
      </c>
      <c r="C506" s="4" t="s">
        <v>9</v>
      </c>
      <c r="D506" s="4">
        <v>830041688</v>
      </c>
      <c r="E506" s="4" t="s">
        <v>49</v>
      </c>
      <c r="F506" s="4" t="s">
        <v>111</v>
      </c>
      <c r="G506" s="4" t="s">
        <v>74</v>
      </c>
      <c r="H506" s="4" t="s">
        <v>10</v>
      </c>
      <c r="I506" s="4" t="s">
        <v>112</v>
      </c>
      <c r="J506" s="4" t="s">
        <v>11</v>
      </c>
      <c r="K506" s="4" t="s">
        <v>11</v>
      </c>
      <c r="L506" s="4" t="s">
        <v>12</v>
      </c>
      <c r="M506" s="4">
        <v>12786948</v>
      </c>
      <c r="N506" s="4">
        <v>14662001</v>
      </c>
      <c r="O506" s="4">
        <v>14734084</v>
      </c>
      <c r="P506" s="4">
        <v>15296867</v>
      </c>
      <c r="Q506" s="4">
        <v>-634866</v>
      </c>
      <c r="R506" s="4">
        <v>2346382</v>
      </c>
      <c r="S506" s="4">
        <v>1512741</v>
      </c>
      <c r="T506" s="18">
        <f t="shared" si="41"/>
        <v>0.86784818112887097</v>
      </c>
      <c r="U506" s="28">
        <f t="shared" si="42"/>
        <v>1.0433000925317084</v>
      </c>
      <c r="V506" s="18">
        <f>R506/S506</f>
        <v>1.5510797948888806</v>
      </c>
      <c r="W506" s="18">
        <f t="shared" si="43"/>
        <v>-3.6958696795859285</v>
      </c>
      <c r="X506" s="20">
        <f t="shared" si="44"/>
        <v>0.1600314991112059</v>
      </c>
    </row>
    <row r="507" spans="1:24" s="3" customFormat="1" ht="11.25" customHeight="1" x14ac:dyDescent="0.2">
      <c r="A507" s="2">
        <v>29255</v>
      </c>
      <c r="B507" s="4" t="s">
        <v>19</v>
      </c>
      <c r="C507" s="4" t="s">
        <v>9</v>
      </c>
      <c r="D507" s="4">
        <v>900364247</v>
      </c>
      <c r="E507" s="4" t="s">
        <v>49</v>
      </c>
      <c r="F507" s="4" t="s">
        <v>931</v>
      </c>
      <c r="G507" s="4" t="s">
        <v>74</v>
      </c>
      <c r="H507" s="4" t="s">
        <v>10</v>
      </c>
      <c r="I507" s="4" t="s">
        <v>932</v>
      </c>
      <c r="J507" s="4" t="s">
        <v>15</v>
      </c>
      <c r="K507" s="4" t="s">
        <v>431</v>
      </c>
      <c r="L507" s="4" t="s">
        <v>12</v>
      </c>
      <c r="M507" s="4">
        <v>1196758</v>
      </c>
      <c r="N507" s="4">
        <v>1341610</v>
      </c>
      <c r="O507" s="4">
        <v>774590</v>
      </c>
      <c r="P507" s="4">
        <v>1417486</v>
      </c>
      <c r="Q507" s="4">
        <v>-75876</v>
      </c>
      <c r="R507" s="4">
        <v>-568396</v>
      </c>
      <c r="S507" s="4"/>
      <c r="T507" s="18">
        <f t="shared" si="41"/>
        <v>1.5450212370415317</v>
      </c>
      <c r="U507" s="28">
        <f t="shared" si="42"/>
        <v>1.0565559290702962</v>
      </c>
      <c r="V507" s="18"/>
      <c r="W507" s="18">
        <f t="shared" si="43"/>
        <v>7.4911170857715224</v>
      </c>
      <c r="X507" s="20">
        <f t="shared" si="44"/>
        <v>-0.42366708656017771</v>
      </c>
    </row>
    <row r="508" spans="1:24" s="3" customFormat="1" ht="11.25" customHeight="1" x14ac:dyDescent="0.2">
      <c r="A508" s="2">
        <v>10559</v>
      </c>
      <c r="B508" s="4" t="s">
        <v>19</v>
      </c>
      <c r="C508" s="4" t="s">
        <v>9</v>
      </c>
      <c r="D508" s="4">
        <v>830039415</v>
      </c>
      <c r="E508" s="4" t="s">
        <v>49</v>
      </c>
      <c r="F508" s="4" t="s">
        <v>534</v>
      </c>
      <c r="G508" s="4" t="s">
        <v>74</v>
      </c>
      <c r="H508" s="4" t="s">
        <v>10</v>
      </c>
      <c r="I508" s="4" t="s">
        <v>535</v>
      </c>
      <c r="J508" s="4" t="s">
        <v>11</v>
      </c>
      <c r="K508" s="4" t="s">
        <v>11</v>
      </c>
      <c r="L508" s="4" t="s">
        <v>12</v>
      </c>
      <c r="M508" s="4">
        <v>16279300</v>
      </c>
      <c r="N508" s="4">
        <v>17563796</v>
      </c>
      <c r="O508" s="4">
        <v>1730981</v>
      </c>
      <c r="P508" s="4">
        <v>19161012</v>
      </c>
      <c r="Q508" s="4">
        <v>-1597216</v>
      </c>
      <c r="R508" s="4">
        <v>397061</v>
      </c>
      <c r="S508" s="4">
        <v>86585</v>
      </c>
      <c r="T508" s="18">
        <f t="shared" si="41"/>
        <v>9.4046670645142836</v>
      </c>
      <c r="U508" s="28">
        <f t="shared" si="42"/>
        <v>1.0909379726341617</v>
      </c>
      <c r="V508" s="18">
        <f>R508/S508</f>
        <v>4.585794306173125</v>
      </c>
      <c r="W508" s="18">
        <f t="shared" si="43"/>
        <v>-0.24859568148578526</v>
      </c>
      <c r="X508" s="20">
        <f t="shared" si="44"/>
        <v>2.2606787279925138E-2</v>
      </c>
    </row>
    <row r="509" spans="1:24" s="3" customFormat="1" ht="11.25" customHeight="1" x14ac:dyDescent="0.2">
      <c r="A509" s="2">
        <v>43725</v>
      </c>
      <c r="B509" s="4" t="s">
        <v>19</v>
      </c>
      <c r="C509" s="4" t="s">
        <v>9</v>
      </c>
      <c r="D509" s="4">
        <v>901528053</v>
      </c>
      <c r="E509" s="4" t="s">
        <v>49</v>
      </c>
      <c r="F509" s="4" t="s">
        <v>1104</v>
      </c>
      <c r="G509" s="4" t="s">
        <v>74</v>
      </c>
      <c r="H509" s="4" t="s">
        <v>10</v>
      </c>
      <c r="I509" s="4" t="s">
        <v>1105</v>
      </c>
      <c r="J509" s="4" t="s">
        <v>11</v>
      </c>
      <c r="K509" s="4" t="s">
        <v>11</v>
      </c>
      <c r="L509" s="4" t="s">
        <v>12</v>
      </c>
      <c r="M509" s="4">
        <v>11379656</v>
      </c>
      <c r="N509" s="4">
        <v>16081563</v>
      </c>
      <c r="O509" s="4">
        <v>1730981</v>
      </c>
      <c r="P509" s="4">
        <v>18459254</v>
      </c>
      <c r="Q509" s="4">
        <v>-2377691</v>
      </c>
      <c r="R509" s="4">
        <v>-1983094</v>
      </c>
      <c r="S509" s="4">
        <v>2657979</v>
      </c>
      <c r="T509" s="18">
        <f t="shared" si="41"/>
        <v>6.5741079769217574</v>
      </c>
      <c r="U509" s="28">
        <f t="shared" si="42"/>
        <v>1.1478519842878456</v>
      </c>
      <c r="V509" s="18">
        <f>R509/S509</f>
        <v>-0.74609092095911966</v>
      </c>
      <c r="W509" s="18">
        <f t="shared" si="43"/>
        <v>0.83404193396030013</v>
      </c>
      <c r="X509" s="20">
        <f t="shared" si="44"/>
        <v>-0.12331475491530269</v>
      </c>
    </row>
    <row r="510" spans="1:24" s="3" customFormat="1" ht="11.25" customHeight="1" x14ac:dyDescent="0.2">
      <c r="A510" s="2">
        <v>28885</v>
      </c>
      <c r="B510" s="4" t="s">
        <v>19</v>
      </c>
      <c r="C510" s="4" t="s">
        <v>9</v>
      </c>
      <c r="D510" s="4">
        <v>900350852</v>
      </c>
      <c r="E510" s="4" t="s">
        <v>49</v>
      </c>
      <c r="F510" s="4" t="s">
        <v>919</v>
      </c>
      <c r="G510" s="4" t="s">
        <v>74</v>
      </c>
      <c r="H510" s="4" t="s">
        <v>10</v>
      </c>
      <c r="I510" s="4" t="s">
        <v>920</v>
      </c>
      <c r="J510" s="4" t="s">
        <v>11</v>
      </c>
      <c r="K510" s="4" t="s">
        <v>11</v>
      </c>
      <c r="L510" s="4" t="s">
        <v>12</v>
      </c>
      <c r="M510" s="4">
        <v>3196823</v>
      </c>
      <c r="N510" s="4">
        <v>3516639</v>
      </c>
      <c r="O510" s="4">
        <v>1198575</v>
      </c>
      <c r="P510" s="4">
        <v>4091600</v>
      </c>
      <c r="Q510" s="4">
        <v>-574961</v>
      </c>
      <c r="R510" s="4">
        <v>164278</v>
      </c>
      <c r="S510" s="4">
        <v>584915</v>
      </c>
      <c r="T510" s="18">
        <f t="shared" si="41"/>
        <v>2.6671864505767267</v>
      </c>
      <c r="U510" s="28">
        <f t="shared" si="42"/>
        <v>1.163497305239463</v>
      </c>
      <c r="V510" s="18">
        <f>R510/S510</f>
        <v>0.28085790243026765</v>
      </c>
      <c r="W510" s="18">
        <f t="shared" si="43"/>
        <v>-0.28572024885166125</v>
      </c>
      <c r="X510" s="20">
        <f t="shared" si="44"/>
        <v>4.6714490739595389E-2</v>
      </c>
    </row>
    <row r="511" spans="1:24" s="3" customFormat="1" ht="11.25" customHeight="1" x14ac:dyDescent="0.2">
      <c r="A511" s="2">
        <v>6889</v>
      </c>
      <c r="B511" s="4" t="s">
        <v>19</v>
      </c>
      <c r="C511" s="4" t="s">
        <v>9</v>
      </c>
      <c r="D511" s="4">
        <v>807001649</v>
      </c>
      <c r="E511" s="4" t="s">
        <v>49</v>
      </c>
      <c r="F511" s="4" t="s">
        <v>463</v>
      </c>
      <c r="G511" s="4" t="s">
        <v>78</v>
      </c>
      <c r="H511" s="4" t="s">
        <v>10</v>
      </c>
      <c r="I511" s="4" t="s">
        <v>464</v>
      </c>
      <c r="J511" s="4" t="s">
        <v>465</v>
      </c>
      <c r="K511" s="4" t="s">
        <v>466</v>
      </c>
      <c r="L511" s="4" t="s">
        <v>12</v>
      </c>
      <c r="M511" s="4">
        <v>300727</v>
      </c>
      <c r="N511" s="4">
        <v>436097</v>
      </c>
      <c r="O511" s="4">
        <v>134921</v>
      </c>
      <c r="P511" s="4">
        <v>543316</v>
      </c>
      <c r="Q511" s="4">
        <v>-107219</v>
      </c>
      <c r="R511" s="4">
        <v>-59018</v>
      </c>
      <c r="S511" s="4"/>
      <c r="T511" s="18">
        <f t="shared" si="41"/>
        <v>2.2289117335329562</v>
      </c>
      <c r="U511" s="28">
        <f t="shared" si="42"/>
        <v>1.2458604393059343</v>
      </c>
      <c r="V511" s="18"/>
      <c r="W511" s="18">
        <f t="shared" si="43"/>
        <v>0.55044348483011407</v>
      </c>
      <c r="X511" s="20">
        <f t="shared" si="44"/>
        <v>-0.13533227699342118</v>
      </c>
    </row>
    <row r="512" spans="1:24" s="3" customFormat="1" ht="11.25" customHeight="1" x14ac:dyDescent="0.2">
      <c r="A512" s="2">
        <v>39143</v>
      </c>
      <c r="B512" s="4" t="s">
        <v>19</v>
      </c>
      <c r="C512" s="4" t="s">
        <v>9</v>
      </c>
      <c r="D512" s="4">
        <v>900909411</v>
      </c>
      <c r="E512" s="4" t="s">
        <v>49</v>
      </c>
      <c r="F512" s="4" t="s">
        <v>1085</v>
      </c>
      <c r="G512" s="4" t="s">
        <v>78</v>
      </c>
      <c r="H512" s="4" t="s">
        <v>10</v>
      </c>
      <c r="I512" s="4" t="s">
        <v>1086</v>
      </c>
      <c r="J512" s="4" t="s">
        <v>11</v>
      </c>
      <c r="K512" s="4" t="s">
        <v>11</v>
      </c>
      <c r="L512" s="4" t="s">
        <v>12</v>
      </c>
      <c r="M512" s="4">
        <v>1468485</v>
      </c>
      <c r="N512" s="4">
        <v>6195501</v>
      </c>
      <c r="O512" s="4">
        <v>733836</v>
      </c>
      <c r="P512" s="4">
        <v>8270041</v>
      </c>
      <c r="Q512" s="4">
        <v>-2074540</v>
      </c>
      <c r="R512" s="4">
        <v>-150344</v>
      </c>
      <c r="S512" s="4">
        <v>363990</v>
      </c>
      <c r="T512" s="18">
        <f t="shared" si="41"/>
        <v>2.0011078769643356</v>
      </c>
      <c r="U512" s="28">
        <f t="shared" si="42"/>
        <v>1.3348462053351295</v>
      </c>
      <c r="V512" s="18">
        <f>R512/S512</f>
        <v>-0.41304431440424189</v>
      </c>
      <c r="W512" s="18">
        <f t="shared" si="43"/>
        <v>7.247100562052311E-2</v>
      </c>
      <c r="X512" s="20">
        <f t="shared" si="44"/>
        <v>-2.4266641228853001E-2</v>
      </c>
    </row>
    <row r="513" spans="1:24" s="3" customFormat="1" ht="11.25" customHeight="1" x14ac:dyDescent="0.2">
      <c r="A513" s="2">
        <v>105</v>
      </c>
      <c r="B513" s="4" t="s">
        <v>21</v>
      </c>
      <c r="C513" s="4" t="s">
        <v>9</v>
      </c>
      <c r="D513" s="4">
        <v>800029447</v>
      </c>
      <c r="E513" s="4" t="s">
        <v>49</v>
      </c>
      <c r="F513" s="4" t="s">
        <v>77</v>
      </c>
      <c r="G513" s="4" t="s">
        <v>1132</v>
      </c>
      <c r="H513" s="4" t="s">
        <v>75</v>
      </c>
      <c r="I513" s="4" t="s">
        <v>79</v>
      </c>
      <c r="J513" s="4" t="s">
        <v>11</v>
      </c>
      <c r="K513" s="4" t="s">
        <v>11</v>
      </c>
      <c r="L513" s="4" t="s">
        <v>12</v>
      </c>
      <c r="M513" s="4">
        <v>74455241</v>
      </c>
      <c r="N513" s="4">
        <v>76661386</v>
      </c>
      <c r="O513" s="4">
        <v>61306635</v>
      </c>
      <c r="P513" s="4">
        <v>111494801</v>
      </c>
      <c r="Q513" s="4">
        <v>-34833415</v>
      </c>
      <c r="R513" s="4">
        <v>-19380706</v>
      </c>
      <c r="S513" s="4">
        <v>2920169</v>
      </c>
      <c r="T513" s="18">
        <f t="shared" si="41"/>
        <v>1.2144728054312555</v>
      </c>
      <c r="U513" s="28">
        <f t="shared" si="42"/>
        <v>1.4543801882214862</v>
      </c>
      <c r="V513" s="18">
        <f>R513/S513</f>
        <v>-6.636843963482935</v>
      </c>
      <c r="W513" s="18">
        <f t="shared" si="43"/>
        <v>0.55638259986854577</v>
      </c>
      <c r="X513" s="20">
        <f t="shared" si="44"/>
        <v>-0.25280923045142961</v>
      </c>
    </row>
    <row r="514" spans="1:24" s="3" customFormat="1" ht="11.25" customHeight="1" x14ac:dyDescent="0.2">
      <c r="A514" s="2">
        <v>7579</v>
      </c>
      <c r="B514" s="4" t="s">
        <v>19</v>
      </c>
      <c r="C514" s="4" t="s">
        <v>9</v>
      </c>
      <c r="D514" s="4">
        <v>811014137</v>
      </c>
      <c r="E514" s="4" t="s">
        <v>49</v>
      </c>
      <c r="F514" s="4" t="s">
        <v>473</v>
      </c>
      <c r="G514" s="4" t="s">
        <v>74</v>
      </c>
      <c r="H514" s="4" t="s">
        <v>10</v>
      </c>
      <c r="I514" s="4" t="s">
        <v>474</v>
      </c>
      <c r="J514" s="4" t="s">
        <v>11</v>
      </c>
      <c r="K514" s="4" t="s">
        <v>11</v>
      </c>
      <c r="L514" s="4" t="s">
        <v>12</v>
      </c>
      <c r="M514" s="4">
        <v>1671977</v>
      </c>
      <c r="N514" s="4">
        <v>3123187</v>
      </c>
      <c r="O514" s="4">
        <v>283712</v>
      </c>
      <c r="P514" s="4">
        <v>4688561</v>
      </c>
      <c r="Q514" s="4">
        <v>-1565374</v>
      </c>
      <c r="R514" s="4">
        <v>-854677</v>
      </c>
      <c r="S514" s="4">
        <v>905948</v>
      </c>
      <c r="T514" s="18">
        <f t="shared" si="41"/>
        <v>5.893219180013535</v>
      </c>
      <c r="U514" s="28">
        <f t="shared" si="42"/>
        <v>1.5012104622617859</v>
      </c>
      <c r="V514" s="18">
        <f>R514/S514</f>
        <v>-0.94340624406698836</v>
      </c>
      <c r="W514" s="18">
        <f t="shared" si="43"/>
        <v>0.54598900965520059</v>
      </c>
      <c r="X514" s="20">
        <f t="shared" si="44"/>
        <v>-0.27365540391913773</v>
      </c>
    </row>
    <row r="515" spans="1:24" s="3" customFormat="1" ht="11.25" customHeight="1" x14ac:dyDescent="0.2">
      <c r="A515" s="2">
        <v>35001</v>
      </c>
      <c r="B515" s="4" t="s">
        <v>19</v>
      </c>
      <c r="C515" s="4" t="s">
        <v>9</v>
      </c>
      <c r="D515" s="4">
        <v>900573774</v>
      </c>
      <c r="E515" s="4" t="s">
        <v>49</v>
      </c>
      <c r="F515" s="4" t="s">
        <v>1040</v>
      </c>
      <c r="G515" s="4" t="s">
        <v>74</v>
      </c>
      <c r="H515" s="4" t="s">
        <v>10</v>
      </c>
      <c r="I515" s="4" t="s">
        <v>1041</v>
      </c>
      <c r="J515" s="4" t="s">
        <v>23</v>
      </c>
      <c r="K515" s="4" t="s">
        <v>136</v>
      </c>
      <c r="L515" s="4" t="s">
        <v>12</v>
      </c>
      <c r="M515" s="4">
        <v>10730839</v>
      </c>
      <c r="N515" s="4">
        <v>15860862</v>
      </c>
      <c r="O515" s="4">
        <v>1198575</v>
      </c>
      <c r="P515" s="4">
        <v>24437877</v>
      </c>
      <c r="Q515" s="4">
        <v>-8577015</v>
      </c>
      <c r="R515" s="4">
        <v>-3368157</v>
      </c>
      <c r="S515" s="4"/>
      <c r="T515" s="18">
        <f t="shared" si="41"/>
        <v>8.952997517885823</v>
      </c>
      <c r="U515" s="28">
        <f t="shared" si="42"/>
        <v>1.5407660062864175</v>
      </c>
      <c r="V515" s="18"/>
      <c r="W515" s="18">
        <f t="shared" si="43"/>
        <v>0.39269571057063557</v>
      </c>
      <c r="X515" s="20">
        <f t="shared" si="44"/>
        <v>-0.21235649109108951</v>
      </c>
    </row>
    <row r="516" spans="1:24" s="3" customFormat="1" ht="11.25" customHeight="1" x14ac:dyDescent="0.2">
      <c r="A516" s="2">
        <v>5443</v>
      </c>
      <c r="B516" s="4" t="s">
        <v>19</v>
      </c>
      <c r="C516" s="4" t="s">
        <v>9</v>
      </c>
      <c r="D516" s="4">
        <v>802019980</v>
      </c>
      <c r="E516" s="4" t="s">
        <v>49</v>
      </c>
      <c r="F516" s="4" t="s">
        <v>427</v>
      </c>
      <c r="G516" s="4" t="s">
        <v>74</v>
      </c>
      <c r="H516" s="4" t="s">
        <v>10</v>
      </c>
      <c r="I516" s="4" t="s">
        <v>428</v>
      </c>
      <c r="J516" s="4" t="s">
        <v>17</v>
      </c>
      <c r="K516" s="4" t="s">
        <v>18</v>
      </c>
      <c r="L516" s="4" t="s">
        <v>12</v>
      </c>
      <c r="M516" s="4">
        <v>2756440</v>
      </c>
      <c r="N516" s="4">
        <v>2881435</v>
      </c>
      <c r="O516" s="4">
        <v>2084933</v>
      </c>
      <c r="P516" s="4">
        <v>5319193</v>
      </c>
      <c r="Q516" s="4">
        <v>-2437758</v>
      </c>
      <c r="R516" s="4">
        <v>-4846</v>
      </c>
      <c r="S516" s="4">
        <v>1491</v>
      </c>
      <c r="T516" s="18">
        <f t="shared" si="41"/>
        <v>1.3220760571203007</v>
      </c>
      <c r="U516" s="28">
        <f t="shared" si="42"/>
        <v>1.8460222076847126</v>
      </c>
      <c r="V516" s="18">
        <f>R516/S516</f>
        <v>-3.2501676727028839</v>
      </c>
      <c r="W516" s="18">
        <f t="shared" si="43"/>
        <v>1.9878921533638696E-3</v>
      </c>
      <c r="X516" s="20">
        <f t="shared" si="44"/>
        <v>-1.6818009082280184E-3</v>
      </c>
    </row>
    <row r="517" spans="1:24" s="3" customFormat="1" ht="11.25" customHeight="1" x14ac:dyDescent="0.2">
      <c r="A517" s="2">
        <v>29375</v>
      </c>
      <c r="B517" s="4" t="s">
        <v>19</v>
      </c>
      <c r="C517" s="4" t="s">
        <v>9</v>
      </c>
      <c r="D517" s="4">
        <v>900368459</v>
      </c>
      <c r="E517" s="4" t="s">
        <v>49</v>
      </c>
      <c r="F517" s="4" t="s">
        <v>937</v>
      </c>
      <c r="G517" s="4" t="s">
        <v>78</v>
      </c>
      <c r="H517" s="4" t="s">
        <v>10</v>
      </c>
      <c r="I517" s="4" t="s">
        <v>938</v>
      </c>
      <c r="J517" s="4" t="s">
        <v>15</v>
      </c>
      <c r="K517" s="4" t="s">
        <v>58</v>
      </c>
      <c r="L517" s="4" t="s">
        <v>12</v>
      </c>
      <c r="M517" s="4">
        <v>1794545</v>
      </c>
      <c r="N517" s="4">
        <v>2637572</v>
      </c>
      <c r="O517" s="4">
        <v>20892440</v>
      </c>
      <c r="P517" s="4">
        <v>4902240</v>
      </c>
      <c r="Q517" s="4">
        <v>-2264668</v>
      </c>
      <c r="R517" s="4">
        <v>-206574</v>
      </c>
      <c r="S517" s="4">
        <v>616766</v>
      </c>
      <c r="T517" s="18">
        <f t="shared" si="41"/>
        <v>8.5894467089530954E-2</v>
      </c>
      <c r="U517" s="28">
        <f t="shared" si="42"/>
        <v>1.8586184566715145</v>
      </c>
      <c r="V517" s="18">
        <f>R517/S517</f>
        <v>-0.33493091383117746</v>
      </c>
      <c r="W517" s="18">
        <f t="shared" si="43"/>
        <v>9.1216019301725459E-2</v>
      </c>
      <c r="X517" s="20">
        <f t="shared" si="44"/>
        <v>-7.8319757716566601E-2</v>
      </c>
    </row>
    <row r="518" spans="1:24" s="3" customFormat="1" ht="11.25" customHeight="1" x14ac:dyDescent="0.2">
      <c r="A518" s="2">
        <v>23865</v>
      </c>
      <c r="B518" s="4" t="s">
        <v>19</v>
      </c>
      <c r="C518" s="4" t="s">
        <v>9</v>
      </c>
      <c r="D518" s="4">
        <v>900148010</v>
      </c>
      <c r="E518" s="4" t="s">
        <v>49</v>
      </c>
      <c r="F518" s="4" t="s">
        <v>818</v>
      </c>
      <c r="G518" s="4" t="s">
        <v>74</v>
      </c>
      <c r="H518" s="4" t="s">
        <v>10</v>
      </c>
      <c r="I518" s="4" t="s">
        <v>819</v>
      </c>
      <c r="J518" s="4" t="s">
        <v>23</v>
      </c>
      <c r="K518" s="4" t="s">
        <v>194</v>
      </c>
      <c r="L518" s="4" t="s">
        <v>12</v>
      </c>
      <c r="M518" s="4">
        <v>6987830</v>
      </c>
      <c r="N518" s="4">
        <v>6987830</v>
      </c>
      <c r="O518" s="4">
        <v>1484025</v>
      </c>
      <c r="P518" s="4">
        <v>22315792</v>
      </c>
      <c r="Q518" s="4">
        <v>-15327962</v>
      </c>
      <c r="R518" s="4">
        <v>24116</v>
      </c>
      <c r="S518" s="4">
        <v>2778293</v>
      </c>
      <c r="T518" s="18">
        <f t="shared" si="41"/>
        <v>4.7087009989723896</v>
      </c>
      <c r="U518" s="28">
        <f t="shared" si="42"/>
        <v>3.1935224526068895</v>
      </c>
      <c r="V518" s="18">
        <f>R518/S518</f>
        <v>8.6801500057769286E-3</v>
      </c>
      <c r="W518" s="18">
        <f t="shared" si="43"/>
        <v>-1.5733337543503826E-3</v>
      </c>
      <c r="X518" s="20">
        <f t="shared" si="44"/>
        <v>3.4511429156118567E-3</v>
      </c>
    </row>
    <row r="519" spans="1:24" s="3" customFormat="1" ht="11.25" customHeight="1" x14ac:dyDescent="0.2">
      <c r="A519" s="2">
        <v>39275</v>
      </c>
      <c r="B519" s="4" t="s">
        <v>19</v>
      </c>
      <c r="C519" s="4" t="s">
        <v>9</v>
      </c>
      <c r="D519" s="4">
        <v>900924778</v>
      </c>
      <c r="E519" s="4" t="s">
        <v>49</v>
      </c>
      <c r="F519" s="4" t="s">
        <v>1087</v>
      </c>
      <c r="G519" s="4" t="s">
        <v>78</v>
      </c>
      <c r="H519" s="4" t="s">
        <v>10</v>
      </c>
      <c r="I519" s="4" t="s">
        <v>1088</v>
      </c>
      <c r="J519" s="4" t="s">
        <v>1089</v>
      </c>
      <c r="K519" s="4" t="s">
        <v>1090</v>
      </c>
      <c r="L519" s="4" t="s">
        <v>12</v>
      </c>
      <c r="M519" s="4">
        <v>46885</v>
      </c>
      <c r="N519" s="4">
        <v>254939</v>
      </c>
      <c r="O519" s="4">
        <v>80161</v>
      </c>
      <c r="P519" s="4">
        <v>2118013</v>
      </c>
      <c r="Q519" s="4">
        <v>-1863074</v>
      </c>
      <c r="R519" s="4">
        <v>-16297</v>
      </c>
      <c r="S519" s="4"/>
      <c r="T519" s="18">
        <f t="shared" si="41"/>
        <v>0.58488541809608163</v>
      </c>
      <c r="U519" s="28">
        <f t="shared" si="42"/>
        <v>8.3079207182894734</v>
      </c>
      <c r="V519" s="18"/>
      <c r="W519" s="18">
        <f t="shared" si="43"/>
        <v>8.7473712799384252E-3</v>
      </c>
      <c r="X519" s="20">
        <f t="shared" si="44"/>
        <v>-6.3925095807232324E-2</v>
      </c>
    </row>
    <row r="521" spans="1:24" x14ac:dyDescent="0.2">
      <c r="F521" s="13"/>
      <c r="G521" s="26" t="s">
        <v>67</v>
      </c>
      <c r="H521" s="24" t="s">
        <v>68</v>
      </c>
      <c r="L521" s="37"/>
      <c r="M521" s="35"/>
      <c r="N521" s="35"/>
      <c r="O521" s="35"/>
      <c r="P521" s="35"/>
      <c r="Q521" s="35"/>
      <c r="R521" s="35"/>
      <c r="S521" s="35"/>
      <c r="T521" s="27" t="s">
        <v>69</v>
      </c>
      <c r="U521" s="41">
        <v>0.2</v>
      </c>
      <c r="W521" s="13" t="s">
        <v>48</v>
      </c>
      <c r="X521" s="17">
        <f>COUNT(A12:A519)+3</f>
        <v>507</v>
      </c>
    </row>
    <row r="522" spans="1:24" x14ac:dyDescent="0.2">
      <c r="F522" s="13" t="s">
        <v>64</v>
      </c>
      <c r="G522" s="21">
        <f>COUNTIF(B12:B519,"Pymes-Individuales")+COUNTIF(B12:B519,"Pymes-Separados")</f>
        <v>398</v>
      </c>
      <c r="H522" s="22">
        <f>G522/$G$524</f>
        <v>0.78968253968253965</v>
      </c>
      <c r="L522" s="35"/>
      <c r="M522" s="35"/>
      <c r="N522" s="35"/>
      <c r="O522" s="35"/>
      <c r="P522" s="35"/>
      <c r="Q522" s="35"/>
      <c r="R522" s="35"/>
      <c r="S522" s="35"/>
      <c r="T522" s="13" t="s">
        <v>70</v>
      </c>
      <c r="U522" s="13">
        <f>X521*U521</f>
        <v>101.4</v>
      </c>
    </row>
    <row r="523" spans="1:24" x14ac:dyDescent="0.2">
      <c r="F523" s="13" t="s">
        <v>65</v>
      </c>
      <c r="G523" s="21">
        <f>COUNTIF(B12:B519,"Plenas-Individuales")+COUNTIF(B12:B519,"Plenas-Separados")</f>
        <v>106</v>
      </c>
      <c r="H523" s="22">
        <f>G523/$G$524</f>
        <v>0.21031746031746032</v>
      </c>
      <c r="L523" s="35"/>
      <c r="M523" s="35"/>
      <c r="N523" s="35"/>
      <c r="O523" s="35"/>
      <c r="P523" s="35"/>
      <c r="Q523" s="35"/>
      <c r="R523" s="35"/>
      <c r="S523" s="35"/>
      <c r="T523" s="4" t="s">
        <v>71</v>
      </c>
      <c r="U523" s="29">
        <f>AVERAGE(U113:U418)</f>
        <v>0.49959383190403217</v>
      </c>
    </row>
    <row r="524" spans="1:24" x14ac:dyDescent="0.2">
      <c r="F524" s="23" t="s">
        <v>66</v>
      </c>
      <c r="G524" s="24">
        <f>SUM(G522:G523)</f>
        <v>504</v>
      </c>
      <c r="H524" s="25">
        <f>SUM(H522:H523)</f>
        <v>1</v>
      </c>
      <c r="L524" s="35"/>
      <c r="M524" s="35"/>
      <c r="N524" s="35"/>
      <c r="O524" s="35"/>
      <c r="P524" s="35"/>
      <c r="Q524" s="35"/>
      <c r="R524" s="35"/>
      <c r="S524" s="35"/>
      <c r="T524" s="13" t="s">
        <v>72</v>
      </c>
      <c r="U524" s="18">
        <f>STDEVA(U113:U418)</f>
        <v>0.11763533714640124</v>
      </c>
    </row>
    <row r="525" spans="1:24" x14ac:dyDescent="0.2">
      <c r="L525" s="35"/>
      <c r="M525" s="35"/>
      <c r="N525" s="35"/>
      <c r="O525" s="35"/>
      <c r="P525" s="35"/>
      <c r="Q525" s="35"/>
      <c r="R525" s="35"/>
      <c r="S525" s="35"/>
      <c r="T525" s="34" t="s">
        <v>1135</v>
      </c>
      <c r="U525" s="17">
        <f>+U523+U524</f>
        <v>0.61722916905043346</v>
      </c>
    </row>
    <row r="526" spans="1:24" x14ac:dyDescent="0.2">
      <c r="L526" s="35"/>
      <c r="M526" s="35"/>
      <c r="N526" s="35"/>
      <c r="O526" s="35"/>
      <c r="P526" s="35"/>
      <c r="Q526" s="35"/>
      <c r="R526" s="35"/>
      <c r="S526" s="35"/>
      <c r="T526" s="1"/>
    </row>
    <row r="527" spans="1:24" x14ac:dyDescent="0.2">
      <c r="L527" s="35"/>
      <c r="M527" s="35"/>
      <c r="N527" s="35"/>
      <c r="O527" s="35"/>
      <c r="P527" s="35"/>
      <c r="Q527" s="35"/>
      <c r="R527" s="35"/>
      <c r="S527" s="35"/>
      <c r="T527" s="13" t="s">
        <v>20</v>
      </c>
      <c r="U527" s="18">
        <f>AVERAGE(U12:U519)</f>
        <v>0.53227755552116052</v>
      </c>
    </row>
    <row r="528" spans="1:24" x14ac:dyDescent="0.2">
      <c r="L528" s="35"/>
      <c r="M528" s="35"/>
      <c r="N528" s="35"/>
      <c r="O528" s="35"/>
      <c r="P528" s="35"/>
      <c r="Q528" s="35"/>
      <c r="R528" s="35"/>
      <c r="S528" s="35"/>
      <c r="T528" s="13" t="s">
        <v>45</v>
      </c>
      <c r="U528" s="40">
        <f>STDEVA(U12:U519)</f>
        <v>0.44990255260813478</v>
      </c>
    </row>
    <row r="529" spans="12:21" x14ac:dyDescent="0.2">
      <c r="L529" s="35"/>
      <c r="M529" s="35"/>
      <c r="N529" s="35"/>
      <c r="O529" s="35"/>
      <c r="P529" s="35"/>
      <c r="Q529" s="35"/>
      <c r="R529" s="35"/>
      <c r="S529" s="35"/>
      <c r="T529" s="36"/>
      <c r="U529" s="35"/>
    </row>
  </sheetData>
  <autoFilter ref="A11:X519">
    <sortState ref="A12:X519">
      <sortCondition ref="U11:U519"/>
    </sortState>
  </autoFilter>
  <mergeCells count="9">
    <mergeCell ref="L3:L4"/>
    <mergeCell ref="T3:V3"/>
    <mergeCell ref="W3:X3"/>
    <mergeCell ref="I5:I9"/>
    <mergeCell ref="J5:J9"/>
    <mergeCell ref="K5:K9"/>
    <mergeCell ref="I3:I4"/>
    <mergeCell ref="J3:J4"/>
    <mergeCell ref="K3:K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9"/>
  <sheetViews>
    <sheetView topLeftCell="C507" workbookViewId="0">
      <selection activeCell="V525" sqref="V525"/>
    </sheetView>
  </sheetViews>
  <sheetFormatPr baseColWidth="10" defaultRowHeight="11.25" x14ac:dyDescent="0.2"/>
  <cols>
    <col min="1" max="1" width="11.5703125" style="1" customWidth="1"/>
    <col min="2" max="3" width="11.42578125" style="1"/>
    <col min="4" max="4" width="11.5703125" style="1" customWidth="1"/>
    <col min="5" max="11" width="11.42578125" style="1"/>
    <col min="12" max="12" width="14.7109375" style="1" customWidth="1"/>
    <col min="13" max="13" width="22.5703125" style="1" hidden="1" customWidth="1"/>
    <col min="14" max="14" width="15.7109375" style="1" hidden="1" customWidth="1"/>
    <col min="15" max="15" width="22.42578125" style="1" hidden="1" customWidth="1"/>
    <col min="16" max="16" width="13.85546875" style="1" hidden="1" customWidth="1"/>
    <col min="17" max="17" width="16.42578125" style="1" hidden="1" customWidth="1"/>
    <col min="18" max="18" width="27.5703125" style="1" hidden="1" customWidth="1"/>
    <col min="19" max="19" width="17.42578125" style="1" hidden="1" customWidth="1"/>
    <col min="20" max="20" width="17.5703125" style="5" customWidth="1"/>
    <col min="21" max="21" width="16.140625" style="1" customWidth="1"/>
    <col min="22" max="22" width="11.5703125" style="1" customWidth="1"/>
    <col min="23" max="24" width="12" style="1" customWidth="1"/>
    <col min="25" max="16384" width="11.42578125" style="1"/>
  </cols>
  <sheetData>
    <row r="1" spans="1:24" hidden="1" x14ac:dyDescent="0.2">
      <c r="T1" s="1"/>
    </row>
    <row r="2" spans="1:24" hidden="1" x14ac:dyDescent="0.2">
      <c r="T2" s="1"/>
    </row>
    <row r="3" spans="1:24" hidden="1" x14ac:dyDescent="0.2">
      <c r="I3" s="49" t="s">
        <v>37</v>
      </c>
      <c r="J3" s="49" t="s">
        <v>38</v>
      </c>
      <c r="K3" s="49" t="s">
        <v>39</v>
      </c>
      <c r="L3" s="47" t="s">
        <v>40</v>
      </c>
      <c r="M3" s="31"/>
      <c r="N3" s="31"/>
      <c r="O3" s="31"/>
      <c r="P3" s="31"/>
      <c r="Q3" s="31"/>
      <c r="R3" s="31"/>
      <c r="S3" s="31"/>
      <c r="T3" s="47" t="s">
        <v>41</v>
      </c>
      <c r="U3" s="47"/>
      <c r="V3" s="47"/>
      <c r="W3" s="47" t="s">
        <v>42</v>
      </c>
      <c r="X3" s="47"/>
    </row>
    <row r="4" spans="1:24" ht="33.75" hidden="1" x14ac:dyDescent="0.2">
      <c r="I4" s="49"/>
      <c r="J4" s="49"/>
      <c r="K4" s="49"/>
      <c r="L4" s="47"/>
      <c r="M4" s="19"/>
      <c r="N4" s="19"/>
      <c r="O4" s="19"/>
      <c r="P4" s="19"/>
      <c r="Q4" s="19"/>
      <c r="R4" s="19"/>
      <c r="S4" s="19"/>
      <c r="T4" s="12" t="s">
        <v>32</v>
      </c>
      <c r="U4" s="12" t="s">
        <v>33</v>
      </c>
      <c r="V4" s="12" t="s">
        <v>34</v>
      </c>
      <c r="W4" s="12" t="s">
        <v>35</v>
      </c>
      <c r="X4" s="12" t="s">
        <v>36</v>
      </c>
    </row>
    <row r="5" spans="1:24" hidden="1" x14ac:dyDescent="0.2">
      <c r="I5" s="48" t="s">
        <v>43</v>
      </c>
      <c r="J5" s="48" t="s">
        <v>44</v>
      </c>
      <c r="K5" s="48" t="s">
        <v>1138</v>
      </c>
      <c r="L5" s="13" t="s">
        <v>45</v>
      </c>
      <c r="M5" s="13"/>
      <c r="N5" s="13"/>
      <c r="O5" s="13"/>
      <c r="P5" s="13"/>
      <c r="Q5" s="13"/>
      <c r="R5" s="13"/>
      <c r="S5" s="13"/>
      <c r="T5" s="14">
        <f>STDEVA(T12:T519)</f>
        <v>51.424878032294117</v>
      </c>
      <c r="U5" s="14">
        <f>STDEVA(U12:U519)</f>
        <v>0.44990255260813478</v>
      </c>
      <c r="V5" s="14">
        <f>STDEVA(V12:V519)</f>
        <v>477.0584296176695</v>
      </c>
      <c r="W5" s="14">
        <f>STDEVA(W12:W519)</f>
        <v>20.779759731509504</v>
      </c>
      <c r="X5" s="14">
        <f>STDEVA(X12:X519)</f>
        <v>0.12806425936362134</v>
      </c>
    </row>
    <row r="6" spans="1:24" hidden="1" x14ac:dyDescent="0.2">
      <c r="I6" s="48"/>
      <c r="J6" s="48"/>
      <c r="K6" s="48"/>
      <c r="L6" s="13" t="s">
        <v>20</v>
      </c>
      <c r="M6" s="13"/>
      <c r="N6" s="13"/>
      <c r="O6" s="13"/>
      <c r="P6" s="13"/>
      <c r="Q6" s="13"/>
      <c r="R6" s="13"/>
      <c r="S6" s="13"/>
      <c r="T6" s="15">
        <f>AVERAGE(T12:T519)</f>
        <v>16.764095885427555</v>
      </c>
      <c r="U6" s="15">
        <f>AVERAGE(U12:U519)</f>
        <v>0.53227755552116107</v>
      </c>
      <c r="V6" s="15">
        <f>AVERAGE(V12:V519)</f>
        <v>51.930243579249357</v>
      </c>
      <c r="W6" s="15">
        <f>AVERAGE(W12:W519)</f>
        <v>1.0817844813869788</v>
      </c>
      <c r="X6" s="15">
        <f>AVERAGE(X12:X519)</f>
        <v>9.5184486567051418E-2</v>
      </c>
    </row>
    <row r="7" spans="1:24" hidden="1" x14ac:dyDescent="0.2">
      <c r="I7" s="48"/>
      <c r="J7" s="48"/>
      <c r="K7" s="48"/>
      <c r="L7" s="4" t="s">
        <v>29</v>
      </c>
      <c r="M7" s="4"/>
      <c r="N7" s="4"/>
      <c r="O7" s="4"/>
      <c r="P7" s="4"/>
      <c r="Q7" s="4"/>
      <c r="R7" s="4"/>
      <c r="S7" s="4"/>
      <c r="T7" s="15">
        <f>MEDIAN(T12:T519)</f>
        <v>3.359354057960704</v>
      </c>
      <c r="U7" s="15">
        <f>MEDIAN(U12:U519)</f>
        <v>0.51327552115708719</v>
      </c>
      <c r="V7" s="15">
        <f>MEDIAN(V12:V519)</f>
        <v>2.7602120837384789</v>
      </c>
      <c r="W7" s="15">
        <f>MEDIAN(W12:W519)</f>
        <v>0.18554601266594112</v>
      </c>
      <c r="X7" s="15">
        <f>MEDIAN(X12:X519)</f>
        <v>8.6265277959185843E-2</v>
      </c>
    </row>
    <row r="8" spans="1:24" hidden="1" x14ac:dyDescent="0.2">
      <c r="I8" s="48"/>
      <c r="J8" s="48"/>
      <c r="K8" s="48"/>
      <c r="L8" s="13" t="s">
        <v>46</v>
      </c>
      <c r="M8" s="13"/>
      <c r="N8" s="13"/>
      <c r="O8" s="13"/>
      <c r="P8" s="13"/>
      <c r="Q8" s="13"/>
      <c r="R8" s="13"/>
      <c r="S8" s="13"/>
      <c r="T8" s="14">
        <f>MIN(T12:T519)</f>
        <v>4.337331395177238E-2</v>
      </c>
      <c r="U8" s="14">
        <f>MIN(U12:U519)</f>
        <v>1.3063695046788221E-3</v>
      </c>
      <c r="V8" s="14">
        <f>MIN(V12:V519)</f>
        <v>-310.41869158878507</v>
      </c>
      <c r="W8" s="14">
        <f>MIN(W12:W519)</f>
        <v>-55.700284437220645</v>
      </c>
      <c r="X8" s="14">
        <f>MIN(X12:X519)</f>
        <v>-0.48545942109669493</v>
      </c>
    </row>
    <row r="9" spans="1:24" hidden="1" x14ac:dyDescent="0.2">
      <c r="I9" s="48"/>
      <c r="J9" s="48"/>
      <c r="K9" s="48"/>
      <c r="L9" s="13" t="s">
        <v>47</v>
      </c>
      <c r="M9" s="13"/>
      <c r="N9" s="13"/>
      <c r="O9" s="13"/>
      <c r="P9" s="13"/>
      <c r="Q9" s="13"/>
      <c r="R9" s="13"/>
      <c r="S9" s="13"/>
      <c r="T9" s="14">
        <f>MAX(T12:T519)</f>
        <v>611.76962020127485</v>
      </c>
      <c r="U9" s="14">
        <f>MAX(U12:U519)</f>
        <v>8.3079207182894734</v>
      </c>
      <c r="V9" s="14">
        <f>MAX(V12:V519)</f>
        <v>6339.9448979591834</v>
      </c>
      <c r="W9" s="14">
        <f>MAX(W12:W519)</f>
        <v>464.2908953532301</v>
      </c>
      <c r="X9" s="14">
        <f>MAX(X12:X519)</f>
        <v>0.86537468854688426</v>
      </c>
    </row>
    <row r="10" spans="1:24" x14ac:dyDescent="0.2">
      <c r="T10" s="5">
        <v>2.02</v>
      </c>
      <c r="U10" s="5">
        <v>0.56000000000000005</v>
      </c>
      <c r="V10" s="5">
        <v>1.91</v>
      </c>
      <c r="W10" s="1">
        <v>0.12</v>
      </c>
      <c r="X10" s="1">
        <v>0.06</v>
      </c>
    </row>
    <row r="11" spans="1:24" ht="67.5" x14ac:dyDescent="0.2">
      <c r="A11" s="6"/>
      <c r="B11" s="6" t="s">
        <v>30</v>
      </c>
      <c r="C11" s="6" t="s">
        <v>31</v>
      </c>
      <c r="D11" s="6" t="s">
        <v>0</v>
      </c>
      <c r="E11" s="6" t="s">
        <v>2</v>
      </c>
      <c r="F11" s="6" t="s">
        <v>1</v>
      </c>
      <c r="G11" s="6" t="s">
        <v>3</v>
      </c>
      <c r="H11" s="6" t="s">
        <v>4</v>
      </c>
      <c r="I11" s="6" t="s">
        <v>5</v>
      </c>
      <c r="J11" s="6" t="s">
        <v>6</v>
      </c>
      <c r="K11" s="6" t="s">
        <v>7</v>
      </c>
      <c r="L11" s="6" t="s">
        <v>8</v>
      </c>
      <c r="M11" s="6" t="s">
        <v>50</v>
      </c>
      <c r="N11" s="6" t="s">
        <v>51</v>
      </c>
      <c r="O11" s="6" t="s">
        <v>52</v>
      </c>
      <c r="P11" s="6" t="s">
        <v>53</v>
      </c>
      <c r="Q11" s="6" t="s">
        <v>54</v>
      </c>
      <c r="R11" s="6" t="s">
        <v>55</v>
      </c>
      <c r="S11" s="6" t="s">
        <v>56</v>
      </c>
      <c r="T11" s="7" t="s">
        <v>32</v>
      </c>
      <c r="U11" s="8" t="s">
        <v>33</v>
      </c>
      <c r="V11" s="9" t="s">
        <v>34</v>
      </c>
      <c r="W11" s="10" t="s">
        <v>35</v>
      </c>
      <c r="X11" s="11" t="s">
        <v>36</v>
      </c>
    </row>
    <row r="12" spans="1:24" s="3" customFormat="1" ht="11.25" customHeight="1" x14ac:dyDescent="0.2">
      <c r="A12" s="2">
        <v>23159</v>
      </c>
      <c r="B12" s="4" t="s">
        <v>19</v>
      </c>
      <c r="C12" s="4" t="s">
        <v>9</v>
      </c>
      <c r="D12" s="4">
        <v>900120607</v>
      </c>
      <c r="E12" s="4" t="s">
        <v>49</v>
      </c>
      <c r="F12" s="4" t="s">
        <v>799</v>
      </c>
      <c r="G12" s="4" t="s">
        <v>78</v>
      </c>
      <c r="H12" s="4" t="s">
        <v>10</v>
      </c>
      <c r="I12" s="4" t="s">
        <v>800</v>
      </c>
      <c r="J12" s="4" t="s">
        <v>17</v>
      </c>
      <c r="K12" s="4" t="s">
        <v>18</v>
      </c>
      <c r="L12" s="4" t="s">
        <v>12</v>
      </c>
      <c r="M12" s="4">
        <v>148712028</v>
      </c>
      <c r="N12" s="4">
        <v>148728703</v>
      </c>
      <c r="O12" s="4">
        <v>3466556</v>
      </c>
      <c r="P12" s="4">
        <v>144703036</v>
      </c>
      <c r="Q12" s="4">
        <v>4025667</v>
      </c>
      <c r="R12" s="4">
        <v>-166074</v>
      </c>
      <c r="S12" s="4">
        <v>535</v>
      </c>
      <c r="T12" s="18">
        <f t="shared" ref="T12:T75" si="0">M12/O12</f>
        <v>42.899069854922288</v>
      </c>
      <c r="U12" s="18">
        <f t="shared" ref="U12:U75" si="1">P12/N12</f>
        <v>0.97293281714424684</v>
      </c>
      <c r="V12" s="28">
        <f t="shared" ref="V12:V75" si="2">R12/S12</f>
        <v>-310.41869158878507</v>
      </c>
      <c r="W12" s="18">
        <f t="shared" ref="W12:W75" si="3">R12/Q12</f>
        <v>-4.1253784776535171E-2</v>
      </c>
      <c r="X12" s="20">
        <f t="shared" ref="X12:X75" si="4">R12/N12</f>
        <v>-1.1166237360383624E-3</v>
      </c>
    </row>
    <row r="13" spans="1:24" s="3" customFormat="1" ht="11.25" customHeight="1" x14ac:dyDescent="0.2">
      <c r="A13" s="2">
        <v>28515</v>
      </c>
      <c r="B13" s="4" t="s">
        <v>19</v>
      </c>
      <c r="C13" s="4" t="s">
        <v>9</v>
      </c>
      <c r="D13" s="4">
        <v>900337874</v>
      </c>
      <c r="E13" s="4" t="s">
        <v>49</v>
      </c>
      <c r="F13" s="4" t="s">
        <v>905</v>
      </c>
      <c r="G13" s="4" t="s">
        <v>78</v>
      </c>
      <c r="H13" s="4" t="s">
        <v>10</v>
      </c>
      <c r="I13" s="4" t="s">
        <v>906</v>
      </c>
      <c r="J13" s="4" t="s">
        <v>11</v>
      </c>
      <c r="K13" s="4" t="s">
        <v>11</v>
      </c>
      <c r="L13" s="4" t="s">
        <v>12</v>
      </c>
      <c r="M13" s="4">
        <v>20543406</v>
      </c>
      <c r="N13" s="4">
        <v>24760184</v>
      </c>
      <c r="O13" s="4">
        <v>80161</v>
      </c>
      <c r="P13" s="4">
        <v>489207</v>
      </c>
      <c r="Q13" s="4">
        <v>24270977</v>
      </c>
      <c r="R13" s="4">
        <v>-1510932</v>
      </c>
      <c r="S13" s="4">
        <v>9501</v>
      </c>
      <c r="T13" s="18">
        <f t="shared" si="0"/>
        <v>256.27681790396827</v>
      </c>
      <c r="U13" s="18">
        <f t="shared" si="1"/>
        <v>1.9757809554242407E-2</v>
      </c>
      <c r="V13" s="28">
        <f t="shared" si="2"/>
        <v>-159.02873381749291</v>
      </c>
      <c r="W13" s="18">
        <f t="shared" si="3"/>
        <v>-6.2252623781893904E-2</v>
      </c>
      <c r="X13" s="20">
        <f t="shared" si="4"/>
        <v>-6.1022648296959345E-2</v>
      </c>
    </row>
    <row r="14" spans="1:24" s="3" customFormat="1" ht="11.25" customHeight="1" x14ac:dyDescent="0.2">
      <c r="A14" s="2">
        <v>3753</v>
      </c>
      <c r="B14" s="4" t="s">
        <v>21</v>
      </c>
      <c r="C14" s="4" t="s">
        <v>9</v>
      </c>
      <c r="D14" s="4">
        <v>900308795</v>
      </c>
      <c r="E14" s="4" t="s">
        <v>49</v>
      </c>
      <c r="F14" s="4" t="s">
        <v>209</v>
      </c>
      <c r="G14" s="4" t="s">
        <v>74</v>
      </c>
      <c r="H14" s="4" t="s">
        <v>10</v>
      </c>
      <c r="I14" s="4" t="s">
        <v>210</v>
      </c>
      <c r="J14" s="4" t="s">
        <v>11</v>
      </c>
      <c r="K14" s="4" t="s">
        <v>11</v>
      </c>
      <c r="L14" s="4" t="s">
        <v>12</v>
      </c>
      <c r="M14" s="4">
        <v>5802428</v>
      </c>
      <c r="N14" s="4">
        <v>6372953</v>
      </c>
      <c r="O14" s="4">
        <v>6375600</v>
      </c>
      <c r="P14" s="4">
        <v>6375600</v>
      </c>
      <c r="Q14" s="4">
        <v>-2647</v>
      </c>
      <c r="R14" s="4">
        <v>-1228978</v>
      </c>
      <c r="S14" s="4">
        <v>9130</v>
      </c>
      <c r="T14" s="18">
        <f t="shared" si="0"/>
        <v>0.91009912792521486</v>
      </c>
      <c r="U14" s="18">
        <f t="shared" si="1"/>
        <v>1.0004153490540413</v>
      </c>
      <c r="V14" s="28">
        <f t="shared" si="2"/>
        <v>-134.60876232201534</v>
      </c>
      <c r="W14" s="18">
        <f t="shared" si="3"/>
        <v>464.2908953532301</v>
      </c>
      <c r="X14" s="20">
        <f t="shared" si="4"/>
        <v>-0.19284278418497672</v>
      </c>
    </row>
    <row r="15" spans="1:24" s="3" customFormat="1" ht="11.25" customHeight="1" x14ac:dyDescent="0.2">
      <c r="A15" s="2">
        <v>27107</v>
      </c>
      <c r="B15" s="4" t="s">
        <v>19</v>
      </c>
      <c r="C15" s="4" t="s">
        <v>9</v>
      </c>
      <c r="D15" s="4">
        <v>900281103</v>
      </c>
      <c r="E15" s="4" t="s">
        <v>49</v>
      </c>
      <c r="F15" s="4" t="s">
        <v>874</v>
      </c>
      <c r="G15" s="4" t="s">
        <v>74</v>
      </c>
      <c r="H15" s="4" t="s">
        <v>10</v>
      </c>
      <c r="I15" s="4" t="s">
        <v>875</v>
      </c>
      <c r="J15" s="4" t="s">
        <v>11</v>
      </c>
      <c r="K15" s="4" t="s">
        <v>11</v>
      </c>
      <c r="L15" s="4" t="s">
        <v>12</v>
      </c>
      <c r="M15" s="4">
        <v>9283850</v>
      </c>
      <c r="N15" s="4">
        <v>9637336</v>
      </c>
      <c r="O15" s="4">
        <v>3170245</v>
      </c>
      <c r="P15" s="4">
        <v>4588671</v>
      </c>
      <c r="Q15" s="4">
        <v>5048665</v>
      </c>
      <c r="R15" s="4">
        <v>-1801131</v>
      </c>
      <c r="S15" s="4">
        <v>14927</v>
      </c>
      <c r="T15" s="18">
        <f t="shared" si="0"/>
        <v>2.9284329760002774</v>
      </c>
      <c r="U15" s="18">
        <f t="shared" si="1"/>
        <v>0.47613479492673078</v>
      </c>
      <c r="V15" s="28">
        <f t="shared" si="2"/>
        <v>-120.66262477389965</v>
      </c>
      <c r="W15" s="18">
        <f t="shared" si="3"/>
        <v>-0.35675391415354357</v>
      </c>
      <c r="X15" s="20">
        <f t="shared" si="4"/>
        <v>-0.18689096239873756</v>
      </c>
    </row>
    <row r="16" spans="1:24" s="3" customFormat="1" ht="11.25" customHeight="1" x14ac:dyDescent="0.2">
      <c r="A16" s="2">
        <v>4235</v>
      </c>
      <c r="B16" s="4" t="s">
        <v>21</v>
      </c>
      <c r="C16" s="4" t="s">
        <v>9</v>
      </c>
      <c r="D16" s="4">
        <v>900451379</v>
      </c>
      <c r="E16" s="4" t="s">
        <v>49</v>
      </c>
      <c r="F16" s="4" t="s">
        <v>221</v>
      </c>
      <c r="G16" s="4" t="s">
        <v>74</v>
      </c>
      <c r="H16" s="4" t="s">
        <v>105</v>
      </c>
      <c r="I16" s="4" t="s">
        <v>222</v>
      </c>
      <c r="J16" s="4" t="s">
        <v>23</v>
      </c>
      <c r="K16" s="4" t="s">
        <v>194</v>
      </c>
      <c r="L16" s="4" t="s">
        <v>12</v>
      </c>
      <c r="M16" s="4">
        <v>119153831</v>
      </c>
      <c r="N16" s="4">
        <v>134164538</v>
      </c>
      <c r="O16" s="4">
        <v>74694409</v>
      </c>
      <c r="P16" s="4">
        <v>75767658</v>
      </c>
      <c r="Q16" s="4">
        <v>58396880</v>
      </c>
      <c r="R16" s="4">
        <v>-7013289</v>
      </c>
      <c r="S16" s="4">
        <v>287852</v>
      </c>
      <c r="T16" s="18">
        <f t="shared" si="0"/>
        <v>1.5952175349563311</v>
      </c>
      <c r="U16" s="18">
        <f t="shared" si="1"/>
        <v>0.56473684573788041</v>
      </c>
      <c r="V16" s="28">
        <f t="shared" si="2"/>
        <v>-24.364218417798035</v>
      </c>
      <c r="W16" s="18">
        <f t="shared" si="3"/>
        <v>-0.12009698120858511</v>
      </c>
      <c r="X16" s="20">
        <f t="shared" si="4"/>
        <v>-5.2273790858207256E-2</v>
      </c>
    </row>
    <row r="17" spans="1:24" s="3" customFormat="1" ht="11.25" customHeight="1" x14ac:dyDescent="0.2">
      <c r="A17" s="2">
        <v>21353</v>
      </c>
      <c r="B17" s="4" t="s">
        <v>19</v>
      </c>
      <c r="C17" s="4" t="s">
        <v>9</v>
      </c>
      <c r="D17" s="4">
        <v>900042898</v>
      </c>
      <c r="E17" s="4" t="s">
        <v>49</v>
      </c>
      <c r="F17" s="4" t="s">
        <v>759</v>
      </c>
      <c r="G17" s="4" t="s">
        <v>74</v>
      </c>
      <c r="H17" s="4" t="s">
        <v>14</v>
      </c>
      <c r="I17" s="4" t="s">
        <v>760</v>
      </c>
      <c r="J17" s="4" t="s">
        <v>11</v>
      </c>
      <c r="K17" s="4" t="s">
        <v>11</v>
      </c>
      <c r="L17" s="4" t="s">
        <v>12</v>
      </c>
      <c r="M17" s="4">
        <v>4750760</v>
      </c>
      <c r="N17" s="4">
        <v>19063293</v>
      </c>
      <c r="O17" s="4">
        <v>1198575</v>
      </c>
      <c r="P17" s="4">
        <v>6882511</v>
      </c>
      <c r="Q17" s="4">
        <v>12180782</v>
      </c>
      <c r="R17" s="4">
        <v>-2305618</v>
      </c>
      <c r="S17" s="4">
        <v>115098</v>
      </c>
      <c r="T17" s="18">
        <f t="shared" si="0"/>
        <v>3.963673528982333</v>
      </c>
      <c r="U17" s="18">
        <f t="shared" si="1"/>
        <v>0.36103473833193456</v>
      </c>
      <c r="V17" s="28">
        <f t="shared" si="2"/>
        <v>-20.031781612191349</v>
      </c>
      <c r="W17" s="18">
        <f t="shared" si="3"/>
        <v>-0.18928324963044244</v>
      </c>
      <c r="X17" s="20">
        <f t="shared" si="4"/>
        <v>-0.12094542112949741</v>
      </c>
    </row>
    <row r="18" spans="1:24" s="3" customFormat="1" ht="11.25" customHeight="1" x14ac:dyDescent="0.2">
      <c r="A18" s="2">
        <v>6485</v>
      </c>
      <c r="B18" s="4" t="s">
        <v>19</v>
      </c>
      <c r="C18" s="4" t="s">
        <v>9</v>
      </c>
      <c r="D18" s="4">
        <v>805022749</v>
      </c>
      <c r="E18" s="4" t="s">
        <v>49</v>
      </c>
      <c r="F18" s="4" t="s">
        <v>453</v>
      </c>
      <c r="G18" s="4" t="s">
        <v>78</v>
      </c>
      <c r="H18" s="4" t="s">
        <v>14</v>
      </c>
      <c r="I18" s="4" t="s">
        <v>454</v>
      </c>
      <c r="J18" s="4" t="s">
        <v>178</v>
      </c>
      <c r="K18" s="4" t="s">
        <v>179</v>
      </c>
      <c r="L18" s="4" t="s">
        <v>12</v>
      </c>
      <c r="M18" s="4">
        <v>3721437</v>
      </c>
      <c r="N18" s="4">
        <v>4123042</v>
      </c>
      <c r="O18" s="4">
        <v>586129</v>
      </c>
      <c r="P18" s="4">
        <v>3500294</v>
      </c>
      <c r="Q18" s="4">
        <v>622748</v>
      </c>
      <c r="R18" s="4">
        <v>-98794</v>
      </c>
      <c r="S18" s="4">
        <v>5195</v>
      </c>
      <c r="T18" s="18">
        <f t="shared" si="0"/>
        <v>6.3491773995144412</v>
      </c>
      <c r="U18" s="18">
        <f t="shared" si="1"/>
        <v>0.84895909379530943</v>
      </c>
      <c r="V18" s="28">
        <f t="shared" si="2"/>
        <v>-19.017131857555341</v>
      </c>
      <c r="W18" s="18">
        <f t="shared" si="3"/>
        <v>-0.15864201892258184</v>
      </c>
      <c r="X18" s="20">
        <f t="shared" si="4"/>
        <v>-2.3961434300208438E-2</v>
      </c>
    </row>
    <row r="19" spans="1:24" s="3" customFormat="1" ht="11.25" customHeight="1" x14ac:dyDescent="0.2">
      <c r="A19" s="2">
        <v>12579</v>
      </c>
      <c r="B19" s="4" t="s">
        <v>19</v>
      </c>
      <c r="C19" s="4" t="s">
        <v>9</v>
      </c>
      <c r="D19" s="4">
        <v>830108265</v>
      </c>
      <c r="E19" s="4" t="s">
        <v>49</v>
      </c>
      <c r="F19" s="4" t="s">
        <v>594</v>
      </c>
      <c r="G19" s="4" t="s">
        <v>74</v>
      </c>
      <c r="H19" s="4" t="s">
        <v>10</v>
      </c>
      <c r="I19" s="4" t="s">
        <v>595</v>
      </c>
      <c r="J19" s="4" t="s">
        <v>11</v>
      </c>
      <c r="K19" s="4" t="s">
        <v>11</v>
      </c>
      <c r="L19" s="4" t="s">
        <v>12</v>
      </c>
      <c r="M19" s="4">
        <v>1756635</v>
      </c>
      <c r="N19" s="4">
        <v>5035898</v>
      </c>
      <c r="O19" s="4">
        <v>4336768</v>
      </c>
      <c r="P19" s="4">
        <v>3322293</v>
      </c>
      <c r="Q19" s="4">
        <v>1713605</v>
      </c>
      <c r="R19" s="4">
        <v>-362210</v>
      </c>
      <c r="S19" s="4">
        <v>25317</v>
      </c>
      <c r="T19" s="18">
        <f t="shared" si="0"/>
        <v>0.40505625387385258</v>
      </c>
      <c r="U19" s="18">
        <f t="shared" si="1"/>
        <v>0.65972205950160234</v>
      </c>
      <c r="V19" s="28">
        <f t="shared" si="2"/>
        <v>-14.306987399770906</v>
      </c>
      <c r="W19" s="18">
        <f t="shared" si="3"/>
        <v>-0.21137309940155402</v>
      </c>
      <c r="X19" s="20">
        <f t="shared" si="4"/>
        <v>-7.1925602941123906E-2</v>
      </c>
    </row>
    <row r="20" spans="1:24" s="3" customFormat="1" ht="11.25" customHeight="1" x14ac:dyDescent="0.2">
      <c r="A20" s="2">
        <v>959</v>
      </c>
      <c r="B20" s="4" t="s">
        <v>28</v>
      </c>
      <c r="C20" s="4" t="s">
        <v>9</v>
      </c>
      <c r="D20" s="4">
        <v>824003252</v>
      </c>
      <c r="E20" s="4" t="s">
        <v>49</v>
      </c>
      <c r="F20" s="4" t="s">
        <v>1112</v>
      </c>
      <c r="G20" s="4" t="s">
        <v>74</v>
      </c>
      <c r="H20" s="4" t="s">
        <v>10</v>
      </c>
      <c r="I20" s="4" t="s">
        <v>1113</v>
      </c>
      <c r="J20" s="4" t="s">
        <v>1114</v>
      </c>
      <c r="K20" s="4" t="s">
        <v>1115</v>
      </c>
      <c r="L20" s="4" t="s">
        <v>12</v>
      </c>
      <c r="M20" s="4">
        <v>1304390</v>
      </c>
      <c r="N20" s="4">
        <v>3124266</v>
      </c>
      <c r="O20" s="4">
        <v>256036</v>
      </c>
      <c r="P20" s="4">
        <v>2421078</v>
      </c>
      <c r="Q20" s="4">
        <v>703188</v>
      </c>
      <c r="R20" s="4">
        <v>-190591</v>
      </c>
      <c r="S20" s="4">
        <v>18630</v>
      </c>
      <c r="T20" s="18">
        <f t="shared" si="0"/>
        <v>5.0945570154197064</v>
      </c>
      <c r="U20" s="18">
        <f t="shared" si="1"/>
        <v>0.77492697484785222</v>
      </c>
      <c r="V20" s="28">
        <f t="shared" si="2"/>
        <v>-10.230327428878153</v>
      </c>
      <c r="W20" s="18">
        <f t="shared" si="3"/>
        <v>-0.27103847050859797</v>
      </c>
      <c r="X20" s="20">
        <f t="shared" si="4"/>
        <v>-6.1003448489981328E-2</v>
      </c>
    </row>
    <row r="21" spans="1:24" s="3" customFormat="1" ht="11.25" customHeight="1" x14ac:dyDescent="0.2">
      <c r="A21" s="2">
        <v>12985</v>
      </c>
      <c r="B21" s="4" t="s">
        <v>19</v>
      </c>
      <c r="C21" s="4" t="s">
        <v>9</v>
      </c>
      <c r="D21" s="4">
        <v>830122576</v>
      </c>
      <c r="E21" s="4" t="s">
        <v>49</v>
      </c>
      <c r="F21" s="4" t="s">
        <v>604</v>
      </c>
      <c r="G21" s="4" t="s">
        <v>74</v>
      </c>
      <c r="H21" s="4" t="s">
        <v>14</v>
      </c>
      <c r="I21" s="4" t="s">
        <v>605</v>
      </c>
      <c r="J21" s="4" t="s">
        <v>11</v>
      </c>
      <c r="K21" s="4" t="s">
        <v>11</v>
      </c>
      <c r="L21" s="4" t="s">
        <v>12</v>
      </c>
      <c r="M21" s="4">
        <v>1615378</v>
      </c>
      <c r="N21" s="4">
        <v>2056677</v>
      </c>
      <c r="O21" s="4">
        <v>3466556</v>
      </c>
      <c r="P21" s="4">
        <v>544128</v>
      </c>
      <c r="Q21" s="4">
        <v>1512549</v>
      </c>
      <c r="R21" s="4">
        <v>-791245</v>
      </c>
      <c r="S21" s="4">
        <v>82070</v>
      </c>
      <c r="T21" s="18">
        <f t="shared" si="0"/>
        <v>0.46598929888915686</v>
      </c>
      <c r="U21" s="18">
        <f t="shared" si="1"/>
        <v>0.26456657997342314</v>
      </c>
      <c r="V21" s="28">
        <f t="shared" si="2"/>
        <v>-9.6410990617765329</v>
      </c>
      <c r="W21" s="18">
        <f t="shared" si="3"/>
        <v>-0.52312024271610369</v>
      </c>
      <c r="X21" s="20">
        <f t="shared" si="4"/>
        <v>-0.38472010918583716</v>
      </c>
    </row>
    <row r="22" spans="1:24" s="3" customFormat="1" ht="11.25" customHeight="1" x14ac:dyDescent="0.2">
      <c r="A22" s="2">
        <v>11101</v>
      </c>
      <c r="B22" s="4" t="s">
        <v>19</v>
      </c>
      <c r="C22" s="4" t="s">
        <v>9</v>
      </c>
      <c r="D22" s="4">
        <v>830056903</v>
      </c>
      <c r="E22" s="4" t="s">
        <v>49</v>
      </c>
      <c r="F22" s="4" t="s">
        <v>550</v>
      </c>
      <c r="G22" s="4" t="s">
        <v>74</v>
      </c>
      <c r="H22" s="4" t="s">
        <v>10</v>
      </c>
      <c r="I22" s="4" t="s">
        <v>551</v>
      </c>
      <c r="J22" s="4" t="s">
        <v>11</v>
      </c>
      <c r="K22" s="4" t="s">
        <v>11</v>
      </c>
      <c r="L22" s="4" t="s">
        <v>12</v>
      </c>
      <c r="M22" s="4">
        <v>594031</v>
      </c>
      <c r="N22" s="4">
        <v>2121550</v>
      </c>
      <c r="O22" s="4">
        <v>97578</v>
      </c>
      <c r="P22" s="4">
        <v>1045289</v>
      </c>
      <c r="Q22" s="4">
        <v>1076261</v>
      </c>
      <c r="R22" s="4">
        <v>-68940</v>
      </c>
      <c r="S22" s="4">
        <v>7893</v>
      </c>
      <c r="T22" s="18">
        <f t="shared" si="0"/>
        <v>6.0877554366763</v>
      </c>
      <c r="U22" s="18">
        <f t="shared" si="1"/>
        <v>0.49270061982984137</v>
      </c>
      <c r="V22" s="28">
        <f t="shared" si="2"/>
        <v>-8.7343215507411625</v>
      </c>
      <c r="W22" s="18">
        <f t="shared" si="3"/>
        <v>-6.405509444270488E-2</v>
      </c>
      <c r="X22" s="20">
        <f t="shared" si="4"/>
        <v>-3.2495109707525158E-2</v>
      </c>
    </row>
    <row r="23" spans="1:24" s="3" customFormat="1" ht="11.25" customHeight="1" x14ac:dyDescent="0.2">
      <c r="A23" s="2">
        <v>105</v>
      </c>
      <c r="B23" s="4" t="s">
        <v>21</v>
      </c>
      <c r="C23" s="4" t="s">
        <v>9</v>
      </c>
      <c r="D23" s="4">
        <v>800029447</v>
      </c>
      <c r="E23" s="4" t="s">
        <v>49</v>
      </c>
      <c r="F23" s="4" t="s">
        <v>77</v>
      </c>
      <c r="G23" s="4" t="s">
        <v>1132</v>
      </c>
      <c r="H23" s="4" t="s">
        <v>75</v>
      </c>
      <c r="I23" s="4" t="s">
        <v>79</v>
      </c>
      <c r="J23" s="4" t="s">
        <v>11</v>
      </c>
      <c r="K23" s="4" t="s">
        <v>11</v>
      </c>
      <c r="L23" s="4" t="s">
        <v>12</v>
      </c>
      <c r="M23" s="4">
        <v>74455241</v>
      </c>
      <c r="N23" s="4">
        <v>76661386</v>
      </c>
      <c r="O23" s="4">
        <v>61306635</v>
      </c>
      <c r="P23" s="4">
        <v>111494801</v>
      </c>
      <c r="Q23" s="4">
        <v>-34833415</v>
      </c>
      <c r="R23" s="4">
        <v>-19380706</v>
      </c>
      <c r="S23" s="4">
        <v>2920169</v>
      </c>
      <c r="T23" s="18">
        <f t="shared" si="0"/>
        <v>1.2144728054312555</v>
      </c>
      <c r="U23" s="18">
        <f t="shared" si="1"/>
        <v>1.4543801882214862</v>
      </c>
      <c r="V23" s="28">
        <f t="shared" si="2"/>
        <v>-6.636843963482935</v>
      </c>
      <c r="W23" s="18">
        <f t="shared" si="3"/>
        <v>0.55638259986854577</v>
      </c>
      <c r="X23" s="20">
        <f t="shared" si="4"/>
        <v>-0.25280923045142961</v>
      </c>
    </row>
    <row r="24" spans="1:24" s="3" customFormat="1" ht="11.25" customHeight="1" x14ac:dyDescent="0.2">
      <c r="A24" s="2">
        <v>26865</v>
      </c>
      <c r="B24" s="4" t="s">
        <v>19</v>
      </c>
      <c r="C24" s="4" t="s">
        <v>9</v>
      </c>
      <c r="D24" s="4">
        <v>900271266</v>
      </c>
      <c r="E24" s="4" t="s">
        <v>49</v>
      </c>
      <c r="F24" s="4" t="s">
        <v>870</v>
      </c>
      <c r="G24" s="4" t="s">
        <v>126</v>
      </c>
      <c r="H24" s="4" t="s">
        <v>712</v>
      </c>
      <c r="I24" s="4" t="s">
        <v>871</v>
      </c>
      <c r="J24" s="4" t="s">
        <v>11</v>
      </c>
      <c r="K24" s="4" t="s">
        <v>11</v>
      </c>
      <c r="L24" s="4" t="s">
        <v>12</v>
      </c>
      <c r="M24" s="4">
        <v>4990750</v>
      </c>
      <c r="N24" s="4">
        <v>5250799</v>
      </c>
      <c r="O24" s="4">
        <v>1198575</v>
      </c>
      <c r="P24" s="4">
        <v>5280591</v>
      </c>
      <c r="Q24" s="4">
        <v>-29792</v>
      </c>
      <c r="R24" s="4">
        <v>-779880</v>
      </c>
      <c r="S24" s="4">
        <v>122734</v>
      </c>
      <c r="T24" s="18">
        <f t="shared" si="0"/>
        <v>4.1639029681079611</v>
      </c>
      <c r="U24" s="18">
        <f t="shared" si="1"/>
        <v>1.0056738031678607</v>
      </c>
      <c r="V24" s="28">
        <f t="shared" si="2"/>
        <v>-6.3542294718659864</v>
      </c>
      <c r="W24" s="18">
        <f t="shared" si="3"/>
        <v>26.17749731471536</v>
      </c>
      <c r="X24" s="20">
        <f t="shared" si="4"/>
        <v>-0.148525967190898</v>
      </c>
    </row>
    <row r="25" spans="1:24" s="3" customFormat="1" ht="11.25" customHeight="1" x14ac:dyDescent="0.2">
      <c r="A25" s="2">
        <v>14693</v>
      </c>
      <c r="B25" s="4" t="s">
        <v>19</v>
      </c>
      <c r="C25" s="4" t="s">
        <v>9</v>
      </c>
      <c r="D25" s="4">
        <v>860004755</v>
      </c>
      <c r="E25" s="4" t="s">
        <v>49</v>
      </c>
      <c r="F25" s="4" t="s">
        <v>648</v>
      </c>
      <c r="G25" s="4" t="s">
        <v>74</v>
      </c>
      <c r="H25" s="4" t="s">
        <v>10</v>
      </c>
      <c r="I25" s="4" t="s">
        <v>649</v>
      </c>
      <c r="J25" s="4" t="s">
        <v>11</v>
      </c>
      <c r="K25" s="4" t="s">
        <v>11</v>
      </c>
      <c r="L25" s="4" t="s">
        <v>12</v>
      </c>
      <c r="M25" s="4">
        <v>1743945</v>
      </c>
      <c r="N25" s="4">
        <v>1743945</v>
      </c>
      <c r="O25" s="4">
        <v>1730981</v>
      </c>
      <c r="P25" s="4">
        <v>380934</v>
      </c>
      <c r="Q25" s="4">
        <v>1363011</v>
      </c>
      <c r="R25" s="4">
        <v>-600746</v>
      </c>
      <c r="S25" s="4">
        <v>165467</v>
      </c>
      <c r="T25" s="18">
        <f t="shared" si="0"/>
        <v>1.0074893947420567</v>
      </c>
      <c r="U25" s="18">
        <f t="shared" si="1"/>
        <v>0.21843234735040382</v>
      </c>
      <c r="V25" s="28">
        <f t="shared" si="2"/>
        <v>-3.6306091244779926</v>
      </c>
      <c r="W25" s="18">
        <f t="shared" si="3"/>
        <v>-0.44074919424714842</v>
      </c>
      <c r="X25" s="20">
        <f t="shared" si="4"/>
        <v>-0.34447531315494467</v>
      </c>
    </row>
    <row r="26" spans="1:24" s="3" customFormat="1" ht="11.25" customHeight="1" x14ac:dyDescent="0.2">
      <c r="A26" s="2">
        <v>5443</v>
      </c>
      <c r="B26" s="4" t="s">
        <v>19</v>
      </c>
      <c r="C26" s="4" t="s">
        <v>9</v>
      </c>
      <c r="D26" s="4">
        <v>802019980</v>
      </c>
      <c r="E26" s="4" t="s">
        <v>49</v>
      </c>
      <c r="F26" s="4" t="s">
        <v>427</v>
      </c>
      <c r="G26" s="4" t="s">
        <v>74</v>
      </c>
      <c r="H26" s="4" t="s">
        <v>10</v>
      </c>
      <c r="I26" s="4" t="s">
        <v>428</v>
      </c>
      <c r="J26" s="4" t="s">
        <v>17</v>
      </c>
      <c r="K26" s="4" t="s">
        <v>18</v>
      </c>
      <c r="L26" s="4" t="s">
        <v>12</v>
      </c>
      <c r="M26" s="4">
        <v>2756440</v>
      </c>
      <c r="N26" s="4">
        <v>2881435</v>
      </c>
      <c r="O26" s="4">
        <v>2084933</v>
      </c>
      <c r="P26" s="4">
        <v>5319193</v>
      </c>
      <c r="Q26" s="4">
        <v>-2437758</v>
      </c>
      <c r="R26" s="4">
        <v>-4846</v>
      </c>
      <c r="S26" s="4">
        <v>1491</v>
      </c>
      <c r="T26" s="18">
        <f t="shared" si="0"/>
        <v>1.3220760571203007</v>
      </c>
      <c r="U26" s="18">
        <f t="shared" si="1"/>
        <v>1.8460222076847126</v>
      </c>
      <c r="V26" s="28">
        <f t="shared" si="2"/>
        <v>-3.2501676727028839</v>
      </c>
      <c r="W26" s="18">
        <f t="shared" si="3"/>
        <v>1.9878921533638696E-3</v>
      </c>
      <c r="X26" s="20">
        <f t="shared" si="4"/>
        <v>-1.6818009082280184E-3</v>
      </c>
    </row>
    <row r="27" spans="1:24" s="3" customFormat="1" ht="11.25" customHeight="1" x14ac:dyDescent="0.2">
      <c r="A27" s="2">
        <v>36415</v>
      </c>
      <c r="B27" s="4" t="s">
        <v>19</v>
      </c>
      <c r="C27" s="4" t="s">
        <v>9</v>
      </c>
      <c r="D27" s="4">
        <v>900648909</v>
      </c>
      <c r="E27" s="4" t="s">
        <v>49</v>
      </c>
      <c r="F27" s="4" t="s">
        <v>1054</v>
      </c>
      <c r="G27" s="4" t="s">
        <v>74</v>
      </c>
      <c r="H27" s="4" t="s">
        <v>10</v>
      </c>
      <c r="I27" s="4" t="s">
        <v>1055</v>
      </c>
      <c r="J27" s="4" t="s">
        <v>26</v>
      </c>
      <c r="K27" s="4" t="s">
        <v>27</v>
      </c>
      <c r="L27" s="4" t="s">
        <v>12</v>
      </c>
      <c r="M27" s="4">
        <v>32335608</v>
      </c>
      <c r="N27" s="4">
        <v>33245427</v>
      </c>
      <c r="O27" s="4">
        <v>733836</v>
      </c>
      <c r="P27" s="4">
        <v>34027996</v>
      </c>
      <c r="Q27" s="4">
        <v>-782569</v>
      </c>
      <c r="R27" s="4">
        <v>-2521252</v>
      </c>
      <c r="S27" s="4">
        <v>950083</v>
      </c>
      <c r="T27" s="18">
        <f t="shared" si="0"/>
        <v>44.063807172174712</v>
      </c>
      <c r="U27" s="18">
        <f t="shared" si="1"/>
        <v>1.0235391472036139</v>
      </c>
      <c r="V27" s="28">
        <f t="shared" si="2"/>
        <v>-2.6537176225656074</v>
      </c>
      <c r="W27" s="18">
        <f t="shared" si="3"/>
        <v>3.2217631927663888</v>
      </c>
      <c r="X27" s="20">
        <f t="shared" si="4"/>
        <v>-7.5837558049713122E-2</v>
      </c>
    </row>
    <row r="28" spans="1:24" s="3" customFormat="1" ht="11.25" customHeight="1" x14ac:dyDescent="0.2">
      <c r="A28" s="2">
        <v>32677</v>
      </c>
      <c r="B28" s="4" t="s">
        <v>19</v>
      </c>
      <c r="C28" s="4" t="s">
        <v>9</v>
      </c>
      <c r="D28" s="4">
        <v>900475440</v>
      </c>
      <c r="E28" s="4" t="s">
        <v>49</v>
      </c>
      <c r="F28" s="4" t="s">
        <v>994</v>
      </c>
      <c r="G28" s="4" t="s">
        <v>78</v>
      </c>
      <c r="H28" s="4" t="s">
        <v>10</v>
      </c>
      <c r="I28" s="4" t="s">
        <v>995</v>
      </c>
      <c r="J28" s="4" t="s">
        <v>23</v>
      </c>
      <c r="K28" s="4" t="s">
        <v>136</v>
      </c>
      <c r="L28" s="4" t="s">
        <v>12</v>
      </c>
      <c r="M28" s="4">
        <v>19685045</v>
      </c>
      <c r="N28" s="4">
        <v>24298940</v>
      </c>
      <c r="O28" s="4">
        <v>733836</v>
      </c>
      <c r="P28" s="4">
        <v>14952613</v>
      </c>
      <c r="Q28" s="4">
        <v>9346327</v>
      </c>
      <c r="R28" s="4">
        <v>-1745250</v>
      </c>
      <c r="S28" s="4">
        <v>658446</v>
      </c>
      <c r="T28" s="18">
        <f t="shared" si="0"/>
        <v>26.824855962367614</v>
      </c>
      <c r="U28" s="18">
        <f t="shared" si="1"/>
        <v>0.61536071120797864</v>
      </c>
      <c r="V28" s="28">
        <f t="shared" si="2"/>
        <v>-2.650559043566215</v>
      </c>
      <c r="W28" s="18">
        <f t="shared" si="3"/>
        <v>-0.18673110838086449</v>
      </c>
      <c r="X28" s="20">
        <f t="shared" si="4"/>
        <v>-7.1824120722961585E-2</v>
      </c>
    </row>
    <row r="29" spans="1:24" s="3" customFormat="1" ht="11.25" customHeight="1" x14ac:dyDescent="0.2">
      <c r="A29" s="2">
        <v>19215</v>
      </c>
      <c r="B29" s="4" t="s">
        <v>19</v>
      </c>
      <c r="C29" s="4" t="s">
        <v>9</v>
      </c>
      <c r="D29" s="4">
        <v>890911267</v>
      </c>
      <c r="E29" s="4" t="s">
        <v>49</v>
      </c>
      <c r="F29" s="4" t="s">
        <v>726</v>
      </c>
      <c r="G29" s="4" t="s">
        <v>74</v>
      </c>
      <c r="H29" s="4" t="s">
        <v>10</v>
      </c>
      <c r="I29" s="4" t="s">
        <v>727</v>
      </c>
      <c r="J29" s="4" t="s">
        <v>13</v>
      </c>
      <c r="K29" s="4" t="s">
        <v>103</v>
      </c>
      <c r="L29" s="4" t="s">
        <v>12</v>
      </c>
      <c r="M29" s="4">
        <v>2839445</v>
      </c>
      <c r="N29" s="4">
        <v>4268460</v>
      </c>
      <c r="O29" s="4">
        <v>1198575</v>
      </c>
      <c r="P29" s="4">
        <v>2751239</v>
      </c>
      <c r="Q29" s="4">
        <v>1517221</v>
      </c>
      <c r="R29" s="4">
        <v>-164094</v>
      </c>
      <c r="S29" s="4">
        <v>63373</v>
      </c>
      <c r="T29" s="18">
        <f t="shared" si="0"/>
        <v>2.3690173747992409</v>
      </c>
      <c r="U29" s="18">
        <f t="shared" si="1"/>
        <v>0.64455072789718071</v>
      </c>
      <c r="V29" s="28">
        <f t="shared" si="2"/>
        <v>-2.5893361526202012</v>
      </c>
      <c r="W29" s="18">
        <f t="shared" si="3"/>
        <v>-0.10815431634547637</v>
      </c>
      <c r="X29" s="20">
        <f t="shared" si="4"/>
        <v>-3.8443373019777627E-2</v>
      </c>
    </row>
    <row r="30" spans="1:24" s="3" customFormat="1" ht="11.25" customHeight="1" x14ac:dyDescent="0.2">
      <c r="A30" s="2">
        <v>26485</v>
      </c>
      <c r="B30" s="4" t="s">
        <v>19</v>
      </c>
      <c r="C30" s="4" t="s">
        <v>9</v>
      </c>
      <c r="D30" s="4">
        <v>900255798</v>
      </c>
      <c r="E30" s="4" t="s">
        <v>49</v>
      </c>
      <c r="F30" s="4" t="s">
        <v>862</v>
      </c>
      <c r="G30" s="4" t="s">
        <v>78</v>
      </c>
      <c r="H30" s="4" t="s">
        <v>105</v>
      </c>
      <c r="I30" s="4" t="s">
        <v>863</v>
      </c>
      <c r="J30" s="4" t="s">
        <v>11</v>
      </c>
      <c r="K30" s="4" t="s">
        <v>11</v>
      </c>
      <c r="L30" s="4" t="s">
        <v>12</v>
      </c>
      <c r="M30" s="4">
        <v>3705815</v>
      </c>
      <c r="N30" s="4">
        <v>5352729</v>
      </c>
      <c r="O30" s="4">
        <v>516186</v>
      </c>
      <c r="P30" s="4">
        <v>3647682</v>
      </c>
      <c r="Q30" s="4">
        <v>1705047</v>
      </c>
      <c r="R30" s="4">
        <v>-412071</v>
      </c>
      <c r="S30" s="4">
        <v>184093</v>
      </c>
      <c r="T30" s="18">
        <f t="shared" si="0"/>
        <v>7.1792241556338219</v>
      </c>
      <c r="U30" s="18">
        <f t="shared" si="1"/>
        <v>0.68146211026188697</v>
      </c>
      <c r="V30" s="28">
        <f t="shared" si="2"/>
        <v>-2.2383849467388766</v>
      </c>
      <c r="W30" s="18">
        <f t="shared" si="3"/>
        <v>-0.24167720889805383</v>
      </c>
      <c r="X30" s="20">
        <f t="shared" si="4"/>
        <v>-7.6983348120183176E-2</v>
      </c>
    </row>
    <row r="31" spans="1:24" s="3" customFormat="1" ht="11.25" customHeight="1" x14ac:dyDescent="0.2">
      <c r="A31" s="2">
        <v>5447</v>
      </c>
      <c r="B31" s="4" t="s">
        <v>21</v>
      </c>
      <c r="C31" s="4" t="s">
        <v>9</v>
      </c>
      <c r="D31" s="4">
        <v>901123428</v>
      </c>
      <c r="E31" s="4" t="s">
        <v>49</v>
      </c>
      <c r="F31" s="4" t="s">
        <v>262</v>
      </c>
      <c r="G31" s="4" t="s">
        <v>74</v>
      </c>
      <c r="H31" s="4" t="s">
        <v>10</v>
      </c>
      <c r="I31" s="4" t="s">
        <v>263</v>
      </c>
      <c r="J31" s="4" t="s">
        <v>11</v>
      </c>
      <c r="K31" s="4" t="s">
        <v>11</v>
      </c>
      <c r="L31" s="4" t="s">
        <v>12</v>
      </c>
      <c r="M31" s="4">
        <v>92703186</v>
      </c>
      <c r="N31" s="4">
        <v>121997786</v>
      </c>
      <c r="O31" s="4">
        <v>117996964</v>
      </c>
      <c r="P31" s="4">
        <v>117996964</v>
      </c>
      <c r="Q31" s="4">
        <v>4000822</v>
      </c>
      <c r="R31" s="4">
        <v>-5161103</v>
      </c>
      <c r="S31" s="4">
        <v>2573691</v>
      </c>
      <c r="T31" s="18">
        <f t="shared" si="0"/>
        <v>0.78564043393523242</v>
      </c>
      <c r="U31" s="18">
        <f t="shared" si="1"/>
        <v>0.96720578191476358</v>
      </c>
      <c r="V31" s="28">
        <f t="shared" si="2"/>
        <v>-2.0053312538296169</v>
      </c>
      <c r="W31" s="18">
        <f t="shared" si="3"/>
        <v>-1.2900106528108475</v>
      </c>
      <c r="X31" s="20">
        <f t="shared" si="4"/>
        <v>-4.2304890680557102E-2</v>
      </c>
    </row>
    <row r="32" spans="1:24" s="3" customFormat="1" ht="11.25" customHeight="1" x14ac:dyDescent="0.2">
      <c r="A32" s="2">
        <v>93</v>
      </c>
      <c r="B32" s="4" t="s">
        <v>21</v>
      </c>
      <c r="C32" s="4" t="s">
        <v>9</v>
      </c>
      <c r="D32" s="4">
        <v>800026212</v>
      </c>
      <c r="E32" s="4" t="s">
        <v>49</v>
      </c>
      <c r="F32" s="4" t="s">
        <v>73</v>
      </c>
      <c r="G32" s="4" t="s">
        <v>74</v>
      </c>
      <c r="H32" s="4" t="s">
        <v>75</v>
      </c>
      <c r="I32" s="4" t="s">
        <v>76</v>
      </c>
      <c r="J32" s="4" t="s">
        <v>11</v>
      </c>
      <c r="K32" s="4" t="s">
        <v>11</v>
      </c>
      <c r="L32" s="4" t="s">
        <v>12</v>
      </c>
      <c r="M32" s="4">
        <v>52756828</v>
      </c>
      <c r="N32" s="4">
        <v>72854435</v>
      </c>
      <c r="O32" s="4">
        <v>27317034</v>
      </c>
      <c r="P32" s="4">
        <v>29530921</v>
      </c>
      <c r="Q32" s="4">
        <v>43323514</v>
      </c>
      <c r="R32" s="4">
        <v>-3295506</v>
      </c>
      <c r="S32" s="4">
        <v>1663274</v>
      </c>
      <c r="T32" s="18">
        <f t="shared" si="0"/>
        <v>1.9312795086025811</v>
      </c>
      <c r="U32" s="18">
        <f t="shared" si="1"/>
        <v>0.40534143185655069</v>
      </c>
      <c r="V32" s="28">
        <f t="shared" si="2"/>
        <v>-1.9813368092088255</v>
      </c>
      <c r="W32" s="18">
        <f t="shared" si="3"/>
        <v>-7.6067375328787962E-2</v>
      </c>
      <c r="X32" s="20">
        <f t="shared" si="4"/>
        <v>-4.5234116495447396E-2</v>
      </c>
    </row>
    <row r="33" spans="1:24" s="3" customFormat="1" ht="11.25" customHeight="1" x14ac:dyDescent="0.2">
      <c r="A33" s="2">
        <v>4001</v>
      </c>
      <c r="B33" s="4" t="s">
        <v>21</v>
      </c>
      <c r="C33" s="4" t="s">
        <v>9</v>
      </c>
      <c r="D33" s="4">
        <v>900383361</v>
      </c>
      <c r="E33" s="4" t="s">
        <v>49</v>
      </c>
      <c r="F33" s="4" t="s">
        <v>213</v>
      </c>
      <c r="G33" s="4" t="s">
        <v>74</v>
      </c>
      <c r="H33" s="4" t="s">
        <v>10</v>
      </c>
      <c r="I33" s="4" t="s">
        <v>214</v>
      </c>
      <c r="J33" s="4" t="s">
        <v>11</v>
      </c>
      <c r="K33" s="4" t="s">
        <v>11</v>
      </c>
      <c r="L33" s="4" t="s">
        <v>12</v>
      </c>
      <c r="M33" s="4">
        <v>30496677</v>
      </c>
      <c r="N33" s="4">
        <v>36358859</v>
      </c>
      <c r="O33" s="4">
        <v>24945560</v>
      </c>
      <c r="P33" s="4">
        <v>28251830</v>
      </c>
      <c r="Q33" s="4">
        <v>8107029</v>
      </c>
      <c r="R33" s="4">
        <v>-3807603</v>
      </c>
      <c r="S33" s="4">
        <v>2512458</v>
      </c>
      <c r="T33" s="18">
        <f t="shared" si="0"/>
        <v>1.2225292597159574</v>
      </c>
      <c r="U33" s="18">
        <f t="shared" si="1"/>
        <v>0.77702740891841515</v>
      </c>
      <c r="V33" s="28">
        <f t="shared" si="2"/>
        <v>-1.5154892141480574</v>
      </c>
      <c r="W33" s="18">
        <f t="shared" si="3"/>
        <v>-0.46966687796478834</v>
      </c>
      <c r="X33" s="20">
        <f t="shared" si="4"/>
        <v>-0.10472284072500734</v>
      </c>
    </row>
    <row r="34" spans="1:24" s="3" customFormat="1" ht="11.25" customHeight="1" x14ac:dyDescent="0.2">
      <c r="A34" s="2">
        <v>3039</v>
      </c>
      <c r="B34" s="4" t="s">
        <v>19</v>
      </c>
      <c r="C34" s="4" t="s">
        <v>9</v>
      </c>
      <c r="D34" s="4">
        <v>800168320</v>
      </c>
      <c r="E34" s="4" t="s">
        <v>49</v>
      </c>
      <c r="F34" s="4" t="s">
        <v>360</v>
      </c>
      <c r="G34" s="4" t="s">
        <v>74</v>
      </c>
      <c r="H34" s="4" t="s">
        <v>10</v>
      </c>
      <c r="I34" s="4" t="s">
        <v>361</v>
      </c>
      <c r="J34" s="4" t="s">
        <v>13</v>
      </c>
      <c r="K34" s="4" t="s">
        <v>100</v>
      </c>
      <c r="L34" s="4" t="s">
        <v>12</v>
      </c>
      <c r="M34" s="4">
        <v>1248618</v>
      </c>
      <c r="N34" s="4">
        <v>2285698</v>
      </c>
      <c r="O34" s="4">
        <v>627315</v>
      </c>
      <c r="P34" s="4">
        <v>1371494</v>
      </c>
      <c r="Q34" s="4">
        <v>914204</v>
      </c>
      <c r="R34" s="4">
        <v>-146094</v>
      </c>
      <c r="S34" s="4">
        <v>98000</v>
      </c>
      <c r="T34" s="18">
        <f t="shared" si="0"/>
        <v>1.9904162980320892</v>
      </c>
      <c r="U34" s="18">
        <f t="shared" si="1"/>
        <v>0.60003290023441413</v>
      </c>
      <c r="V34" s="28">
        <f t="shared" si="2"/>
        <v>-1.4907551020408163</v>
      </c>
      <c r="W34" s="18">
        <f t="shared" si="3"/>
        <v>-0.15980459503568131</v>
      </c>
      <c r="X34" s="20">
        <f t="shared" si="4"/>
        <v>-6.3916580405635387E-2</v>
      </c>
    </row>
    <row r="35" spans="1:24" s="3" customFormat="1" ht="11.25" customHeight="1" x14ac:dyDescent="0.2">
      <c r="A35" s="2">
        <v>23665</v>
      </c>
      <c r="B35" s="4" t="s">
        <v>19</v>
      </c>
      <c r="C35" s="4" t="s">
        <v>9</v>
      </c>
      <c r="D35" s="4">
        <v>900140082</v>
      </c>
      <c r="E35" s="4" t="s">
        <v>49</v>
      </c>
      <c r="F35" s="4" t="s">
        <v>812</v>
      </c>
      <c r="G35" s="4" t="s">
        <v>74</v>
      </c>
      <c r="H35" s="4" t="s">
        <v>75</v>
      </c>
      <c r="I35" s="4" t="s">
        <v>813</v>
      </c>
      <c r="J35" s="4" t="s">
        <v>11</v>
      </c>
      <c r="K35" s="4" t="s">
        <v>11</v>
      </c>
      <c r="L35" s="4" t="s">
        <v>12</v>
      </c>
      <c r="M35" s="4">
        <v>14071693</v>
      </c>
      <c r="N35" s="4">
        <v>23784103</v>
      </c>
      <c r="O35" s="4">
        <v>1730981</v>
      </c>
      <c r="P35" s="4">
        <v>17479087</v>
      </c>
      <c r="Q35" s="4">
        <v>6305016</v>
      </c>
      <c r="R35" s="4">
        <v>-1324795</v>
      </c>
      <c r="S35" s="4">
        <v>1012096</v>
      </c>
      <c r="T35" s="18">
        <f t="shared" si="0"/>
        <v>8.1293168440323722</v>
      </c>
      <c r="U35" s="18">
        <f t="shared" si="1"/>
        <v>0.73490629434290622</v>
      </c>
      <c r="V35" s="28">
        <f t="shared" si="2"/>
        <v>-1.3089617980902997</v>
      </c>
      <c r="W35" s="18">
        <f t="shared" si="3"/>
        <v>-0.21011762698143827</v>
      </c>
      <c r="X35" s="20">
        <f t="shared" si="4"/>
        <v>-5.5700860360384415E-2</v>
      </c>
    </row>
    <row r="36" spans="1:24" s="3" customFormat="1" ht="11.25" customHeight="1" x14ac:dyDescent="0.2">
      <c r="A36" s="2">
        <v>26649</v>
      </c>
      <c r="B36" s="4" t="s">
        <v>19</v>
      </c>
      <c r="C36" s="4" t="s">
        <v>9</v>
      </c>
      <c r="D36" s="4">
        <v>900260638</v>
      </c>
      <c r="E36" s="4" t="s">
        <v>49</v>
      </c>
      <c r="F36" s="4" t="s">
        <v>866</v>
      </c>
      <c r="G36" s="4" t="s">
        <v>74</v>
      </c>
      <c r="H36" s="4" t="s">
        <v>10</v>
      </c>
      <c r="I36" s="4" t="s">
        <v>867</v>
      </c>
      <c r="J36" s="4" t="s">
        <v>11</v>
      </c>
      <c r="K36" s="4" t="s">
        <v>11</v>
      </c>
      <c r="L36" s="4" t="s">
        <v>12</v>
      </c>
      <c r="M36" s="4">
        <v>9236771</v>
      </c>
      <c r="N36" s="4">
        <v>9480075</v>
      </c>
      <c r="O36" s="4">
        <v>97578</v>
      </c>
      <c r="P36" s="4">
        <v>8611007</v>
      </c>
      <c r="Q36" s="4">
        <v>869068</v>
      </c>
      <c r="R36" s="4">
        <v>-349905</v>
      </c>
      <c r="S36" s="4">
        <v>296089</v>
      </c>
      <c r="T36" s="18">
        <f t="shared" si="0"/>
        <v>94.660384512902496</v>
      </c>
      <c r="U36" s="18">
        <f t="shared" si="1"/>
        <v>0.90832688559953378</v>
      </c>
      <c r="V36" s="28">
        <f t="shared" si="2"/>
        <v>-1.1817561611542475</v>
      </c>
      <c r="W36" s="18">
        <f t="shared" si="3"/>
        <v>-0.40262096866988545</v>
      </c>
      <c r="X36" s="20">
        <f t="shared" si="4"/>
        <v>-3.6909518120900944E-2</v>
      </c>
    </row>
    <row r="37" spans="1:24" s="3" customFormat="1" ht="11.25" customHeight="1" x14ac:dyDescent="0.2">
      <c r="A37" s="2">
        <v>28491</v>
      </c>
      <c r="B37" s="4" t="s">
        <v>19</v>
      </c>
      <c r="C37" s="4" t="s">
        <v>9</v>
      </c>
      <c r="D37" s="4">
        <v>900337062</v>
      </c>
      <c r="E37" s="4" t="s">
        <v>49</v>
      </c>
      <c r="F37" s="4" t="s">
        <v>903</v>
      </c>
      <c r="G37" s="4" t="s">
        <v>74</v>
      </c>
      <c r="H37" s="4" t="s">
        <v>10</v>
      </c>
      <c r="I37" s="4" t="s">
        <v>904</v>
      </c>
      <c r="J37" s="4" t="s">
        <v>13</v>
      </c>
      <c r="K37" s="4" t="s">
        <v>22</v>
      </c>
      <c r="L37" s="4" t="s">
        <v>12</v>
      </c>
      <c r="M37" s="4">
        <v>1099443</v>
      </c>
      <c r="N37" s="4">
        <v>1307072</v>
      </c>
      <c r="O37" s="4">
        <v>733836</v>
      </c>
      <c r="P37" s="4">
        <v>1089412</v>
      </c>
      <c r="Q37" s="4">
        <v>217660</v>
      </c>
      <c r="R37" s="4">
        <v>-41578</v>
      </c>
      <c r="S37" s="4">
        <v>35898</v>
      </c>
      <c r="T37" s="18">
        <f t="shared" si="0"/>
        <v>1.4982134972936731</v>
      </c>
      <c r="U37" s="18">
        <f t="shared" si="1"/>
        <v>0.8334751260833374</v>
      </c>
      <c r="V37" s="28">
        <f t="shared" si="2"/>
        <v>-1.1582260850186641</v>
      </c>
      <c r="W37" s="18">
        <f t="shared" si="3"/>
        <v>-0.19102269594780852</v>
      </c>
      <c r="X37" s="20">
        <f t="shared" si="4"/>
        <v>-3.1810030357929786E-2</v>
      </c>
    </row>
    <row r="38" spans="1:24" s="3" customFormat="1" ht="11.25" customHeight="1" x14ac:dyDescent="0.2">
      <c r="A38" s="2">
        <v>7579</v>
      </c>
      <c r="B38" s="4" t="s">
        <v>19</v>
      </c>
      <c r="C38" s="4" t="s">
        <v>9</v>
      </c>
      <c r="D38" s="4">
        <v>811014137</v>
      </c>
      <c r="E38" s="4" t="s">
        <v>49</v>
      </c>
      <c r="F38" s="4" t="s">
        <v>473</v>
      </c>
      <c r="G38" s="4" t="s">
        <v>74</v>
      </c>
      <c r="H38" s="4" t="s">
        <v>10</v>
      </c>
      <c r="I38" s="4" t="s">
        <v>474</v>
      </c>
      <c r="J38" s="4" t="s">
        <v>11</v>
      </c>
      <c r="K38" s="4" t="s">
        <v>11</v>
      </c>
      <c r="L38" s="4" t="s">
        <v>12</v>
      </c>
      <c r="M38" s="4">
        <v>1671977</v>
      </c>
      <c r="N38" s="4">
        <v>3123187</v>
      </c>
      <c r="O38" s="4">
        <v>283712</v>
      </c>
      <c r="P38" s="4">
        <v>4688561</v>
      </c>
      <c r="Q38" s="4">
        <v>-1565374</v>
      </c>
      <c r="R38" s="4">
        <v>-854677</v>
      </c>
      <c r="S38" s="4">
        <v>905948</v>
      </c>
      <c r="T38" s="18">
        <f t="shared" si="0"/>
        <v>5.893219180013535</v>
      </c>
      <c r="U38" s="18">
        <f t="shared" si="1"/>
        <v>1.5012104622617859</v>
      </c>
      <c r="V38" s="28">
        <f t="shared" si="2"/>
        <v>-0.94340624406698836</v>
      </c>
      <c r="W38" s="18">
        <f t="shared" si="3"/>
        <v>0.54598900965520059</v>
      </c>
      <c r="X38" s="20">
        <f t="shared" si="4"/>
        <v>-0.27365540391913773</v>
      </c>
    </row>
    <row r="39" spans="1:24" s="3" customFormat="1" ht="11.25" customHeight="1" x14ac:dyDescent="0.2">
      <c r="A39" s="2">
        <v>5039</v>
      </c>
      <c r="B39" s="4" t="s">
        <v>21</v>
      </c>
      <c r="C39" s="4" t="s">
        <v>9</v>
      </c>
      <c r="D39" s="4">
        <v>900836437</v>
      </c>
      <c r="E39" s="4" t="s">
        <v>49</v>
      </c>
      <c r="F39" s="4" t="s">
        <v>250</v>
      </c>
      <c r="G39" s="4" t="s">
        <v>74</v>
      </c>
      <c r="H39" s="4" t="s">
        <v>10</v>
      </c>
      <c r="I39" s="4" t="s">
        <v>251</v>
      </c>
      <c r="J39" s="4" t="s">
        <v>23</v>
      </c>
      <c r="K39" s="4" t="s">
        <v>117</v>
      </c>
      <c r="L39" s="4" t="s">
        <v>12</v>
      </c>
      <c r="M39" s="4">
        <v>71190797</v>
      </c>
      <c r="N39" s="4">
        <v>79594208</v>
      </c>
      <c r="O39" s="4">
        <v>3131066</v>
      </c>
      <c r="P39" s="4">
        <v>75693474</v>
      </c>
      <c r="Q39" s="4">
        <v>3900734</v>
      </c>
      <c r="R39" s="4">
        <v>-2960390</v>
      </c>
      <c r="S39" s="4">
        <v>3391902</v>
      </c>
      <c r="T39" s="18">
        <f t="shared" si="0"/>
        <v>22.73691994994676</v>
      </c>
      <c r="U39" s="18">
        <f t="shared" si="1"/>
        <v>0.95099223802817412</v>
      </c>
      <c r="V39" s="28">
        <f t="shared" si="2"/>
        <v>-0.87278170182982884</v>
      </c>
      <c r="W39" s="18">
        <f t="shared" si="3"/>
        <v>-0.75893152416955378</v>
      </c>
      <c r="X39" s="20">
        <f t="shared" si="4"/>
        <v>-3.7193535489416514E-2</v>
      </c>
    </row>
    <row r="40" spans="1:24" s="3" customFormat="1" ht="11.25" customHeight="1" x14ac:dyDescent="0.2">
      <c r="A40" s="2">
        <v>38713</v>
      </c>
      <c r="B40" s="4" t="s">
        <v>19</v>
      </c>
      <c r="C40" s="4" t="s">
        <v>9</v>
      </c>
      <c r="D40" s="4">
        <v>900860584</v>
      </c>
      <c r="E40" s="4" t="s">
        <v>49</v>
      </c>
      <c r="F40" s="4" t="s">
        <v>1079</v>
      </c>
      <c r="G40" s="4" t="s">
        <v>74</v>
      </c>
      <c r="H40" s="4" t="s">
        <v>10</v>
      </c>
      <c r="I40" s="4" t="s">
        <v>1080</v>
      </c>
      <c r="J40" s="4" t="s">
        <v>13</v>
      </c>
      <c r="K40" s="4" t="s">
        <v>103</v>
      </c>
      <c r="L40" s="4" t="s">
        <v>12</v>
      </c>
      <c r="M40" s="4">
        <v>9543832</v>
      </c>
      <c r="N40" s="4">
        <v>36670404</v>
      </c>
      <c r="O40" s="4">
        <v>1484025</v>
      </c>
      <c r="P40" s="4">
        <v>19749302</v>
      </c>
      <c r="Q40" s="4">
        <v>16921102</v>
      </c>
      <c r="R40" s="4">
        <v>-655863</v>
      </c>
      <c r="S40" s="4">
        <v>755109</v>
      </c>
      <c r="T40" s="18">
        <f t="shared" si="0"/>
        <v>6.4310452991021041</v>
      </c>
      <c r="U40" s="18">
        <f t="shared" si="1"/>
        <v>0.53856243307273077</v>
      </c>
      <c r="V40" s="28">
        <f t="shared" si="2"/>
        <v>-0.86856731942011023</v>
      </c>
      <c r="W40" s="18">
        <f t="shared" si="3"/>
        <v>-3.876006420858405E-2</v>
      </c>
      <c r="X40" s="20">
        <f t="shared" si="4"/>
        <v>-1.7885349722353755E-2</v>
      </c>
    </row>
    <row r="41" spans="1:24" s="3" customFormat="1" ht="11.25" customHeight="1" x14ac:dyDescent="0.2">
      <c r="A41" s="2">
        <v>43725</v>
      </c>
      <c r="B41" s="4" t="s">
        <v>19</v>
      </c>
      <c r="C41" s="4" t="s">
        <v>9</v>
      </c>
      <c r="D41" s="4">
        <v>901528053</v>
      </c>
      <c r="E41" s="4" t="s">
        <v>49</v>
      </c>
      <c r="F41" s="4" t="s">
        <v>1104</v>
      </c>
      <c r="G41" s="4" t="s">
        <v>74</v>
      </c>
      <c r="H41" s="4" t="s">
        <v>10</v>
      </c>
      <c r="I41" s="4" t="s">
        <v>1105</v>
      </c>
      <c r="J41" s="4" t="s">
        <v>11</v>
      </c>
      <c r="K41" s="4" t="s">
        <v>11</v>
      </c>
      <c r="L41" s="4" t="s">
        <v>12</v>
      </c>
      <c r="M41" s="4">
        <v>11379656</v>
      </c>
      <c r="N41" s="4">
        <v>16081563</v>
      </c>
      <c r="O41" s="4">
        <v>1730981</v>
      </c>
      <c r="P41" s="4">
        <v>18459254</v>
      </c>
      <c r="Q41" s="4">
        <v>-2377691</v>
      </c>
      <c r="R41" s="4">
        <v>-1983094</v>
      </c>
      <c r="S41" s="4">
        <v>2657979</v>
      </c>
      <c r="T41" s="18">
        <f t="shared" si="0"/>
        <v>6.5741079769217574</v>
      </c>
      <c r="U41" s="18">
        <f t="shared" si="1"/>
        <v>1.1478519842878456</v>
      </c>
      <c r="V41" s="28">
        <f t="shared" si="2"/>
        <v>-0.74609092095911966</v>
      </c>
      <c r="W41" s="18">
        <f t="shared" si="3"/>
        <v>0.83404193396030013</v>
      </c>
      <c r="X41" s="20">
        <f t="shared" si="4"/>
        <v>-0.12331475491530269</v>
      </c>
    </row>
    <row r="42" spans="1:24" s="3" customFormat="1" ht="11.25" customHeight="1" x14ac:dyDescent="0.2">
      <c r="A42" s="2">
        <v>1913</v>
      </c>
      <c r="B42" s="4" t="s">
        <v>19</v>
      </c>
      <c r="C42" s="4" t="s">
        <v>9</v>
      </c>
      <c r="D42" s="4">
        <v>800106621</v>
      </c>
      <c r="E42" s="4" t="s">
        <v>49</v>
      </c>
      <c r="F42" s="4" t="s">
        <v>340</v>
      </c>
      <c r="G42" s="4" t="s">
        <v>74</v>
      </c>
      <c r="H42" s="4" t="s">
        <v>10</v>
      </c>
      <c r="I42" s="4" t="s">
        <v>341</v>
      </c>
      <c r="J42" s="4" t="s">
        <v>11</v>
      </c>
      <c r="K42" s="4" t="s">
        <v>11</v>
      </c>
      <c r="L42" s="4" t="s">
        <v>12</v>
      </c>
      <c r="M42" s="4">
        <v>6021221</v>
      </c>
      <c r="N42" s="4">
        <v>6756213</v>
      </c>
      <c r="O42" s="4">
        <v>2179532</v>
      </c>
      <c r="P42" s="4">
        <v>5018479</v>
      </c>
      <c r="Q42" s="4">
        <v>1737734</v>
      </c>
      <c r="R42" s="4">
        <v>-282774</v>
      </c>
      <c r="S42" s="4">
        <v>579696</v>
      </c>
      <c r="T42" s="18">
        <f t="shared" si="0"/>
        <v>2.7626210580987109</v>
      </c>
      <c r="U42" s="18">
        <f t="shared" si="1"/>
        <v>0.742794669143794</v>
      </c>
      <c r="V42" s="28">
        <f t="shared" si="2"/>
        <v>-0.48779705224807485</v>
      </c>
      <c r="W42" s="18">
        <f t="shared" si="3"/>
        <v>-0.16272571060933377</v>
      </c>
      <c r="X42" s="20">
        <f t="shared" si="4"/>
        <v>-4.1853920236084918E-2</v>
      </c>
    </row>
    <row r="43" spans="1:24" s="3" customFormat="1" ht="11.25" customHeight="1" x14ac:dyDescent="0.2">
      <c r="A43" s="2">
        <v>8423</v>
      </c>
      <c r="B43" s="4" t="s">
        <v>19</v>
      </c>
      <c r="C43" s="4" t="s">
        <v>9</v>
      </c>
      <c r="D43" s="4">
        <v>811044610</v>
      </c>
      <c r="E43" s="4" t="s">
        <v>49</v>
      </c>
      <c r="F43" s="4" t="s">
        <v>488</v>
      </c>
      <c r="G43" s="4" t="s">
        <v>74</v>
      </c>
      <c r="H43" s="4" t="s">
        <v>10</v>
      </c>
      <c r="I43" s="4" t="s">
        <v>489</v>
      </c>
      <c r="J43" s="4" t="s">
        <v>13</v>
      </c>
      <c r="K43" s="4" t="s">
        <v>103</v>
      </c>
      <c r="L43" s="4" t="s">
        <v>12</v>
      </c>
      <c r="M43" s="4">
        <v>6011855</v>
      </c>
      <c r="N43" s="4">
        <v>12119347</v>
      </c>
      <c r="O43" s="4">
        <v>2133702</v>
      </c>
      <c r="P43" s="4">
        <v>7907529</v>
      </c>
      <c r="Q43" s="4">
        <v>4211818</v>
      </c>
      <c r="R43" s="4">
        <v>-111835</v>
      </c>
      <c r="S43" s="4">
        <v>269411</v>
      </c>
      <c r="T43" s="18">
        <f t="shared" si="0"/>
        <v>2.8175701199136522</v>
      </c>
      <c r="U43" s="18">
        <f t="shared" si="1"/>
        <v>0.65247153992702744</v>
      </c>
      <c r="V43" s="28">
        <f t="shared" si="2"/>
        <v>-0.41510925686033606</v>
      </c>
      <c r="W43" s="18">
        <f t="shared" si="3"/>
        <v>-2.6552666805640699E-2</v>
      </c>
      <c r="X43" s="20">
        <f t="shared" si="4"/>
        <v>-9.2278074057950479E-3</v>
      </c>
    </row>
    <row r="44" spans="1:24" s="3" customFormat="1" ht="11.25" customHeight="1" x14ac:dyDescent="0.2">
      <c r="A44" s="2">
        <v>39143</v>
      </c>
      <c r="B44" s="4" t="s">
        <v>19</v>
      </c>
      <c r="C44" s="4" t="s">
        <v>9</v>
      </c>
      <c r="D44" s="4">
        <v>900909411</v>
      </c>
      <c r="E44" s="4" t="s">
        <v>49</v>
      </c>
      <c r="F44" s="4" t="s">
        <v>1085</v>
      </c>
      <c r="G44" s="4" t="s">
        <v>78</v>
      </c>
      <c r="H44" s="4" t="s">
        <v>10</v>
      </c>
      <c r="I44" s="4" t="s">
        <v>1086</v>
      </c>
      <c r="J44" s="4" t="s">
        <v>11</v>
      </c>
      <c r="K44" s="4" t="s">
        <v>11</v>
      </c>
      <c r="L44" s="4" t="s">
        <v>12</v>
      </c>
      <c r="M44" s="4">
        <v>1468485</v>
      </c>
      <c r="N44" s="4">
        <v>6195501</v>
      </c>
      <c r="O44" s="4">
        <v>733836</v>
      </c>
      <c r="P44" s="4">
        <v>8270041</v>
      </c>
      <c r="Q44" s="4">
        <v>-2074540</v>
      </c>
      <c r="R44" s="4">
        <v>-150344</v>
      </c>
      <c r="S44" s="4">
        <v>363990</v>
      </c>
      <c r="T44" s="18">
        <f t="shared" si="0"/>
        <v>2.0011078769643356</v>
      </c>
      <c r="U44" s="18">
        <f t="shared" si="1"/>
        <v>1.3348462053351295</v>
      </c>
      <c r="V44" s="28">
        <f t="shared" si="2"/>
        <v>-0.41304431440424189</v>
      </c>
      <c r="W44" s="18">
        <f t="shared" si="3"/>
        <v>7.247100562052311E-2</v>
      </c>
      <c r="X44" s="20">
        <f t="shared" si="4"/>
        <v>-2.4266641228853001E-2</v>
      </c>
    </row>
    <row r="45" spans="1:24" s="3" customFormat="1" ht="11.25" customHeight="1" x14ac:dyDescent="0.2">
      <c r="A45" s="2">
        <v>29375</v>
      </c>
      <c r="B45" s="4" t="s">
        <v>19</v>
      </c>
      <c r="C45" s="4" t="s">
        <v>9</v>
      </c>
      <c r="D45" s="4">
        <v>900368459</v>
      </c>
      <c r="E45" s="4" t="s">
        <v>49</v>
      </c>
      <c r="F45" s="4" t="s">
        <v>937</v>
      </c>
      <c r="G45" s="4" t="s">
        <v>78</v>
      </c>
      <c r="H45" s="4" t="s">
        <v>10</v>
      </c>
      <c r="I45" s="4" t="s">
        <v>938</v>
      </c>
      <c r="J45" s="4" t="s">
        <v>15</v>
      </c>
      <c r="K45" s="4" t="s">
        <v>58</v>
      </c>
      <c r="L45" s="4" t="s">
        <v>12</v>
      </c>
      <c r="M45" s="4">
        <v>1794545</v>
      </c>
      <c r="N45" s="4">
        <v>2637572</v>
      </c>
      <c r="O45" s="4">
        <v>20892440</v>
      </c>
      <c r="P45" s="4">
        <v>4902240</v>
      </c>
      <c r="Q45" s="4">
        <v>-2264668</v>
      </c>
      <c r="R45" s="4">
        <v>-206574</v>
      </c>
      <c r="S45" s="4">
        <v>616766</v>
      </c>
      <c r="T45" s="18">
        <f t="shared" si="0"/>
        <v>8.5894467089530954E-2</v>
      </c>
      <c r="U45" s="18">
        <f t="shared" si="1"/>
        <v>1.8586184566715145</v>
      </c>
      <c r="V45" s="28">
        <f t="shared" si="2"/>
        <v>-0.33493091383117746</v>
      </c>
      <c r="W45" s="18">
        <f t="shared" si="3"/>
        <v>9.1216019301725459E-2</v>
      </c>
      <c r="X45" s="20">
        <f t="shared" si="4"/>
        <v>-7.8319757716566601E-2</v>
      </c>
    </row>
    <row r="46" spans="1:24" s="3" customFormat="1" ht="11.25" customHeight="1" x14ac:dyDescent="0.2">
      <c r="A46" s="2">
        <v>157</v>
      </c>
      <c r="B46" s="4" t="s">
        <v>28</v>
      </c>
      <c r="C46" s="4" t="s">
        <v>9</v>
      </c>
      <c r="D46" s="4">
        <v>800052699</v>
      </c>
      <c r="E46" s="4" t="s">
        <v>49</v>
      </c>
      <c r="F46" s="4" t="s">
        <v>1106</v>
      </c>
      <c r="G46" s="4" t="s">
        <v>74</v>
      </c>
      <c r="H46" s="4" t="s">
        <v>75</v>
      </c>
      <c r="I46" s="4" t="s">
        <v>1107</v>
      </c>
      <c r="J46" s="4" t="s">
        <v>17</v>
      </c>
      <c r="K46" s="4" t="s">
        <v>18</v>
      </c>
      <c r="L46" s="4" t="s">
        <v>12</v>
      </c>
      <c r="M46" s="4">
        <v>1957460</v>
      </c>
      <c r="N46" s="4">
        <v>52193607</v>
      </c>
      <c r="O46" s="4">
        <v>3062384</v>
      </c>
      <c r="P46" s="4">
        <v>26432637</v>
      </c>
      <c r="Q46" s="4">
        <v>25760970</v>
      </c>
      <c r="R46" s="4">
        <v>-239042</v>
      </c>
      <c r="S46" s="4">
        <v>857640</v>
      </c>
      <c r="T46" s="18">
        <f t="shared" si="0"/>
        <v>0.63919482337943245</v>
      </c>
      <c r="U46" s="18">
        <f t="shared" si="1"/>
        <v>0.50643437998067464</v>
      </c>
      <c r="V46" s="28">
        <f t="shared" si="2"/>
        <v>-0.27872067534163519</v>
      </c>
      <c r="W46" s="18">
        <f t="shared" si="3"/>
        <v>-9.2792313332921861E-3</v>
      </c>
      <c r="X46" s="20">
        <f t="shared" si="4"/>
        <v>-4.5799095663191089E-3</v>
      </c>
    </row>
    <row r="47" spans="1:24" s="3" customFormat="1" ht="11.25" customHeight="1" x14ac:dyDescent="0.2">
      <c r="A47" s="2">
        <v>26085</v>
      </c>
      <c r="B47" s="4" t="s">
        <v>19</v>
      </c>
      <c r="C47" s="4" t="s">
        <v>9</v>
      </c>
      <c r="D47" s="4">
        <v>900237382</v>
      </c>
      <c r="E47" s="4" t="s">
        <v>49</v>
      </c>
      <c r="F47" s="4" t="s">
        <v>854</v>
      </c>
      <c r="G47" s="4" t="s">
        <v>74</v>
      </c>
      <c r="H47" s="4" t="s">
        <v>10</v>
      </c>
      <c r="I47" s="4" t="s">
        <v>855</v>
      </c>
      <c r="J47" s="4" t="s">
        <v>11</v>
      </c>
      <c r="K47" s="4" t="s">
        <v>11</v>
      </c>
      <c r="L47" s="4" t="s">
        <v>12</v>
      </c>
      <c r="M47" s="4">
        <v>2770795</v>
      </c>
      <c r="N47" s="4">
        <v>3092099</v>
      </c>
      <c r="O47" s="4">
        <v>733836</v>
      </c>
      <c r="P47" s="4">
        <v>2100359</v>
      </c>
      <c r="Q47" s="4">
        <v>991740</v>
      </c>
      <c r="R47" s="4">
        <v>-89796</v>
      </c>
      <c r="S47" s="4">
        <v>336916</v>
      </c>
      <c r="T47" s="18">
        <f t="shared" si="0"/>
        <v>3.7757687003635692</v>
      </c>
      <c r="U47" s="18">
        <f t="shared" si="1"/>
        <v>0.67926641417367295</v>
      </c>
      <c r="V47" s="28">
        <f t="shared" si="2"/>
        <v>-0.26652340642771494</v>
      </c>
      <c r="W47" s="18">
        <f t="shared" si="3"/>
        <v>-9.0543892552483518E-2</v>
      </c>
      <c r="X47" s="20">
        <f t="shared" si="4"/>
        <v>-2.9040467333031703E-2</v>
      </c>
    </row>
    <row r="48" spans="1:24" s="3" customFormat="1" ht="11.25" customHeight="1" x14ac:dyDescent="0.2">
      <c r="A48" s="2">
        <v>16413</v>
      </c>
      <c r="B48" s="4" t="s">
        <v>19</v>
      </c>
      <c r="C48" s="4" t="s">
        <v>9</v>
      </c>
      <c r="D48" s="4">
        <v>860450913</v>
      </c>
      <c r="E48" s="4" t="s">
        <v>49</v>
      </c>
      <c r="F48" s="4" t="s">
        <v>676</v>
      </c>
      <c r="G48" s="4" t="s">
        <v>74</v>
      </c>
      <c r="H48" s="4" t="s">
        <v>10</v>
      </c>
      <c r="I48" s="4" t="s">
        <v>677</v>
      </c>
      <c r="J48" s="4" t="s">
        <v>23</v>
      </c>
      <c r="K48" s="4" t="s">
        <v>117</v>
      </c>
      <c r="L48" s="4" t="s">
        <v>12</v>
      </c>
      <c r="M48" s="4">
        <v>4281931</v>
      </c>
      <c r="N48" s="4">
        <v>34285691</v>
      </c>
      <c r="O48" s="4">
        <v>774590</v>
      </c>
      <c r="P48" s="4">
        <v>33543282</v>
      </c>
      <c r="Q48" s="4">
        <v>742409</v>
      </c>
      <c r="R48" s="4">
        <v>-651058</v>
      </c>
      <c r="S48" s="4">
        <v>3875527</v>
      </c>
      <c r="T48" s="18">
        <f t="shared" si="0"/>
        <v>5.5279967466659778</v>
      </c>
      <c r="U48" s="18">
        <f t="shared" si="1"/>
        <v>0.9783463894602562</v>
      </c>
      <c r="V48" s="28">
        <f t="shared" si="2"/>
        <v>-0.16799212081350484</v>
      </c>
      <c r="W48" s="18">
        <f t="shared" si="3"/>
        <v>-0.87695326969365939</v>
      </c>
      <c r="X48" s="20">
        <f t="shared" si="4"/>
        <v>-1.8989204563501432E-2</v>
      </c>
    </row>
    <row r="49" spans="1:24" s="3" customFormat="1" ht="11.25" customHeight="1" x14ac:dyDescent="0.2">
      <c r="A49" s="2">
        <v>31227</v>
      </c>
      <c r="B49" s="4" t="s">
        <v>19</v>
      </c>
      <c r="C49" s="4" t="s">
        <v>9</v>
      </c>
      <c r="D49" s="4">
        <v>900424919</v>
      </c>
      <c r="E49" s="4" t="s">
        <v>49</v>
      </c>
      <c r="F49" s="4" t="s">
        <v>969</v>
      </c>
      <c r="G49" s="4" t="s">
        <v>74</v>
      </c>
      <c r="H49" s="4" t="s">
        <v>10</v>
      </c>
      <c r="I49" s="4" t="s">
        <v>970</v>
      </c>
      <c r="J49" s="4" t="s">
        <v>13</v>
      </c>
      <c r="K49" s="4" t="s">
        <v>103</v>
      </c>
      <c r="L49" s="4" t="s">
        <v>12</v>
      </c>
      <c r="M49" s="4">
        <v>17680869</v>
      </c>
      <c r="N49" s="4">
        <v>18799905</v>
      </c>
      <c r="O49" s="4">
        <v>3466556</v>
      </c>
      <c r="P49" s="4">
        <v>12546228</v>
      </c>
      <c r="Q49" s="4">
        <v>6253677</v>
      </c>
      <c r="R49" s="4">
        <v>-194894</v>
      </c>
      <c r="S49" s="4">
        <v>2114487</v>
      </c>
      <c r="T49" s="18">
        <f t="shared" si="0"/>
        <v>5.1004134939692305</v>
      </c>
      <c r="U49" s="18">
        <f t="shared" si="1"/>
        <v>0.66735592546877232</v>
      </c>
      <c r="V49" s="28">
        <f t="shared" si="2"/>
        <v>-9.2170819683450408E-2</v>
      </c>
      <c r="W49" s="18">
        <f t="shared" si="3"/>
        <v>-3.1164705180648122E-2</v>
      </c>
      <c r="X49" s="20">
        <f t="shared" si="4"/>
        <v>-1.0366754512855252E-2</v>
      </c>
    </row>
    <row r="50" spans="1:24" s="3" customFormat="1" ht="11.25" customHeight="1" x14ac:dyDescent="0.2">
      <c r="A50" s="2">
        <v>43605</v>
      </c>
      <c r="B50" s="4" t="s">
        <v>19</v>
      </c>
      <c r="C50" s="4" t="s">
        <v>9</v>
      </c>
      <c r="D50" s="4">
        <v>901484824</v>
      </c>
      <c r="E50" s="4" t="s">
        <v>49</v>
      </c>
      <c r="F50" s="4" t="s">
        <v>1102</v>
      </c>
      <c r="G50" s="4" t="s">
        <v>74</v>
      </c>
      <c r="H50" s="4" t="s">
        <v>10</v>
      </c>
      <c r="I50" s="4" t="s">
        <v>1103</v>
      </c>
      <c r="J50" s="4" t="s">
        <v>17</v>
      </c>
      <c r="K50" s="4" t="s">
        <v>18</v>
      </c>
      <c r="L50" s="4" t="s">
        <v>12</v>
      </c>
      <c r="M50" s="4">
        <v>53549382</v>
      </c>
      <c r="N50" s="4">
        <v>55166974</v>
      </c>
      <c r="O50" s="4">
        <v>1198575</v>
      </c>
      <c r="P50" s="4">
        <v>49957664</v>
      </c>
      <c r="Q50" s="4">
        <v>5209310</v>
      </c>
      <c r="R50" s="4">
        <v>-454118</v>
      </c>
      <c r="S50" s="4">
        <v>6046230</v>
      </c>
      <c r="T50" s="18">
        <f t="shared" si="0"/>
        <v>44.677539578249174</v>
      </c>
      <c r="U50" s="18">
        <f t="shared" si="1"/>
        <v>0.90557194599798063</v>
      </c>
      <c r="V50" s="28">
        <f t="shared" si="2"/>
        <v>-7.5107629051491584E-2</v>
      </c>
      <c r="W50" s="18">
        <f t="shared" si="3"/>
        <v>-8.7174309073562523E-2</v>
      </c>
      <c r="X50" s="20">
        <f t="shared" si="4"/>
        <v>-8.2317003647870909E-3</v>
      </c>
    </row>
    <row r="51" spans="1:24" s="3" customFormat="1" ht="11.25" customHeight="1" x14ac:dyDescent="0.2">
      <c r="A51" s="2">
        <v>23865</v>
      </c>
      <c r="B51" s="4" t="s">
        <v>19</v>
      </c>
      <c r="C51" s="4" t="s">
        <v>9</v>
      </c>
      <c r="D51" s="4">
        <v>900148010</v>
      </c>
      <c r="E51" s="4" t="s">
        <v>49</v>
      </c>
      <c r="F51" s="4" t="s">
        <v>818</v>
      </c>
      <c r="G51" s="4" t="s">
        <v>74</v>
      </c>
      <c r="H51" s="4" t="s">
        <v>10</v>
      </c>
      <c r="I51" s="4" t="s">
        <v>819</v>
      </c>
      <c r="J51" s="4" t="s">
        <v>23</v>
      </c>
      <c r="K51" s="4" t="s">
        <v>194</v>
      </c>
      <c r="L51" s="4" t="s">
        <v>12</v>
      </c>
      <c r="M51" s="4">
        <v>6987830</v>
      </c>
      <c r="N51" s="4">
        <v>6987830</v>
      </c>
      <c r="O51" s="4">
        <v>1484025</v>
      </c>
      <c r="P51" s="4">
        <v>22315792</v>
      </c>
      <c r="Q51" s="4">
        <v>-15327962</v>
      </c>
      <c r="R51" s="4">
        <v>24116</v>
      </c>
      <c r="S51" s="4">
        <v>2778293</v>
      </c>
      <c r="T51" s="18">
        <f t="shared" si="0"/>
        <v>4.7087009989723896</v>
      </c>
      <c r="U51" s="18">
        <f t="shared" si="1"/>
        <v>3.1935224526068895</v>
      </c>
      <c r="V51" s="28">
        <f t="shared" si="2"/>
        <v>8.6801500057769286E-3</v>
      </c>
      <c r="W51" s="18">
        <f t="shared" si="3"/>
        <v>-1.5733337543503826E-3</v>
      </c>
      <c r="X51" s="20">
        <f t="shared" si="4"/>
        <v>3.4511429156118567E-3</v>
      </c>
    </row>
    <row r="52" spans="1:24" s="3" customFormat="1" ht="11.25" customHeight="1" x14ac:dyDescent="0.2">
      <c r="A52" s="2">
        <v>25773</v>
      </c>
      <c r="B52" s="4" t="s">
        <v>19</v>
      </c>
      <c r="C52" s="4" t="s">
        <v>9</v>
      </c>
      <c r="D52" s="4">
        <v>900225517</v>
      </c>
      <c r="E52" s="4" t="s">
        <v>49</v>
      </c>
      <c r="F52" s="4" t="s">
        <v>852</v>
      </c>
      <c r="G52" s="4" t="s">
        <v>78</v>
      </c>
      <c r="H52" s="4" t="s">
        <v>10</v>
      </c>
      <c r="I52" s="4" t="s">
        <v>853</v>
      </c>
      <c r="J52" s="4" t="s">
        <v>178</v>
      </c>
      <c r="K52" s="4" t="s">
        <v>179</v>
      </c>
      <c r="L52" s="4" t="s">
        <v>12</v>
      </c>
      <c r="M52" s="4">
        <v>2986124</v>
      </c>
      <c r="N52" s="4">
        <v>3397278</v>
      </c>
      <c r="O52" s="4">
        <v>774590</v>
      </c>
      <c r="P52" s="4">
        <v>2018345</v>
      </c>
      <c r="Q52" s="4">
        <v>1378933</v>
      </c>
      <c r="R52" s="4">
        <v>5355</v>
      </c>
      <c r="S52" s="4">
        <v>308886</v>
      </c>
      <c r="T52" s="18">
        <f t="shared" si="0"/>
        <v>3.855102699492635</v>
      </c>
      <c r="U52" s="18">
        <f t="shared" si="1"/>
        <v>0.59410651704099571</v>
      </c>
      <c r="V52" s="28">
        <f t="shared" si="2"/>
        <v>1.7336493075115093E-2</v>
      </c>
      <c r="W52" s="18">
        <f t="shared" si="3"/>
        <v>3.8834374113898211E-3</v>
      </c>
      <c r="X52" s="20">
        <f t="shared" si="4"/>
        <v>1.5762619367623138E-3</v>
      </c>
    </row>
    <row r="53" spans="1:24" s="3" customFormat="1" ht="11.25" customHeight="1" x14ac:dyDescent="0.2">
      <c r="A53" s="2">
        <v>42599</v>
      </c>
      <c r="B53" s="4" t="s">
        <v>19</v>
      </c>
      <c r="C53" s="4" t="s">
        <v>9</v>
      </c>
      <c r="D53" s="4">
        <v>901299408</v>
      </c>
      <c r="E53" s="4" t="s">
        <v>49</v>
      </c>
      <c r="F53" s="4" t="s">
        <v>1101</v>
      </c>
      <c r="G53" s="4" t="s">
        <v>74</v>
      </c>
      <c r="H53" s="4" t="s">
        <v>10</v>
      </c>
      <c r="I53" s="4" t="s">
        <v>1100</v>
      </c>
      <c r="J53" s="4" t="s">
        <v>11</v>
      </c>
      <c r="K53" s="4" t="s">
        <v>11</v>
      </c>
      <c r="L53" s="4" t="s">
        <v>12</v>
      </c>
      <c r="M53" s="4">
        <v>31497703</v>
      </c>
      <c r="N53" s="4">
        <v>49786159</v>
      </c>
      <c r="O53" s="4">
        <v>731046</v>
      </c>
      <c r="P53" s="4">
        <v>34837005</v>
      </c>
      <c r="Q53" s="4">
        <v>14949154</v>
      </c>
      <c r="R53" s="4">
        <v>11217</v>
      </c>
      <c r="S53" s="4">
        <v>215189</v>
      </c>
      <c r="T53" s="18">
        <f t="shared" si="0"/>
        <v>43.085801714256014</v>
      </c>
      <c r="U53" s="18">
        <f t="shared" si="1"/>
        <v>0.69973273093833166</v>
      </c>
      <c r="V53" s="28">
        <f t="shared" si="2"/>
        <v>5.2126270394862194E-2</v>
      </c>
      <c r="W53" s="18">
        <f t="shared" si="3"/>
        <v>7.5034346425222455E-4</v>
      </c>
      <c r="X53" s="20">
        <f t="shared" si="4"/>
        <v>2.2530358286928704E-4</v>
      </c>
    </row>
    <row r="54" spans="1:24" s="3" customFormat="1" ht="11.25" customHeight="1" x14ac:dyDescent="0.2">
      <c r="A54" s="2">
        <v>26461</v>
      </c>
      <c r="B54" s="4" t="s">
        <v>19</v>
      </c>
      <c r="C54" s="4" t="s">
        <v>9</v>
      </c>
      <c r="D54" s="4">
        <v>900254658</v>
      </c>
      <c r="E54" s="4" t="s">
        <v>49</v>
      </c>
      <c r="F54" s="4" t="s">
        <v>860</v>
      </c>
      <c r="G54" s="4" t="s">
        <v>74</v>
      </c>
      <c r="H54" s="4" t="s">
        <v>10</v>
      </c>
      <c r="I54" s="4" t="s">
        <v>861</v>
      </c>
      <c r="J54" s="4" t="s">
        <v>11</v>
      </c>
      <c r="K54" s="4" t="s">
        <v>11</v>
      </c>
      <c r="L54" s="4" t="s">
        <v>12</v>
      </c>
      <c r="M54" s="4">
        <v>18243885</v>
      </c>
      <c r="N54" s="4">
        <v>20000593</v>
      </c>
      <c r="O54" s="4">
        <v>3466556</v>
      </c>
      <c r="P54" s="4">
        <v>14099966</v>
      </c>
      <c r="Q54" s="4">
        <v>5900627</v>
      </c>
      <c r="R54" s="4">
        <v>37067</v>
      </c>
      <c r="S54" s="4">
        <v>572668</v>
      </c>
      <c r="T54" s="18">
        <f t="shared" si="0"/>
        <v>5.2628271402510158</v>
      </c>
      <c r="U54" s="18">
        <f t="shared" si="1"/>
        <v>0.70497739742016652</v>
      </c>
      <c r="V54" s="28">
        <f t="shared" si="2"/>
        <v>6.4726857446199187E-2</v>
      </c>
      <c r="W54" s="18">
        <f t="shared" si="3"/>
        <v>6.2818747905942877E-3</v>
      </c>
      <c r="X54" s="20">
        <f t="shared" si="4"/>
        <v>1.8532950498017734E-3</v>
      </c>
    </row>
    <row r="55" spans="1:24" s="3" customFormat="1" ht="11.25" customHeight="1" x14ac:dyDescent="0.2">
      <c r="A55" s="2">
        <v>10361</v>
      </c>
      <c r="B55" s="4" t="s">
        <v>19</v>
      </c>
      <c r="C55" s="4" t="s">
        <v>9</v>
      </c>
      <c r="D55" s="4">
        <v>830032216</v>
      </c>
      <c r="E55" s="4" t="s">
        <v>49</v>
      </c>
      <c r="F55" s="4" t="s">
        <v>526</v>
      </c>
      <c r="G55" s="4" t="s">
        <v>74</v>
      </c>
      <c r="H55" s="4" t="s">
        <v>10</v>
      </c>
      <c r="I55" s="4" t="s">
        <v>527</v>
      </c>
      <c r="J55" s="4" t="s">
        <v>11</v>
      </c>
      <c r="K55" s="4" t="s">
        <v>11</v>
      </c>
      <c r="L55" s="4" t="s">
        <v>12</v>
      </c>
      <c r="M55" s="4">
        <v>5363809</v>
      </c>
      <c r="N55" s="4">
        <v>7502287</v>
      </c>
      <c r="O55" s="4">
        <v>2057884</v>
      </c>
      <c r="P55" s="4">
        <v>1849006</v>
      </c>
      <c r="Q55" s="4">
        <v>5653281</v>
      </c>
      <c r="R55" s="4">
        <v>1371</v>
      </c>
      <c r="S55" s="4">
        <v>19240</v>
      </c>
      <c r="T55" s="18">
        <f t="shared" si="0"/>
        <v>2.6064681002427736</v>
      </c>
      <c r="U55" s="18">
        <f t="shared" si="1"/>
        <v>0.24645897977510059</v>
      </c>
      <c r="V55" s="28">
        <f t="shared" si="2"/>
        <v>7.1257796257796255E-2</v>
      </c>
      <c r="W55" s="18">
        <f t="shared" si="3"/>
        <v>2.4251403742357757E-4</v>
      </c>
      <c r="X55" s="20">
        <f t="shared" si="4"/>
        <v>1.8274427517902208E-4</v>
      </c>
    </row>
    <row r="56" spans="1:24" s="3" customFormat="1" ht="11.25" customHeight="1" x14ac:dyDescent="0.2">
      <c r="A56" s="2">
        <v>33241</v>
      </c>
      <c r="B56" s="4" t="s">
        <v>19</v>
      </c>
      <c r="C56" s="4" t="s">
        <v>9</v>
      </c>
      <c r="D56" s="4">
        <v>900495589</v>
      </c>
      <c r="E56" s="4" t="s">
        <v>49</v>
      </c>
      <c r="F56" s="4" t="s">
        <v>1004</v>
      </c>
      <c r="G56" s="4" t="s">
        <v>74</v>
      </c>
      <c r="H56" s="4" t="s">
        <v>10</v>
      </c>
      <c r="I56" s="4" t="s">
        <v>1005</v>
      </c>
      <c r="J56" s="4" t="s">
        <v>11</v>
      </c>
      <c r="K56" s="4" t="s">
        <v>11</v>
      </c>
      <c r="L56" s="4" t="s">
        <v>12</v>
      </c>
      <c r="M56" s="4">
        <v>7234515</v>
      </c>
      <c r="N56" s="4">
        <v>7544560</v>
      </c>
      <c r="O56" s="4">
        <v>731046</v>
      </c>
      <c r="P56" s="4">
        <v>6699562</v>
      </c>
      <c r="Q56" s="4">
        <v>844998</v>
      </c>
      <c r="R56" s="4">
        <v>67868</v>
      </c>
      <c r="S56" s="4">
        <v>816266</v>
      </c>
      <c r="T56" s="18">
        <f t="shared" si="0"/>
        <v>9.8961146083830567</v>
      </c>
      <c r="U56" s="18">
        <f t="shared" si="1"/>
        <v>0.88799903506632594</v>
      </c>
      <c r="V56" s="28">
        <f t="shared" si="2"/>
        <v>8.3144465162091771E-2</v>
      </c>
      <c r="W56" s="18">
        <f t="shared" si="3"/>
        <v>8.0317349863549978E-2</v>
      </c>
      <c r="X56" s="20">
        <f t="shared" si="4"/>
        <v>8.9956206856330913E-3</v>
      </c>
    </row>
    <row r="57" spans="1:24" s="3" customFormat="1" ht="11.25" customHeight="1" x14ac:dyDescent="0.2">
      <c r="A57" s="2">
        <v>16919</v>
      </c>
      <c r="B57" s="4" t="s">
        <v>19</v>
      </c>
      <c r="C57" s="4" t="s">
        <v>9</v>
      </c>
      <c r="D57" s="4">
        <v>860518299</v>
      </c>
      <c r="E57" s="4" t="s">
        <v>49</v>
      </c>
      <c r="F57" s="4" t="s">
        <v>689</v>
      </c>
      <c r="G57" s="4" t="s">
        <v>74</v>
      </c>
      <c r="H57" s="4" t="s">
        <v>683</v>
      </c>
      <c r="I57" s="4" t="s">
        <v>690</v>
      </c>
      <c r="J57" s="4" t="s">
        <v>23</v>
      </c>
      <c r="K57" s="4" t="s">
        <v>136</v>
      </c>
      <c r="L57" s="4" t="s">
        <v>12</v>
      </c>
      <c r="M57" s="4">
        <v>29322170</v>
      </c>
      <c r="N57" s="4">
        <v>34549622</v>
      </c>
      <c r="O57" s="4">
        <v>2057884</v>
      </c>
      <c r="P57" s="4">
        <v>28000970</v>
      </c>
      <c r="Q57" s="4">
        <v>6548652</v>
      </c>
      <c r="R57" s="4">
        <v>291265</v>
      </c>
      <c r="S57" s="4">
        <v>2379787</v>
      </c>
      <c r="T57" s="18">
        <f t="shared" si="0"/>
        <v>14.248699149223183</v>
      </c>
      <c r="U57" s="18">
        <f t="shared" si="1"/>
        <v>0.81045662380908245</v>
      </c>
      <c r="V57" s="28">
        <f t="shared" si="2"/>
        <v>0.12239120559949272</v>
      </c>
      <c r="W57" s="18">
        <f t="shared" si="3"/>
        <v>4.4477092384814461E-2</v>
      </c>
      <c r="X57" s="20">
        <f t="shared" si="4"/>
        <v>8.4303382537730797E-3</v>
      </c>
    </row>
    <row r="58" spans="1:24" s="3" customFormat="1" ht="11.25" customHeight="1" x14ac:dyDescent="0.2">
      <c r="A58" s="2">
        <v>15693</v>
      </c>
      <c r="B58" s="4" t="s">
        <v>19</v>
      </c>
      <c r="C58" s="4" t="s">
        <v>9</v>
      </c>
      <c r="D58" s="4">
        <v>860055371</v>
      </c>
      <c r="E58" s="4" t="s">
        <v>49</v>
      </c>
      <c r="F58" s="4" t="s">
        <v>666</v>
      </c>
      <c r="G58" s="4" t="s">
        <v>74</v>
      </c>
      <c r="H58" s="4" t="s">
        <v>10</v>
      </c>
      <c r="I58" s="4" t="s">
        <v>667</v>
      </c>
      <c r="J58" s="4" t="s">
        <v>11</v>
      </c>
      <c r="K58" s="4" t="s">
        <v>11</v>
      </c>
      <c r="L58" s="4" t="s">
        <v>12</v>
      </c>
      <c r="M58" s="4">
        <v>6917565</v>
      </c>
      <c r="N58" s="4">
        <v>14589354</v>
      </c>
      <c r="O58" s="4">
        <v>1730981</v>
      </c>
      <c r="P58" s="4">
        <v>5141649</v>
      </c>
      <c r="Q58" s="4">
        <v>9447705</v>
      </c>
      <c r="R58" s="4">
        <v>110688</v>
      </c>
      <c r="S58" s="4">
        <v>751705</v>
      </c>
      <c r="T58" s="18">
        <f t="shared" si="0"/>
        <v>3.9963263606013006</v>
      </c>
      <c r="U58" s="18">
        <f t="shared" si="1"/>
        <v>0.35242472010755238</v>
      </c>
      <c r="V58" s="28">
        <f t="shared" si="2"/>
        <v>0.14724925336401912</v>
      </c>
      <c r="W58" s="18">
        <f t="shared" si="3"/>
        <v>1.1715861153581742E-2</v>
      </c>
      <c r="X58" s="20">
        <f t="shared" si="4"/>
        <v>7.5869020657117515E-3</v>
      </c>
    </row>
    <row r="59" spans="1:24" s="3" customFormat="1" ht="11.25" customHeight="1" x14ac:dyDescent="0.2">
      <c r="A59" s="2">
        <v>491</v>
      </c>
      <c r="B59" s="4" t="s">
        <v>19</v>
      </c>
      <c r="C59" s="4" t="s">
        <v>9</v>
      </c>
      <c r="D59" s="4">
        <v>800024238</v>
      </c>
      <c r="E59" s="4" t="s">
        <v>49</v>
      </c>
      <c r="F59" s="4" t="s">
        <v>313</v>
      </c>
      <c r="G59" s="4" t="s">
        <v>74</v>
      </c>
      <c r="H59" s="4" t="s">
        <v>10</v>
      </c>
      <c r="I59" s="4" t="s">
        <v>314</v>
      </c>
      <c r="J59" s="4" t="s">
        <v>11</v>
      </c>
      <c r="K59" s="4" t="s">
        <v>11</v>
      </c>
      <c r="L59" s="4" t="s">
        <v>12</v>
      </c>
      <c r="M59" s="4">
        <v>3760955</v>
      </c>
      <c r="N59" s="4">
        <v>4777155</v>
      </c>
      <c r="O59" s="4">
        <v>2615723</v>
      </c>
      <c r="P59" s="4">
        <v>2615723</v>
      </c>
      <c r="Q59" s="4">
        <v>2161432</v>
      </c>
      <c r="R59" s="4">
        <v>4389</v>
      </c>
      <c r="S59" s="4">
        <v>28351</v>
      </c>
      <c r="T59" s="18">
        <f t="shared" si="0"/>
        <v>1.4378261765485107</v>
      </c>
      <c r="U59" s="18">
        <f t="shared" si="1"/>
        <v>0.54754827925826144</v>
      </c>
      <c r="V59" s="28">
        <f t="shared" si="2"/>
        <v>0.15480935416740149</v>
      </c>
      <c r="W59" s="18">
        <f t="shared" si="3"/>
        <v>2.0305982330232918E-3</v>
      </c>
      <c r="X59" s="20">
        <f t="shared" si="4"/>
        <v>9.1874766466652226E-4</v>
      </c>
    </row>
    <row r="60" spans="1:24" s="3" customFormat="1" ht="11.25" customHeight="1" x14ac:dyDescent="0.2">
      <c r="A60" s="2">
        <v>10905</v>
      </c>
      <c r="B60" s="4" t="s">
        <v>19</v>
      </c>
      <c r="C60" s="4" t="s">
        <v>9</v>
      </c>
      <c r="D60" s="4">
        <v>830051298</v>
      </c>
      <c r="E60" s="4" t="s">
        <v>49</v>
      </c>
      <c r="F60" s="4" t="s">
        <v>542</v>
      </c>
      <c r="G60" s="4" t="s">
        <v>74</v>
      </c>
      <c r="H60" s="4" t="s">
        <v>10</v>
      </c>
      <c r="I60" s="4" t="s">
        <v>543</v>
      </c>
      <c r="J60" s="4" t="s">
        <v>11</v>
      </c>
      <c r="K60" s="4" t="s">
        <v>11</v>
      </c>
      <c r="L60" s="4" t="s">
        <v>12</v>
      </c>
      <c r="M60" s="4">
        <v>19334351</v>
      </c>
      <c r="N60" s="4">
        <v>20274372</v>
      </c>
      <c r="O60" s="4">
        <v>4336768</v>
      </c>
      <c r="P60" s="4">
        <v>10131637</v>
      </c>
      <c r="Q60" s="4">
        <v>10142735</v>
      </c>
      <c r="R60" s="4">
        <v>141191</v>
      </c>
      <c r="S60" s="4">
        <v>872396</v>
      </c>
      <c r="T60" s="18">
        <f t="shared" si="0"/>
        <v>4.4582396383666358</v>
      </c>
      <c r="U60" s="18">
        <f t="shared" si="1"/>
        <v>0.49972630471612139</v>
      </c>
      <c r="V60" s="28">
        <f t="shared" si="2"/>
        <v>0.16184278699122875</v>
      </c>
      <c r="W60" s="18">
        <f t="shared" si="3"/>
        <v>1.3920407069690768E-2</v>
      </c>
      <c r="X60" s="20">
        <f t="shared" si="4"/>
        <v>6.964013484610029E-3</v>
      </c>
    </row>
    <row r="61" spans="1:24" s="3" customFormat="1" ht="11.25" customHeight="1" x14ac:dyDescent="0.2">
      <c r="A61" s="2">
        <v>7447</v>
      </c>
      <c r="B61" s="4" t="s">
        <v>19</v>
      </c>
      <c r="C61" s="4" t="s">
        <v>9</v>
      </c>
      <c r="D61" s="4">
        <v>811010139</v>
      </c>
      <c r="E61" s="4" t="s">
        <v>49</v>
      </c>
      <c r="F61" s="4" t="s">
        <v>469</v>
      </c>
      <c r="G61" s="4" t="s">
        <v>74</v>
      </c>
      <c r="H61" s="4" t="s">
        <v>10</v>
      </c>
      <c r="I61" s="4" t="s">
        <v>470</v>
      </c>
      <c r="J61" s="4" t="s">
        <v>13</v>
      </c>
      <c r="K61" s="4" t="s">
        <v>325</v>
      </c>
      <c r="L61" s="4" t="s">
        <v>12</v>
      </c>
      <c r="M61" s="4">
        <v>12623542</v>
      </c>
      <c r="N61" s="4">
        <v>14757473</v>
      </c>
      <c r="O61" s="4">
        <v>5882510</v>
      </c>
      <c r="P61" s="4">
        <v>8042396</v>
      </c>
      <c r="Q61" s="4">
        <v>6715077</v>
      </c>
      <c r="R61" s="4">
        <v>478530</v>
      </c>
      <c r="S61" s="4">
        <v>2351164</v>
      </c>
      <c r="T61" s="18">
        <f t="shared" si="0"/>
        <v>2.1459448432726846</v>
      </c>
      <c r="U61" s="18">
        <f t="shared" si="1"/>
        <v>0.54497108007583683</v>
      </c>
      <c r="V61" s="28">
        <f t="shared" si="2"/>
        <v>0.20352897543514617</v>
      </c>
      <c r="W61" s="18">
        <f t="shared" si="3"/>
        <v>7.1262027226195623E-2</v>
      </c>
      <c r="X61" s="20">
        <f t="shared" si="4"/>
        <v>3.2426283280342104E-2</v>
      </c>
    </row>
    <row r="62" spans="1:24" s="3" customFormat="1" ht="11.25" customHeight="1" x14ac:dyDescent="0.2">
      <c r="A62" s="2">
        <v>3541</v>
      </c>
      <c r="B62" s="4" t="s">
        <v>21</v>
      </c>
      <c r="C62" s="4" t="s">
        <v>9</v>
      </c>
      <c r="D62" s="4">
        <v>900223935</v>
      </c>
      <c r="E62" s="4" t="s">
        <v>49</v>
      </c>
      <c r="F62" s="4" t="s">
        <v>205</v>
      </c>
      <c r="G62" s="4" t="s">
        <v>74</v>
      </c>
      <c r="H62" s="4" t="s">
        <v>10</v>
      </c>
      <c r="I62" s="4" t="s">
        <v>206</v>
      </c>
      <c r="J62" s="4" t="s">
        <v>23</v>
      </c>
      <c r="K62" s="4" t="s">
        <v>194</v>
      </c>
      <c r="L62" s="4" t="s">
        <v>12</v>
      </c>
      <c r="M62" s="4">
        <v>42904372</v>
      </c>
      <c r="N62" s="4">
        <v>46412556</v>
      </c>
      <c r="O62" s="4">
        <v>26005111</v>
      </c>
      <c r="P62" s="4">
        <v>27457800</v>
      </c>
      <c r="Q62" s="4">
        <v>18954756</v>
      </c>
      <c r="R62" s="4">
        <v>610586</v>
      </c>
      <c r="S62" s="4">
        <v>2417880</v>
      </c>
      <c r="T62" s="18">
        <f t="shared" si="0"/>
        <v>1.6498438326219795</v>
      </c>
      <c r="U62" s="18">
        <f t="shared" si="1"/>
        <v>0.59160284126562646</v>
      </c>
      <c r="V62" s="28">
        <f t="shared" si="2"/>
        <v>0.25252948864294339</v>
      </c>
      <c r="W62" s="18">
        <f t="shared" si="3"/>
        <v>3.2212812446649274E-2</v>
      </c>
      <c r="X62" s="20">
        <f t="shared" si="4"/>
        <v>1.3155621078054826E-2</v>
      </c>
    </row>
    <row r="63" spans="1:24" s="3" customFormat="1" ht="11.25" customHeight="1" x14ac:dyDescent="0.2">
      <c r="A63" s="2">
        <v>34717</v>
      </c>
      <c r="B63" s="4" t="s">
        <v>19</v>
      </c>
      <c r="C63" s="4" t="s">
        <v>9</v>
      </c>
      <c r="D63" s="4">
        <v>900562348</v>
      </c>
      <c r="E63" s="4" t="s">
        <v>49</v>
      </c>
      <c r="F63" s="4" t="s">
        <v>1036</v>
      </c>
      <c r="G63" s="4" t="s">
        <v>74</v>
      </c>
      <c r="H63" s="4" t="s">
        <v>10</v>
      </c>
      <c r="I63" s="4" t="s">
        <v>1037</v>
      </c>
      <c r="J63" s="4" t="s">
        <v>178</v>
      </c>
      <c r="K63" s="4" t="s">
        <v>179</v>
      </c>
      <c r="L63" s="4" t="s">
        <v>12</v>
      </c>
      <c r="M63" s="4">
        <v>3866512</v>
      </c>
      <c r="N63" s="4">
        <v>4347976</v>
      </c>
      <c r="O63" s="4">
        <v>97578</v>
      </c>
      <c r="P63" s="4">
        <v>2142175</v>
      </c>
      <c r="Q63" s="4">
        <v>2205801</v>
      </c>
      <c r="R63" s="4">
        <v>3722</v>
      </c>
      <c r="S63" s="4">
        <v>13971</v>
      </c>
      <c r="T63" s="18">
        <f t="shared" si="0"/>
        <v>39.624833466560084</v>
      </c>
      <c r="U63" s="18">
        <f t="shared" si="1"/>
        <v>0.49268326228111653</v>
      </c>
      <c r="V63" s="28">
        <f t="shared" si="2"/>
        <v>0.26640899005081953</v>
      </c>
      <c r="W63" s="18">
        <f t="shared" si="3"/>
        <v>1.6873688968315817E-3</v>
      </c>
      <c r="X63" s="20">
        <f t="shared" si="4"/>
        <v>8.5603048406890933E-4</v>
      </c>
    </row>
    <row r="64" spans="1:24" s="3" customFormat="1" ht="11.25" customHeight="1" x14ac:dyDescent="0.2">
      <c r="A64" s="2">
        <v>28885</v>
      </c>
      <c r="B64" s="4" t="s">
        <v>19</v>
      </c>
      <c r="C64" s="4" t="s">
        <v>9</v>
      </c>
      <c r="D64" s="4">
        <v>900350852</v>
      </c>
      <c r="E64" s="4" t="s">
        <v>49</v>
      </c>
      <c r="F64" s="4" t="s">
        <v>919</v>
      </c>
      <c r="G64" s="4" t="s">
        <v>74</v>
      </c>
      <c r="H64" s="4" t="s">
        <v>10</v>
      </c>
      <c r="I64" s="4" t="s">
        <v>920</v>
      </c>
      <c r="J64" s="4" t="s">
        <v>11</v>
      </c>
      <c r="K64" s="4" t="s">
        <v>11</v>
      </c>
      <c r="L64" s="4" t="s">
        <v>12</v>
      </c>
      <c r="M64" s="4">
        <v>3196823</v>
      </c>
      <c r="N64" s="4">
        <v>3516639</v>
      </c>
      <c r="O64" s="4">
        <v>1198575</v>
      </c>
      <c r="P64" s="4">
        <v>4091600</v>
      </c>
      <c r="Q64" s="4">
        <v>-574961</v>
      </c>
      <c r="R64" s="4">
        <v>164278</v>
      </c>
      <c r="S64" s="4">
        <v>584915</v>
      </c>
      <c r="T64" s="18">
        <f t="shared" si="0"/>
        <v>2.6671864505767267</v>
      </c>
      <c r="U64" s="18">
        <f t="shared" si="1"/>
        <v>1.163497305239463</v>
      </c>
      <c r="V64" s="28">
        <f t="shared" si="2"/>
        <v>0.28085790243026765</v>
      </c>
      <c r="W64" s="18">
        <f t="shared" si="3"/>
        <v>-0.28572024885166125</v>
      </c>
      <c r="X64" s="20">
        <f t="shared" si="4"/>
        <v>4.6714490739595389E-2</v>
      </c>
    </row>
    <row r="65" spans="1:24" s="3" customFormat="1" ht="11.25" customHeight="1" x14ac:dyDescent="0.2">
      <c r="A65" s="2">
        <v>155</v>
      </c>
      <c r="B65" s="4" t="s">
        <v>21</v>
      </c>
      <c r="C65" s="4" t="s">
        <v>9</v>
      </c>
      <c r="D65" s="4">
        <v>800051319</v>
      </c>
      <c r="E65" s="4" t="s">
        <v>49</v>
      </c>
      <c r="F65" s="4" t="s">
        <v>80</v>
      </c>
      <c r="G65" s="4" t="s">
        <v>74</v>
      </c>
      <c r="H65" s="4" t="s">
        <v>10</v>
      </c>
      <c r="I65" s="4" t="s">
        <v>81</v>
      </c>
      <c r="J65" s="4" t="s">
        <v>13</v>
      </c>
      <c r="K65" s="4" t="s">
        <v>22</v>
      </c>
      <c r="L65" s="4" t="s">
        <v>12</v>
      </c>
      <c r="M65" s="4">
        <v>38103064</v>
      </c>
      <c r="N65" s="4">
        <v>57894848</v>
      </c>
      <c r="O65" s="4">
        <v>11608524</v>
      </c>
      <c r="P65" s="4">
        <v>23290496</v>
      </c>
      <c r="Q65" s="4">
        <v>34604352</v>
      </c>
      <c r="R65" s="4">
        <v>336028</v>
      </c>
      <c r="S65" s="4">
        <v>1153434</v>
      </c>
      <c r="T65" s="18">
        <f t="shared" si="0"/>
        <v>3.2823349462860221</v>
      </c>
      <c r="U65" s="18">
        <f t="shared" si="1"/>
        <v>0.40228961305848837</v>
      </c>
      <c r="V65" s="28">
        <f t="shared" si="2"/>
        <v>0.29132832914583756</v>
      </c>
      <c r="W65" s="18">
        <f t="shared" si="3"/>
        <v>9.7105705085880536E-3</v>
      </c>
      <c r="X65" s="20">
        <f t="shared" si="4"/>
        <v>5.804108856110996E-3</v>
      </c>
    </row>
    <row r="66" spans="1:24" s="3" customFormat="1" ht="11.25" customHeight="1" x14ac:dyDescent="0.2">
      <c r="A66" s="2">
        <v>33891</v>
      </c>
      <c r="B66" s="4" t="s">
        <v>19</v>
      </c>
      <c r="C66" s="4" t="s">
        <v>9</v>
      </c>
      <c r="D66" s="4">
        <v>900526085</v>
      </c>
      <c r="E66" s="4" t="s">
        <v>49</v>
      </c>
      <c r="F66" s="4" t="s">
        <v>1018</v>
      </c>
      <c r="G66" s="4" t="s">
        <v>74</v>
      </c>
      <c r="H66" s="4" t="s">
        <v>10</v>
      </c>
      <c r="I66" s="4" t="s">
        <v>1019</v>
      </c>
      <c r="J66" s="4" t="s">
        <v>17</v>
      </c>
      <c r="K66" s="4" t="s">
        <v>1020</v>
      </c>
      <c r="L66" s="4" t="s">
        <v>12</v>
      </c>
      <c r="M66" s="4">
        <v>23751917</v>
      </c>
      <c r="N66" s="4">
        <v>30264155</v>
      </c>
      <c r="O66" s="4">
        <v>4336768</v>
      </c>
      <c r="P66" s="4">
        <v>28546520</v>
      </c>
      <c r="Q66" s="4">
        <v>1717635</v>
      </c>
      <c r="R66" s="4">
        <v>1803655</v>
      </c>
      <c r="S66" s="4">
        <v>5578168</v>
      </c>
      <c r="T66" s="18">
        <f t="shared" si="0"/>
        <v>5.4768705635164254</v>
      </c>
      <c r="U66" s="18">
        <f t="shared" si="1"/>
        <v>0.94324523516351277</v>
      </c>
      <c r="V66" s="28">
        <f t="shared" si="2"/>
        <v>0.32334182118573696</v>
      </c>
      <c r="W66" s="18">
        <f t="shared" si="3"/>
        <v>1.0500804885787725</v>
      </c>
      <c r="X66" s="20">
        <f t="shared" si="4"/>
        <v>5.9597071188671878E-2</v>
      </c>
    </row>
    <row r="67" spans="1:24" s="3" customFormat="1" ht="11.25" customHeight="1" x14ac:dyDescent="0.2">
      <c r="A67" s="2">
        <v>723</v>
      </c>
      <c r="B67" s="4" t="s">
        <v>21</v>
      </c>
      <c r="C67" s="4" t="s">
        <v>9</v>
      </c>
      <c r="D67" s="4">
        <v>802010521</v>
      </c>
      <c r="E67" s="4" t="s">
        <v>49</v>
      </c>
      <c r="F67" s="4" t="s">
        <v>95</v>
      </c>
      <c r="G67" s="4" t="s">
        <v>74</v>
      </c>
      <c r="H67" s="4" t="s">
        <v>14</v>
      </c>
      <c r="I67" s="4" t="s">
        <v>96</v>
      </c>
      <c r="J67" s="4" t="s">
        <v>17</v>
      </c>
      <c r="K67" s="4" t="s">
        <v>97</v>
      </c>
      <c r="L67" s="4" t="s">
        <v>12</v>
      </c>
      <c r="M67" s="4">
        <v>12568655</v>
      </c>
      <c r="N67" s="4">
        <v>24131611</v>
      </c>
      <c r="O67" s="4">
        <v>9287398</v>
      </c>
      <c r="P67" s="4">
        <v>15524451</v>
      </c>
      <c r="Q67" s="4">
        <v>8607160</v>
      </c>
      <c r="R67" s="4">
        <v>683231</v>
      </c>
      <c r="S67" s="4">
        <v>1947844</v>
      </c>
      <c r="T67" s="18">
        <f t="shared" si="0"/>
        <v>1.3533020766419184</v>
      </c>
      <c r="U67" s="18">
        <f t="shared" si="1"/>
        <v>0.64332426873614035</v>
      </c>
      <c r="V67" s="28">
        <f t="shared" si="2"/>
        <v>0.35076268941455269</v>
      </c>
      <c r="W67" s="18">
        <f t="shared" si="3"/>
        <v>7.9379377169705223E-2</v>
      </c>
      <c r="X67" s="20">
        <f t="shared" si="4"/>
        <v>2.8312697399274337E-2</v>
      </c>
    </row>
    <row r="68" spans="1:24" s="3" customFormat="1" ht="11.25" customHeight="1" x14ac:dyDescent="0.2">
      <c r="A68" s="2">
        <v>249</v>
      </c>
      <c r="B68" s="4" t="s">
        <v>28</v>
      </c>
      <c r="C68" s="4" t="s">
        <v>9</v>
      </c>
      <c r="D68" s="4">
        <v>800119427</v>
      </c>
      <c r="E68" s="4" t="s">
        <v>49</v>
      </c>
      <c r="F68" s="4" t="s">
        <v>1108</v>
      </c>
      <c r="G68" s="4" t="s">
        <v>78</v>
      </c>
      <c r="H68" s="4" t="s">
        <v>10</v>
      </c>
      <c r="I68" s="4" t="s">
        <v>1109</v>
      </c>
      <c r="J68" s="4" t="s">
        <v>13</v>
      </c>
      <c r="K68" s="4" t="s">
        <v>325</v>
      </c>
      <c r="L68" s="4" t="s">
        <v>12</v>
      </c>
      <c r="M68" s="4">
        <v>6174766</v>
      </c>
      <c r="N68" s="4">
        <v>46229612</v>
      </c>
      <c r="O68" s="4">
        <v>4887147</v>
      </c>
      <c r="P68" s="4">
        <v>16689146</v>
      </c>
      <c r="Q68" s="4">
        <v>29540466</v>
      </c>
      <c r="R68" s="4">
        <v>710836</v>
      </c>
      <c r="S68" s="4">
        <v>1925034</v>
      </c>
      <c r="T68" s="18">
        <f t="shared" si="0"/>
        <v>1.2634704869732791</v>
      </c>
      <c r="U68" s="18">
        <f t="shared" si="1"/>
        <v>0.36100553904713717</v>
      </c>
      <c r="V68" s="28">
        <f t="shared" si="2"/>
        <v>0.36925893256950265</v>
      </c>
      <c r="W68" s="18">
        <f t="shared" si="3"/>
        <v>2.4063127507873438E-2</v>
      </c>
      <c r="X68" s="20">
        <f t="shared" si="4"/>
        <v>1.5376205190733593E-2</v>
      </c>
    </row>
    <row r="69" spans="1:24" s="3" customFormat="1" ht="11.25" customHeight="1" x14ac:dyDescent="0.2">
      <c r="A69" s="2">
        <v>35093</v>
      </c>
      <c r="B69" s="4" t="s">
        <v>19</v>
      </c>
      <c r="C69" s="4" t="s">
        <v>9</v>
      </c>
      <c r="D69" s="4">
        <v>900577032</v>
      </c>
      <c r="E69" s="4" t="s">
        <v>49</v>
      </c>
      <c r="F69" s="4" t="s">
        <v>1042</v>
      </c>
      <c r="G69" s="4" t="s">
        <v>74</v>
      </c>
      <c r="H69" s="4" t="s">
        <v>10</v>
      </c>
      <c r="I69" s="4" t="s">
        <v>1043</v>
      </c>
      <c r="J69" s="4" t="s">
        <v>23</v>
      </c>
      <c r="K69" s="4" t="s">
        <v>136</v>
      </c>
      <c r="L69" s="4" t="s">
        <v>12</v>
      </c>
      <c r="M69" s="4">
        <v>13026759</v>
      </c>
      <c r="N69" s="4">
        <v>13576925</v>
      </c>
      <c r="O69" s="4">
        <v>1730981</v>
      </c>
      <c r="P69" s="4">
        <v>7262091</v>
      </c>
      <c r="Q69" s="4">
        <v>6314834</v>
      </c>
      <c r="R69" s="4">
        <v>680162</v>
      </c>
      <c r="S69" s="4">
        <v>1820833</v>
      </c>
      <c r="T69" s="18">
        <f t="shared" si="0"/>
        <v>7.5256510614501257</v>
      </c>
      <c r="U69" s="18">
        <f t="shared" si="1"/>
        <v>0.53488481375569208</v>
      </c>
      <c r="V69" s="28">
        <f t="shared" si="2"/>
        <v>0.37354441620950413</v>
      </c>
      <c r="W69" s="18">
        <f t="shared" si="3"/>
        <v>0.10770861118439534</v>
      </c>
      <c r="X69" s="20">
        <f t="shared" si="4"/>
        <v>5.0096910751145786E-2</v>
      </c>
    </row>
    <row r="70" spans="1:24" s="3" customFormat="1" ht="11.25" customHeight="1" x14ac:dyDescent="0.2">
      <c r="A70" s="2">
        <v>6223</v>
      </c>
      <c r="B70" s="4" t="s">
        <v>19</v>
      </c>
      <c r="C70" s="4" t="s">
        <v>9</v>
      </c>
      <c r="D70" s="4">
        <v>805012376</v>
      </c>
      <c r="E70" s="4" t="s">
        <v>49</v>
      </c>
      <c r="F70" s="4" t="s">
        <v>449</v>
      </c>
      <c r="G70" s="4" t="s">
        <v>74</v>
      </c>
      <c r="H70" s="4" t="s">
        <v>10</v>
      </c>
      <c r="I70" s="4" t="s">
        <v>450</v>
      </c>
      <c r="J70" s="4" t="s">
        <v>178</v>
      </c>
      <c r="K70" s="4" t="s">
        <v>179</v>
      </c>
      <c r="L70" s="4" t="s">
        <v>12</v>
      </c>
      <c r="M70" s="4">
        <v>7731504</v>
      </c>
      <c r="N70" s="4">
        <v>11811842</v>
      </c>
      <c r="O70" s="4">
        <v>2515869</v>
      </c>
      <c r="P70" s="4">
        <v>5056420</v>
      </c>
      <c r="Q70" s="4">
        <v>6755422</v>
      </c>
      <c r="R70" s="4">
        <v>32679</v>
      </c>
      <c r="S70" s="4">
        <v>87436</v>
      </c>
      <c r="T70" s="18">
        <f t="shared" si="0"/>
        <v>3.0730948232996234</v>
      </c>
      <c r="U70" s="18">
        <f t="shared" si="1"/>
        <v>0.42808056524968757</v>
      </c>
      <c r="V70" s="28">
        <f t="shared" si="2"/>
        <v>0.37374765542797017</v>
      </c>
      <c r="W70" s="18">
        <f t="shared" si="3"/>
        <v>4.8374476087504233E-3</v>
      </c>
      <c r="X70" s="20">
        <f t="shared" si="4"/>
        <v>2.7666303020307927E-3</v>
      </c>
    </row>
    <row r="71" spans="1:24" s="3" customFormat="1" ht="11.25" customHeight="1" x14ac:dyDescent="0.2">
      <c r="A71" s="2">
        <v>28629</v>
      </c>
      <c r="B71" s="4" t="s">
        <v>19</v>
      </c>
      <c r="C71" s="4" t="s">
        <v>9</v>
      </c>
      <c r="D71" s="4">
        <v>900341778</v>
      </c>
      <c r="E71" s="4" t="s">
        <v>49</v>
      </c>
      <c r="F71" s="4" t="s">
        <v>911</v>
      </c>
      <c r="G71" s="4" t="s">
        <v>78</v>
      </c>
      <c r="H71" s="4" t="s">
        <v>10</v>
      </c>
      <c r="I71" s="4" t="s">
        <v>912</v>
      </c>
      <c r="J71" s="4" t="s">
        <v>13</v>
      </c>
      <c r="K71" s="4" t="s">
        <v>325</v>
      </c>
      <c r="L71" s="4" t="s">
        <v>12</v>
      </c>
      <c r="M71" s="4">
        <v>3204836</v>
      </c>
      <c r="N71" s="4">
        <v>7019383</v>
      </c>
      <c r="O71" s="4">
        <v>516186</v>
      </c>
      <c r="P71" s="4">
        <v>5265896</v>
      </c>
      <c r="Q71" s="4">
        <v>1753487</v>
      </c>
      <c r="R71" s="4">
        <v>361428</v>
      </c>
      <c r="S71" s="4">
        <v>847460</v>
      </c>
      <c r="T71" s="18">
        <f t="shared" si="0"/>
        <v>6.2086844664520155</v>
      </c>
      <c r="U71" s="18">
        <f t="shared" si="1"/>
        <v>0.75019357114435836</v>
      </c>
      <c r="V71" s="28">
        <f t="shared" si="2"/>
        <v>0.42648384584523163</v>
      </c>
      <c r="W71" s="18">
        <f t="shared" si="3"/>
        <v>0.20611957773282608</v>
      </c>
      <c r="X71" s="20">
        <f t="shared" si="4"/>
        <v>5.1489995630670103E-2</v>
      </c>
    </row>
    <row r="72" spans="1:24" s="3" customFormat="1" ht="11.25" customHeight="1" x14ac:dyDescent="0.2">
      <c r="A72" s="2">
        <v>97</v>
      </c>
      <c r="B72" s="4" t="s">
        <v>19</v>
      </c>
      <c r="C72" s="4" t="s">
        <v>9</v>
      </c>
      <c r="D72" s="4">
        <v>800002609</v>
      </c>
      <c r="E72" s="4" t="s">
        <v>49</v>
      </c>
      <c r="F72" s="4" t="s">
        <v>303</v>
      </c>
      <c r="G72" s="4" t="s">
        <v>74</v>
      </c>
      <c r="H72" s="4" t="s">
        <v>75</v>
      </c>
      <c r="I72" s="4" t="s">
        <v>304</v>
      </c>
      <c r="J72" s="4" t="s">
        <v>11</v>
      </c>
      <c r="K72" s="4" t="s">
        <v>11</v>
      </c>
      <c r="L72" s="4" t="s">
        <v>12</v>
      </c>
      <c r="M72" s="4">
        <v>10767754</v>
      </c>
      <c r="N72" s="4">
        <v>12484740</v>
      </c>
      <c r="O72" s="4">
        <v>10179374</v>
      </c>
      <c r="P72" s="4">
        <v>10196055</v>
      </c>
      <c r="Q72" s="4">
        <v>2288685</v>
      </c>
      <c r="R72" s="4">
        <v>917110</v>
      </c>
      <c r="S72" s="4">
        <v>2081977</v>
      </c>
      <c r="T72" s="18">
        <f t="shared" si="0"/>
        <v>1.0578011968122991</v>
      </c>
      <c r="U72" s="18">
        <f t="shared" si="1"/>
        <v>0.81668140465880745</v>
      </c>
      <c r="V72" s="28">
        <f t="shared" si="2"/>
        <v>0.44049958284841761</v>
      </c>
      <c r="W72" s="18">
        <f t="shared" si="3"/>
        <v>0.40071482095613858</v>
      </c>
      <c r="X72" s="20">
        <f t="shared" si="4"/>
        <v>7.3458478110076789E-2</v>
      </c>
    </row>
    <row r="73" spans="1:24" s="3" customFormat="1" ht="11.25" customHeight="1" x14ac:dyDescent="0.2">
      <c r="A73" s="2">
        <v>2251</v>
      </c>
      <c r="B73" s="4" t="s">
        <v>21</v>
      </c>
      <c r="C73" s="4" t="s">
        <v>9</v>
      </c>
      <c r="D73" s="4">
        <v>860070698</v>
      </c>
      <c r="E73" s="4" t="s">
        <v>49</v>
      </c>
      <c r="F73" s="4" t="s">
        <v>155</v>
      </c>
      <c r="G73" s="4" t="s">
        <v>74</v>
      </c>
      <c r="H73" s="4" t="s">
        <v>10</v>
      </c>
      <c r="I73" s="4" t="s">
        <v>156</v>
      </c>
      <c r="J73" s="4" t="s">
        <v>11</v>
      </c>
      <c r="K73" s="4" t="s">
        <v>11</v>
      </c>
      <c r="L73" s="4" t="s">
        <v>12</v>
      </c>
      <c r="M73" s="4">
        <v>106624682</v>
      </c>
      <c r="N73" s="4">
        <v>151746086</v>
      </c>
      <c r="O73" s="4">
        <v>68914356</v>
      </c>
      <c r="P73" s="4">
        <v>71356991</v>
      </c>
      <c r="Q73" s="4">
        <v>80389095</v>
      </c>
      <c r="R73" s="4">
        <v>35862586</v>
      </c>
      <c r="S73" s="4">
        <v>78274777</v>
      </c>
      <c r="T73" s="18">
        <f t="shared" si="0"/>
        <v>1.5472056649560797</v>
      </c>
      <c r="U73" s="18">
        <f t="shared" si="1"/>
        <v>0.47023941691649301</v>
      </c>
      <c r="V73" s="28">
        <f t="shared" si="2"/>
        <v>0.45816273612635139</v>
      </c>
      <c r="W73" s="18">
        <f t="shared" si="3"/>
        <v>0.44611257285580835</v>
      </c>
      <c r="X73" s="20">
        <f t="shared" si="4"/>
        <v>0.23633285671697654</v>
      </c>
    </row>
    <row r="74" spans="1:24" s="3" customFormat="1" ht="11.25" customHeight="1" x14ac:dyDescent="0.2">
      <c r="A74" s="2">
        <v>4903</v>
      </c>
      <c r="B74" s="4" t="s">
        <v>21</v>
      </c>
      <c r="C74" s="4" t="s">
        <v>9</v>
      </c>
      <c r="D74" s="4">
        <v>900757947</v>
      </c>
      <c r="E74" s="4" t="s">
        <v>49</v>
      </c>
      <c r="F74" s="4" t="s">
        <v>244</v>
      </c>
      <c r="G74" s="4" t="s">
        <v>74</v>
      </c>
      <c r="H74" s="4" t="s">
        <v>10</v>
      </c>
      <c r="I74" s="4" t="s">
        <v>245</v>
      </c>
      <c r="J74" s="4" t="s">
        <v>11</v>
      </c>
      <c r="K74" s="4" t="s">
        <v>11</v>
      </c>
      <c r="L74" s="4" t="s">
        <v>12</v>
      </c>
      <c r="M74" s="4">
        <v>267811732</v>
      </c>
      <c r="N74" s="4">
        <v>300587182</v>
      </c>
      <c r="O74" s="4">
        <v>156275263</v>
      </c>
      <c r="P74" s="4">
        <v>169372473</v>
      </c>
      <c r="Q74" s="4">
        <v>131214709</v>
      </c>
      <c r="R74" s="4">
        <v>7182799</v>
      </c>
      <c r="S74" s="4">
        <v>15434553</v>
      </c>
      <c r="T74" s="18">
        <f t="shared" si="0"/>
        <v>1.7137180053889911</v>
      </c>
      <c r="U74" s="18">
        <f t="shared" si="1"/>
        <v>0.56347204119968097</v>
      </c>
      <c r="V74" s="28">
        <f t="shared" si="2"/>
        <v>0.4653713651441671</v>
      </c>
      <c r="W74" s="18">
        <f t="shared" si="3"/>
        <v>5.474080653564533E-2</v>
      </c>
      <c r="X74" s="20">
        <f t="shared" si="4"/>
        <v>2.389589254008842E-2</v>
      </c>
    </row>
    <row r="75" spans="1:24" s="3" customFormat="1" ht="11.25" customHeight="1" x14ac:dyDescent="0.2">
      <c r="A75" s="2">
        <v>11871</v>
      </c>
      <c r="B75" s="4" t="s">
        <v>19</v>
      </c>
      <c r="C75" s="4" t="s">
        <v>9</v>
      </c>
      <c r="D75" s="4">
        <v>830083335</v>
      </c>
      <c r="E75" s="4" t="s">
        <v>49</v>
      </c>
      <c r="F75" s="4" t="s">
        <v>578</v>
      </c>
      <c r="G75" s="4" t="s">
        <v>74</v>
      </c>
      <c r="H75" s="4" t="s">
        <v>14</v>
      </c>
      <c r="I75" s="4" t="s">
        <v>579</v>
      </c>
      <c r="J75" s="4" t="s">
        <v>11</v>
      </c>
      <c r="K75" s="4" t="s">
        <v>11</v>
      </c>
      <c r="L75" s="4" t="s">
        <v>12</v>
      </c>
      <c r="M75" s="4">
        <v>21451538</v>
      </c>
      <c r="N75" s="4">
        <v>23951008</v>
      </c>
      <c r="O75" s="4">
        <v>2057884</v>
      </c>
      <c r="P75" s="4">
        <v>10599981</v>
      </c>
      <c r="Q75" s="4">
        <v>13351027</v>
      </c>
      <c r="R75" s="4">
        <v>1619540</v>
      </c>
      <c r="S75" s="4">
        <v>3376901</v>
      </c>
      <c r="T75" s="18">
        <f t="shared" si="0"/>
        <v>10.4240754094983</v>
      </c>
      <c r="U75" s="18">
        <f t="shared" si="1"/>
        <v>0.44256930647762299</v>
      </c>
      <c r="V75" s="28">
        <f t="shared" si="2"/>
        <v>0.47959356818574189</v>
      </c>
      <c r="W75" s="18">
        <f t="shared" si="3"/>
        <v>0.12130452586156855</v>
      </c>
      <c r="X75" s="20">
        <f t="shared" si="4"/>
        <v>6.7618865978417278E-2</v>
      </c>
    </row>
    <row r="76" spans="1:24" s="3" customFormat="1" ht="11.25" customHeight="1" x14ac:dyDescent="0.2">
      <c r="A76" s="2">
        <v>22319</v>
      </c>
      <c r="B76" s="4" t="s">
        <v>19</v>
      </c>
      <c r="C76" s="4" t="s">
        <v>9</v>
      </c>
      <c r="D76" s="4">
        <v>900084822</v>
      </c>
      <c r="E76" s="4" t="s">
        <v>49</v>
      </c>
      <c r="F76" s="4" t="s">
        <v>783</v>
      </c>
      <c r="G76" s="4" t="s">
        <v>74</v>
      </c>
      <c r="H76" s="4" t="s">
        <v>10</v>
      </c>
      <c r="I76" s="4" t="s">
        <v>784</v>
      </c>
      <c r="J76" s="4" t="s">
        <v>11</v>
      </c>
      <c r="K76" s="4" t="s">
        <v>11</v>
      </c>
      <c r="L76" s="4" t="s">
        <v>12</v>
      </c>
      <c r="M76" s="4">
        <v>45149051</v>
      </c>
      <c r="N76" s="4">
        <v>46278647</v>
      </c>
      <c r="O76" s="4">
        <v>3170245</v>
      </c>
      <c r="P76" s="4">
        <v>29627771</v>
      </c>
      <c r="Q76" s="4">
        <v>16650876</v>
      </c>
      <c r="R76" s="4">
        <v>2136483</v>
      </c>
      <c r="S76" s="4">
        <v>3729888</v>
      </c>
      <c r="T76" s="18">
        <f t="shared" ref="T76:T139" si="5">M76/O76</f>
        <v>14.241502155196207</v>
      </c>
      <c r="U76" s="18">
        <f t="shared" ref="U76:U139" si="6">P76/N76</f>
        <v>0.64020391520953501</v>
      </c>
      <c r="V76" s="28">
        <f t="shared" ref="V76:V139" si="7">R76/S76</f>
        <v>0.57280084549455645</v>
      </c>
      <c r="W76" s="18">
        <f t="shared" ref="W76:W139" si="8">R76/Q76</f>
        <v>0.12831054654421786</v>
      </c>
      <c r="X76" s="20">
        <f t="shared" ref="X76:X139" si="9">R76/N76</f>
        <v>4.6165632283934319E-2</v>
      </c>
    </row>
    <row r="77" spans="1:24" s="3" customFormat="1" ht="11.25" customHeight="1" x14ac:dyDescent="0.2">
      <c r="A77" s="2">
        <v>3351</v>
      </c>
      <c r="B77" s="4" t="s">
        <v>21</v>
      </c>
      <c r="C77" s="4" t="s">
        <v>9</v>
      </c>
      <c r="D77" s="4">
        <v>900157189</v>
      </c>
      <c r="E77" s="4" t="s">
        <v>49</v>
      </c>
      <c r="F77" s="4" t="s">
        <v>197</v>
      </c>
      <c r="G77" s="4" t="s">
        <v>74</v>
      </c>
      <c r="H77" s="4" t="s">
        <v>10</v>
      </c>
      <c r="I77" s="4" t="s">
        <v>198</v>
      </c>
      <c r="J77" s="4" t="s">
        <v>11</v>
      </c>
      <c r="K77" s="4" t="s">
        <v>11</v>
      </c>
      <c r="L77" s="4" t="s">
        <v>12</v>
      </c>
      <c r="M77" s="4">
        <v>20805889</v>
      </c>
      <c r="N77" s="4">
        <v>40196731</v>
      </c>
      <c r="O77" s="4">
        <v>4966961</v>
      </c>
      <c r="P77" s="4">
        <v>21104105</v>
      </c>
      <c r="Q77" s="4">
        <v>19092626</v>
      </c>
      <c r="R77" s="4">
        <v>1554542</v>
      </c>
      <c r="S77" s="4">
        <v>2526767</v>
      </c>
      <c r="T77" s="18">
        <f t="shared" si="5"/>
        <v>4.1888569288142188</v>
      </c>
      <c r="U77" s="18">
        <f t="shared" si="6"/>
        <v>0.52502043014393385</v>
      </c>
      <c r="V77" s="28">
        <f t="shared" si="7"/>
        <v>0.61522965908609695</v>
      </c>
      <c r="W77" s="18">
        <f t="shared" si="8"/>
        <v>8.1421068008140945E-2</v>
      </c>
      <c r="X77" s="20">
        <f t="shared" si="9"/>
        <v>3.8673343859728294E-2</v>
      </c>
    </row>
    <row r="78" spans="1:24" s="3" customFormat="1" ht="11.25" customHeight="1" x14ac:dyDescent="0.2">
      <c r="A78" s="2">
        <v>15601</v>
      </c>
      <c r="B78" s="4" t="s">
        <v>19</v>
      </c>
      <c r="C78" s="4" t="s">
        <v>9</v>
      </c>
      <c r="D78" s="4">
        <v>860051814</v>
      </c>
      <c r="E78" s="4" t="s">
        <v>49</v>
      </c>
      <c r="F78" s="4" t="s">
        <v>664</v>
      </c>
      <c r="G78" s="4" t="s">
        <v>74</v>
      </c>
      <c r="H78" s="4" t="s">
        <v>14</v>
      </c>
      <c r="I78" s="4" t="s">
        <v>665</v>
      </c>
      <c r="J78" s="4" t="s">
        <v>11</v>
      </c>
      <c r="K78" s="4" t="s">
        <v>11</v>
      </c>
      <c r="L78" s="4" t="s">
        <v>12</v>
      </c>
      <c r="M78" s="4">
        <v>18638210</v>
      </c>
      <c r="N78" s="4">
        <v>21092426</v>
      </c>
      <c r="O78" s="4">
        <v>1198575</v>
      </c>
      <c r="P78" s="4">
        <v>13249049</v>
      </c>
      <c r="Q78" s="4">
        <v>7843377</v>
      </c>
      <c r="R78" s="4">
        <v>691666</v>
      </c>
      <c r="S78" s="4">
        <v>1115583</v>
      </c>
      <c r="T78" s="18">
        <f t="shared" si="5"/>
        <v>15.550307657009366</v>
      </c>
      <c r="U78" s="18">
        <f t="shared" si="6"/>
        <v>0.62814249057931981</v>
      </c>
      <c r="V78" s="28">
        <f t="shared" si="7"/>
        <v>0.62000406962099641</v>
      </c>
      <c r="W78" s="18">
        <f t="shared" si="8"/>
        <v>8.8184719413589324E-2</v>
      </c>
      <c r="X78" s="20">
        <f t="shared" si="9"/>
        <v>3.2792150130098834E-2</v>
      </c>
    </row>
    <row r="79" spans="1:24" s="3" customFormat="1" ht="11.25" customHeight="1" x14ac:dyDescent="0.2">
      <c r="A79" s="2">
        <v>2579</v>
      </c>
      <c r="B79" s="4" t="s">
        <v>21</v>
      </c>
      <c r="C79" s="4" t="s">
        <v>9</v>
      </c>
      <c r="D79" s="4">
        <v>890302311</v>
      </c>
      <c r="E79" s="4" t="s">
        <v>49</v>
      </c>
      <c r="F79" s="4" t="s">
        <v>176</v>
      </c>
      <c r="G79" s="4" t="s">
        <v>78</v>
      </c>
      <c r="H79" s="4" t="s">
        <v>10</v>
      </c>
      <c r="I79" s="4" t="s">
        <v>177</v>
      </c>
      <c r="J79" s="4" t="s">
        <v>178</v>
      </c>
      <c r="K79" s="4" t="s">
        <v>179</v>
      </c>
      <c r="L79" s="4" t="s">
        <v>12</v>
      </c>
      <c r="M79" s="4">
        <v>20227298</v>
      </c>
      <c r="N79" s="4">
        <v>29835457</v>
      </c>
      <c r="O79" s="4">
        <v>1706648</v>
      </c>
      <c r="P79" s="4">
        <v>15477727</v>
      </c>
      <c r="Q79" s="4">
        <v>14357730</v>
      </c>
      <c r="R79" s="4">
        <v>114830</v>
      </c>
      <c r="S79" s="4">
        <v>184463</v>
      </c>
      <c r="T79" s="18">
        <f t="shared" si="5"/>
        <v>11.852062053803714</v>
      </c>
      <c r="U79" s="18">
        <f t="shared" si="6"/>
        <v>0.51876956334203295</v>
      </c>
      <c r="V79" s="28">
        <f t="shared" si="7"/>
        <v>0.62250966318448686</v>
      </c>
      <c r="W79" s="18">
        <f t="shared" si="8"/>
        <v>7.9977823792479735E-3</v>
      </c>
      <c r="X79" s="20">
        <f t="shared" si="9"/>
        <v>3.8487763066608967E-3</v>
      </c>
    </row>
    <row r="80" spans="1:24" s="3" customFormat="1" ht="11.25" customHeight="1" x14ac:dyDescent="0.2">
      <c r="A80" s="2">
        <v>5357</v>
      </c>
      <c r="B80" s="4" t="s">
        <v>19</v>
      </c>
      <c r="C80" s="4" t="s">
        <v>9</v>
      </c>
      <c r="D80" s="4">
        <v>802015544</v>
      </c>
      <c r="E80" s="4" t="s">
        <v>49</v>
      </c>
      <c r="F80" s="4" t="s">
        <v>425</v>
      </c>
      <c r="G80" s="4" t="s">
        <v>78</v>
      </c>
      <c r="H80" s="4" t="s">
        <v>10</v>
      </c>
      <c r="I80" s="4" t="s">
        <v>426</v>
      </c>
      <c r="J80" s="4" t="s">
        <v>17</v>
      </c>
      <c r="K80" s="4" t="s">
        <v>18</v>
      </c>
      <c r="L80" s="4" t="s">
        <v>12</v>
      </c>
      <c r="M80" s="4">
        <v>4329693</v>
      </c>
      <c r="N80" s="4">
        <v>6302224</v>
      </c>
      <c r="O80" s="4">
        <v>1914645</v>
      </c>
      <c r="P80" s="4">
        <v>5813517</v>
      </c>
      <c r="Q80" s="4">
        <v>488707</v>
      </c>
      <c r="R80" s="4">
        <v>45698</v>
      </c>
      <c r="S80" s="4">
        <v>73154</v>
      </c>
      <c r="T80" s="18">
        <f t="shared" si="5"/>
        <v>2.2613554993223288</v>
      </c>
      <c r="U80" s="18">
        <f t="shared" si="6"/>
        <v>0.92245483499158387</v>
      </c>
      <c r="V80" s="28">
        <f t="shared" si="7"/>
        <v>0.62468217732454823</v>
      </c>
      <c r="W80" s="18">
        <f t="shared" si="8"/>
        <v>9.3507971033768705E-2</v>
      </c>
      <c r="X80" s="20">
        <f t="shared" si="9"/>
        <v>7.2510910434157843E-3</v>
      </c>
    </row>
    <row r="81" spans="1:24" s="3" customFormat="1" ht="11.25" customHeight="1" x14ac:dyDescent="0.2">
      <c r="A81" s="2">
        <v>365</v>
      </c>
      <c r="B81" s="4" t="s">
        <v>24</v>
      </c>
      <c r="C81" s="4" t="s">
        <v>9</v>
      </c>
      <c r="D81" s="4">
        <v>805017133</v>
      </c>
      <c r="E81" s="4" t="s">
        <v>49</v>
      </c>
      <c r="F81" s="4" t="s">
        <v>282</v>
      </c>
      <c r="G81" s="4" t="s">
        <v>74</v>
      </c>
      <c r="H81" s="4" t="s">
        <v>75</v>
      </c>
      <c r="I81" s="4" t="s">
        <v>283</v>
      </c>
      <c r="J81" s="4" t="s">
        <v>178</v>
      </c>
      <c r="K81" s="4" t="s">
        <v>179</v>
      </c>
      <c r="L81" s="4" t="s">
        <v>12</v>
      </c>
      <c r="M81" s="4">
        <v>53551037</v>
      </c>
      <c r="N81" s="4">
        <v>60926516</v>
      </c>
      <c r="O81" s="4">
        <v>37876755</v>
      </c>
      <c r="P81" s="4">
        <v>52133350</v>
      </c>
      <c r="Q81" s="4">
        <v>8793166</v>
      </c>
      <c r="R81" s="4">
        <v>9993112</v>
      </c>
      <c r="S81" s="4">
        <v>15338075</v>
      </c>
      <c r="T81" s="18">
        <f t="shared" si="5"/>
        <v>1.4138232538663884</v>
      </c>
      <c r="U81" s="18">
        <f t="shared" si="6"/>
        <v>0.85567587682184221</v>
      </c>
      <c r="V81" s="28">
        <f t="shared" si="7"/>
        <v>0.65152321917841716</v>
      </c>
      <c r="W81" s="18">
        <f t="shared" si="8"/>
        <v>1.1364634762951138</v>
      </c>
      <c r="X81" s="20">
        <f t="shared" si="9"/>
        <v>0.16401909474029336</v>
      </c>
    </row>
    <row r="82" spans="1:24" s="3" customFormat="1" ht="11.25" customHeight="1" x14ac:dyDescent="0.2">
      <c r="A82" s="2">
        <v>1949</v>
      </c>
      <c r="B82" s="4" t="s">
        <v>21</v>
      </c>
      <c r="C82" s="4" t="s">
        <v>9</v>
      </c>
      <c r="D82" s="4">
        <v>860002576</v>
      </c>
      <c r="E82" s="4" t="s">
        <v>49</v>
      </c>
      <c r="F82" s="4" t="s">
        <v>141</v>
      </c>
      <c r="G82" s="4" t="s">
        <v>74</v>
      </c>
      <c r="H82" s="4" t="s">
        <v>75</v>
      </c>
      <c r="I82" s="4" t="s">
        <v>142</v>
      </c>
      <c r="J82" s="4" t="s">
        <v>11</v>
      </c>
      <c r="K82" s="4" t="s">
        <v>11</v>
      </c>
      <c r="L82" s="4" t="s">
        <v>12</v>
      </c>
      <c r="M82" s="4">
        <v>620173382</v>
      </c>
      <c r="N82" s="4">
        <v>728894335</v>
      </c>
      <c r="O82" s="4">
        <v>441941155</v>
      </c>
      <c r="P82" s="4">
        <v>463176872</v>
      </c>
      <c r="Q82" s="4">
        <v>265717463</v>
      </c>
      <c r="R82" s="4">
        <v>4477766</v>
      </c>
      <c r="S82" s="4">
        <v>6436639</v>
      </c>
      <c r="T82" s="18">
        <f t="shared" si="5"/>
        <v>1.4032940245178116</v>
      </c>
      <c r="U82" s="18">
        <f t="shared" si="6"/>
        <v>0.63545132642579805</v>
      </c>
      <c r="V82" s="28">
        <f t="shared" si="7"/>
        <v>0.69566834492349194</v>
      </c>
      <c r="W82" s="18">
        <f t="shared" si="8"/>
        <v>1.6851606023349695E-2</v>
      </c>
      <c r="X82" s="20">
        <f t="shared" si="9"/>
        <v>6.143230623407164E-3</v>
      </c>
    </row>
    <row r="83" spans="1:24" s="3" customFormat="1" ht="11.25" customHeight="1" x14ac:dyDescent="0.2">
      <c r="A83" s="2">
        <v>27427</v>
      </c>
      <c r="B83" s="4" t="s">
        <v>19</v>
      </c>
      <c r="C83" s="4" t="s">
        <v>9</v>
      </c>
      <c r="D83" s="4">
        <v>900298074</v>
      </c>
      <c r="E83" s="4" t="s">
        <v>49</v>
      </c>
      <c r="F83" s="4" t="s">
        <v>880</v>
      </c>
      <c r="G83" s="4" t="s">
        <v>74</v>
      </c>
      <c r="H83" s="4" t="s">
        <v>10</v>
      </c>
      <c r="I83" s="4" t="s">
        <v>881</v>
      </c>
      <c r="J83" s="4" t="s">
        <v>178</v>
      </c>
      <c r="K83" s="4" t="s">
        <v>179</v>
      </c>
      <c r="L83" s="4" t="s">
        <v>12</v>
      </c>
      <c r="M83" s="4">
        <v>77753137</v>
      </c>
      <c r="N83" s="4">
        <v>100717315</v>
      </c>
      <c r="O83" s="4">
        <v>516186</v>
      </c>
      <c r="P83" s="4">
        <v>71040988</v>
      </c>
      <c r="Q83" s="4">
        <v>29676327</v>
      </c>
      <c r="R83" s="4">
        <v>10009199</v>
      </c>
      <c r="S83" s="4">
        <v>14365778</v>
      </c>
      <c r="T83" s="18">
        <f t="shared" si="5"/>
        <v>150.63007714273536</v>
      </c>
      <c r="U83" s="18">
        <f t="shared" si="6"/>
        <v>0.70535029652051384</v>
      </c>
      <c r="V83" s="29">
        <f t="shared" si="7"/>
        <v>0.69673908367510617</v>
      </c>
      <c r="W83" s="18">
        <f t="shared" si="8"/>
        <v>0.3372789024733418</v>
      </c>
      <c r="X83" s="20">
        <f t="shared" si="9"/>
        <v>9.9379128603656677E-2</v>
      </c>
    </row>
    <row r="84" spans="1:24" s="3" customFormat="1" ht="11.25" customHeight="1" x14ac:dyDescent="0.2">
      <c r="A84" s="2">
        <v>1753</v>
      </c>
      <c r="B84" s="4" t="s">
        <v>21</v>
      </c>
      <c r="C84" s="4" t="s">
        <v>9</v>
      </c>
      <c r="D84" s="4">
        <v>830128434</v>
      </c>
      <c r="E84" s="4" t="s">
        <v>49</v>
      </c>
      <c r="F84" s="4" t="s">
        <v>134</v>
      </c>
      <c r="G84" s="4" t="s">
        <v>74</v>
      </c>
      <c r="H84" s="4" t="s">
        <v>10</v>
      </c>
      <c r="I84" s="4" t="s">
        <v>135</v>
      </c>
      <c r="J84" s="4" t="s">
        <v>23</v>
      </c>
      <c r="K84" s="4" t="s">
        <v>136</v>
      </c>
      <c r="L84" s="4" t="s">
        <v>12</v>
      </c>
      <c r="M84" s="4">
        <v>346936867</v>
      </c>
      <c r="N84" s="4">
        <v>452705626</v>
      </c>
      <c r="O84" s="4">
        <v>274129003</v>
      </c>
      <c r="P84" s="4">
        <v>274214684</v>
      </c>
      <c r="Q84" s="4">
        <v>178490942</v>
      </c>
      <c r="R84" s="4">
        <v>48876966</v>
      </c>
      <c r="S84" s="4">
        <v>69777122</v>
      </c>
      <c r="T84" s="18">
        <f t="shared" si="5"/>
        <v>1.2655970845959703</v>
      </c>
      <c r="U84" s="18">
        <f t="shared" si="6"/>
        <v>0.60572404726421492</v>
      </c>
      <c r="V84" s="29">
        <f t="shared" si="7"/>
        <v>0.70047265635289457</v>
      </c>
      <c r="W84" s="18">
        <f t="shared" si="8"/>
        <v>0.27383443357030407</v>
      </c>
      <c r="X84" s="20">
        <f t="shared" si="9"/>
        <v>0.10796633218779569</v>
      </c>
    </row>
    <row r="85" spans="1:24" s="3" customFormat="1" ht="11.25" customHeight="1" x14ac:dyDescent="0.2">
      <c r="A85" s="2">
        <v>1505</v>
      </c>
      <c r="B85" s="4" t="s">
        <v>19</v>
      </c>
      <c r="C85" s="4" t="s">
        <v>9</v>
      </c>
      <c r="D85" s="4">
        <v>800082225</v>
      </c>
      <c r="E85" s="4" t="s">
        <v>49</v>
      </c>
      <c r="F85" s="4" t="s">
        <v>332</v>
      </c>
      <c r="G85" s="4" t="s">
        <v>74</v>
      </c>
      <c r="H85" s="4" t="s">
        <v>10</v>
      </c>
      <c r="I85" s="4" t="s">
        <v>333</v>
      </c>
      <c r="J85" s="4" t="s">
        <v>11</v>
      </c>
      <c r="K85" s="4" t="s">
        <v>11</v>
      </c>
      <c r="L85" s="4" t="s">
        <v>12</v>
      </c>
      <c r="M85" s="4">
        <v>4062444</v>
      </c>
      <c r="N85" s="4">
        <v>4167763</v>
      </c>
      <c r="O85" s="4">
        <v>2424552</v>
      </c>
      <c r="P85" s="4">
        <v>2653907</v>
      </c>
      <c r="Q85" s="4">
        <v>1513856</v>
      </c>
      <c r="R85" s="4">
        <v>293737</v>
      </c>
      <c r="S85" s="4">
        <v>416664</v>
      </c>
      <c r="T85" s="18">
        <f t="shared" si="5"/>
        <v>1.6755441830078299</v>
      </c>
      <c r="U85" s="18">
        <f t="shared" si="6"/>
        <v>0.63677013304259378</v>
      </c>
      <c r="V85" s="29">
        <f t="shared" si="7"/>
        <v>0.70497331182919576</v>
      </c>
      <c r="W85" s="18">
        <f t="shared" si="8"/>
        <v>0.1940323253995096</v>
      </c>
      <c r="X85" s="20">
        <f t="shared" si="9"/>
        <v>7.0478335740300019E-2</v>
      </c>
    </row>
    <row r="86" spans="1:24" s="3" customFormat="1" ht="11.25" customHeight="1" x14ac:dyDescent="0.2">
      <c r="A86" s="2">
        <v>5759</v>
      </c>
      <c r="B86" s="4" t="s">
        <v>21</v>
      </c>
      <c r="C86" s="4" t="s">
        <v>9</v>
      </c>
      <c r="D86" s="4">
        <v>901308114</v>
      </c>
      <c r="E86" s="4" t="s">
        <v>49</v>
      </c>
      <c r="F86" s="4" t="s">
        <v>270</v>
      </c>
      <c r="G86" s="4" t="s">
        <v>78</v>
      </c>
      <c r="H86" s="4" t="s">
        <v>10</v>
      </c>
      <c r="I86" s="4" t="s">
        <v>271</v>
      </c>
      <c r="J86" s="4" t="s">
        <v>11</v>
      </c>
      <c r="K86" s="4" t="s">
        <v>11</v>
      </c>
      <c r="L86" s="4" t="s">
        <v>12</v>
      </c>
      <c r="M86" s="4">
        <v>43063626</v>
      </c>
      <c r="N86" s="4">
        <v>63290267</v>
      </c>
      <c r="O86" s="4">
        <v>42410617</v>
      </c>
      <c r="P86" s="4">
        <v>44156200</v>
      </c>
      <c r="Q86" s="4">
        <v>19134067</v>
      </c>
      <c r="R86" s="4">
        <v>6820555</v>
      </c>
      <c r="S86" s="4">
        <v>9465956</v>
      </c>
      <c r="T86" s="18">
        <f t="shared" si="5"/>
        <v>1.015397300161891</v>
      </c>
      <c r="U86" s="18">
        <f t="shared" si="6"/>
        <v>0.69767757497373173</v>
      </c>
      <c r="V86" s="29">
        <f t="shared" si="7"/>
        <v>0.72053525285771458</v>
      </c>
      <c r="W86" s="18">
        <f t="shared" si="8"/>
        <v>0.35646133150887366</v>
      </c>
      <c r="X86" s="20">
        <f t="shared" si="9"/>
        <v>0.10776625416985522</v>
      </c>
    </row>
    <row r="87" spans="1:24" s="3" customFormat="1" ht="11.25" customHeight="1" x14ac:dyDescent="0.2">
      <c r="A87" s="2">
        <v>18649</v>
      </c>
      <c r="B87" s="4" t="s">
        <v>19</v>
      </c>
      <c r="C87" s="4" t="s">
        <v>9</v>
      </c>
      <c r="D87" s="4">
        <v>890406136</v>
      </c>
      <c r="E87" s="4" t="s">
        <v>49</v>
      </c>
      <c r="F87" s="4" t="s">
        <v>724</v>
      </c>
      <c r="G87" s="4" t="s">
        <v>74</v>
      </c>
      <c r="H87" s="4" t="s">
        <v>75</v>
      </c>
      <c r="I87" s="4" t="s">
        <v>725</v>
      </c>
      <c r="J87" s="4" t="s">
        <v>26</v>
      </c>
      <c r="K87" s="4" t="s">
        <v>27</v>
      </c>
      <c r="L87" s="4" t="s">
        <v>12</v>
      </c>
      <c r="M87" s="4">
        <v>38591801</v>
      </c>
      <c r="N87" s="4">
        <v>48643069</v>
      </c>
      <c r="O87" s="4">
        <v>731046</v>
      </c>
      <c r="P87" s="4">
        <v>20148727</v>
      </c>
      <c r="Q87" s="4">
        <v>28494342</v>
      </c>
      <c r="R87" s="4">
        <v>2361496</v>
      </c>
      <c r="S87" s="4">
        <v>3225857</v>
      </c>
      <c r="T87" s="18">
        <f t="shared" si="5"/>
        <v>52.789839490264633</v>
      </c>
      <c r="U87" s="18">
        <f t="shared" si="6"/>
        <v>0.41421578478117815</v>
      </c>
      <c r="V87" s="29">
        <f t="shared" si="7"/>
        <v>0.73205228874063544</v>
      </c>
      <c r="W87" s="18">
        <f t="shared" si="8"/>
        <v>8.2875961831299708E-2</v>
      </c>
      <c r="X87" s="20">
        <f t="shared" si="9"/>
        <v>4.8547430261852924E-2</v>
      </c>
    </row>
    <row r="88" spans="1:24" s="3" customFormat="1" ht="11.25" customHeight="1" x14ac:dyDescent="0.2">
      <c r="A88" s="2">
        <v>5045</v>
      </c>
      <c r="B88" s="4" t="s">
        <v>21</v>
      </c>
      <c r="C88" s="4" t="s">
        <v>9</v>
      </c>
      <c r="D88" s="4">
        <v>900839128</v>
      </c>
      <c r="E88" s="4" t="s">
        <v>49</v>
      </c>
      <c r="F88" s="4" t="s">
        <v>252</v>
      </c>
      <c r="G88" s="4" t="s">
        <v>74</v>
      </c>
      <c r="H88" s="4" t="s">
        <v>10</v>
      </c>
      <c r="I88" s="4" t="s">
        <v>253</v>
      </c>
      <c r="J88" s="4" t="s">
        <v>11</v>
      </c>
      <c r="K88" s="4" t="s">
        <v>11</v>
      </c>
      <c r="L88" s="4" t="s">
        <v>12</v>
      </c>
      <c r="M88" s="4">
        <v>41181167</v>
      </c>
      <c r="N88" s="4">
        <v>50713028</v>
      </c>
      <c r="O88" s="4">
        <v>28060239</v>
      </c>
      <c r="P88" s="4">
        <v>35291533</v>
      </c>
      <c r="Q88" s="4">
        <v>15421495</v>
      </c>
      <c r="R88" s="4">
        <v>424763</v>
      </c>
      <c r="S88" s="4">
        <v>558823</v>
      </c>
      <c r="T88" s="18">
        <f t="shared" si="5"/>
        <v>1.4675985831767149</v>
      </c>
      <c r="U88" s="18">
        <f t="shared" si="6"/>
        <v>0.69590664158330284</v>
      </c>
      <c r="V88" s="29">
        <f t="shared" si="7"/>
        <v>0.76010293062382905</v>
      </c>
      <c r="W88" s="18">
        <f t="shared" si="8"/>
        <v>2.7543568246788008E-2</v>
      </c>
      <c r="X88" s="20">
        <f t="shared" si="9"/>
        <v>8.3758161709452644E-3</v>
      </c>
    </row>
    <row r="89" spans="1:24" s="3" customFormat="1" ht="11.25" customHeight="1" x14ac:dyDescent="0.2">
      <c r="A89" s="2">
        <v>6491</v>
      </c>
      <c r="B89" s="4" t="s">
        <v>19</v>
      </c>
      <c r="C89" s="4" t="s">
        <v>9</v>
      </c>
      <c r="D89" s="4">
        <v>805022934</v>
      </c>
      <c r="E89" s="4" t="s">
        <v>49</v>
      </c>
      <c r="F89" s="4" t="s">
        <v>455</v>
      </c>
      <c r="G89" s="4" t="s">
        <v>74</v>
      </c>
      <c r="H89" s="4" t="s">
        <v>10</v>
      </c>
      <c r="I89" s="4" t="s">
        <v>456</v>
      </c>
      <c r="J89" s="4" t="s">
        <v>178</v>
      </c>
      <c r="K89" s="4" t="s">
        <v>179</v>
      </c>
      <c r="L89" s="4" t="s">
        <v>12</v>
      </c>
      <c r="M89" s="4">
        <v>2138766</v>
      </c>
      <c r="N89" s="4">
        <v>2635351</v>
      </c>
      <c r="O89" s="4">
        <v>926526</v>
      </c>
      <c r="P89" s="4">
        <v>1279757</v>
      </c>
      <c r="Q89" s="4">
        <v>1355594</v>
      </c>
      <c r="R89" s="4">
        <v>110363</v>
      </c>
      <c r="S89" s="4">
        <v>144326</v>
      </c>
      <c r="T89" s="18">
        <f t="shared" si="5"/>
        <v>2.3083712707468544</v>
      </c>
      <c r="U89" s="18">
        <f t="shared" si="6"/>
        <v>0.48561159405331583</v>
      </c>
      <c r="V89" s="29">
        <f t="shared" si="7"/>
        <v>0.76467857489295066</v>
      </c>
      <c r="W89" s="18">
        <f t="shared" si="8"/>
        <v>8.1413018942249671E-2</v>
      </c>
      <c r="X89" s="20">
        <f t="shared" si="9"/>
        <v>4.1877913037011008E-2</v>
      </c>
    </row>
    <row r="90" spans="1:24" s="3" customFormat="1" ht="11.25" customHeight="1" x14ac:dyDescent="0.2">
      <c r="A90" s="2">
        <v>31873</v>
      </c>
      <c r="B90" s="4" t="s">
        <v>19</v>
      </c>
      <c r="C90" s="4" t="s">
        <v>9</v>
      </c>
      <c r="D90" s="4">
        <v>900446951</v>
      </c>
      <c r="E90" s="4" t="s">
        <v>49</v>
      </c>
      <c r="F90" s="4" t="s">
        <v>986</v>
      </c>
      <c r="G90" s="4" t="s">
        <v>78</v>
      </c>
      <c r="H90" s="4" t="s">
        <v>10</v>
      </c>
      <c r="I90" s="4" t="s">
        <v>987</v>
      </c>
      <c r="J90" s="4" t="s">
        <v>11</v>
      </c>
      <c r="K90" s="4" t="s">
        <v>11</v>
      </c>
      <c r="L90" s="4" t="s">
        <v>12</v>
      </c>
      <c r="M90" s="4">
        <v>2542447</v>
      </c>
      <c r="N90" s="4">
        <v>3892097</v>
      </c>
      <c r="O90" s="4">
        <v>699098</v>
      </c>
      <c r="P90" s="4">
        <v>4017137</v>
      </c>
      <c r="Q90" s="4">
        <v>-125040</v>
      </c>
      <c r="R90" s="4">
        <v>136119</v>
      </c>
      <c r="S90" s="4">
        <v>166170</v>
      </c>
      <c r="T90" s="18">
        <f t="shared" si="5"/>
        <v>3.6367533593287349</v>
      </c>
      <c r="U90" s="18">
        <f t="shared" si="6"/>
        <v>1.0321266402147737</v>
      </c>
      <c r="V90" s="29">
        <f t="shared" si="7"/>
        <v>0.81915508214479149</v>
      </c>
      <c r="W90" s="18">
        <f t="shared" si="8"/>
        <v>-1.0886036468330134</v>
      </c>
      <c r="X90" s="20">
        <f t="shared" si="9"/>
        <v>3.4973177698294777E-2</v>
      </c>
    </row>
    <row r="91" spans="1:24" s="3" customFormat="1" ht="11.25" customHeight="1" x14ac:dyDescent="0.2">
      <c r="A91" s="2">
        <v>4537</v>
      </c>
      <c r="B91" s="4" t="s">
        <v>21</v>
      </c>
      <c r="C91" s="4" t="s">
        <v>9</v>
      </c>
      <c r="D91" s="4">
        <v>900551847</v>
      </c>
      <c r="E91" s="4" t="s">
        <v>49</v>
      </c>
      <c r="F91" s="4" t="s">
        <v>238</v>
      </c>
      <c r="G91" s="4" t="s">
        <v>74</v>
      </c>
      <c r="H91" s="4" t="s">
        <v>105</v>
      </c>
      <c r="I91" s="4" t="s">
        <v>239</v>
      </c>
      <c r="J91" s="4" t="s">
        <v>11</v>
      </c>
      <c r="K91" s="4" t="s">
        <v>11</v>
      </c>
      <c r="L91" s="4" t="s">
        <v>12</v>
      </c>
      <c r="M91" s="4">
        <v>39815199</v>
      </c>
      <c r="N91" s="4">
        <v>44660281</v>
      </c>
      <c r="O91" s="4">
        <v>6197175</v>
      </c>
      <c r="P91" s="4">
        <v>6277015</v>
      </c>
      <c r="Q91" s="4">
        <v>38383266</v>
      </c>
      <c r="R91" s="4">
        <v>2734503</v>
      </c>
      <c r="S91" s="4">
        <v>3274176</v>
      </c>
      <c r="T91" s="18">
        <f t="shared" si="5"/>
        <v>6.4247336891406164</v>
      </c>
      <c r="U91" s="18">
        <f t="shared" si="6"/>
        <v>0.14055028001279257</v>
      </c>
      <c r="V91" s="29">
        <f t="shared" si="7"/>
        <v>0.83517288013839208</v>
      </c>
      <c r="W91" s="18">
        <f t="shared" si="8"/>
        <v>7.1242061579647756E-2</v>
      </c>
      <c r="X91" s="20">
        <f t="shared" si="9"/>
        <v>6.1228969875939655E-2</v>
      </c>
    </row>
    <row r="92" spans="1:24" s="3" customFormat="1" ht="11.25" customHeight="1" x14ac:dyDescent="0.2">
      <c r="A92" s="2">
        <v>39021</v>
      </c>
      <c r="B92" s="4" t="s">
        <v>19</v>
      </c>
      <c r="C92" s="4" t="s">
        <v>9</v>
      </c>
      <c r="D92" s="4">
        <v>900895205</v>
      </c>
      <c r="E92" s="4" t="s">
        <v>49</v>
      </c>
      <c r="F92" s="4" t="s">
        <v>1083</v>
      </c>
      <c r="G92" s="4" t="s">
        <v>74</v>
      </c>
      <c r="H92" s="4" t="s">
        <v>10</v>
      </c>
      <c r="I92" s="4" t="s">
        <v>1084</v>
      </c>
      <c r="J92" s="4" t="s">
        <v>17</v>
      </c>
      <c r="K92" s="4" t="s">
        <v>18</v>
      </c>
      <c r="L92" s="4" t="s">
        <v>12</v>
      </c>
      <c r="M92" s="4">
        <v>98573997</v>
      </c>
      <c r="N92" s="4">
        <v>133987429</v>
      </c>
      <c r="O92" s="4">
        <v>774590</v>
      </c>
      <c r="P92" s="4">
        <v>105259607</v>
      </c>
      <c r="Q92" s="4">
        <v>28727822</v>
      </c>
      <c r="R92" s="4">
        <v>6507750</v>
      </c>
      <c r="S92" s="4">
        <v>7633969</v>
      </c>
      <c r="T92" s="18">
        <f t="shared" si="5"/>
        <v>127.25957861578384</v>
      </c>
      <c r="U92" s="18">
        <f t="shared" si="6"/>
        <v>0.7855931544145085</v>
      </c>
      <c r="V92" s="29">
        <f t="shared" si="7"/>
        <v>0.85247267836691498</v>
      </c>
      <c r="W92" s="18">
        <f t="shared" si="8"/>
        <v>0.22653126993059203</v>
      </c>
      <c r="X92" s="20">
        <f t="shared" si="9"/>
        <v>4.8569855012293731E-2</v>
      </c>
    </row>
    <row r="93" spans="1:24" s="3" customFormat="1" ht="11.25" customHeight="1" x14ac:dyDescent="0.2">
      <c r="A93" s="2">
        <v>2089</v>
      </c>
      <c r="B93" s="4" t="s">
        <v>19</v>
      </c>
      <c r="C93" s="4" t="s">
        <v>9</v>
      </c>
      <c r="D93" s="4">
        <v>800117139</v>
      </c>
      <c r="E93" s="4" t="s">
        <v>49</v>
      </c>
      <c r="F93" s="4" t="s">
        <v>348</v>
      </c>
      <c r="G93" s="4" t="s">
        <v>74</v>
      </c>
      <c r="H93" s="4" t="s">
        <v>10</v>
      </c>
      <c r="I93" s="4" t="s">
        <v>349</v>
      </c>
      <c r="J93" s="4" t="s">
        <v>13</v>
      </c>
      <c r="K93" s="4" t="s">
        <v>103</v>
      </c>
      <c r="L93" s="4" t="s">
        <v>12</v>
      </c>
      <c r="M93" s="4">
        <v>16490475</v>
      </c>
      <c r="N93" s="4">
        <v>17698371</v>
      </c>
      <c r="O93" s="4">
        <v>4440729</v>
      </c>
      <c r="P93" s="4">
        <v>9946003</v>
      </c>
      <c r="Q93" s="4">
        <v>7752368</v>
      </c>
      <c r="R93" s="4">
        <v>735744</v>
      </c>
      <c r="S93" s="4">
        <v>801237</v>
      </c>
      <c r="T93" s="18">
        <f t="shared" si="5"/>
        <v>3.7134612357565615</v>
      </c>
      <c r="U93" s="18">
        <f t="shared" si="6"/>
        <v>0.56197279399330025</v>
      </c>
      <c r="V93" s="29">
        <f t="shared" si="7"/>
        <v>0.91826014025812586</v>
      </c>
      <c r="W93" s="18">
        <f t="shared" si="8"/>
        <v>9.4905711390377748E-2</v>
      </c>
      <c r="X93" s="20">
        <f t="shared" si="9"/>
        <v>4.1571283594405387E-2</v>
      </c>
    </row>
    <row r="94" spans="1:24" s="3" customFormat="1" ht="11.25" customHeight="1" x14ac:dyDescent="0.2">
      <c r="A94" s="2">
        <v>28193</v>
      </c>
      <c r="B94" s="4" t="s">
        <v>19</v>
      </c>
      <c r="C94" s="4" t="s">
        <v>9</v>
      </c>
      <c r="D94" s="4">
        <v>900328866</v>
      </c>
      <c r="E94" s="4" t="s">
        <v>49</v>
      </c>
      <c r="F94" s="4" t="s">
        <v>899</v>
      </c>
      <c r="G94" s="4" t="s">
        <v>126</v>
      </c>
      <c r="H94" s="4" t="s">
        <v>10</v>
      </c>
      <c r="I94" s="4" t="s">
        <v>900</v>
      </c>
      <c r="J94" s="4" t="s">
        <v>11</v>
      </c>
      <c r="K94" s="4" t="s">
        <v>11</v>
      </c>
      <c r="L94" s="4" t="s">
        <v>12</v>
      </c>
      <c r="M94" s="4">
        <v>3348231</v>
      </c>
      <c r="N94" s="4">
        <v>4293600</v>
      </c>
      <c r="O94" s="4">
        <v>4336768</v>
      </c>
      <c r="P94" s="4">
        <v>2625305</v>
      </c>
      <c r="Q94" s="4">
        <v>1668295</v>
      </c>
      <c r="R94" s="4">
        <v>363805</v>
      </c>
      <c r="S94" s="4">
        <v>375545</v>
      </c>
      <c r="T94" s="18">
        <f t="shared" si="5"/>
        <v>0.77205674825123227</v>
      </c>
      <c r="U94" s="18">
        <f t="shared" si="6"/>
        <v>0.61144610583193593</v>
      </c>
      <c r="V94" s="29">
        <f t="shared" si="7"/>
        <v>0.96873876632627254</v>
      </c>
      <c r="W94" s="18">
        <f t="shared" si="8"/>
        <v>0.21806994566308716</v>
      </c>
      <c r="X94" s="20">
        <f t="shared" si="9"/>
        <v>8.4731926588410653E-2</v>
      </c>
    </row>
    <row r="95" spans="1:24" s="3" customFormat="1" ht="11.25" customHeight="1" x14ac:dyDescent="0.2">
      <c r="A95" s="2">
        <v>20731</v>
      </c>
      <c r="B95" s="4" t="s">
        <v>19</v>
      </c>
      <c r="C95" s="4" t="s">
        <v>9</v>
      </c>
      <c r="D95" s="4">
        <v>900013343</v>
      </c>
      <c r="E95" s="4" t="s">
        <v>49</v>
      </c>
      <c r="F95" s="4" t="s">
        <v>750</v>
      </c>
      <c r="G95" s="4" t="s">
        <v>74</v>
      </c>
      <c r="H95" s="4" t="s">
        <v>14</v>
      </c>
      <c r="I95" s="4" t="s">
        <v>751</v>
      </c>
      <c r="J95" s="4" t="s">
        <v>11</v>
      </c>
      <c r="K95" s="4" t="s">
        <v>11</v>
      </c>
      <c r="L95" s="4" t="s">
        <v>12</v>
      </c>
      <c r="M95" s="4">
        <v>1918050</v>
      </c>
      <c r="N95" s="4">
        <v>1953398</v>
      </c>
      <c r="O95" s="4">
        <v>516186</v>
      </c>
      <c r="P95" s="4">
        <v>1163134</v>
      </c>
      <c r="Q95" s="4">
        <v>790264</v>
      </c>
      <c r="R95" s="4">
        <v>275191</v>
      </c>
      <c r="S95" s="4">
        <v>279094</v>
      </c>
      <c r="T95" s="18">
        <f t="shared" si="5"/>
        <v>3.7158117422789458</v>
      </c>
      <c r="U95" s="18">
        <f t="shared" si="6"/>
        <v>0.59544137958572707</v>
      </c>
      <c r="V95" s="29">
        <f t="shared" si="7"/>
        <v>0.9860154643238479</v>
      </c>
      <c r="W95" s="18">
        <f t="shared" si="8"/>
        <v>0.34822666855633055</v>
      </c>
      <c r="X95" s="20">
        <f t="shared" si="9"/>
        <v>0.14087810062260736</v>
      </c>
    </row>
    <row r="96" spans="1:24" s="3" customFormat="1" ht="11.25" customHeight="1" x14ac:dyDescent="0.2">
      <c r="A96" s="2">
        <v>11153</v>
      </c>
      <c r="B96" s="4" t="s">
        <v>19</v>
      </c>
      <c r="C96" s="4" t="s">
        <v>9</v>
      </c>
      <c r="D96" s="4">
        <v>830058620</v>
      </c>
      <c r="E96" s="4" t="s">
        <v>49</v>
      </c>
      <c r="F96" s="4" t="s">
        <v>554</v>
      </c>
      <c r="G96" s="4" t="s">
        <v>78</v>
      </c>
      <c r="H96" s="4" t="s">
        <v>105</v>
      </c>
      <c r="I96" s="4" t="s">
        <v>555</v>
      </c>
      <c r="J96" s="4" t="s">
        <v>11</v>
      </c>
      <c r="K96" s="4" t="s">
        <v>11</v>
      </c>
      <c r="L96" s="4" t="s">
        <v>12</v>
      </c>
      <c r="M96" s="4">
        <v>7383919</v>
      </c>
      <c r="N96" s="4">
        <v>8024661</v>
      </c>
      <c r="O96" s="4">
        <v>1198575</v>
      </c>
      <c r="P96" s="4">
        <v>4272424</v>
      </c>
      <c r="Q96" s="4">
        <v>3752237</v>
      </c>
      <c r="R96" s="4">
        <v>804595</v>
      </c>
      <c r="S96" s="4">
        <v>804679</v>
      </c>
      <c r="T96" s="18">
        <f t="shared" si="5"/>
        <v>6.1605815238929562</v>
      </c>
      <c r="U96" s="18">
        <f t="shared" si="6"/>
        <v>0.53241177415469643</v>
      </c>
      <c r="V96" s="29">
        <f t="shared" si="7"/>
        <v>0.99989561054780851</v>
      </c>
      <c r="W96" s="18">
        <f t="shared" si="8"/>
        <v>0.21443075157566008</v>
      </c>
      <c r="X96" s="20">
        <f t="shared" si="9"/>
        <v>0.10026529469593794</v>
      </c>
    </row>
    <row r="97" spans="1:24" s="3" customFormat="1" ht="11.25" customHeight="1" x14ac:dyDescent="0.2">
      <c r="A97" s="2">
        <v>42595</v>
      </c>
      <c r="B97" s="4" t="s">
        <v>19</v>
      </c>
      <c r="C97" s="4" t="s">
        <v>9</v>
      </c>
      <c r="D97" s="4">
        <v>901298972</v>
      </c>
      <c r="E97" s="4" t="s">
        <v>49</v>
      </c>
      <c r="F97" s="4" t="s">
        <v>1099</v>
      </c>
      <c r="G97" s="4" t="s">
        <v>74</v>
      </c>
      <c r="H97" s="4" t="s">
        <v>10</v>
      </c>
      <c r="I97" s="4" t="s">
        <v>1100</v>
      </c>
      <c r="J97" s="4" t="s">
        <v>11</v>
      </c>
      <c r="K97" s="4" t="s">
        <v>11</v>
      </c>
      <c r="L97" s="4" t="s">
        <v>12</v>
      </c>
      <c r="M97" s="4">
        <v>25820716</v>
      </c>
      <c r="N97" s="4">
        <v>123859421</v>
      </c>
      <c r="O97" s="4">
        <v>97578</v>
      </c>
      <c r="P97" s="4">
        <v>100911673</v>
      </c>
      <c r="Q97" s="4">
        <v>22947748</v>
      </c>
      <c r="R97" s="4">
        <v>11655127</v>
      </c>
      <c r="S97" s="4">
        <v>11638148</v>
      </c>
      <c r="T97" s="18">
        <f t="shared" si="5"/>
        <v>264.61616347947285</v>
      </c>
      <c r="U97" s="18">
        <f t="shared" si="6"/>
        <v>0.81472747236562648</v>
      </c>
      <c r="V97" s="29">
        <f t="shared" si="7"/>
        <v>1.001458909097908</v>
      </c>
      <c r="W97" s="18">
        <f t="shared" si="8"/>
        <v>0.50789850925676894</v>
      </c>
      <c r="X97" s="20">
        <f t="shared" si="9"/>
        <v>9.4099640591731815E-2</v>
      </c>
    </row>
    <row r="98" spans="1:24" s="3" customFormat="1" ht="11.25" customHeight="1" x14ac:dyDescent="0.2">
      <c r="A98" s="2">
        <v>3047</v>
      </c>
      <c r="B98" s="4" t="s">
        <v>21</v>
      </c>
      <c r="C98" s="4" t="s">
        <v>9</v>
      </c>
      <c r="D98" s="4">
        <v>900042771</v>
      </c>
      <c r="E98" s="4" t="s">
        <v>49</v>
      </c>
      <c r="F98" s="4" t="s">
        <v>190</v>
      </c>
      <c r="G98" s="4" t="s">
        <v>74</v>
      </c>
      <c r="H98" s="4" t="s">
        <v>10</v>
      </c>
      <c r="I98" s="4" t="s">
        <v>191</v>
      </c>
      <c r="J98" s="4" t="s">
        <v>11</v>
      </c>
      <c r="K98" s="4" t="s">
        <v>11</v>
      </c>
      <c r="L98" s="4" t="s">
        <v>12</v>
      </c>
      <c r="M98" s="4">
        <v>64302281</v>
      </c>
      <c r="N98" s="4">
        <v>68323432</v>
      </c>
      <c r="O98" s="4">
        <v>52928868</v>
      </c>
      <c r="P98" s="4">
        <v>56879145</v>
      </c>
      <c r="Q98" s="4">
        <v>11444287</v>
      </c>
      <c r="R98" s="4">
        <v>3922236</v>
      </c>
      <c r="S98" s="4">
        <v>3911802</v>
      </c>
      <c r="T98" s="18">
        <f t="shared" si="5"/>
        <v>1.2148810928659952</v>
      </c>
      <c r="U98" s="18">
        <f t="shared" si="6"/>
        <v>0.83249835868900735</v>
      </c>
      <c r="V98" s="29">
        <f t="shared" si="7"/>
        <v>1.0026673129161445</v>
      </c>
      <c r="W98" s="18">
        <f t="shared" si="8"/>
        <v>0.34272436544102747</v>
      </c>
      <c r="X98" s="20">
        <f t="shared" si="9"/>
        <v>5.7406893728640565E-2</v>
      </c>
    </row>
    <row r="99" spans="1:24" s="3" customFormat="1" ht="11.25" customHeight="1" x14ac:dyDescent="0.2">
      <c r="A99" s="2">
        <v>32893</v>
      </c>
      <c r="B99" s="4" t="s">
        <v>19</v>
      </c>
      <c r="C99" s="4" t="s">
        <v>9</v>
      </c>
      <c r="D99" s="4">
        <v>900482537</v>
      </c>
      <c r="E99" s="4" t="s">
        <v>49</v>
      </c>
      <c r="F99" s="4" t="s">
        <v>996</v>
      </c>
      <c r="G99" s="4" t="s">
        <v>74</v>
      </c>
      <c r="H99" s="4" t="s">
        <v>10</v>
      </c>
      <c r="I99" s="4" t="s">
        <v>997</v>
      </c>
      <c r="J99" s="4" t="s">
        <v>11</v>
      </c>
      <c r="K99" s="4" t="s">
        <v>11</v>
      </c>
      <c r="L99" s="4" t="s">
        <v>12</v>
      </c>
      <c r="M99" s="4">
        <v>19326073</v>
      </c>
      <c r="N99" s="4">
        <v>21103800</v>
      </c>
      <c r="O99" s="4">
        <v>3466556</v>
      </c>
      <c r="P99" s="4">
        <v>9239481</v>
      </c>
      <c r="Q99" s="4">
        <v>11864319</v>
      </c>
      <c r="R99" s="4">
        <v>1273858</v>
      </c>
      <c r="S99" s="4">
        <v>1248911</v>
      </c>
      <c r="T99" s="18">
        <f t="shared" si="5"/>
        <v>5.5750067213684131</v>
      </c>
      <c r="U99" s="18">
        <f t="shared" si="6"/>
        <v>0.43781124726352599</v>
      </c>
      <c r="V99" s="29">
        <f t="shared" si="7"/>
        <v>1.0199750022219358</v>
      </c>
      <c r="W99" s="18">
        <f t="shared" si="8"/>
        <v>0.10736882580449834</v>
      </c>
      <c r="X99" s="20">
        <f t="shared" si="9"/>
        <v>6.0361546261810672E-2</v>
      </c>
    </row>
    <row r="100" spans="1:24" s="3" customFormat="1" ht="11.25" customHeight="1" x14ac:dyDescent="0.2">
      <c r="A100" s="2">
        <v>1625</v>
      </c>
      <c r="B100" s="4" t="s">
        <v>21</v>
      </c>
      <c r="C100" s="4" t="s">
        <v>9</v>
      </c>
      <c r="D100" s="4">
        <v>830092234</v>
      </c>
      <c r="E100" s="4" t="s">
        <v>49</v>
      </c>
      <c r="F100" s="4" t="s">
        <v>128</v>
      </c>
      <c r="G100" s="4" t="s">
        <v>74</v>
      </c>
      <c r="H100" s="4" t="s">
        <v>14</v>
      </c>
      <c r="I100" s="4" t="s">
        <v>129</v>
      </c>
      <c r="J100" s="4" t="s">
        <v>11</v>
      </c>
      <c r="K100" s="4" t="s">
        <v>11</v>
      </c>
      <c r="L100" s="4" t="s">
        <v>12</v>
      </c>
      <c r="M100" s="4">
        <v>25290724</v>
      </c>
      <c r="N100" s="4">
        <v>27775616</v>
      </c>
      <c r="O100" s="4">
        <v>20039401</v>
      </c>
      <c r="P100" s="4">
        <v>21604522</v>
      </c>
      <c r="Q100" s="4">
        <v>6171094</v>
      </c>
      <c r="R100" s="4">
        <v>818507</v>
      </c>
      <c r="S100" s="4">
        <v>788459</v>
      </c>
      <c r="T100" s="18">
        <f t="shared" si="5"/>
        <v>1.2620498985972683</v>
      </c>
      <c r="U100" s="18">
        <f t="shared" si="6"/>
        <v>0.77782332532246989</v>
      </c>
      <c r="V100" s="29">
        <f t="shared" si="7"/>
        <v>1.0381097812314908</v>
      </c>
      <c r="W100" s="18">
        <f t="shared" si="8"/>
        <v>0.13263563964509373</v>
      </c>
      <c r="X100" s="20">
        <f t="shared" si="9"/>
        <v>2.9468545360074101E-2</v>
      </c>
    </row>
    <row r="101" spans="1:24" s="3" customFormat="1" ht="11.25" customHeight="1" x14ac:dyDescent="0.2">
      <c r="A101" s="2">
        <v>14541</v>
      </c>
      <c r="B101" s="4" t="s">
        <v>19</v>
      </c>
      <c r="C101" s="4" t="s">
        <v>9</v>
      </c>
      <c r="D101" s="4">
        <v>860000368</v>
      </c>
      <c r="E101" s="4" t="s">
        <v>49</v>
      </c>
      <c r="F101" s="4" t="s">
        <v>636</v>
      </c>
      <c r="G101" s="4" t="s">
        <v>74</v>
      </c>
      <c r="H101" s="4" t="s">
        <v>75</v>
      </c>
      <c r="I101" s="4" t="s">
        <v>637</v>
      </c>
      <c r="J101" s="4" t="s">
        <v>11</v>
      </c>
      <c r="K101" s="4" t="s">
        <v>11</v>
      </c>
      <c r="L101" s="4" t="s">
        <v>12</v>
      </c>
      <c r="M101" s="4">
        <v>8279911</v>
      </c>
      <c r="N101" s="4">
        <v>43404236</v>
      </c>
      <c r="O101" s="4">
        <v>3466556</v>
      </c>
      <c r="P101" s="4">
        <v>37943962</v>
      </c>
      <c r="Q101" s="4">
        <v>5460274</v>
      </c>
      <c r="R101" s="4">
        <v>152933</v>
      </c>
      <c r="S101" s="4">
        <v>141789</v>
      </c>
      <c r="T101" s="18">
        <f t="shared" si="5"/>
        <v>2.3885121140405636</v>
      </c>
      <c r="U101" s="18">
        <f t="shared" si="6"/>
        <v>0.87419951361429327</v>
      </c>
      <c r="V101" s="29">
        <f t="shared" si="7"/>
        <v>1.0785956597479354</v>
      </c>
      <c r="W101" s="18">
        <f t="shared" si="8"/>
        <v>2.8008301414910682E-2</v>
      </c>
      <c r="X101" s="20">
        <f t="shared" si="9"/>
        <v>3.5234579408332405E-3</v>
      </c>
    </row>
    <row r="102" spans="1:24" s="3" customFormat="1" ht="11.25" customHeight="1" x14ac:dyDescent="0.2">
      <c r="A102" s="2">
        <v>2253</v>
      </c>
      <c r="B102" s="4" t="s">
        <v>24</v>
      </c>
      <c r="C102" s="4" t="s">
        <v>9</v>
      </c>
      <c r="D102" s="4">
        <v>901191622</v>
      </c>
      <c r="E102" s="4" t="s">
        <v>49</v>
      </c>
      <c r="F102" s="4" t="s">
        <v>301</v>
      </c>
      <c r="G102" s="4" t="s">
        <v>126</v>
      </c>
      <c r="H102" s="4" t="s">
        <v>10</v>
      </c>
      <c r="I102" s="4" t="s">
        <v>302</v>
      </c>
      <c r="J102" s="4" t="s">
        <v>11</v>
      </c>
      <c r="K102" s="4" t="s">
        <v>11</v>
      </c>
      <c r="L102" s="4" t="s">
        <v>12</v>
      </c>
      <c r="M102" s="4">
        <v>24633029</v>
      </c>
      <c r="N102" s="4">
        <v>33518982</v>
      </c>
      <c r="O102" s="4">
        <v>17158794</v>
      </c>
      <c r="P102" s="4">
        <v>25645678</v>
      </c>
      <c r="Q102" s="4">
        <v>7873304</v>
      </c>
      <c r="R102" s="4">
        <v>2268575</v>
      </c>
      <c r="S102" s="4">
        <v>1977783</v>
      </c>
      <c r="T102" s="18">
        <f t="shared" si="5"/>
        <v>1.4355920934769657</v>
      </c>
      <c r="U102" s="18">
        <f t="shared" si="6"/>
        <v>0.76510909549699335</v>
      </c>
      <c r="V102" s="29">
        <f t="shared" si="7"/>
        <v>1.1470292746979824</v>
      </c>
      <c r="W102" s="18">
        <f t="shared" si="8"/>
        <v>0.28813507010525696</v>
      </c>
      <c r="X102" s="20">
        <f t="shared" si="9"/>
        <v>6.7680307236061041E-2</v>
      </c>
    </row>
    <row r="103" spans="1:24" s="3" customFormat="1" ht="11.25" customHeight="1" x14ac:dyDescent="0.2">
      <c r="A103" s="2">
        <v>30665</v>
      </c>
      <c r="B103" s="4" t="s">
        <v>19</v>
      </c>
      <c r="C103" s="4" t="s">
        <v>9</v>
      </c>
      <c r="D103" s="4">
        <v>900406145</v>
      </c>
      <c r="E103" s="4" t="s">
        <v>49</v>
      </c>
      <c r="F103" s="4" t="s">
        <v>949</v>
      </c>
      <c r="G103" s="4" t="s">
        <v>74</v>
      </c>
      <c r="H103" s="4" t="s">
        <v>10</v>
      </c>
      <c r="I103" s="4" t="s">
        <v>950</v>
      </c>
      <c r="J103" s="4" t="s">
        <v>11</v>
      </c>
      <c r="K103" s="4" t="s">
        <v>11</v>
      </c>
      <c r="L103" s="4" t="s">
        <v>12</v>
      </c>
      <c r="M103" s="4">
        <v>12395092</v>
      </c>
      <c r="N103" s="4">
        <v>12472322</v>
      </c>
      <c r="O103" s="4">
        <v>1198575</v>
      </c>
      <c r="P103" s="4">
        <v>7963067</v>
      </c>
      <c r="Q103" s="4">
        <v>4509255</v>
      </c>
      <c r="R103" s="4">
        <v>692969</v>
      </c>
      <c r="S103" s="4">
        <v>602772</v>
      </c>
      <c r="T103" s="18">
        <f t="shared" si="5"/>
        <v>10.34152389295622</v>
      </c>
      <c r="U103" s="18">
        <f t="shared" si="6"/>
        <v>0.63845906159254062</v>
      </c>
      <c r="V103" s="29">
        <f t="shared" si="7"/>
        <v>1.1496370103455369</v>
      </c>
      <c r="W103" s="18">
        <f t="shared" si="8"/>
        <v>0.15367704864772563</v>
      </c>
      <c r="X103" s="20">
        <f t="shared" si="9"/>
        <v>5.5560544379787503E-2</v>
      </c>
    </row>
    <row r="104" spans="1:24" s="3" customFormat="1" ht="11.25" customHeight="1" x14ac:dyDescent="0.2">
      <c r="A104" s="2">
        <v>20723</v>
      </c>
      <c r="B104" s="4" t="s">
        <v>19</v>
      </c>
      <c r="C104" s="4" t="s">
        <v>9</v>
      </c>
      <c r="D104" s="4">
        <v>900013119</v>
      </c>
      <c r="E104" s="4" t="s">
        <v>49</v>
      </c>
      <c r="F104" s="4" t="s">
        <v>748</v>
      </c>
      <c r="G104" s="4" t="s">
        <v>74</v>
      </c>
      <c r="H104" s="4" t="s">
        <v>10</v>
      </c>
      <c r="I104" s="4" t="s">
        <v>749</v>
      </c>
      <c r="J104" s="4" t="s">
        <v>178</v>
      </c>
      <c r="K104" s="4" t="s">
        <v>179</v>
      </c>
      <c r="L104" s="4" t="s">
        <v>12</v>
      </c>
      <c r="M104" s="4">
        <v>8467155</v>
      </c>
      <c r="N104" s="4">
        <v>12235891</v>
      </c>
      <c r="O104" s="4">
        <v>3466556</v>
      </c>
      <c r="P104" s="4">
        <v>10122299</v>
      </c>
      <c r="Q104" s="4">
        <v>2113592</v>
      </c>
      <c r="R104" s="4">
        <v>669580</v>
      </c>
      <c r="S104" s="4">
        <v>547693</v>
      </c>
      <c r="T104" s="18">
        <f t="shared" si="5"/>
        <v>2.4425265306546327</v>
      </c>
      <c r="U104" s="18">
        <f t="shared" si="6"/>
        <v>0.82726292674558799</v>
      </c>
      <c r="V104" s="29">
        <f t="shared" si="7"/>
        <v>1.2225462074556366</v>
      </c>
      <c r="W104" s="18">
        <f t="shared" si="8"/>
        <v>0.31679718696891357</v>
      </c>
      <c r="X104" s="20">
        <f t="shared" si="9"/>
        <v>5.4722618892240865E-2</v>
      </c>
    </row>
    <row r="105" spans="1:24" s="3" customFormat="1" ht="11.25" customHeight="1" x14ac:dyDescent="0.2">
      <c r="A105" s="2">
        <v>25171</v>
      </c>
      <c r="B105" s="4" t="s">
        <v>19</v>
      </c>
      <c r="C105" s="4" t="s">
        <v>9</v>
      </c>
      <c r="D105" s="4">
        <v>900199289</v>
      </c>
      <c r="E105" s="4" t="s">
        <v>49</v>
      </c>
      <c r="F105" s="4" t="s">
        <v>842</v>
      </c>
      <c r="G105" s="4" t="s">
        <v>74</v>
      </c>
      <c r="H105" s="4" t="s">
        <v>10</v>
      </c>
      <c r="I105" s="4" t="s">
        <v>843</v>
      </c>
      <c r="J105" s="4" t="s">
        <v>178</v>
      </c>
      <c r="K105" s="4" t="s">
        <v>182</v>
      </c>
      <c r="L105" s="4" t="s">
        <v>12</v>
      </c>
      <c r="M105" s="4">
        <v>13867818</v>
      </c>
      <c r="N105" s="4">
        <v>14383881</v>
      </c>
      <c r="O105" s="4">
        <v>1730981</v>
      </c>
      <c r="P105" s="4">
        <v>6744677</v>
      </c>
      <c r="Q105" s="4">
        <v>7639204</v>
      </c>
      <c r="R105" s="4">
        <v>1751682</v>
      </c>
      <c r="S105" s="4">
        <v>1384452</v>
      </c>
      <c r="T105" s="18">
        <f t="shared" si="5"/>
        <v>8.0115368106293481</v>
      </c>
      <c r="U105" s="18">
        <f t="shared" si="6"/>
        <v>0.46890522801182793</v>
      </c>
      <c r="V105" s="29">
        <f t="shared" si="7"/>
        <v>1.2652529665167156</v>
      </c>
      <c r="W105" s="18">
        <f t="shared" si="8"/>
        <v>0.22930163928074182</v>
      </c>
      <c r="X105" s="20">
        <f t="shared" si="9"/>
        <v>0.12178090183031964</v>
      </c>
    </row>
    <row r="106" spans="1:24" s="3" customFormat="1" ht="11.25" customHeight="1" x14ac:dyDescent="0.2">
      <c r="A106" s="2">
        <v>25199</v>
      </c>
      <c r="B106" s="4" t="s">
        <v>19</v>
      </c>
      <c r="C106" s="4" t="s">
        <v>9</v>
      </c>
      <c r="D106" s="4">
        <v>900200526</v>
      </c>
      <c r="E106" s="4" t="s">
        <v>49</v>
      </c>
      <c r="F106" s="4" t="s">
        <v>844</v>
      </c>
      <c r="G106" s="4" t="s">
        <v>78</v>
      </c>
      <c r="H106" s="4" t="s">
        <v>10</v>
      </c>
      <c r="I106" s="4" t="s">
        <v>845</v>
      </c>
      <c r="J106" s="4" t="s">
        <v>11</v>
      </c>
      <c r="K106" s="4" t="s">
        <v>11</v>
      </c>
      <c r="L106" s="4" t="s">
        <v>12</v>
      </c>
      <c r="M106" s="4">
        <v>9285521</v>
      </c>
      <c r="N106" s="4">
        <v>12106187</v>
      </c>
      <c r="O106" s="4">
        <v>3170245</v>
      </c>
      <c r="P106" s="4">
        <v>8860656</v>
      </c>
      <c r="Q106" s="4">
        <v>3245531</v>
      </c>
      <c r="R106" s="4">
        <v>1178211</v>
      </c>
      <c r="S106" s="4">
        <v>920474</v>
      </c>
      <c r="T106" s="18">
        <f t="shared" si="5"/>
        <v>2.9289600646006853</v>
      </c>
      <c r="U106" s="18">
        <f t="shared" si="6"/>
        <v>0.7319113772156336</v>
      </c>
      <c r="V106" s="29">
        <f t="shared" si="7"/>
        <v>1.2800046497782664</v>
      </c>
      <c r="W106" s="18">
        <f t="shared" si="8"/>
        <v>0.36302564973189289</v>
      </c>
      <c r="X106" s="20">
        <f t="shared" si="9"/>
        <v>9.7323046472022945E-2</v>
      </c>
    </row>
    <row r="107" spans="1:24" s="3" customFormat="1" ht="11.25" customHeight="1" x14ac:dyDescent="0.2">
      <c r="A107" s="2">
        <v>4445</v>
      </c>
      <c r="B107" s="4" t="s">
        <v>19</v>
      </c>
      <c r="C107" s="4" t="s">
        <v>9</v>
      </c>
      <c r="D107" s="4">
        <v>800234784</v>
      </c>
      <c r="E107" s="4" t="s">
        <v>49</v>
      </c>
      <c r="F107" s="4" t="s">
        <v>410</v>
      </c>
      <c r="G107" s="4" t="s">
        <v>78</v>
      </c>
      <c r="H107" s="4" t="s">
        <v>10</v>
      </c>
      <c r="I107" s="4" t="s">
        <v>411</v>
      </c>
      <c r="J107" s="4" t="s">
        <v>23</v>
      </c>
      <c r="K107" s="4" t="s">
        <v>94</v>
      </c>
      <c r="L107" s="4" t="s">
        <v>12</v>
      </c>
      <c r="M107" s="4">
        <v>17856366</v>
      </c>
      <c r="N107" s="4">
        <v>28529000</v>
      </c>
      <c r="O107" s="4">
        <v>9641407</v>
      </c>
      <c r="P107" s="4">
        <v>9981116</v>
      </c>
      <c r="Q107" s="4">
        <v>18547884</v>
      </c>
      <c r="R107" s="4">
        <v>1161981</v>
      </c>
      <c r="S107" s="4">
        <v>907353</v>
      </c>
      <c r="T107" s="18">
        <f t="shared" si="5"/>
        <v>1.8520498097424991</v>
      </c>
      <c r="U107" s="18">
        <f t="shared" si="6"/>
        <v>0.34985860002103125</v>
      </c>
      <c r="V107" s="29">
        <f t="shared" si="7"/>
        <v>1.280627275161927</v>
      </c>
      <c r="W107" s="18">
        <f t="shared" si="8"/>
        <v>6.2647631395581299E-2</v>
      </c>
      <c r="X107" s="20">
        <f t="shared" si="9"/>
        <v>4.0729818780889618E-2</v>
      </c>
    </row>
    <row r="108" spans="1:24" s="3" customFormat="1" ht="11.25" customHeight="1" x14ac:dyDescent="0.2">
      <c r="A108" s="2">
        <v>1443</v>
      </c>
      <c r="B108" s="4" t="s">
        <v>19</v>
      </c>
      <c r="C108" s="4" t="s">
        <v>9</v>
      </c>
      <c r="D108" s="4">
        <v>800078935</v>
      </c>
      <c r="E108" s="4" t="s">
        <v>49</v>
      </c>
      <c r="F108" s="4" t="s">
        <v>330</v>
      </c>
      <c r="G108" s="4" t="s">
        <v>74</v>
      </c>
      <c r="H108" s="4" t="s">
        <v>10</v>
      </c>
      <c r="I108" s="4" t="s">
        <v>331</v>
      </c>
      <c r="J108" s="4" t="s">
        <v>11</v>
      </c>
      <c r="K108" s="4" t="s">
        <v>11</v>
      </c>
      <c r="L108" s="4" t="s">
        <v>12</v>
      </c>
      <c r="M108" s="4">
        <v>9710152</v>
      </c>
      <c r="N108" s="4">
        <v>12216549</v>
      </c>
      <c r="O108" s="4">
        <v>4654014</v>
      </c>
      <c r="P108" s="4">
        <v>5648801</v>
      </c>
      <c r="Q108" s="4">
        <v>6567748</v>
      </c>
      <c r="R108" s="4">
        <v>221000</v>
      </c>
      <c r="S108" s="4">
        <v>171002</v>
      </c>
      <c r="T108" s="18">
        <f t="shared" si="5"/>
        <v>2.0864036936717425</v>
      </c>
      <c r="U108" s="18">
        <f t="shared" si="6"/>
        <v>0.46238925575463252</v>
      </c>
      <c r="V108" s="29">
        <f t="shared" si="7"/>
        <v>1.292382545233389</v>
      </c>
      <c r="W108" s="18">
        <f t="shared" si="8"/>
        <v>3.3649281306164611E-2</v>
      </c>
      <c r="X108" s="20">
        <f t="shared" si="9"/>
        <v>1.8090215166328888E-2</v>
      </c>
    </row>
    <row r="109" spans="1:24" s="3" customFormat="1" ht="11.25" customHeight="1" x14ac:dyDescent="0.2">
      <c r="A109" s="2">
        <v>2255</v>
      </c>
      <c r="B109" s="4" t="s">
        <v>28</v>
      </c>
      <c r="C109" s="4" t="s">
        <v>9</v>
      </c>
      <c r="D109" s="4">
        <v>900031030</v>
      </c>
      <c r="E109" s="4" t="s">
        <v>49</v>
      </c>
      <c r="F109" s="4" t="s">
        <v>1124</v>
      </c>
      <c r="G109" s="4" t="s">
        <v>74</v>
      </c>
      <c r="H109" s="4" t="s">
        <v>10</v>
      </c>
      <c r="I109" s="4" t="s">
        <v>1125</v>
      </c>
      <c r="J109" s="4" t="s">
        <v>17</v>
      </c>
      <c r="K109" s="4" t="s">
        <v>18</v>
      </c>
      <c r="L109" s="4" t="s">
        <v>12</v>
      </c>
      <c r="M109" s="4">
        <v>14991117</v>
      </c>
      <c r="N109" s="4">
        <v>24779608</v>
      </c>
      <c r="O109" s="4">
        <v>4139548</v>
      </c>
      <c r="P109" s="4">
        <v>17379681</v>
      </c>
      <c r="Q109" s="4">
        <v>7399927</v>
      </c>
      <c r="R109" s="4">
        <v>4611649</v>
      </c>
      <c r="S109" s="4">
        <v>3557163</v>
      </c>
      <c r="T109" s="18">
        <f t="shared" si="5"/>
        <v>3.621438137690395</v>
      </c>
      <c r="U109" s="18">
        <f t="shared" si="6"/>
        <v>0.70137029609185098</v>
      </c>
      <c r="V109" s="29">
        <f t="shared" si="7"/>
        <v>1.296440168752458</v>
      </c>
      <c r="W109" s="18">
        <f t="shared" si="8"/>
        <v>0.62320195861391603</v>
      </c>
      <c r="X109" s="20">
        <f t="shared" si="9"/>
        <v>0.18610661637585227</v>
      </c>
    </row>
    <row r="110" spans="1:24" s="3" customFormat="1" ht="11.25" customHeight="1" x14ac:dyDescent="0.2">
      <c r="A110" s="2">
        <v>19259</v>
      </c>
      <c r="B110" s="4" t="s">
        <v>19</v>
      </c>
      <c r="C110" s="4" t="s">
        <v>9</v>
      </c>
      <c r="D110" s="4">
        <v>890912306</v>
      </c>
      <c r="E110" s="4" t="s">
        <v>49</v>
      </c>
      <c r="F110" s="4" t="s">
        <v>728</v>
      </c>
      <c r="G110" s="4" t="s">
        <v>74</v>
      </c>
      <c r="H110" s="4" t="s">
        <v>10</v>
      </c>
      <c r="I110" s="4" t="s">
        <v>729</v>
      </c>
      <c r="J110" s="4" t="s">
        <v>13</v>
      </c>
      <c r="K110" s="4" t="s">
        <v>103</v>
      </c>
      <c r="L110" s="4" t="s">
        <v>12</v>
      </c>
      <c r="M110" s="4">
        <v>4821594</v>
      </c>
      <c r="N110" s="4">
        <v>6533185</v>
      </c>
      <c r="O110" s="4">
        <v>1730981</v>
      </c>
      <c r="P110" s="4">
        <v>4814433</v>
      </c>
      <c r="Q110" s="4">
        <v>1718752</v>
      </c>
      <c r="R110" s="4">
        <v>575552</v>
      </c>
      <c r="S110" s="4">
        <v>439081</v>
      </c>
      <c r="T110" s="18">
        <f t="shared" si="5"/>
        <v>2.7854690490536869</v>
      </c>
      <c r="U110" s="18">
        <f t="shared" si="6"/>
        <v>0.73691974129004456</v>
      </c>
      <c r="V110" s="29">
        <f t="shared" si="7"/>
        <v>1.3108105338195002</v>
      </c>
      <c r="W110" s="18">
        <f t="shared" si="8"/>
        <v>0.3348662285192977</v>
      </c>
      <c r="X110" s="20">
        <f t="shared" si="9"/>
        <v>8.8096694032083894E-2</v>
      </c>
    </row>
    <row r="111" spans="1:24" s="3" customFormat="1" ht="11.25" customHeight="1" x14ac:dyDescent="0.2">
      <c r="A111" s="2">
        <v>3323</v>
      </c>
      <c r="B111" s="4" t="s">
        <v>28</v>
      </c>
      <c r="C111" s="4" t="s">
        <v>9</v>
      </c>
      <c r="D111" s="4">
        <v>900504374</v>
      </c>
      <c r="E111" s="4" t="s">
        <v>49</v>
      </c>
      <c r="F111" s="4" t="s">
        <v>1126</v>
      </c>
      <c r="G111" s="4" t="s">
        <v>74</v>
      </c>
      <c r="H111" s="4" t="s">
        <v>10</v>
      </c>
      <c r="I111" s="4" t="s">
        <v>1127</v>
      </c>
      <c r="J111" s="4" t="s">
        <v>11</v>
      </c>
      <c r="K111" s="4" t="s">
        <v>11</v>
      </c>
      <c r="L111" s="4" t="s">
        <v>12</v>
      </c>
      <c r="M111" s="4">
        <v>11716713</v>
      </c>
      <c r="N111" s="4">
        <v>14174729</v>
      </c>
      <c r="O111" s="4">
        <v>9043038</v>
      </c>
      <c r="P111" s="4">
        <v>9098908</v>
      </c>
      <c r="Q111" s="4">
        <v>5075821</v>
      </c>
      <c r="R111" s="4">
        <v>961259</v>
      </c>
      <c r="S111" s="4">
        <v>725892</v>
      </c>
      <c r="T111" s="18">
        <f t="shared" si="5"/>
        <v>1.2956611483884066</v>
      </c>
      <c r="U111" s="18">
        <f t="shared" si="6"/>
        <v>0.64191054375713286</v>
      </c>
      <c r="V111" s="29">
        <f t="shared" si="7"/>
        <v>1.3242452045207826</v>
      </c>
      <c r="W111" s="18">
        <f t="shared" si="8"/>
        <v>0.18938000374717706</v>
      </c>
      <c r="X111" s="20">
        <f t="shared" si="9"/>
        <v>6.7814982565098769E-2</v>
      </c>
    </row>
    <row r="112" spans="1:24" s="3" customFormat="1" ht="11.25" customHeight="1" x14ac:dyDescent="0.2">
      <c r="A112" s="2">
        <v>21253</v>
      </c>
      <c r="B112" s="4" t="s">
        <v>19</v>
      </c>
      <c r="C112" s="4" t="s">
        <v>9</v>
      </c>
      <c r="D112" s="4">
        <v>900039051</v>
      </c>
      <c r="E112" s="4" t="s">
        <v>49</v>
      </c>
      <c r="F112" s="4" t="s">
        <v>757</v>
      </c>
      <c r="G112" s="4" t="s">
        <v>74</v>
      </c>
      <c r="H112" s="4" t="s">
        <v>10</v>
      </c>
      <c r="I112" s="4" t="s">
        <v>758</v>
      </c>
      <c r="J112" s="4" t="s">
        <v>11</v>
      </c>
      <c r="K112" s="4" t="s">
        <v>11</v>
      </c>
      <c r="L112" s="4" t="s">
        <v>12</v>
      </c>
      <c r="M112" s="4">
        <v>3221550</v>
      </c>
      <c r="N112" s="4">
        <v>4120238</v>
      </c>
      <c r="O112" s="4">
        <v>731046</v>
      </c>
      <c r="P112" s="4">
        <v>2533731</v>
      </c>
      <c r="Q112" s="4">
        <v>1586507</v>
      </c>
      <c r="R112" s="4">
        <v>470640</v>
      </c>
      <c r="S112" s="4">
        <v>355205</v>
      </c>
      <c r="T112" s="18">
        <f t="shared" si="5"/>
        <v>4.4067678367708734</v>
      </c>
      <c r="U112" s="18">
        <f t="shared" si="6"/>
        <v>0.61494772874770831</v>
      </c>
      <c r="V112" s="29">
        <f t="shared" si="7"/>
        <v>1.3249813487985811</v>
      </c>
      <c r="W112" s="18">
        <f t="shared" si="8"/>
        <v>0.29665170087494097</v>
      </c>
      <c r="X112" s="20">
        <f t="shared" si="9"/>
        <v>0.11422641119275148</v>
      </c>
    </row>
    <row r="113" spans="1:24" s="3" customFormat="1" ht="11.25" customHeight="1" x14ac:dyDescent="0.2">
      <c r="A113" s="2">
        <v>6263</v>
      </c>
      <c r="B113" s="4" t="s">
        <v>19</v>
      </c>
      <c r="C113" s="4" t="s">
        <v>9</v>
      </c>
      <c r="D113" s="4">
        <v>805014567</v>
      </c>
      <c r="E113" s="4" t="s">
        <v>49</v>
      </c>
      <c r="F113" s="4" t="s">
        <v>451</v>
      </c>
      <c r="G113" s="4" t="s">
        <v>74</v>
      </c>
      <c r="H113" s="4" t="s">
        <v>10</v>
      </c>
      <c r="I113" s="4" t="s">
        <v>452</v>
      </c>
      <c r="J113" s="4" t="s">
        <v>178</v>
      </c>
      <c r="K113" s="4" t="s">
        <v>179</v>
      </c>
      <c r="L113" s="4" t="s">
        <v>12</v>
      </c>
      <c r="M113" s="4">
        <v>1298025</v>
      </c>
      <c r="N113" s="4">
        <v>2217007</v>
      </c>
      <c r="O113" s="4">
        <v>555760</v>
      </c>
      <c r="P113" s="4">
        <v>1220581</v>
      </c>
      <c r="Q113" s="4">
        <v>996426</v>
      </c>
      <c r="R113" s="4">
        <v>219384</v>
      </c>
      <c r="S113" s="4">
        <v>162651</v>
      </c>
      <c r="T113" s="18">
        <f t="shared" si="5"/>
        <v>2.3355855045343312</v>
      </c>
      <c r="U113" s="18">
        <f t="shared" si="6"/>
        <v>0.55055351652024553</v>
      </c>
      <c r="V113" s="29">
        <f t="shared" si="7"/>
        <v>1.348802036261689</v>
      </c>
      <c r="W113" s="18">
        <f t="shared" si="8"/>
        <v>0.22017089076358906</v>
      </c>
      <c r="X113" s="20">
        <f t="shared" si="9"/>
        <v>9.8955032618300257E-2</v>
      </c>
    </row>
    <row r="114" spans="1:24" s="3" customFormat="1" ht="11.25" customHeight="1" x14ac:dyDescent="0.2">
      <c r="A114" s="2">
        <v>13637</v>
      </c>
      <c r="B114" s="4" t="s">
        <v>19</v>
      </c>
      <c r="C114" s="4" t="s">
        <v>9</v>
      </c>
      <c r="D114" s="4">
        <v>830144460</v>
      </c>
      <c r="E114" s="4" t="s">
        <v>49</v>
      </c>
      <c r="F114" s="4" t="s">
        <v>616</v>
      </c>
      <c r="G114" s="4" t="s">
        <v>74</v>
      </c>
      <c r="H114" s="4" t="s">
        <v>75</v>
      </c>
      <c r="I114" s="4" t="s">
        <v>617</v>
      </c>
      <c r="J114" s="4" t="s">
        <v>11</v>
      </c>
      <c r="K114" s="4" t="s">
        <v>11</v>
      </c>
      <c r="L114" s="4" t="s">
        <v>12</v>
      </c>
      <c r="M114" s="4">
        <v>17517366</v>
      </c>
      <c r="N114" s="4">
        <v>21707933</v>
      </c>
      <c r="O114" s="4">
        <v>1730981</v>
      </c>
      <c r="P114" s="4">
        <v>11652435</v>
      </c>
      <c r="Q114" s="4">
        <v>10055498</v>
      </c>
      <c r="R114" s="4">
        <v>2669326</v>
      </c>
      <c r="S114" s="4">
        <v>1975005</v>
      </c>
      <c r="T114" s="18">
        <f t="shared" si="5"/>
        <v>10.119906573209065</v>
      </c>
      <c r="U114" s="18">
        <f t="shared" si="6"/>
        <v>0.536782336669272</v>
      </c>
      <c r="V114" s="29">
        <f t="shared" si="7"/>
        <v>1.351554046698616</v>
      </c>
      <c r="W114" s="18">
        <f t="shared" si="8"/>
        <v>0.26545935367895257</v>
      </c>
      <c r="X114" s="20">
        <f t="shared" si="9"/>
        <v>0.1229654615204497</v>
      </c>
    </row>
    <row r="115" spans="1:24" s="3" customFormat="1" ht="11.25" customHeight="1" x14ac:dyDescent="0.2">
      <c r="A115" s="2">
        <v>5629</v>
      </c>
      <c r="B115" s="4" t="s">
        <v>19</v>
      </c>
      <c r="C115" s="4" t="s">
        <v>9</v>
      </c>
      <c r="D115" s="4">
        <v>804003084</v>
      </c>
      <c r="E115" s="4" t="s">
        <v>49</v>
      </c>
      <c r="F115" s="4" t="s">
        <v>429</v>
      </c>
      <c r="G115" s="4" t="s">
        <v>78</v>
      </c>
      <c r="H115" s="4" t="s">
        <v>10</v>
      </c>
      <c r="I115" s="4" t="s">
        <v>430</v>
      </c>
      <c r="J115" s="4" t="s">
        <v>15</v>
      </c>
      <c r="K115" s="4" t="s">
        <v>431</v>
      </c>
      <c r="L115" s="4" t="s">
        <v>12</v>
      </c>
      <c r="M115" s="4">
        <v>45370963</v>
      </c>
      <c r="N115" s="4">
        <v>57690477</v>
      </c>
      <c r="O115" s="4">
        <v>22456176</v>
      </c>
      <c r="P115" s="4">
        <v>40766910</v>
      </c>
      <c r="Q115" s="4">
        <v>16923567</v>
      </c>
      <c r="R115" s="4">
        <v>5141622</v>
      </c>
      <c r="S115" s="4">
        <v>3649356</v>
      </c>
      <c r="T115" s="18">
        <f t="shared" si="5"/>
        <v>2.0204224886730491</v>
      </c>
      <c r="U115" s="18">
        <f t="shared" si="6"/>
        <v>0.70664886338173283</v>
      </c>
      <c r="V115" s="29">
        <f t="shared" si="7"/>
        <v>1.4089121477871711</v>
      </c>
      <c r="W115" s="18">
        <f t="shared" si="8"/>
        <v>0.30381431999530595</v>
      </c>
      <c r="X115" s="20">
        <f t="shared" si="9"/>
        <v>8.9124276091528939E-2</v>
      </c>
    </row>
    <row r="116" spans="1:24" s="3" customFormat="1" ht="11.25" customHeight="1" x14ac:dyDescent="0.2">
      <c r="A116" s="2">
        <v>28599</v>
      </c>
      <c r="B116" s="4" t="s">
        <v>19</v>
      </c>
      <c r="C116" s="4" t="s">
        <v>9</v>
      </c>
      <c r="D116" s="4">
        <v>900340930</v>
      </c>
      <c r="E116" s="4" t="s">
        <v>49</v>
      </c>
      <c r="F116" s="4" t="s">
        <v>907</v>
      </c>
      <c r="G116" s="4" t="s">
        <v>78</v>
      </c>
      <c r="H116" s="4" t="s">
        <v>10</v>
      </c>
      <c r="I116" s="4" t="s">
        <v>908</v>
      </c>
      <c r="J116" s="4" t="s">
        <v>11</v>
      </c>
      <c r="K116" s="4" t="s">
        <v>11</v>
      </c>
      <c r="L116" s="4" t="s">
        <v>12</v>
      </c>
      <c r="M116" s="4">
        <v>7597278</v>
      </c>
      <c r="N116" s="4">
        <v>8302107</v>
      </c>
      <c r="O116" s="4">
        <v>20892440</v>
      </c>
      <c r="P116" s="4">
        <v>4844981</v>
      </c>
      <c r="Q116" s="4">
        <v>3457126</v>
      </c>
      <c r="R116" s="4">
        <v>584400</v>
      </c>
      <c r="S116" s="4">
        <v>411908</v>
      </c>
      <c r="T116" s="18">
        <f t="shared" si="5"/>
        <v>0.36363766032114964</v>
      </c>
      <c r="U116" s="18">
        <f t="shared" si="6"/>
        <v>0.58358450451192689</v>
      </c>
      <c r="V116" s="29">
        <f t="shared" si="7"/>
        <v>1.418763413189353</v>
      </c>
      <c r="W116" s="18">
        <f t="shared" si="8"/>
        <v>0.16904214656914443</v>
      </c>
      <c r="X116" s="20">
        <f t="shared" si="9"/>
        <v>7.0391769221957751E-2</v>
      </c>
    </row>
    <row r="117" spans="1:24" s="3" customFormat="1" ht="11.25" customHeight="1" x14ac:dyDescent="0.2">
      <c r="A117" s="2">
        <v>29307</v>
      </c>
      <c r="B117" s="4" t="s">
        <v>19</v>
      </c>
      <c r="C117" s="4" t="s">
        <v>9</v>
      </c>
      <c r="D117" s="4">
        <v>900366080</v>
      </c>
      <c r="E117" s="4" t="s">
        <v>49</v>
      </c>
      <c r="F117" s="4" t="s">
        <v>933</v>
      </c>
      <c r="G117" s="4" t="s">
        <v>74</v>
      </c>
      <c r="H117" s="4" t="s">
        <v>10</v>
      </c>
      <c r="I117" s="4" t="s">
        <v>934</v>
      </c>
      <c r="J117" s="4" t="s">
        <v>11</v>
      </c>
      <c r="K117" s="4" t="s">
        <v>11</v>
      </c>
      <c r="L117" s="4" t="s">
        <v>12</v>
      </c>
      <c r="M117" s="4">
        <v>4311839</v>
      </c>
      <c r="N117" s="4">
        <v>5977745</v>
      </c>
      <c r="O117" s="4">
        <v>733836</v>
      </c>
      <c r="P117" s="4">
        <v>3627463</v>
      </c>
      <c r="Q117" s="4">
        <v>2350282</v>
      </c>
      <c r="R117" s="4">
        <v>756739</v>
      </c>
      <c r="S117" s="4">
        <v>527157</v>
      </c>
      <c r="T117" s="18">
        <f t="shared" si="5"/>
        <v>5.8757528930169682</v>
      </c>
      <c r="U117" s="18">
        <f t="shared" si="6"/>
        <v>0.60682799283007216</v>
      </c>
      <c r="V117" s="29">
        <f t="shared" si="7"/>
        <v>1.4355097248068411</v>
      </c>
      <c r="W117" s="18">
        <f t="shared" si="8"/>
        <v>0.32197795838967408</v>
      </c>
      <c r="X117" s="20">
        <f t="shared" si="9"/>
        <v>0.12659272016454365</v>
      </c>
    </row>
    <row r="118" spans="1:24" s="3" customFormat="1" ht="11.25" customHeight="1" x14ac:dyDescent="0.2">
      <c r="A118" s="2">
        <v>30923</v>
      </c>
      <c r="B118" s="4" t="s">
        <v>19</v>
      </c>
      <c r="C118" s="4" t="s">
        <v>9</v>
      </c>
      <c r="D118" s="4">
        <v>900414376</v>
      </c>
      <c r="E118" s="4" t="s">
        <v>49</v>
      </c>
      <c r="F118" s="4" t="s">
        <v>959</v>
      </c>
      <c r="G118" s="4" t="s">
        <v>74</v>
      </c>
      <c r="H118" s="4" t="s">
        <v>10</v>
      </c>
      <c r="I118" s="4" t="s">
        <v>960</v>
      </c>
      <c r="J118" s="4" t="s">
        <v>11</v>
      </c>
      <c r="K118" s="4" t="s">
        <v>11</v>
      </c>
      <c r="L118" s="4" t="s">
        <v>12</v>
      </c>
      <c r="M118" s="4">
        <v>13944100</v>
      </c>
      <c r="N118" s="4">
        <v>16487405</v>
      </c>
      <c r="O118" s="4">
        <v>4336768</v>
      </c>
      <c r="P118" s="4">
        <v>10622186</v>
      </c>
      <c r="Q118" s="4">
        <v>5865219</v>
      </c>
      <c r="R118" s="4">
        <v>670764</v>
      </c>
      <c r="S118" s="4">
        <v>467177</v>
      </c>
      <c r="T118" s="18">
        <f t="shared" si="5"/>
        <v>3.2153207181015908</v>
      </c>
      <c r="U118" s="18">
        <f t="shared" si="6"/>
        <v>0.64426063410221313</v>
      </c>
      <c r="V118" s="29">
        <f t="shared" si="7"/>
        <v>1.4357812991649845</v>
      </c>
      <c r="W118" s="18">
        <f t="shared" si="8"/>
        <v>0.11436299309539848</v>
      </c>
      <c r="X118" s="20">
        <f t="shared" si="9"/>
        <v>4.0683418645930031E-2</v>
      </c>
    </row>
    <row r="119" spans="1:24" s="3" customFormat="1" ht="11.25" customHeight="1" x14ac:dyDescent="0.2">
      <c r="A119" s="2">
        <v>5943</v>
      </c>
      <c r="B119" s="4" t="s">
        <v>19</v>
      </c>
      <c r="C119" s="4" t="s">
        <v>9</v>
      </c>
      <c r="D119" s="4">
        <v>805000856</v>
      </c>
      <c r="E119" s="4" t="s">
        <v>49</v>
      </c>
      <c r="F119" s="4" t="s">
        <v>434</v>
      </c>
      <c r="G119" s="4" t="s">
        <v>78</v>
      </c>
      <c r="H119" s="4" t="s">
        <v>10</v>
      </c>
      <c r="I119" s="4" t="s">
        <v>435</v>
      </c>
      <c r="J119" s="4" t="s">
        <v>178</v>
      </c>
      <c r="K119" s="4" t="s">
        <v>436</v>
      </c>
      <c r="L119" s="4" t="s">
        <v>12</v>
      </c>
      <c r="M119" s="4">
        <v>3999577</v>
      </c>
      <c r="N119" s="4">
        <v>5602561</v>
      </c>
      <c r="O119" s="4">
        <v>1436526</v>
      </c>
      <c r="P119" s="4">
        <v>3764465</v>
      </c>
      <c r="Q119" s="4">
        <v>1838096</v>
      </c>
      <c r="R119" s="4">
        <v>233354</v>
      </c>
      <c r="S119" s="4">
        <v>161022</v>
      </c>
      <c r="T119" s="18">
        <f t="shared" si="5"/>
        <v>2.7842009124791338</v>
      </c>
      <c r="U119" s="18">
        <f t="shared" si="6"/>
        <v>0.67191861007849807</v>
      </c>
      <c r="V119" s="29">
        <f t="shared" si="7"/>
        <v>1.4492056986001913</v>
      </c>
      <c r="W119" s="18">
        <f t="shared" si="8"/>
        <v>0.12695419608116223</v>
      </c>
      <c r="X119" s="20">
        <f t="shared" si="9"/>
        <v>4.1651309106674611E-2</v>
      </c>
    </row>
    <row r="120" spans="1:24" s="3" customFormat="1" ht="11.25" customHeight="1" x14ac:dyDescent="0.2">
      <c r="A120" s="2">
        <v>19287</v>
      </c>
      <c r="B120" s="4" t="s">
        <v>19</v>
      </c>
      <c r="C120" s="4" t="s">
        <v>9</v>
      </c>
      <c r="D120" s="4">
        <v>890913321</v>
      </c>
      <c r="E120" s="4" t="s">
        <v>49</v>
      </c>
      <c r="F120" s="4" t="s">
        <v>730</v>
      </c>
      <c r="G120" s="4" t="s">
        <v>74</v>
      </c>
      <c r="H120" s="4" t="s">
        <v>10</v>
      </c>
      <c r="I120" s="4" t="s">
        <v>731</v>
      </c>
      <c r="J120" s="4" t="s">
        <v>13</v>
      </c>
      <c r="K120" s="4" t="s">
        <v>22</v>
      </c>
      <c r="L120" s="4" t="s">
        <v>12</v>
      </c>
      <c r="M120" s="4">
        <v>9385468</v>
      </c>
      <c r="N120" s="4">
        <v>10242983</v>
      </c>
      <c r="O120" s="4">
        <v>3170245</v>
      </c>
      <c r="P120" s="4">
        <v>6697950</v>
      </c>
      <c r="Q120" s="4">
        <v>3545033</v>
      </c>
      <c r="R120" s="4">
        <v>1716290</v>
      </c>
      <c r="S120" s="4">
        <v>1178686</v>
      </c>
      <c r="T120" s="18">
        <f t="shared" si="5"/>
        <v>2.9604866500854037</v>
      </c>
      <c r="U120" s="18">
        <f t="shared" si="6"/>
        <v>0.65390619119449866</v>
      </c>
      <c r="V120" s="29">
        <f t="shared" si="7"/>
        <v>1.4561045095979761</v>
      </c>
      <c r="W120" s="18">
        <f t="shared" si="8"/>
        <v>0.48413935780005435</v>
      </c>
      <c r="X120" s="20">
        <f t="shared" si="9"/>
        <v>0.16755763433367019</v>
      </c>
    </row>
    <row r="121" spans="1:24" s="3" customFormat="1" ht="11.25" customHeight="1" x14ac:dyDescent="0.2">
      <c r="A121" s="2">
        <v>27711</v>
      </c>
      <c r="B121" s="4" t="s">
        <v>19</v>
      </c>
      <c r="C121" s="4" t="s">
        <v>9</v>
      </c>
      <c r="D121" s="4">
        <v>900311609</v>
      </c>
      <c r="E121" s="4" t="s">
        <v>49</v>
      </c>
      <c r="F121" s="4" t="s">
        <v>889</v>
      </c>
      <c r="G121" s="4" t="s">
        <v>74</v>
      </c>
      <c r="H121" s="4" t="s">
        <v>10</v>
      </c>
      <c r="I121" s="4" t="s">
        <v>890</v>
      </c>
      <c r="J121" s="4" t="s">
        <v>11</v>
      </c>
      <c r="K121" s="4" t="s">
        <v>11</v>
      </c>
      <c r="L121" s="4" t="s">
        <v>12</v>
      </c>
      <c r="M121" s="4">
        <v>12089417</v>
      </c>
      <c r="N121" s="4">
        <v>14323144</v>
      </c>
      <c r="O121" s="4">
        <v>1198575</v>
      </c>
      <c r="P121" s="4">
        <v>5834365</v>
      </c>
      <c r="Q121" s="4">
        <v>8488779</v>
      </c>
      <c r="R121" s="4">
        <v>1155002</v>
      </c>
      <c r="S121" s="4">
        <v>790752</v>
      </c>
      <c r="T121" s="18">
        <f t="shared" si="5"/>
        <v>10.086491875769143</v>
      </c>
      <c r="U121" s="18">
        <f t="shared" si="6"/>
        <v>0.40733829109028019</v>
      </c>
      <c r="V121" s="29">
        <f t="shared" si="7"/>
        <v>1.4606374691432966</v>
      </c>
      <c r="W121" s="18">
        <f t="shared" si="8"/>
        <v>0.1360622063550011</v>
      </c>
      <c r="X121" s="20">
        <f t="shared" si="9"/>
        <v>8.0638859736381907E-2</v>
      </c>
    </row>
    <row r="122" spans="1:24" s="3" customFormat="1" ht="11.25" customHeight="1" x14ac:dyDescent="0.2">
      <c r="A122" s="2">
        <v>27367</v>
      </c>
      <c r="B122" s="4" t="s">
        <v>19</v>
      </c>
      <c r="C122" s="4" t="s">
        <v>9</v>
      </c>
      <c r="D122" s="4">
        <v>900296267</v>
      </c>
      <c r="E122" s="4" t="s">
        <v>49</v>
      </c>
      <c r="F122" s="4" t="s">
        <v>876</v>
      </c>
      <c r="G122" s="4" t="s">
        <v>74</v>
      </c>
      <c r="H122" s="4" t="s">
        <v>10</v>
      </c>
      <c r="I122" s="4" t="s">
        <v>877</v>
      </c>
      <c r="J122" s="4" t="s">
        <v>23</v>
      </c>
      <c r="K122" s="4" t="s">
        <v>805</v>
      </c>
      <c r="L122" s="4" t="s">
        <v>12</v>
      </c>
      <c r="M122" s="4">
        <v>1984021</v>
      </c>
      <c r="N122" s="4">
        <v>3439418</v>
      </c>
      <c r="O122" s="4">
        <v>699098</v>
      </c>
      <c r="P122" s="4">
        <v>768939</v>
      </c>
      <c r="Q122" s="4">
        <v>2670479</v>
      </c>
      <c r="R122" s="4">
        <v>185628</v>
      </c>
      <c r="S122" s="4">
        <v>126204</v>
      </c>
      <c r="T122" s="18">
        <f t="shared" si="5"/>
        <v>2.8379726447508076</v>
      </c>
      <c r="U122" s="18">
        <f t="shared" si="6"/>
        <v>0.22356660341953202</v>
      </c>
      <c r="V122" s="29">
        <f t="shared" si="7"/>
        <v>1.4708567081867452</v>
      </c>
      <c r="W122" s="18">
        <f t="shared" si="8"/>
        <v>6.9511125157696432E-2</v>
      </c>
      <c r="X122" s="20">
        <f t="shared" si="9"/>
        <v>5.3970759006320257E-2</v>
      </c>
    </row>
    <row r="123" spans="1:24" s="3" customFormat="1" ht="11.25" customHeight="1" x14ac:dyDescent="0.2">
      <c r="A123" s="2">
        <v>11599</v>
      </c>
      <c r="B123" s="4" t="s">
        <v>19</v>
      </c>
      <c r="C123" s="4" t="s">
        <v>9</v>
      </c>
      <c r="D123" s="4">
        <v>830072417</v>
      </c>
      <c r="E123" s="4" t="s">
        <v>49</v>
      </c>
      <c r="F123" s="4" t="s">
        <v>570</v>
      </c>
      <c r="G123" s="4" t="s">
        <v>74</v>
      </c>
      <c r="H123" s="4" t="s">
        <v>14</v>
      </c>
      <c r="I123" s="4" t="s">
        <v>571</v>
      </c>
      <c r="J123" s="4" t="s">
        <v>11</v>
      </c>
      <c r="K123" s="4" t="s">
        <v>11</v>
      </c>
      <c r="L123" s="4" t="s">
        <v>12</v>
      </c>
      <c r="M123" s="4">
        <v>2486696</v>
      </c>
      <c r="N123" s="4">
        <v>3665567</v>
      </c>
      <c r="O123" s="4">
        <v>80161</v>
      </c>
      <c r="P123" s="4">
        <v>1350256</v>
      </c>
      <c r="Q123" s="4">
        <v>2315311</v>
      </c>
      <c r="R123" s="4">
        <v>474303</v>
      </c>
      <c r="S123" s="4">
        <v>317256</v>
      </c>
      <c r="T123" s="18">
        <f t="shared" si="5"/>
        <v>31.021269694739338</v>
      </c>
      <c r="U123" s="18">
        <f t="shared" si="6"/>
        <v>0.36836211150962456</v>
      </c>
      <c r="V123" s="29">
        <f t="shared" si="7"/>
        <v>1.495016642711249</v>
      </c>
      <c r="W123" s="18">
        <f t="shared" si="8"/>
        <v>0.20485498492427151</v>
      </c>
      <c r="X123" s="20">
        <f t="shared" si="9"/>
        <v>0.12939417012429455</v>
      </c>
    </row>
    <row r="124" spans="1:24" s="3" customFormat="1" ht="11.25" customHeight="1" x14ac:dyDescent="0.2">
      <c r="A124" s="2">
        <v>4237</v>
      </c>
      <c r="B124" s="4" t="s">
        <v>21</v>
      </c>
      <c r="C124" s="4" t="s">
        <v>9</v>
      </c>
      <c r="D124" s="4">
        <v>900451549</v>
      </c>
      <c r="E124" s="4" t="s">
        <v>49</v>
      </c>
      <c r="F124" s="4" t="s">
        <v>223</v>
      </c>
      <c r="G124" s="4" t="s">
        <v>74</v>
      </c>
      <c r="H124" s="4" t="s">
        <v>10</v>
      </c>
      <c r="I124" s="4" t="s">
        <v>224</v>
      </c>
      <c r="J124" s="4" t="s">
        <v>17</v>
      </c>
      <c r="K124" s="4" t="s">
        <v>18</v>
      </c>
      <c r="L124" s="4" t="s">
        <v>12</v>
      </c>
      <c r="M124" s="4">
        <v>43723563</v>
      </c>
      <c r="N124" s="4">
        <v>46011154</v>
      </c>
      <c r="O124" s="4">
        <v>18057750</v>
      </c>
      <c r="P124" s="4">
        <v>18057750</v>
      </c>
      <c r="Q124" s="4">
        <v>27953404</v>
      </c>
      <c r="R124" s="4">
        <v>5972824</v>
      </c>
      <c r="S124" s="4">
        <v>3982888</v>
      </c>
      <c r="T124" s="18">
        <f t="shared" si="5"/>
        <v>2.4213184366823111</v>
      </c>
      <c r="U124" s="18">
        <f t="shared" si="6"/>
        <v>0.39246461847055608</v>
      </c>
      <c r="V124" s="29">
        <f t="shared" si="7"/>
        <v>1.4996213802647727</v>
      </c>
      <c r="W124" s="18">
        <f t="shared" si="8"/>
        <v>0.21367072146204447</v>
      </c>
      <c r="X124" s="20">
        <f t="shared" si="9"/>
        <v>0.12981252328511472</v>
      </c>
    </row>
    <row r="125" spans="1:24" s="3" customFormat="1" ht="11.25" customHeight="1" x14ac:dyDescent="0.2">
      <c r="A125" s="2">
        <v>37505</v>
      </c>
      <c r="B125" s="4" t="s">
        <v>19</v>
      </c>
      <c r="C125" s="4" t="s">
        <v>9</v>
      </c>
      <c r="D125" s="4">
        <v>900739798</v>
      </c>
      <c r="E125" s="4" t="s">
        <v>49</v>
      </c>
      <c r="F125" s="4" t="s">
        <v>1068</v>
      </c>
      <c r="G125" s="4" t="s">
        <v>74</v>
      </c>
      <c r="H125" s="4" t="s">
        <v>10</v>
      </c>
      <c r="I125" s="4" t="s">
        <v>1069</v>
      </c>
      <c r="J125" s="4" t="s">
        <v>178</v>
      </c>
      <c r="K125" s="4" t="s">
        <v>179</v>
      </c>
      <c r="L125" s="4" t="s">
        <v>12</v>
      </c>
      <c r="M125" s="4">
        <v>2038998</v>
      </c>
      <c r="N125" s="4">
        <v>2314123</v>
      </c>
      <c r="O125" s="4">
        <v>731046</v>
      </c>
      <c r="P125" s="4">
        <v>1711583</v>
      </c>
      <c r="Q125" s="4">
        <v>602540</v>
      </c>
      <c r="R125" s="4">
        <v>228740</v>
      </c>
      <c r="S125" s="4">
        <v>151618</v>
      </c>
      <c r="T125" s="18">
        <f t="shared" si="5"/>
        <v>2.7891514350670135</v>
      </c>
      <c r="U125" s="18">
        <f t="shared" si="6"/>
        <v>0.73962490325708707</v>
      </c>
      <c r="V125" s="29">
        <f t="shared" si="7"/>
        <v>1.5086599216451873</v>
      </c>
      <c r="W125" s="18">
        <f t="shared" si="8"/>
        <v>0.37962624887974245</v>
      </c>
      <c r="X125" s="20">
        <f t="shared" si="9"/>
        <v>9.8845221278212089E-2</v>
      </c>
    </row>
    <row r="126" spans="1:24" s="3" customFormat="1" ht="11.25" customHeight="1" x14ac:dyDescent="0.2">
      <c r="A126" s="2">
        <v>3675</v>
      </c>
      <c r="B126" s="4" t="s">
        <v>19</v>
      </c>
      <c r="C126" s="4" t="s">
        <v>9</v>
      </c>
      <c r="D126" s="4">
        <v>800198076</v>
      </c>
      <c r="E126" s="4" t="s">
        <v>49</v>
      </c>
      <c r="F126" s="4" t="s">
        <v>378</v>
      </c>
      <c r="G126" s="4" t="s">
        <v>74</v>
      </c>
      <c r="H126" s="4" t="s">
        <v>10</v>
      </c>
      <c r="I126" s="4" t="s">
        <v>379</v>
      </c>
      <c r="J126" s="4" t="s">
        <v>11</v>
      </c>
      <c r="K126" s="4" t="s">
        <v>11</v>
      </c>
      <c r="L126" s="4" t="s">
        <v>12</v>
      </c>
      <c r="M126" s="4">
        <v>4453557</v>
      </c>
      <c r="N126" s="4">
        <v>4476934</v>
      </c>
      <c r="O126" s="4">
        <v>788240</v>
      </c>
      <c r="P126" s="4">
        <v>1058326</v>
      </c>
      <c r="Q126" s="4">
        <v>3418608</v>
      </c>
      <c r="R126" s="4">
        <v>171348</v>
      </c>
      <c r="S126" s="4">
        <v>113538</v>
      </c>
      <c r="T126" s="18">
        <f t="shared" si="5"/>
        <v>5.6500012686491425</v>
      </c>
      <c r="U126" s="18">
        <f t="shared" si="6"/>
        <v>0.23639526515244585</v>
      </c>
      <c r="V126" s="29">
        <f t="shared" si="7"/>
        <v>1.5091687364582782</v>
      </c>
      <c r="W126" s="18">
        <f t="shared" si="8"/>
        <v>5.0122154982378792E-2</v>
      </c>
      <c r="X126" s="20">
        <f t="shared" si="9"/>
        <v>3.8273514865307376E-2</v>
      </c>
    </row>
    <row r="127" spans="1:24" s="3" customFormat="1" ht="11.25" customHeight="1" x14ac:dyDescent="0.2">
      <c r="A127" s="2">
        <v>18225</v>
      </c>
      <c r="B127" s="4" t="s">
        <v>19</v>
      </c>
      <c r="C127" s="4" t="s">
        <v>9</v>
      </c>
      <c r="D127" s="4">
        <v>890316233</v>
      </c>
      <c r="E127" s="4" t="s">
        <v>49</v>
      </c>
      <c r="F127" s="4" t="s">
        <v>714</v>
      </c>
      <c r="G127" s="4" t="s">
        <v>74</v>
      </c>
      <c r="H127" s="4" t="s">
        <v>10</v>
      </c>
      <c r="I127" s="4" t="s">
        <v>715</v>
      </c>
      <c r="J127" s="4" t="s">
        <v>178</v>
      </c>
      <c r="K127" s="4" t="s">
        <v>179</v>
      </c>
      <c r="L127" s="4" t="s">
        <v>12</v>
      </c>
      <c r="M127" s="4">
        <v>32379057</v>
      </c>
      <c r="N127" s="4">
        <v>36581679</v>
      </c>
      <c r="O127" s="4">
        <v>20892440</v>
      </c>
      <c r="P127" s="4">
        <v>23280520</v>
      </c>
      <c r="Q127" s="4">
        <v>13301159</v>
      </c>
      <c r="R127" s="4">
        <v>3152455</v>
      </c>
      <c r="S127" s="4">
        <v>2085129</v>
      </c>
      <c r="T127" s="18">
        <f t="shared" si="5"/>
        <v>1.5497977737401663</v>
      </c>
      <c r="U127" s="18">
        <f t="shared" si="6"/>
        <v>0.63639834574022691</v>
      </c>
      <c r="V127" s="29">
        <f t="shared" si="7"/>
        <v>1.5118752844548227</v>
      </c>
      <c r="W127" s="18">
        <f t="shared" si="8"/>
        <v>0.23700603834598172</v>
      </c>
      <c r="X127" s="20">
        <f t="shared" si="9"/>
        <v>8.6175787612154164E-2</v>
      </c>
    </row>
    <row r="128" spans="1:24" s="3" customFormat="1" ht="11.25" customHeight="1" x14ac:dyDescent="0.2">
      <c r="A128" s="2">
        <v>14673</v>
      </c>
      <c r="B128" s="4" t="s">
        <v>19</v>
      </c>
      <c r="C128" s="4" t="s">
        <v>9</v>
      </c>
      <c r="D128" s="4">
        <v>860004270</v>
      </c>
      <c r="E128" s="4" t="s">
        <v>49</v>
      </c>
      <c r="F128" s="4" t="s">
        <v>646</v>
      </c>
      <c r="G128" s="4" t="s">
        <v>74</v>
      </c>
      <c r="H128" s="4" t="s">
        <v>10</v>
      </c>
      <c r="I128" s="4" t="s">
        <v>647</v>
      </c>
      <c r="J128" s="4" t="s">
        <v>23</v>
      </c>
      <c r="K128" s="4" t="s">
        <v>117</v>
      </c>
      <c r="L128" s="4" t="s">
        <v>12</v>
      </c>
      <c r="M128" s="4">
        <v>15670944</v>
      </c>
      <c r="N128" s="4">
        <v>53351863</v>
      </c>
      <c r="O128" s="4">
        <v>1198575</v>
      </c>
      <c r="P128" s="4">
        <v>16461501</v>
      </c>
      <c r="Q128" s="4">
        <v>36890362</v>
      </c>
      <c r="R128" s="4">
        <v>2533614</v>
      </c>
      <c r="S128" s="4">
        <v>1660404</v>
      </c>
      <c r="T128" s="18">
        <f t="shared" si="5"/>
        <v>13.074646142293973</v>
      </c>
      <c r="U128" s="18">
        <f t="shared" si="6"/>
        <v>0.30854594524656054</v>
      </c>
      <c r="V128" s="29">
        <f t="shared" si="7"/>
        <v>1.5259021298430984</v>
      </c>
      <c r="W128" s="18">
        <f t="shared" si="8"/>
        <v>6.8679564597387249E-2</v>
      </c>
      <c r="X128" s="20">
        <f t="shared" si="9"/>
        <v>4.7488763419564185E-2</v>
      </c>
    </row>
    <row r="129" spans="1:24" s="3" customFormat="1" ht="11.25" customHeight="1" x14ac:dyDescent="0.2">
      <c r="A129" s="2">
        <v>1035</v>
      </c>
      <c r="B129" s="4" t="s">
        <v>28</v>
      </c>
      <c r="C129" s="4" t="s">
        <v>9</v>
      </c>
      <c r="D129" s="4">
        <v>830021108</v>
      </c>
      <c r="E129" s="4" t="s">
        <v>49</v>
      </c>
      <c r="F129" s="4" t="s">
        <v>1116</v>
      </c>
      <c r="G129" s="4" t="s">
        <v>74</v>
      </c>
      <c r="H129" s="4" t="s">
        <v>75</v>
      </c>
      <c r="I129" s="4" t="s">
        <v>1117</v>
      </c>
      <c r="J129" s="4" t="s">
        <v>11</v>
      </c>
      <c r="K129" s="4" t="s">
        <v>11</v>
      </c>
      <c r="L129" s="4" t="s">
        <v>12</v>
      </c>
      <c r="M129" s="4">
        <v>8969264</v>
      </c>
      <c r="N129" s="4">
        <v>14295705</v>
      </c>
      <c r="O129" s="4">
        <v>2827249</v>
      </c>
      <c r="P129" s="4">
        <v>4722761</v>
      </c>
      <c r="Q129" s="4">
        <v>9572944</v>
      </c>
      <c r="R129" s="4">
        <v>1206019</v>
      </c>
      <c r="S129" s="4">
        <v>782519</v>
      </c>
      <c r="T129" s="18">
        <f t="shared" si="5"/>
        <v>3.1724351127191133</v>
      </c>
      <c r="U129" s="18">
        <f t="shared" si="6"/>
        <v>0.33036223117362873</v>
      </c>
      <c r="V129" s="29">
        <f t="shared" si="7"/>
        <v>1.5412009165272664</v>
      </c>
      <c r="W129" s="18">
        <f t="shared" si="8"/>
        <v>0.12598203854530018</v>
      </c>
      <c r="X129" s="20">
        <f t="shared" si="9"/>
        <v>8.4362331203672716E-2</v>
      </c>
    </row>
    <row r="130" spans="1:24" s="3" customFormat="1" ht="11.25" customHeight="1" x14ac:dyDescent="0.2">
      <c r="A130" s="2">
        <v>11481</v>
      </c>
      <c r="B130" s="4" t="s">
        <v>19</v>
      </c>
      <c r="C130" s="4" t="s">
        <v>9</v>
      </c>
      <c r="D130" s="4">
        <v>830068550</v>
      </c>
      <c r="E130" s="4" t="s">
        <v>49</v>
      </c>
      <c r="F130" s="4" t="s">
        <v>564</v>
      </c>
      <c r="G130" s="4" t="s">
        <v>74</v>
      </c>
      <c r="H130" s="4" t="s">
        <v>10</v>
      </c>
      <c r="I130" s="4" t="s">
        <v>565</v>
      </c>
      <c r="J130" s="4" t="s">
        <v>11</v>
      </c>
      <c r="K130" s="4" t="s">
        <v>11</v>
      </c>
      <c r="L130" s="4" t="s">
        <v>12</v>
      </c>
      <c r="M130" s="4">
        <v>17879753</v>
      </c>
      <c r="N130" s="4">
        <v>20156531</v>
      </c>
      <c r="O130" s="4">
        <v>4336768</v>
      </c>
      <c r="P130" s="4">
        <v>11795627</v>
      </c>
      <c r="Q130" s="4">
        <v>8360904</v>
      </c>
      <c r="R130" s="4">
        <v>2101716</v>
      </c>
      <c r="S130" s="4">
        <v>1357617</v>
      </c>
      <c r="T130" s="18">
        <f t="shared" si="5"/>
        <v>4.1228290284377671</v>
      </c>
      <c r="U130" s="18">
        <f t="shared" si="6"/>
        <v>0.58520124320995515</v>
      </c>
      <c r="V130" s="29">
        <f t="shared" si="7"/>
        <v>1.548091987651893</v>
      </c>
      <c r="W130" s="18">
        <f t="shared" si="8"/>
        <v>0.25137425331040758</v>
      </c>
      <c r="X130" s="20">
        <f t="shared" si="9"/>
        <v>0.10426972776218289</v>
      </c>
    </row>
    <row r="131" spans="1:24" s="3" customFormat="1" ht="11.25" customHeight="1" x14ac:dyDescent="0.2">
      <c r="A131" s="2">
        <v>1391</v>
      </c>
      <c r="B131" s="4" t="s">
        <v>21</v>
      </c>
      <c r="C131" s="4" t="s">
        <v>9</v>
      </c>
      <c r="D131" s="4">
        <v>830041688</v>
      </c>
      <c r="E131" s="4" t="s">
        <v>49</v>
      </c>
      <c r="F131" s="4" t="s">
        <v>111</v>
      </c>
      <c r="G131" s="4" t="s">
        <v>74</v>
      </c>
      <c r="H131" s="4" t="s">
        <v>10</v>
      </c>
      <c r="I131" s="4" t="s">
        <v>112</v>
      </c>
      <c r="J131" s="4" t="s">
        <v>11</v>
      </c>
      <c r="K131" s="4" t="s">
        <v>11</v>
      </c>
      <c r="L131" s="4" t="s">
        <v>12</v>
      </c>
      <c r="M131" s="4">
        <v>12786948</v>
      </c>
      <c r="N131" s="4">
        <v>14662001</v>
      </c>
      <c r="O131" s="4">
        <v>14734084</v>
      </c>
      <c r="P131" s="4">
        <v>15296867</v>
      </c>
      <c r="Q131" s="4">
        <v>-634866</v>
      </c>
      <c r="R131" s="4">
        <v>2346382</v>
      </c>
      <c r="S131" s="4">
        <v>1512741</v>
      </c>
      <c r="T131" s="18">
        <f t="shared" si="5"/>
        <v>0.86784818112887097</v>
      </c>
      <c r="U131" s="18">
        <f t="shared" si="6"/>
        <v>1.0433000925317084</v>
      </c>
      <c r="V131" s="29">
        <f t="shared" si="7"/>
        <v>1.5510797948888806</v>
      </c>
      <c r="W131" s="18">
        <f t="shared" si="8"/>
        <v>-3.6958696795859285</v>
      </c>
      <c r="X131" s="20">
        <f t="shared" si="9"/>
        <v>0.1600314991112059</v>
      </c>
    </row>
    <row r="132" spans="1:24" s="3" customFormat="1" ht="11.25" customHeight="1" x14ac:dyDescent="0.2">
      <c r="A132" s="2">
        <v>4165</v>
      </c>
      <c r="B132" s="4" t="s">
        <v>19</v>
      </c>
      <c r="C132" s="4" t="s">
        <v>9</v>
      </c>
      <c r="D132" s="4">
        <v>800222033</v>
      </c>
      <c r="E132" s="4" t="s">
        <v>49</v>
      </c>
      <c r="F132" s="4" t="s">
        <v>400</v>
      </c>
      <c r="G132" s="4" t="s">
        <v>74</v>
      </c>
      <c r="H132" s="4" t="s">
        <v>10</v>
      </c>
      <c r="I132" s="4" t="s">
        <v>401</v>
      </c>
      <c r="J132" s="4" t="s">
        <v>11</v>
      </c>
      <c r="K132" s="4" t="s">
        <v>11</v>
      </c>
      <c r="L132" s="4" t="s">
        <v>12</v>
      </c>
      <c r="M132" s="4">
        <v>1892448</v>
      </c>
      <c r="N132" s="4">
        <v>11597299</v>
      </c>
      <c r="O132" s="4">
        <v>1555797</v>
      </c>
      <c r="P132" s="4">
        <v>3361619</v>
      </c>
      <c r="Q132" s="4">
        <v>8235680</v>
      </c>
      <c r="R132" s="4">
        <v>662225</v>
      </c>
      <c r="S132" s="4">
        <v>419623</v>
      </c>
      <c r="T132" s="18">
        <f t="shared" si="5"/>
        <v>1.2163849139701388</v>
      </c>
      <c r="U132" s="18">
        <f t="shared" si="6"/>
        <v>0.28986223430128</v>
      </c>
      <c r="V132" s="29">
        <f t="shared" si="7"/>
        <v>1.578142761478756</v>
      </c>
      <c r="W132" s="18">
        <f t="shared" si="8"/>
        <v>8.04092679657296E-2</v>
      </c>
      <c r="X132" s="20">
        <f t="shared" si="9"/>
        <v>5.7101657894652887E-2</v>
      </c>
    </row>
    <row r="133" spans="1:24" s="3" customFormat="1" ht="11.25" customHeight="1" x14ac:dyDescent="0.2">
      <c r="A133" s="2">
        <v>6117</v>
      </c>
      <c r="B133" s="4" t="s">
        <v>19</v>
      </c>
      <c r="C133" s="4" t="s">
        <v>9</v>
      </c>
      <c r="D133" s="4">
        <v>805007050</v>
      </c>
      <c r="E133" s="4" t="s">
        <v>49</v>
      </c>
      <c r="F133" s="4" t="s">
        <v>447</v>
      </c>
      <c r="G133" s="4" t="s">
        <v>74</v>
      </c>
      <c r="H133" s="4" t="s">
        <v>10</v>
      </c>
      <c r="I133" s="4" t="s">
        <v>448</v>
      </c>
      <c r="J133" s="4" t="s">
        <v>178</v>
      </c>
      <c r="K133" s="4" t="s">
        <v>179</v>
      </c>
      <c r="L133" s="4" t="s">
        <v>12</v>
      </c>
      <c r="M133" s="4">
        <v>38343266</v>
      </c>
      <c r="N133" s="4">
        <v>51187174</v>
      </c>
      <c r="O133" s="4">
        <v>21975889</v>
      </c>
      <c r="P133" s="4">
        <v>37090685</v>
      </c>
      <c r="Q133" s="4">
        <v>14096489</v>
      </c>
      <c r="R133" s="4">
        <v>4782670</v>
      </c>
      <c r="S133" s="4">
        <v>3008121</v>
      </c>
      <c r="T133" s="18">
        <f t="shared" si="5"/>
        <v>1.7447879355415383</v>
      </c>
      <c r="U133" s="18">
        <f t="shared" si="6"/>
        <v>0.72460896161214139</v>
      </c>
      <c r="V133" s="29">
        <f t="shared" si="7"/>
        <v>1.5899194214594425</v>
      </c>
      <c r="W133" s="18">
        <f t="shared" si="8"/>
        <v>0.33928093726033481</v>
      </c>
      <c r="X133" s="20">
        <f t="shared" si="9"/>
        <v>9.3434929617329535E-2</v>
      </c>
    </row>
    <row r="134" spans="1:24" s="3" customFormat="1" ht="11.25" customHeight="1" x14ac:dyDescent="0.2">
      <c r="A134" s="2">
        <v>30877</v>
      </c>
      <c r="B134" s="4" t="s">
        <v>19</v>
      </c>
      <c r="C134" s="4" t="s">
        <v>9</v>
      </c>
      <c r="D134" s="4">
        <v>900412283</v>
      </c>
      <c r="E134" s="4" t="s">
        <v>49</v>
      </c>
      <c r="F134" s="4" t="s">
        <v>957</v>
      </c>
      <c r="G134" s="4" t="s">
        <v>74</v>
      </c>
      <c r="H134" s="4" t="s">
        <v>10</v>
      </c>
      <c r="I134" s="4" t="s">
        <v>958</v>
      </c>
      <c r="J134" s="4" t="s">
        <v>13</v>
      </c>
      <c r="K134" s="4" t="s">
        <v>103</v>
      </c>
      <c r="L134" s="4" t="s">
        <v>12</v>
      </c>
      <c r="M134" s="4">
        <v>2746280</v>
      </c>
      <c r="N134" s="4">
        <v>3958796</v>
      </c>
      <c r="O134" s="4">
        <v>1484025</v>
      </c>
      <c r="P134" s="4">
        <v>2119492</v>
      </c>
      <c r="Q134" s="4">
        <v>1839304</v>
      </c>
      <c r="R134" s="4">
        <v>130524</v>
      </c>
      <c r="S134" s="4">
        <v>82030</v>
      </c>
      <c r="T134" s="18">
        <f t="shared" si="5"/>
        <v>1.8505618166809858</v>
      </c>
      <c r="U134" s="18">
        <f t="shared" si="6"/>
        <v>0.53538803211885633</v>
      </c>
      <c r="V134" s="29">
        <f t="shared" si="7"/>
        <v>1.5911739607460684</v>
      </c>
      <c r="W134" s="18">
        <f t="shared" si="8"/>
        <v>7.0963799350188983E-2</v>
      </c>
      <c r="X134" s="20">
        <f t="shared" si="9"/>
        <v>3.2970630464413925E-2</v>
      </c>
    </row>
    <row r="135" spans="1:24" s="3" customFormat="1" ht="11.25" customHeight="1" x14ac:dyDescent="0.2">
      <c r="A135" s="2">
        <v>10441</v>
      </c>
      <c r="B135" s="4" t="s">
        <v>19</v>
      </c>
      <c r="C135" s="4" t="s">
        <v>9</v>
      </c>
      <c r="D135" s="4">
        <v>830034462</v>
      </c>
      <c r="E135" s="4" t="s">
        <v>49</v>
      </c>
      <c r="F135" s="4" t="s">
        <v>530</v>
      </c>
      <c r="G135" s="4" t="s">
        <v>74</v>
      </c>
      <c r="H135" s="4" t="s">
        <v>10</v>
      </c>
      <c r="I135" s="4" t="s">
        <v>531</v>
      </c>
      <c r="J135" s="4" t="s">
        <v>11</v>
      </c>
      <c r="K135" s="4" t="s">
        <v>11</v>
      </c>
      <c r="L135" s="4" t="s">
        <v>12</v>
      </c>
      <c r="M135" s="4">
        <v>31894469</v>
      </c>
      <c r="N135" s="4">
        <v>35581570</v>
      </c>
      <c r="O135" s="4">
        <v>731046</v>
      </c>
      <c r="P135" s="4">
        <v>14780523</v>
      </c>
      <c r="Q135" s="4">
        <v>20801047</v>
      </c>
      <c r="R135" s="4">
        <v>3489045</v>
      </c>
      <c r="S135" s="4">
        <v>2191917</v>
      </c>
      <c r="T135" s="18">
        <f t="shared" si="5"/>
        <v>43.628539106978224</v>
      </c>
      <c r="U135" s="18">
        <f t="shared" si="6"/>
        <v>0.41539828062674017</v>
      </c>
      <c r="V135" s="29">
        <f t="shared" si="7"/>
        <v>1.5917778821004627</v>
      </c>
      <c r="W135" s="18">
        <f t="shared" si="8"/>
        <v>0.16773410492269933</v>
      </c>
      <c r="X135" s="20">
        <f t="shared" si="9"/>
        <v>9.8057646135344789E-2</v>
      </c>
    </row>
    <row r="136" spans="1:24" s="3" customFormat="1" ht="11.25" customHeight="1" x14ac:dyDescent="0.2">
      <c r="A136" s="2">
        <v>12795</v>
      </c>
      <c r="B136" s="4" t="s">
        <v>19</v>
      </c>
      <c r="C136" s="4" t="s">
        <v>9</v>
      </c>
      <c r="D136" s="4">
        <v>830116638</v>
      </c>
      <c r="E136" s="4" t="s">
        <v>49</v>
      </c>
      <c r="F136" s="4" t="s">
        <v>598</v>
      </c>
      <c r="G136" s="4" t="s">
        <v>74</v>
      </c>
      <c r="H136" s="4" t="s">
        <v>75</v>
      </c>
      <c r="I136" s="4" t="s">
        <v>599</v>
      </c>
      <c r="J136" s="4" t="s">
        <v>11</v>
      </c>
      <c r="K136" s="4" t="s">
        <v>11</v>
      </c>
      <c r="L136" s="4" t="s">
        <v>12</v>
      </c>
      <c r="M136" s="4">
        <v>26936350</v>
      </c>
      <c r="N136" s="4">
        <v>46721331</v>
      </c>
      <c r="O136" s="4">
        <v>733836</v>
      </c>
      <c r="P136" s="4">
        <v>34897390</v>
      </c>
      <c r="Q136" s="4">
        <v>11823941</v>
      </c>
      <c r="R136" s="4">
        <v>7120104</v>
      </c>
      <c r="S136" s="4">
        <v>4420858</v>
      </c>
      <c r="T136" s="18">
        <f t="shared" si="5"/>
        <v>36.706225914236967</v>
      </c>
      <c r="U136" s="18">
        <f t="shared" si="6"/>
        <v>0.74692628084589452</v>
      </c>
      <c r="V136" s="29">
        <f t="shared" si="7"/>
        <v>1.6105706177398142</v>
      </c>
      <c r="W136" s="18">
        <f t="shared" si="8"/>
        <v>0.60217688839956152</v>
      </c>
      <c r="X136" s="20">
        <f t="shared" si="9"/>
        <v>0.15239514473592372</v>
      </c>
    </row>
    <row r="137" spans="1:24" s="3" customFormat="1" ht="11.25" customHeight="1" x14ac:dyDescent="0.2">
      <c r="A137" s="2">
        <v>8465</v>
      </c>
      <c r="B137" s="4" t="s">
        <v>19</v>
      </c>
      <c r="C137" s="4" t="s">
        <v>9</v>
      </c>
      <c r="D137" s="4">
        <v>811046078</v>
      </c>
      <c r="E137" s="4" t="s">
        <v>49</v>
      </c>
      <c r="F137" s="4" t="s">
        <v>490</v>
      </c>
      <c r="G137" s="4" t="s">
        <v>74</v>
      </c>
      <c r="H137" s="4" t="s">
        <v>10</v>
      </c>
      <c r="I137" s="4" t="s">
        <v>491</v>
      </c>
      <c r="J137" s="4" t="s">
        <v>13</v>
      </c>
      <c r="K137" s="4" t="s">
        <v>103</v>
      </c>
      <c r="L137" s="4" t="s">
        <v>12</v>
      </c>
      <c r="M137" s="4">
        <v>13443147</v>
      </c>
      <c r="N137" s="4">
        <v>21765869</v>
      </c>
      <c r="O137" s="4">
        <v>8101016</v>
      </c>
      <c r="P137" s="4">
        <v>11993294</v>
      </c>
      <c r="Q137" s="4">
        <v>9772575</v>
      </c>
      <c r="R137" s="4">
        <v>2064208</v>
      </c>
      <c r="S137" s="4">
        <v>1258252</v>
      </c>
      <c r="T137" s="18">
        <f t="shared" si="5"/>
        <v>1.6594396307821142</v>
      </c>
      <c r="U137" s="18">
        <f t="shared" si="6"/>
        <v>0.55101379136298212</v>
      </c>
      <c r="V137" s="29">
        <f t="shared" si="7"/>
        <v>1.6405362359845246</v>
      </c>
      <c r="W137" s="18">
        <f t="shared" si="8"/>
        <v>0.21122457489453905</v>
      </c>
      <c r="X137" s="20">
        <f t="shared" si="9"/>
        <v>9.4836921052864925E-2</v>
      </c>
    </row>
    <row r="138" spans="1:24" s="3" customFormat="1" ht="11.25" customHeight="1" x14ac:dyDescent="0.2">
      <c r="A138" s="2">
        <v>3793</v>
      </c>
      <c r="B138" s="4" t="s">
        <v>19</v>
      </c>
      <c r="C138" s="4" t="s">
        <v>9</v>
      </c>
      <c r="D138" s="4">
        <v>800204547</v>
      </c>
      <c r="E138" s="4" t="s">
        <v>49</v>
      </c>
      <c r="F138" s="4" t="s">
        <v>388</v>
      </c>
      <c r="G138" s="4" t="s">
        <v>74</v>
      </c>
      <c r="H138" s="4" t="s">
        <v>10</v>
      </c>
      <c r="I138" s="4" t="s">
        <v>389</v>
      </c>
      <c r="J138" s="4" t="s">
        <v>11</v>
      </c>
      <c r="K138" s="4" t="s">
        <v>11</v>
      </c>
      <c r="L138" s="4" t="s">
        <v>12</v>
      </c>
      <c r="M138" s="4">
        <v>13965213</v>
      </c>
      <c r="N138" s="4">
        <v>15763077</v>
      </c>
      <c r="O138" s="4">
        <v>3703294</v>
      </c>
      <c r="P138" s="4">
        <v>3703294</v>
      </c>
      <c r="Q138" s="4">
        <v>12059783</v>
      </c>
      <c r="R138" s="4">
        <v>353590</v>
      </c>
      <c r="S138" s="4">
        <v>209293</v>
      </c>
      <c r="T138" s="18">
        <f t="shared" si="5"/>
        <v>3.771024660747972</v>
      </c>
      <c r="U138" s="18">
        <f t="shared" si="6"/>
        <v>0.23493471484025613</v>
      </c>
      <c r="V138" s="29">
        <f t="shared" si="7"/>
        <v>1.6894497188152495</v>
      </c>
      <c r="W138" s="18">
        <f t="shared" si="8"/>
        <v>2.931976470886748E-2</v>
      </c>
      <c r="X138" s="20">
        <f t="shared" si="9"/>
        <v>2.2431534147806294E-2</v>
      </c>
    </row>
    <row r="139" spans="1:24" s="3" customFormat="1" ht="11.25" customHeight="1" x14ac:dyDescent="0.2">
      <c r="A139" s="2">
        <v>3987</v>
      </c>
      <c r="B139" s="4" t="s">
        <v>19</v>
      </c>
      <c r="C139" s="4" t="s">
        <v>9</v>
      </c>
      <c r="D139" s="4">
        <v>800212989</v>
      </c>
      <c r="E139" s="4" t="s">
        <v>49</v>
      </c>
      <c r="F139" s="4" t="s">
        <v>394</v>
      </c>
      <c r="G139" s="4" t="s">
        <v>74</v>
      </c>
      <c r="H139" s="4" t="s">
        <v>10</v>
      </c>
      <c r="I139" s="4" t="s">
        <v>395</v>
      </c>
      <c r="J139" s="4" t="s">
        <v>11</v>
      </c>
      <c r="K139" s="4" t="s">
        <v>11</v>
      </c>
      <c r="L139" s="4" t="s">
        <v>12</v>
      </c>
      <c r="M139" s="4">
        <v>2107712</v>
      </c>
      <c r="N139" s="4">
        <v>4140362</v>
      </c>
      <c r="O139" s="4">
        <v>775580</v>
      </c>
      <c r="P139" s="4">
        <v>2255344</v>
      </c>
      <c r="Q139" s="4">
        <v>1885018</v>
      </c>
      <c r="R139" s="4">
        <v>401899</v>
      </c>
      <c r="S139" s="4">
        <v>237508</v>
      </c>
      <c r="T139" s="18">
        <f t="shared" si="5"/>
        <v>2.7175945743830425</v>
      </c>
      <c r="U139" s="18">
        <f t="shared" si="6"/>
        <v>0.54472145189237076</v>
      </c>
      <c r="V139" s="29">
        <f t="shared" si="7"/>
        <v>1.6921493170756354</v>
      </c>
      <c r="W139" s="18">
        <f t="shared" si="8"/>
        <v>0.21320698263889257</v>
      </c>
      <c r="X139" s="20">
        <f t="shared" si="9"/>
        <v>9.706856550224352E-2</v>
      </c>
    </row>
    <row r="140" spans="1:24" s="3" customFormat="1" ht="11.25" customHeight="1" x14ac:dyDescent="0.2">
      <c r="A140" s="2">
        <v>11867</v>
      </c>
      <c r="B140" s="4" t="s">
        <v>19</v>
      </c>
      <c r="C140" s="4" t="s">
        <v>9</v>
      </c>
      <c r="D140" s="4">
        <v>830082848</v>
      </c>
      <c r="E140" s="4" t="s">
        <v>49</v>
      </c>
      <c r="F140" s="4" t="s">
        <v>576</v>
      </c>
      <c r="G140" s="4" t="s">
        <v>74</v>
      </c>
      <c r="H140" s="4" t="s">
        <v>10</v>
      </c>
      <c r="I140" s="4" t="s">
        <v>577</v>
      </c>
      <c r="J140" s="4" t="s">
        <v>11</v>
      </c>
      <c r="K140" s="4" t="s">
        <v>11</v>
      </c>
      <c r="L140" s="4" t="s">
        <v>12</v>
      </c>
      <c r="M140" s="4">
        <v>15839345</v>
      </c>
      <c r="N140" s="4">
        <v>19226379</v>
      </c>
      <c r="O140" s="4">
        <v>516186</v>
      </c>
      <c r="P140" s="4">
        <v>16348546</v>
      </c>
      <c r="Q140" s="4">
        <v>2877833</v>
      </c>
      <c r="R140" s="4">
        <v>2891377</v>
      </c>
      <c r="S140" s="4">
        <v>1700790</v>
      </c>
      <c r="T140" s="18">
        <f t="shared" ref="T140:T203" si="10">M140/O140</f>
        <v>30.685344042651291</v>
      </c>
      <c r="U140" s="18">
        <f t="shared" ref="U140:U203" si="11">P140/N140</f>
        <v>0.85031851291395011</v>
      </c>
      <c r="V140" s="29">
        <f t="shared" ref="V140:V203" si="12">R140/S140</f>
        <v>1.7000199907101994</v>
      </c>
      <c r="W140" s="18">
        <f t="shared" ref="W140:W203" si="13">R140/Q140</f>
        <v>1.0047063189559644</v>
      </c>
      <c r="X140" s="20">
        <f t="shared" ref="X140:X203" si="14">R140/N140</f>
        <v>0.15038593590607988</v>
      </c>
    </row>
    <row r="141" spans="1:24" s="3" customFormat="1" ht="11.25" customHeight="1" x14ac:dyDescent="0.2">
      <c r="A141" s="2">
        <v>24127</v>
      </c>
      <c r="B141" s="4" t="s">
        <v>19</v>
      </c>
      <c r="C141" s="4" t="s">
        <v>9</v>
      </c>
      <c r="D141" s="4">
        <v>900157835</v>
      </c>
      <c r="E141" s="4" t="s">
        <v>49</v>
      </c>
      <c r="F141" s="4" t="s">
        <v>824</v>
      </c>
      <c r="G141" s="4" t="s">
        <v>74</v>
      </c>
      <c r="H141" s="4" t="s">
        <v>14</v>
      </c>
      <c r="I141" s="4" t="s">
        <v>825</v>
      </c>
      <c r="J141" s="4" t="s">
        <v>11</v>
      </c>
      <c r="K141" s="4" t="s">
        <v>11</v>
      </c>
      <c r="L141" s="4" t="s">
        <v>12</v>
      </c>
      <c r="M141" s="4">
        <v>2439137</v>
      </c>
      <c r="N141" s="4">
        <v>2757653</v>
      </c>
      <c r="O141" s="4">
        <v>733836</v>
      </c>
      <c r="P141" s="4">
        <v>1840339</v>
      </c>
      <c r="Q141" s="4">
        <v>917314</v>
      </c>
      <c r="R141" s="4">
        <v>198844</v>
      </c>
      <c r="S141" s="4">
        <v>114323</v>
      </c>
      <c r="T141" s="18">
        <f t="shared" si="10"/>
        <v>3.323817583220229</v>
      </c>
      <c r="U141" s="18">
        <f t="shared" si="11"/>
        <v>0.66735698798942433</v>
      </c>
      <c r="V141" s="29">
        <f t="shared" si="12"/>
        <v>1.7393175476500791</v>
      </c>
      <c r="W141" s="18">
        <f t="shared" si="13"/>
        <v>0.21676764989959818</v>
      </c>
      <c r="X141" s="20">
        <f t="shared" si="14"/>
        <v>7.2106243969056294E-2</v>
      </c>
    </row>
    <row r="142" spans="1:24" s="3" customFormat="1" ht="11.25" customHeight="1" x14ac:dyDescent="0.2">
      <c r="A142" s="2">
        <v>24271</v>
      </c>
      <c r="B142" s="4" t="s">
        <v>19</v>
      </c>
      <c r="C142" s="4" t="s">
        <v>9</v>
      </c>
      <c r="D142" s="4">
        <v>900163958</v>
      </c>
      <c r="E142" s="4" t="s">
        <v>49</v>
      </c>
      <c r="F142" s="4" t="s">
        <v>826</v>
      </c>
      <c r="G142" s="4" t="s">
        <v>74</v>
      </c>
      <c r="H142" s="4" t="s">
        <v>14</v>
      </c>
      <c r="I142" s="4" t="s">
        <v>827</v>
      </c>
      <c r="J142" s="4" t="s">
        <v>11</v>
      </c>
      <c r="K142" s="4" t="s">
        <v>11</v>
      </c>
      <c r="L142" s="4" t="s">
        <v>12</v>
      </c>
      <c r="M142" s="4">
        <v>3941124</v>
      </c>
      <c r="N142" s="4">
        <v>6923223</v>
      </c>
      <c r="O142" s="4">
        <v>80161</v>
      </c>
      <c r="P142" s="4">
        <v>3179734</v>
      </c>
      <c r="Q142" s="4">
        <v>3743489</v>
      </c>
      <c r="R142" s="4">
        <v>748342</v>
      </c>
      <c r="S142" s="4">
        <v>422140</v>
      </c>
      <c r="T142" s="18">
        <f t="shared" si="10"/>
        <v>49.165105225733214</v>
      </c>
      <c r="U142" s="18">
        <f t="shared" si="11"/>
        <v>0.45928522019296503</v>
      </c>
      <c r="V142" s="29">
        <f t="shared" si="12"/>
        <v>1.7727341640214147</v>
      </c>
      <c r="W142" s="18">
        <f t="shared" si="13"/>
        <v>0.19990495497649385</v>
      </c>
      <c r="X142" s="20">
        <f t="shared" si="14"/>
        <v>0.10809156371245011</v>
      </c>
    </row>
    <row r="143" spans="1:24" s="3" customFormat="1" ht="11.25" customHeight="1" x14ac:dyDescent="0.2">
      <c r="A143" s="2">
        <v>7575</v>
      </c>
      <c r="B143" s="4" t="s">
        <v>19</v>
      </c>
      <c r="C143" s="4" t="s">
        <v>9</v>
      </c>
      <c r="D143" s="4">
        <v>811013990</v>
      </c>
      <c r="E143" s="4" t="s">
        <v>49</v>
      </c>
      <c r="F143" s="4" t="s">
        <v>471</v>
      </c>
      <c r="G143" s="4" t="s">
        <v>126</v>
      </c>
      <c r="H143" s="4" t="s">
        <v>10</v>
      </c>
      <c r="I143" s="4" t="s">
        <v>472</v>
      </c>
      <c r="J143" s="4" t="s">
        <v>13</v>
      </c>
      <c r="K143" s="4" t="s">
        <v>103</v>
      </c>
      <c r="L143" s="4" t="s">
        <v>12</v>
      </c>
      <c r="M143" s="4">
        <v>5929918</v>
      </c>
      <c r="N143" s="4">
        <v>6376339</v>
      </c>
      <c r="O143" s="4">
        <v>2751913</v>
      </c>
      <c r="P143" s="4">
        <v>3784024</v>
      </c>
      <c r="Q143" s="4">
        <v>2592315</v>
      </c>
      <c r="R143" s="4">
        <v>883302</v>
      </c>
      <c r="S143" s="4">
        <v>495324</v>
      </c>
      <c r="T143" s="18">
        <f t="shared" si="10"/>
        <v>2.1548348367117711</v>
      </c>
      <c r="U143" s="18">
        <f t="shared" si="11"/>
        <v>0.59344774485798202</v>
      </c>
      <c r="V143" s="29">
        <f t="shared" si="12"/>
        <v>1.7832812462145988</v>
      </c>
      <c r="W143" s="18">
        <f t="shared" si="13"/>
        <v>0.34073868337759877</v>
      </c>
      <c r="X143" s="20">
        <f t="shared" si="14"/>
        <v>0.13852808014128484</v>
      </c>
    </row>
    <row r="144" spans="1:24" s="3" customFormat="1" ht="11.25" customHeight="1" x14ac:dyDescent="0.2">
      <c r="A144" s="2">
        <v>471</v>
      </c>
      <c r="B144" s="4" t="s">
        <v>24</v>
      </c>
      <c r="C144" s="4" t="s">
        <v>9</v>
      </c>
      <c r="D144" s="4">
        <v>811041784</v>
      </c>
      <c r="E144" s="4" t="s">
        <v>49</v>
      </c>
      <c r="F144" s="4" t="s">
        <v>288</v>
      </c>
      <c r="G144" s="4" t="s">
        <v>74</v>
      </c>
      <c r="H144" s="4" t="s">
        <v>10</v>
      </c>
      <c r="I144" s="4" t="s">
        <v>289</v>
      </c>
      <c r="J144" s="4" t="s">
        <v>13</v>
      </c>
      <c r="K144" s="4" t="s">
        <v>22</v>
      </c>
      <c r="L144" s="4" t="s">
        <v>12</v>
      </c>
      <c r="M144" s="4">
        <v>68469191</v>
      </c>
      <c r="N144" s="4">
        <v>75909595</v>
      </c>
      <c r="O144" s="4">
        <v>29185257</v>
      </c>
      <c r="P144" s="4">
        <v>29401676</v>
      </c>
      <c r="Q144" s="4">
        <v>46507919</v>
      </c>
      <c r="R144" s="4">
        <v>27129975</v>
      </c>
      <c r="S144" s="4">
        <v>15079831</v>
      </c>
      <c r="T144" s="18">
        <f t="shared" si="10"/>
        <v>2.3460198071923779</v>
      </c>
      <c r="U144" s="18">
        <f t="shared" si="11"/>
        <v>0.38732489614784532</v>
      </c>
      <c r="V144" s="29">
        <f t="shared" si="12"/>
        <v>1.7990901224290909</v>
      </c>
      <c r="W144" s="18">
        <f t="shared" si="13"/>
        <v>0.58334097898467574</v>
      </c>
      <c r="X144" s="20">
        <f t="shared" si="14"/>
        <v>0.35739849488065378</v>
      </c>
    </row>
    <row r="145" spans="1:24" s="3" customFormat="1" ht="11.25" customHeight="1" x14ac:dyDescent="0.2">
      <c r="A145" s="2">
        <v>455</v>
      </c>
      <c r="B145" s="4" t="s">
        <v>24</v>
      </c>
      <c r="C145" s="4" t="s">
        <v>9</v>
      </c>
      <c r="D145" s="4">
        <v>811035407</v>
      </c>
      <c r="E145" s="4" t="s">
        <v>49</v>
      </c>
      <c r="F145" s="4" t="s">
        <v>286</v>
      </c>
      <c r="G145" s="4" t="s">
        <v>74</v>
      </c>
      <c r="H145" s="4" t="s">
        <v>10</v>
      </c>
      <c r="I145" s="4" t="s">
        <v>287</v>
      </c>
      <c r="J145" s="4" t="s">
        <v>13</v>
      </c>
      <c r="K145" s="4" t="s">
        <v>103</v>
      </c>
      <c r="L145" s="4" t="s">
        <v>12</v>
      </c>
      <c r="M145" s="4">
        <v>64319598</v>
      </c>
      <c r="N145" s="4">
        <v>79706047</v>
      </c>
      <c r="O145" s="4">
        <v>29559470</v>
      </c>
      <c r="P145" s="4">
        <v>33501596</v>
      </c>
      <c r="Q145" s="4">
        <v>46204451</v>
      </c>
      <c r="R145" s="4">
        <v>5897210</v>
      </c>
      <c r="S145" s="4">
        <v>3162866</v>
      </c>
      <c r="T145" s="18">
        <f t="shared" si="10"/>
        <v>2.1759388108108841</v>
      </c>
      <c r="U145" s="18">
        <f t="shared" si="11"/>
        <v>0.42031435833218528</v>
      </c>
      <c r="V145" s="29">
        <f t="shared" si="12"/>
        <v>1.8645146522173244</v>
      </c>
      <c r="W145" s="18">
        <f t="shared" si="13"/>
        <v>0.12763294168347547</v>
      </c>
      <c r="X145" s="20">
        <f t="shared" si="14"/>
        <v>7.3986983697736264E-2</v>
      </c>
    </row>
    <row r="146" spans="1:24" s="3" customFormat="1" ht="11.25" customHeight="1" x14ac:dyDescent="0.2">
      <c r="A146" s="2">
        <v>25053</v>
      </c>
      <c r="B146" s="4" t="s">
        <v>19</v>
      </c>
      <c r="C146" s="4" t="s">
        <v>9</v>
      </c>
      <c r="D146" s="4">
        <v>900194508</v>
      </c>
      <c r="E146" s="4" t="s">
        <v>49</v>
      </c>
      <c r="F146" s="4" t="s">
        <v>840</v>
      </c>
      <c r="G146" s="4" t="s">
        <v>78</v>
      </c>
      <c r="H146" s="4" t="s">
        <v>10</v>
      </c>
      <c r="I146" s="4" t="s">
        <v>841</v>
      </c>
      <c r="J146" s="4" t="s">
        <v>23</v>
      </c>
      <c r="K146" s="4" t="s">
        <v>136</v>
      </c>
      <c r="L146" s="4" t="s">
        <v>12</v>
      </c>
      <c r="M146" s="4">
        <v>1749128</v>
      </c>
      <c r="N146" s="4">
        <v>3638091</v>
      </c>
      <c r="O146" s="4">
        <v>1198575</v>
      </c>
      <c r="P146" s="4">
        <v>1805879</v>
      </c>
      <c r="Q146" s="4">
        <v>1832212</v>
      </c>
      <c r="R146" s="4">
        <v>349979</v>
      </c>
      <c r="S146" s="4">
        <v>187300</v>
      </c>
      <c r="T146" s="18">
        <f t="shared" si="10"/>
        <v>1.459339632480237</v>
      </c>
      <c r="U146" s="18">
        <f t="shared" si="11"/>
        <v>0.49638093164794395</v>
      </c>
      <c r="V146" s="29">
        <f t="shared" si="12"/>
        <v>1.8685477843032567</v>
      </c>
      <c r="W146" s="18">
        <f t="shared" si="13"/>
        <v>0.19101446775809786</v>
      </c>
      <c r="X146" s="20">
        <f t="shared" si="14"/>
        <v>9.6198528294097099E-2</v>
      </c>
    </row>
    <row r="147" spans="1:24" s="3" customFormat="1" ht="11.25" customHeight="1" x14ac:dyDescent="0.2">
      <c r="A147" s="2">
        <v>24431</v>
      </c>
      <c r="B147" s="4" t="s">
        <v>19</v>
      </c>
      <c r="C147" s="4" t="s">
        <v>9</v>
      </c>
      <c r="D147" s="4">
        <v>900170399</v>
      </c>
      <c r="E147" s="4" t="s">
        <v>49</v>
      </c>
      <c r="F147" s="4" t="s">
        <v>830</v>
      </c>
      <c r="G147" s="4" t="s">
        <v>74</v>
      </c>
      <c r="H147" s="4" t="s">
        <v>10</v>
      </c>
      <c r="I147" s="4" t="s">
        <v>831</v>
      </c>
      <c r="J147" s="4" t="s">
        <v>11</v>
      </c>
      <c r="K147" s="4" t="s">
        <v>11</v>
      </c>
      <c r="L147" s="4" t="s">
        <v>12</v>
      </c>
      <c r="M147" s="4">
        <v>44557447</v>
      </c>
      <c r="N147" s="4">
        <v>46254536</v>
      </c>
      <c r="O147" s="4">
        <v>3466556</v>
      </c>
      <c r="P147" s="4">
        <v>33954968</v>
      </c>
      <c r="Q147" s="4">
        <v>12299568</v>
      </c>
      <c r="R147" s="4">
        <v>5748954</v>
      </c>
      <c r="S147" s="4">
        <v>3045722</v>
      </c>
      <c r="T147" s="18">
        <f t="shared" si="10"/>
        <v>12.853520035447286</v>
      </c>
      <c r="U147" s="18">
        <f t="shared" si="11"/>
        <v>0.73408947394910629</v>
      </c>
      <c r="V147" s="29">
        <f t="shared" si="12"/>
        <v>1.8875504724331373</v>
      </c>
      <c r="W147" s="18">
        <f t="shared" si="13"/>
        <v>0.46741105053445781</v>
      </c>
      <c r="X147" s="20">
        <f t="shared" si="14"/>
        <v>0.12428951832961853</v>
      </c>
    </row>
    <row r="148" spans="1:24" s="3" customFormat="1" ht="11.25" customHeight="1" x14ac:dyDescent="0.2">
      <c r="A148" s="2">
        <v>1349</v>
      </c>
      <c r="B148" s="4" t="s">
        <v>21</v>
      </c>
      <c r="C148" s="4" t="s">
        <v>9</v>
      </c>
      <c r="D148" s="4">
        <v>830036006</v>
      </c>
      <c r="E148" s="4" t="s">
        <v>49</v>
      </c>
      <c r="F148" s="4" t="s">
        <v>109</v>
      </c>
      <c r="G148" s="4" t="s">
        <v>74</v>
      </c>
      <c r="H148" s="4" t="s">
        <v>10</v>
      </c>
      <c r="I148" s="4" t="s">
        <v>110</v>
      </c>
      <c r="J148" s="4" t="s">
        <v>11</v>
      </c>
      <c r="K148" s="4" t="s">
        <v>11</v>
      </c>
      <c r="L148" s="4" t="s">
        <v>12</v>
      </c>
      <c r="M148" s="4">
        <v>88995293</v>
      </c>
      <c r="N148" s="4">
        <v>99737366</v>
      </c>
      <c r="O148" s="4">
        <v>39965660</v>
      </c>
      <c r="P148" s="4">
        <v>44126137</v>
      </c>
      <c r="Q148" s="4">
        <v>55611229</v>
      </c>
      <c r="R148" s="4">
        <v>14788346</v>
      </c>
      <c r="S148" s="4">
        <v>7776469</v>
      </c>
      <c r="T148" s="18">
        <f t="shared" si="10"/>
        <v>2.2267940276727569</v>
      </c>
      <c r="U148" s="18">
        <f t="shared" si="11"/>
        <v>0.44242332407294577</v>
      </c>
      <c r="V148" s="29">
        <f t="shared" si="12"/>
        <v>1.9016787696318214</v>
      </c>
      <c r="W148" s="18">
        <f t="shared" si="13"/>
        <v>0.26592373996985391</v>
      </c>
      <c r="X148" s="20">
        <f t="shared" si="14"/>
        <v>0.14827287498248148</v>
      </c>
    </row>
    <row r="149" spans="1:24" s="3" customFormat="1" ht="11.25" customHeight="1" x14ac:dyDescent="0.2">
      <c r="A149" s="2">
        <v>649</v>
      </c>
      <c r="B149" s="4" t="s">
        <v>19</v>
      </c>
      <c r="C149" s="4" t="s">
        <v>9</v>
      </c>
      <c r="D149" s="4">
        <v>800032069</v>
      </c>
      <c r="E149" s="4" t="s">
        <v>49</v>
      </c>
      <c r="F149" s="4" t="s">
        <v>317</v>
      </c>
      <c r="G149" s="4" t="s">
        <v>78</v>
      </c>
      <c r="H149" s="4" t="s">
        <v>10</v>
      </c>
      <c r="I149" s="4" t="s">
        <v>318</v>
      </c>
      <c r="J149" s="4" t="s">
        <v>11</v>
      </c>
      <c r="K149" s="4" t="s">
        <v>11</v>
      </c>
      <c r="L149" s="4" t="s">
        <v>12</v>
      </c>
      <c r="M149" s="4">
        <v>7039055</v>
      </c>
      <c r="N149" s="4">
        <v>15767694</v>
      </c>
      <c r="O149" s="4">
        <v>1613037</v>
      </c>
      <c r="P149" s="4">
        <v>7139478</v>
      </c>
      <c r="Q149" s="4">
        <v>8628216</v>
      </c>
      <c r="R149" s="4">
        <v>1923952</v>
      </c>
      <c r="S149" s="4">
        <v>1010893</v>
      </c>
      <c r="T149" s="18">
        <f t="shared" si="10"/>
        <v>4.3638521621016757</v>
      </c>
      <c r="U149" s="18">
        <f t="shared" si="11"/>
        <v>0.45279151155520903</v>
      </c>
      <c r="V149" s="29">
        <f t="shared" si="12"/>
        <v>1.903220222120442</v>
      </c>
      <c r="W149" s="18">
        <f t="shared" si="13"/>
        <v>0.22298375469506096</v>
      </c>
      <c r="X149" s="20">
        <f t="shared" si="14"/>
        <v>0.12201860335442836</v>
      </c>
    </row>
    <row r="150" spans="1:24" s="3" customFormat="1" ht="11.25" customHeight="1" x14ac:dyDescent="0.2">
      <c r="A150" s="2">
        <v>11725</v>
      </c>
      <c r="B150" s="4" t="s">
        <v>19</v>
      </c>
      <c r="C150" s="4" t="s">
        <v>9</v>
      </c>
      <c r="D150" s="4">
        <v>830077515</v>
      </c>
      <c r="E150" s="4" t="s">
        <v>49</v>
      </c>
      <c r="F150" s="4" t="s">
        <v>572</v>
      </c>
      <c r="G150" s="4" t="s">
        <v>74</v>
      </c>
      <c r="H150" s="4" t="s">
        <v>10</v>
      </c>
      <c r="I150" s="4" t="s">
        <v>573</v>
      </c>
      <c r="J150" s="4" t="s">
        <v>11</v>
      </c>
      <c r="K150" s="4" t="s">
        <v>11</v>
      </c>
      <c r="L150" s="4" t="s">
        <v>12</v>
      </c>
      <c r="M150" s="4">
        <v>26578119</v>
      </c>
      <c r="N150" s="4">
        <v>28929343</v>
      </c>
      <c r="O150" s="4">
        <v>20892440</v>
      </c>
      <c r="P150" s="4">
        <v>15600725</v>
      </c>
      <c r="Q150" s="4">
        <v>13328618</v>
      </c>
      <c r="R150" s="4">
        <v>2886073</v>
      </c>
      <c r="S150" s="4">
        <v>1516381</v>
      </c>
      <c r="T150" s="18">
        <f t="shared" si="10"/>
        <v>1.2721404967538497</v>
      </c>
      <c r="U150" s="18">
        <f t="shared" si="11"/>
        <v>0.53926993779291843</v>
      </c>
      <c r="V150" s="29">
        <f t="shared" si="12"/>
        <v>1.903263757591265</v>
      </c>
      <c r="W150" s="18">
        <f t="shared" si="13"/>
        <v>0.21653205156003422</v>
      </c>
      <c r="X150" s="20">
        <f t="shared" si="14"/>
        <v>9.9762825585081552E-2</v>
      </c>
    </row>
    <row r="151" spans="1:24" s="3" customFormat="1" ht="11.25" customHeight="1" x14ac:dyDescent="0.2">
      <c r="A151" s="2">
        <v>1753</v>
      </c>
      <c r="B151" s="4" t="s">
        <v>28</v>
      </c>
      <c r="C151" s="4" t="s">
        <v>9</v>
      </c>
      <c r="D151" s="4">
        <v>860511107</v>
      </c>
      <c r="E151" s="4" t="s">
        <v>49</v>
      </c>
      <c r="F151" s="4" t="s">
        <v>1122</v>
      </c>
      <c r="G151" s="4" t="s">
        <v>74</v>
      </c>
      <c r="H151" s="4" t="s">
        <v>10</v>
      </c>
      <c r="I151" s="4" t="s">
        <v>1123</v>
      </c>
      <c r="J151" s="4" t="s">
        <v>11</v>
      </c>
      <c r="K151" s="4" t="s">
        <v>11</v>
      </c>
      <c r="L151" s="4" t="s">
        <v>12</v>
      </c>
      <c r="M151" s="4">
        <v>8802805</v>
      </c>
      <c r="N151" s="4">
        <v>9175614</v>
      </c>
      <c r="O151" s="4">
        <v>3770958</v>
      </c>
      <c r="P151" s="4">
        <v>5017861</v>
      </c>
      <c r="Q151" s="4">
        <v>4157753</v>
      </c>
      <c r="R151" s="4">
        <v>1694646</v>
      </c>
      <c r="S151" s="4">
        <v>864531</v>
      </c>
      <c r="T151" s="18">
        <f t="shared" si="10"/>
        <v>2.3343683488386771</v>
      </c>
      <c r="U151" s="18">
        <f t="shared" si="11"/>
        <v>0.54686923403709009</v>
      </c>
      <c r="V151" s="29">
        <f t="shared" si="12"/>
        <v>1.9601911325331307</v>
      </c>
      <c r="W151" s="18">
        <f t="shared" si="13"/>
        <v>0.40758698268030835</v>
      </c>
      <c r="X151" s="20">
        <f t="shared" si="14"/>
        <v>0.18469020165843941</v>
      </c>
    </row>
    <row r="152" spans="1:24" s="3" customFormat="1" ht="11.25" customHeight="1" x14ac:dyDescent="0.2">
      <c r="A152" s="2">
        <v>2089</v>
      </c>
      <c r="B152" s="4" t="s">
        <v>24</v>
      </c>
      <c r="C152" s="4" t="s">
        <v>9</v>
      </c>
      <c r="D152" s="4">
        <v>900806600</v>
      </c>
      <c r="E152" s="4" t="s">
        <v>49</v>
      </c>
      <c r="F152" s="4" t="s">
        <v>298</v>
      </c>
      <c r="G152" s="4" t="s">
        <v>78</v>
      </c>
      <c r="H152" s="4" t="s">
        <v>10</v>
      </c>
      <c r="I152" s="4" t="s">
        <v>299</v>
      </c>
      <c r="J152" s="4" t="s">
        <v>17</v>
      </c>
      <c r="K152" s="4" t="s">
        <v>97</v>
      </c>
      <c r="L152" s="4" t="s">
        <v>12</v>
      </c>
      <c r="M152" s="4">
        <v>469598898</v>
      </c>
      <c r="N152" s="4">
        <v>678423416</v>
      </c>
      <c r="O152" s="4">
        <v>341117962</v>
      </c>
      <c r="P152" s="4">
        <v>427686491</v>
      </c>
      <c r="Q152" s="4">
        <v>250736925</v>
      </c>
      <c r="R152" s="4">
        <v>22557578</v>
      </c>
      <c r="S152" s="4">
        <v>11353222</v>
      </c>
      <c r="T152" s="18">
        <f t="shared" si="10"/>
        <v>1.3766466451860426</v>
      </c>
      <c r="U152" s="18">
        <f t="shared" si="11"/>
        <v>0.63041233676993247</v>
      </c>
      <c r="V152" s="29">
        <f t="shared" si="12"/>
        <v>1.9868877751179357</v>
      </c>
      <c r="W152" s="18">
        <f t="shared" si="13"/>
        <v>8.9965121810439364E-2</v>
      </c>
      <c r="X152" s="20">
        <f t="shared" si="14"/>
        <v>3.3249999142128665E-2</v>
      </c>
    </row>
    <row r="153" spans="1:24" s="3" customFormat="1" ht="11.25" customHeight="1" x14ac:dyDescent="0.2">
      <c r="A153" s="2">
        <v>17093</v>
      </c>
      <c r="B153" s="4" t="s">
        <v>19</v>
      </c>
      <c r="C153" s="4" t="s">
        <v>9</v>
      </c>
      <c r="D153" s="4">
        <v>860526809</v>
      </c>
      <c r="E153" s="4" t="s">
        <v>49</v>
      </c>
      <c r="F153" s="4" t="s">
        <v>693</v>
      </c>
      <c r="G153" s="4" t="s">
        <v>74</v>
      </c>
      <c r="H153" s="4" t="s">
        <v>10</v>
      </c>
      <c r="I153" s="4" t="s">
        <v>694</v>
      </c>
      <c r="J153" s="4" t="s">
        <v>11</v>
      </c>
      <c r="K153" s="4" t="s">
        <v>11</v>
      </c>
      <c r="L153" s="4" t="s">
        <v>12</v>
      </c>
      <c r="M153" s="4">
        <v>18638452</v>
      </c>
      <c r="N153" s="4">
        <v>24821312</v>
      </c>
      <c r="O153" s="4">
        <v>731046</v>
      </c>
      <c r="P153" s="4">
        <v>14850949</v>
      </c>
      <c r="Q153" s="4">
        <v>9970363</v>
      </c>
      <c r="R153" s="4">
        <v>3401511</v>
      </c>
      <c r="S153" s="4">
        <v>1705227</v>
      </c>
      <c r="T153" s="18">
        <f t="shared" si="10"/>
        <v>25.495593984509867</v>
      </c>
      <c r="U153" s="18">
        <f t="shared" si="11"/>
        <v>0.59831442431407333</v>
      </c>
      <c r="V153" s="29">
        <f t="shared" si="12"/>
        <v>1.9947555369461074</v>
      </c>
      <c r="W153" s="18">
        <f t="shared" si="13"/>
        <v>0.34116220241931011</v>
      </c>
      <c r="X153" s="20">
        <f t="shared" si="14"/>
        <v>0.13703993568107922</v>
      </c>
    </row>
    <row r="154" spans="1:24" s="3" customFormat="1" ht="11.25" customHeight="1" x14ac:dyDescent="0.2">
      <c r="A154" s="2"/>
      <c r="B154" s="4"/>
      <c r="C154" s="4"/>
      <c r="D154" s="33"/>
      <c r="E154" s="33"/>
      <c r="F154" s="33" t="s">
        <v>1137</v>
      </c>
      <c r="G154" s="32" t="s">
        <v>1133</v>
      </c>
      <c r="H154" s="4"/>
      <c r="I154" s="4"/>
      <c r="J154" s="4"/>
      <c r="K154" s="4"/>
      <c r="L154" s="4"/>
      <c r="M154" s="4">
        <v>16881955955</v>
      </c>
      <c r="N154" s="4">
        <v>30585810220</v>
      </c>
      <c r="O154" s="4">
        <v>5055316658</v>
      </c>
      <c r="P154" s="4">
        <v>16364220709</v>
      </c>
      <c r="Q154" s="4">
        <v>14221589511</v>
      </c>
      <c r="R154" s="4">
        <v>3121069800</v>
      </c>
      <c r="S154" s="4">
        <v>1538145989</v>
      </c>
      <c r="T154" s="18">
        <f t="shared" si="10"/>
        <v>3.339445794811772</v>
      </c>
      <c r="U154" s="18">
        <f t="shared" si="11"/>
        <v>0.53502655614790506</v>
      </c>
      <c r="V154" s="29">
        <f t="shared" si="12"/>
        <v>2.0291115552881371</v>
      </c>
      <c r="W154" s="18">
        <f t="shared" si="13"/>
        <v>0.21945998354023227</v>
      </c>
      <c r="X154" s="20">
        <f t="shared" si="14"/>
        <v>0.10204306433442586</v>
      </c>
    </row>
    <row r="155" spans="1:24" s="3" customFormat="1" ht="11.25" customHeight="1" x14ac:dyDescent="0.2">
      <c r="A155" s="2">
        <v>2703</v>
      </c>
      <c r="B155" s="4" t="s">
        <v>19</v>
      </c>
      <c r="C155" s="4" t="s">
        <v>9</v>
      </c>
      <c r="D155" s="4">
        <v>800152665</v>
      </c>
      <c r="E155" s="4" t="s">
        <v>49</v>
      </c>
      <c r="F155" s="4" t="s">
        <v>356</v>
      </c>
      <c r="G155" s="4" t="s">
        <v>74</v>
      </c>
      <c r="H155" s="4" t="s">
        <v>75</v>
      </c>
      <c r="I155" s="4" t="s">
        <v>357</v>
      </c>
      <c r="J155" s="4" t="s">
        <v>11</v>
      </c>
      <c r="K155" s="4" t="s">
        <v>11</v>
      </c>
      <c r="L155" s="4" t="s">
        <v>12</v>
      </c>
      <c r="M155" s="4">
        <v>7214071</v>
      </c>
      <c r="N155" s="4">
        <v>8027332</v>
      </c>
      <c r="O155" s="4">
        <v>541899</v>
      </c>
      <c r="P155" s="4">
        <v>1228372</v>
      </c>
      <c r="Q155" s="4">
        <v>6798960</v>
      </c>
      <c r="R155" s="4">
        <v>1416734</v>
      </c>
      <c r="S155" s="4">
        <v>695688</v>
      </c>
      <c r="T155" s="18">
        <f t="shared" si="10"/>
        <v>13.312574852509416</v>
      </c>
      <c r="U155" s="18">
        <f t="shared" si="11"/>
        <v>0.15302369454757819</v>
      </c>
      <c r="V155" s="29">
        <f t="shared" si="12"/>
        <v>2.0364502478122377</v>
      </c>
      <c r="W155" s="18">
        <f t="shared" si="13"/>
        <v>0.20837510442773602</v>
      </c>
      <c r="X155" s="20">
        <f t="shared" si="14"/>
        <v>0.17648877609646643</v>
      </c>
    </row>
    <row r="156" spans="1:24" s="3" customFormat="1" ht="11.25" customHeight="1" x14ac:dyDescent="0.2">
      <c r="A156" s="2">
        <v>34483</v>
      </c>
      <c r="B156" s="4" t="s">
        <v>19</v>
      </c>
      <c r="C156" s="4" t="s">
        <v>9</v>
      </c>
      <c r="D156" s="4">
        <v>900552236</v>
      </c>
      <c r="E156" s="4" t="s">
        <v>49</v>
      </c>
      <c r="F156" s="4" t="s">
        <v>1032</v>
      </c>
      <c r="G156" s="4" t="s">
        <v>74</v>
      </c>
      <c r="H156" s="4" t="s">
        <v>10</v>
      </c>
      <c r="I156" s="4" t="s">
        <v>1033</v>
      </c>
      <c r="J156" s="4" t="s">
        <v>23</v>
      </c>
      <c r="K156" s="4" t="s">
        <v>194</v>
      </c>
      <c r="L156" s="4" t="s">
        <v>12</v>
      </c>
      <c r="M156" s="4">
        <v>8455042</v>
      </c>
      <c r="N156" s="4">
        <v>9658874</v>
      </c>
      <c r="O156" s="4">
        <v>516186</v>
      </c>
      <c r="P156" s="4">
        <v>3092588</v>
      </c>
      <c r="Q156" s="4">
        <v>6566286</v>
      </c>
      <c r="R156" s="4">
        <v>1330864</v>
      </c>
      <c r="S156" s="4">
        <v>648149</v>
      </c>
      <c r="T156" s="18">
        <f t="shared" si="10"/>
        <v>16.379835950606953</v>
      </c>
      <c r="U156" s="18">
        <f t="shared" si="11"/>
        <v>0.32018100660594601</v>
      </c>
      <c r="V156" s="29">
        <f t="shared" si="12"/>
        <v>2.0533303299087091</v>
      </c>
      <c r="W156" s="18">
        <f t="shared" si="13"/>
        <v>0.20268139401786642</v>
      </c>
      <c r="X156" s="20">
        <f t="shared" si="14"/>
        <v>0.13778666126092959</v>
      </c>
    </row>
    <row r="157" spans="1:24" s="3" customFormat="1" ht="11.25" customHeight="1" x14ac:dyDescent="0.2">
      <c r="A157" s="2">
        <v>27387</v>
      </c>
      <c r="B157" s="4" t="s">
        <v>19</v>
      </c>
      <c r="C157" s="4" t="s">
        <v>9</v>
      </c>
      <c r="D157" s="4">
        <v>900297138</v>
      </c>
      <c r="E157" s="4" t="s">
        <v>49</v>
      </c>
      <c r="F157" s="4" t="s">
        <v>878</v>
      </c>
      <c r="G157" s="4" t="s">
        <v>74</v>
      </c>
      <c r="H157" s="4" t="s">
        <v>10</v>
      </c>
      <c r="I157" s="4" t="s">
        <v>879</v>
      </c>
      <c r="J157" s="4" t="s">
        <v>11</v>
      </c>
      <c r="K157" s="4" t="s">
        <v>11</v>
      </c>
      <c r="L157" s="4" t="s">
        <v>12</v>
      </c>
      <c r="M157" s="4">
        <v>2603573</v>
      </c>
      <c r="N157" s="4">
        <v>3471692</v>
      </c>
      <c r="O157" s="4">
        <v>3466556</v>
      </c>
      <c r="P157" s="4">
        <v>3254138</v>
      </c>
      <c r="Q157" s="4">
        <v>217554</v>
      </c>
      <c r="R157" s="4">
        <v>54251</v>
      </c>
      <c r="S157" s="4">
        <v>26346</v>
      </c>
      <c r="T157" s="18">
        <f t="shared" si="10"/>
        <v>0.75105464905225816</v>
      </c>
      <c r="U157" s="18">
        <f t="shared" si="11"/>
        <v>0.93733487878533006</v>
      </c>
      <c r="V157" s="29">
        <f t="shared" si="12"/>
        <v>2.059174068169741</v>
      </c>
      <c r="W157" s="18">
        <f t="shared" si="13"/>
        <v>0.24936797300900007</v>
      </c>
      <c r="X157" s="20">
        <f t="shared" si="14"/>
        <v>1.5626674255665537E-2</v>
      </c>
    </row>
    <row r="158" spans="1:24" s="3" customFormat="1" ht="11.25" customHeight="1" x14ac:dyDescent="0.2">
      <c r="A158" s="2">
        <v>33183</v>
      </c>
      <c r="B158" s="4" t="s">
        <v>19</v>
      </c>
      <c r="C158" s="4" t="s">
        <v>9</v>
      </c>
      <c r="D158" s="4">
        <v>900493367</v>
      </c>
      <c r="E158" s="4" t="s">
        <v>49</v>
      </c>
      <c r="F158" s="4" t="s">
        <v>1002</v>
      </c>
      <c r="G158" s="4" t="s">
        <v>78</v>
      </c>
      <c r="H158" s="4" t="s">
        <v>10</v>
      </c>
      <c r="I158" s="4" t="s">
        <v>1003</v>
      </c>
      <c r="J158" s="4" t="s">
        <v>59</v>
      </c>
      <c r="K158" s="4" t="s">
        <v>60</v>
      </c>
      <c r="L158" s="4" t="s">
        <v>12</v>
      </c>
      <c r="M158" s="4">
        <v>4265342</v>
      </c>
      <c r="N158" s="4">
        <v>7425655</v>
      </c>
      <c r="O158" s="4">
        <v>97578</v>
      </c>
      <c r="P158" s="4">
        <v>3695162</v>
      </c>
      <c r="Q158" s="4">
        <v>3730493</v>
      </c>
      <c r="R158" s="4">
        <v>937298</v>
      </c>
      <c r="S158" s="4">
        <v>451752</v>
      </c>
      <c r="T158" s="18">
        <f t="shared" si="10"/>
        <v>43.712127733710467</v>
      </c>
      <c r="U158" s="18">
        <f t="shared" si="11"/>
        <v>0.49762101794387159</v>
      </c>
      <c r="V158" s="29">
        <f t="shared" si="12"/>
        <v>2.0748065310170181</v>
      </c>
      <c r="W158" s="18">
        <f t="shared" si="13"/>
        <v>0.25125311855564397</v>
      </c>
      <c r="X158" s="20">
        <f t="shared" si="14"/>
        <v>0.12622428593841217</v>
      </c>
    </row>
    <row r="159" spans="1:24" s="3" customFormat="1" ht="11.25" customHeight="1" x14ac:dyDescent="0.2">
      <c r="A159" s="2">
        <v>11141</v>
      </c>
      <c r="B159" s="4" t="s">
        <v>19</v>
      </c>
      <c r="C159" s="4" t="s">
        <v>9</v>
      </c>
      <c r="D159" s="4">
        <v>830058216</v>
      </c>
      <c r="E159" s="4" t="s">
        <v>49</v>
      </c>
      <c r="F159" s="4" t="s">
        <v>552</v>
      </c>
      <c r="G159" s="4" t="s">
        <v>74</v>
      </c>
      <c r="H159" s="4" t="s">
        <v>10</v>
      </c>
      <c r="I159" s="4" t="s">
        <v>553</v>
      </c>
      <c r="J159" s="4" t="s">
        <v>13</v>
      </c>
      <c r="K159" s="4" t="s">
        <v>22</v>
      </c>
      <c r="L159" s="4" t="s">
        <v>12</v>
      </c>
      <c r="M159" s="4">
        <v>17026536</v>
      </c>
      <c r="N159" s="4">
        <v>19206059</v>
      </c>
      <c r="O159" s="4">
        <v>731046</v>
      </c>
      <c r="P159" s="4">
        <v>16211175</v>
      </c>
      <c r="Q159" s="4">
        <v>2994884</v>
      </c>
      <c r="R159" s="4">
        <v>563710</v>
      </c>
      <c r="S159" s="4">
        <v>269364</v>
      </c>
      <c r="T159" s="18">
        <f t="shared" si="10"/>
        <v>23.290649288827243</v>
      </c>
      <c r="U159" s="18">
        <f t="shared" si="11"/>
        <v>0.84406566698561114</v>
      </c>
      <c r="V159" s="29">
        <f t="shared" si="12"/>
        <v>2.0927443904901919</v>
      </c>
      <c r="W159" s="18">
        <f t="shared" si="13"/>
        <v>0.18822431853787994</v>
      </c>
      <c r="X159" s="20">
        <f t="shared" si="14"/>
        <v>2.9350633568292171E-2</v>
      </c>
    </row>
    <row r="160" spans="1:24" s="3" customFormat="1" ht="11.25" customHeight="1" x14ac:dyDescent="0.2">
      <c r="A160" s="2">
        <v>34507</v>
      </c>
      <c r="B160" s="4" t="s">
        <v>19</v>
      </c>
      <c r="C160" s="4" t="s">
        <v>9</v>
      </c>
      <c r="D160" s="4">
        <v>900553715</v>
      </c>
      <c r="E160" s="4" t="s">
        <v>49</v>
      </c>
      <c r="F160" s="4" t="s">
        <v>1034</v>
      </c>
      <c r="G160" s="4" t="s">
        <v>74</v>
      </c>
      <c r="H160" s="4" t="s">
        <v>10</v>
      </c>
      <c r="I160" s="4" t="s">
        <v>1035</v>
      </c>
      <c r="J160" s="4" t="s">
        <v>11</v>
      </c>
      <c r="K160" s="4" t="s">
        <v>11</v>
      </c>
      <c r="L160" s="4" t="s">
        <v>12</v>
      </c>
      <c r="M160" s="4">
        <v>19776574</v>
      </c>
      <c r="N160" s="4">
        <v>23428985</v>
      </c>
      <c r="O160" s="4">
        <v>2057884</v>
      </c>
      <c r="P160" s="4">
        <v>15847841</v>
      </c>
      <c r="Q160" s="4">
        <v>7581144</v>
      </c>
      <c r="R160" s="4">
        <v>2405219</v>
      </c>
      <c r="S160" s="4">
        <v>1140323</v>
      </c>
      <c r="T160" s="18">
        <f t="shared" si="10"/>
        <v>9.610150037611449</v>
      </c>
      <c r="U160" s="18">
        <f t="shared" si="11"/>
        <v>0.67642029733682441</v>
      </c>
      <c r="V160" s="29">
        <f t="shared" si="12"/>
        <v>2.1092436090476121</v>
      </c>
      <c r="W160" s="18">
        <f t="shared" si="13"/>
        <v>0.3172633312333864</v>
      </c>
      <c r="X160" s="20">
        <f t="shared" si="14"/>
        <v>0.10265997438642775</v>
      </c>
    </row>
    <row r="161" spans="1:24" s="3" customFormat="1" ht="11.25" customHeight="1" x14ac:dyDescent="0.2">
      <c r="A161" s="2">
        <v>23415</v>
      </c>
      <c r="B161" s="4" t="s">
        <v>19</v>
      </c>
      <c r="C161" s="4" t="s">
        <v>9</v>
      </c>
      <c r="D161" s="4">
        <v>900130896</v>
      </c>
      <c r="E161" s="4" t="s">
        <v>49</v>
      </c>
      <c r="F161" s="4" t="s">
        <v>801</v>
      </c>
      <c r="G161" s="4" t="s">
        <v>74</v>
      </c>
      <c r="H161" s="4" t="s">
        <v>10</v>
      </c>
      <c r="I161" s="4" t="s">
        <v>802</v>
      </c>
      <c r="J161" s="4" t="s">
        <v>17</v>
      </c>
      <c r="K161" s="4" t="s">
        <v>18</v>
      </c>
      <c r="L161" s="4" t="s">
        <v>12</v>
      </c>
      <c r="M161" s="4">
        <v>3553258</v>
      </c>
      <c r="N161" s="4">
        <v>4859761</v>
      </c>
      <c r="O161" s="4">
        <v>516186</v>
      </c>
      <c r="P161" s="4">
        <v>3112618</v>
      </c>
      <c r="Q161" s="4">
        <v>1747143</v>
      </c>
      <c r="R161" s="4">
        <v>430143</v>
      </c>
      <c r="S161" s="4">
        <v>200421</v>
      </c>
      <c r="T161" s="18">
        <f t="shared" si="10"/>
        <v>6.8836775890861048</v>
      </c>
      <c r="U161" s="18">
        <f t="shared" si="11"/>
        <v>0.64048787584410016</v>
      </c>
      <c r="V161" s="29">
        <f t="shared" si="12"/>
        <v>2.1461972547786909</v>
      </c>
      <c r="W161" s="18">
        <f t="shared" si="13"/>
        <v>0.2461979357156226</v>
      </c>
      <c r="X161" s="20">
        <f t="shared" si="14"/>
        <v>8.8511142831921158E-2</v>
      </c>
    </row>
    <row r="162" spans="1:24" s="3" customFormat="1" ht="11.25" customHeight="1" x14ac:dyDescent="0.2">
      <c r="A162" s="2">
        <v>715</v>
      </c>
      <c r="B162" s="4" t="s">
        <v>19</v>
      </c>
      <c r="C162" s="4" t="s">
        <v>9</v>
      </c>
      <c r="D162" s="4">
        <v>800036354</v>
      </c>
      <c r="E162" s="4" t="s">
        <v>49</v>
      </c>
      <c r="F162" s="4" t="s">
        <v>319</v>
      </c>
      <c r="G162" s="4" t="s">
        <v>74</v>
      </c>
      <c r="H162" s="4" t="s">
        <v>10</v>
      </c>
      <c r="I162" s="4" t="s">
        <v>320</v>
      </c>
      <c r="J162" s="4" t="s">
        <v>11</v>
      </c>
      <c r="K162" s="4" t="s">
        <v>11</v>
      </c>
      <c r="L162" s="4" t="s">
        <v>12</v>
      </c>
      <c r="M162" s="4">
        <v>3352861</v>
      </c>
      <c r="N162" s="4">
        <v>5623349</v>
      </c>
      <c r="O162" s="4">
        <v>1354715</v>
      </c>
      <c r="P162" s="4">
        <v>2337509</v>
      </c>
      <c r="Q162" s="4">
        <v>3285840</v>
      </c>
      <c r="R162" s="4">
        <v>485603</v>
      </c>
      <c r="S162" s="4">
        <v>225035</v>
      </c>
      <c r="T162" s="18">
        <f t="shared" si="10"/>
        <v>2.4749567252152667</v>
      </c>
      <c r="U162" s="18">
        <f t="shared" si="11"/>
        <v>0.41567916200826233</v>
      </c>
      <c r="V162" s="29">
        <f t="shared" si="12"/>
        <v>2.1578998822405402</v>
      </c>
      <c r="W162" s="18">
        <f t="shared" si="13"/>
        <v>0.14778656294889586</v>
      </c>
      <c r="X162" s="20">
        <f t="shared" si="14"/>
        <v>8.6354768306217522E-2</v>
      </c>
    </row>
    <row r="163" spans="1:24" s="3" customFormat="1" ht="11.25" customHeight="1" x14ac:dyDescent="0.2">
      <c r="A163" s="2">
        <v>36409</v>
      </c>
      <c r="B163" s="4" t="s">
        <v>19</v>
      </c>
      <c r="C163" s="4" t="s">
        <v>9</v>
      </c>
      <c r="D163" s="4">
        <v>900648510</v>
      </c>
      <c r="E163" s="4" t="s">
        <v>49</v>
      </c>
      <c r="F163" s="4" t="s">
        <v>1052</v>
      </c>
      <c r="G163" s="4" t="s">
        <v>74</v>
      </c>
      <c r="H163" s="4" t="s">
        <v>10</v>
      </c>
      <c r="I163" s="4" t="s">
        <v>1053</v>
      </c>
      <c r="J163" s="4" t="s">
        <v>13</v>
      </c>
      <c r="K163" s="4" t="s">
        <v>103</v>
      </c>
      <c r="L163" s="4" t="s">
        <v>12</v>
      </c>
      <c r="M163" s="4">
        <v>2865509</v>
      </c>
      <c r="N163" s="4">
        <v>4439805</v>
      </c>
      <c r="O163" s="4">
        <v>774590</v>
      </c>
      <c r="P163" s="4">
        <v>2942414</v>
      </c>
      <c r="Q163" s="4">
        <v>1497391</v>
      </c>
      <c r="R163" s="4">
        <v>565323</v>
      </c>
      <c r="S163" s="4">
        <v>255051</v>
      </c>
      <c r="T163" s="18">
        <f t="shared" si="10"/>
        <v>3.6993880633625529</v>
      </c>
      <c r="U163" s="18">
        <f t="shared" si="11"/>
        <v>0.66273496245893682</v>
      </c>
      <c r="V163" s="29">
        <f t="shared" si="12"/>
        <v>2.216509639248621</v>
      </c>
      <c r="W163" s="18">
        <f t="shared" si="13"/>
        <v>0.37753866558567534</v>
      </c>
      <c r="X163" s="20">
        <f t="shared" si="14"/>
        <v>0.1273305922219557</v>
      </c>
    </row>
    <row r="164" spans="1:24" s="3" customFormat="1" ht="11.25" customHeight="1" x14ac:dyDescent="0.2">
      <c r="A164" s="2">
        <v>1163</v>
      </c>
      <c r="B164" s="4" t="s">
        <v>19</v>
      </c>
      <c r="C164" s="4" t="s">
        <v>9</v>
      </c>
      <c r="D164" s="4">
        <v>800062591</v>
      </c>
      <c r="E164" s="4" t="s">
        <v>49</v>
      </c>
      <c r="F164" s="4" t="s">
        <v>326</v>
      </c>
      <c r="G164" s="4" t="s">
        <v>74</v>
      </c>
      <c r="H164" s="4" t="s">
        <v>75</v>
      </c>
      <c r="I164" s="4" t="s">
        <v>327</v>
      </c>
      <c r="J164" s="4" t="s">
        <v>17</v>
      </c>
      <c r="K164" s="4" t="s">
        <v>18</v>
      </c>
      <c r="L164" s="4" t="s">
        <v>12</v>
      </c>
      <c r="M164" s="4">
        <v>47664580</v>
      </c>
      <c r="N164" s="4">
        <v>67531316</v>
      </c>
      <c r="O164" s="4">
        <v>12120361</v>
      </c>
      <c r="P164" s="4">
        <v>36749529</v>
      </c>
      <c r="Q164" s="4">
        <v>30781787</v>
      </c>
      <c r="R164" s="4">
        <v>3924210</v>
      </c>
      <c r="S164" s="4">
        <v>1735878</v>
      </c>
      <c r="T164" s="18">
        <f t="shared" si="10"/>
        <v>3.9326039876205008</v>
      </c>
      <c r="U164" s="18">
        <f t="shared" si="11"/>
        <v>0.54418499707602319</v>
      </c>
      <c r="V164" s="29">
        <f t="shared" si="12"/>
        <v>2.2606485017956333</v>
      </c>
      <c r="W164" s="18">
        <f t="shared" si="13"/>
        <v>0.12748480132098894</v>
      </c>
      <c r="X164" s="20">
        <f t="shared" si="14"/>
        <v>5.8109485086889172E-2</v>
      </c>
    </row>
    <row r="165" spans="1:24" s="3" customFormat="1" ht="11.25" customHeight="1" x14ac:dyDescent="0.2">
      <c r="A165" s="2">
        <v>27705</v>
      </c>
      <c r="B165" s="4" t="s">
        <v>19</v>
      </c>
      <c r="C165" s="4" t="s">
        <v>9</v>
      </c>
      <c r="D165" s="4">
        <v>900311030</v>
      </c>
      <c r="E165" s="4" t="s">
        <v>49</v>
      </c>
      <c r="F165" s="4" t="s">
        <v>886</v>
      </c>
      <c r="G165" s="4" t="s">
        <v>74</v>
      </c>
      <c r="H165" s="4" t="s">
        <v>887</v>
      </c>
      <c r="I165" s="4" t="s">
        <v>888</v>
      </c>
      <c r="J165" s="4" t="s">
        <v>23</v>
      </c>
      <c r="K165" s="4" t="s">
        <v>136</v>
      </c>
      <c r="L165" s="4" t="s">
        <v>12</v>
      </c>
      <c r="M165" s="4">
        <v>15601818</v>
      </c>
      <c r="N165" s="4">
        <v>18807116</v>
      </c>
      <c r="O165" s="4">
        <v>731046</v>
      </c>
      <c r="P165" s="4">
        <v>8763283</v>
      </c>
      <c r="Q165" s="4">
        <v>10043833</v>
      </c>
      <c r="R165" s="4">
        <v>1708138</v>
      </c>
      <c r="S165" s="4">
        <v>752326</v>
      </c>
      <c r="T165" s="18">
        <f t="shared" si="10"/>
        <v>21.341773294703753</v>
      </c>
      <c r="U165" s="18">
        <f t="shared" si="11"/>
        <v>0.4659557052766623</v>
      </c>
      <c r="V165" s="29">
        <f t="shared" si="12"/>
        <v>2.2704758309562609</v>
      </c>
      <c r="W165" s="18">
        <f t="shared" si="13"/>
        <v>0.17006833944769889</v>
      </c>
      <c r="X165" s="20">
        <f t="shared" si="14"/>
        <v>9.0824026395115554E-2</v>
      </c>
    </row>
    <row r="166" spans="1:24" s="3" customFormat="1" ht="11.25" customHeight="1" x14ac:dyDescent="0.2">
      <c r="A166" s="2">
        <v>919</v>
      </c>
      <c r="B166" s="4" t="s">
        <v>21</v>
      </c>
      <c r="C166" s="4" t="s">
        <v>9</v>
      </c>
      <c r="D166" s="4">
        <v>811001646</v>
      </c>
      <c r="E166" s="4" t="s">
        <v>49</v>
      </c>
      <c r="F166" s="4" t="s">
        <v>98</v>
      </c>
      <c r="G166" s="4" t="s">
        <v>74</v>
      </c>
      <c r="H166" s="4" t="s">
        <v>14</v>
      </c>
      <c r="I166" s="4" t="s">
        <v>99</v>
      </c>
      <c r="J166" s="4" t="s">
        <v>13</v>
      </c>
      <c r="K166" s="4" t="s">
        <v>100</v>
      </c>
      <c r="L166" s="4" t="s">
        <v>12</v>
      </c>
      <c r="M166" s="4">
        <v>11899481</v>
      </c>
      <c r="N166" s="4">
        <v>13434180</v>
      </c>
      <c r="O166" s="4">
        <v>2242987</v>
      </c>
      <c r="P166" s="4">
        <v>2974660</v>
      </c>
      <c r="Q166" s="4">
        <v>10459520</v>
      </c>
      <c r="R166" s="4">
        <v>5889619</v>
      </c>
      <c r="S166" s="4">
        <v>2582603</v>
      </c>
      <c r="T166" s="18">
        <f t="shared" si="10"/>
        <v>5.3051939222117648</v>
      </c>
      <c r="U166" s="18">
        <f t="shared" si="11"/>
        <v>0.22142475387407345</v>
      </c>
      <c r="V166" s="29">
        <f t="shared" si="12"/>
        <v>2.2804972347666288</v>
      </c>
      <c r="W166" s="18">
        <f t="shared" si="13"/>
        <v>0.56308692941932326</v>
      </c>
      <c r="X166" s="20">
        <f t="shared" si="14"/>
        <v>0.43840554466294185</v>
      </c>
    </row>
    <row r="167" spans="1:24" s="3" customFormat="1" ht="11.25" customHeight="1" x14ac:dyDescent="0.2">
      <c r="A167" s="2">
        <v>11347</v>
      </c>
      <c r="B167" s="4" t="s">
        <v>19</v>
      </c>
      <c r="C167" s="4" t="s">
        <v>9</v>
      </c>
      <c r="D167" s="4">
        <v>830065092</v>
      </c>
      <c r="E167" s="4" t="s">
        <v>49</v>
      </c>
      <c r="F167" s="4" t="s">
        <v>556</v>
      </c>
      <c r="G167" s="4" t="s">
        <v>74</v>
      </c>
      <c r="H167" s="4" t="s">
        <v>10</v>
      </c>
      <c r="I167" s="4" t="s">
        <v>557</v>
      </c>
      <c r="J167" s="4" t="s">
        <v>11</v>
      </c>
      <c r="K167" s="4" t="s">
        <v>11</v>
      </c>
      <c r="L167" s="4" t="s">
        <v>12</v>
      </c>
      <c r="M167" s="4">
        <v>7392618</v>
      </c>
      <c r="N167" s="4">
        <v>12837557</v>
      </c>
      <c r="O167" s="4">
        <v>1730981</v>
      </c>
      <c r="P167" s="4">
        <v>6846546</v>
      </c>
      <c r="Q167" s="4">
        <v>5991011</v>
      </c>
      <c r="R167" s="4">
        <v>2721816</v>
      </c>
      <c r="S167" s="4">
        <v>1193269</v>
      </c>
      <c r="T167" s="18">
        <f t="shared" si="10"/>
        <v>4.2707678478273303</v>
      </c>
      <c r="U167" s="18">
        <f t="shared" si="11"/>
        <v>0.5333215657776631</v>
      </c>
      <c r="V167" s="29">
        <f t="shared" si="12"/>
        <v>2.2809743653777983</v>
      </c>
      <c r="W167" s="18">
        <f t="shared" si="13"/>
        <v>0.45431664204923011</v>
      </c>
      <c r="X167" s="20">
        <f t="shared" si="14"/>
        <v>0.21201977915268458</v>
      </c>
    </row>
    <row r="168" spans="1:24" s="3" customFormat="1" ht="11.25" customHeight="1" x14ac:dyDescent="0.2">
      <c r="A168" s="2">
        <v>10457</v>
      </c>
      <c r="B168" s="4" t="s">
        <v>19</v>
      </c>
      <c r="C168" s="4" t="s">
        <v>9</v>
      </c>
      <c r="D168" s="4">
        <v>830035136</v>
      </c>
      <c r="E168" s="4" t="s">
        <v>49</v>
      </c>
      <c r="F168" s="4" t="s">
        <v>532</v>
      </c>
      <c r="G168" s="4" t="s">
        <v>74</v>
      </c>
      <c r="H168" s="4" t="s">
        <v>10</v>
      </c>
      <c r="I168" s="4" t="s">
        <v>533</v>
      </c>
      <c r="J168" s="4" t="s">
        <v>11</v>
      </c>
      <c r="K168" s="4" t="s">
        <v>11</v>
      </c>
      <c r="L168" s="4" t="s">
        <v>12</v>
      </c>
      <c r="M168" s="4">
        <v>18144899</v>
      </c>
      <c r="N168" s="4">
        <v>23794752</v>
      </c>
      <c r="O168" s="4">
        <v>1198575</v>
      </c>
      <c r="P168" s="4">
        <v>14890926</v>
      </c>
      <c r="Q168" s="4">
        <v>8903826</v>
      </c>
      <c r="R168" s="4">
        <v>2733442</v>
      </c>
      <c r="S168" s="4">
        <v>1195257</v>
      </c>
      <c r="T168" s="18">
        <f t="shared" si="10"/>
        <v>15.13872640427174</v>
      </c>
      <c r="U168" s="18">
        <f t="shared" si="11"/>
        <v>0.62580715277049326</v>
      </c>
      <c r="V168" s="29">
        <f t="shared" si="12"/>
        <v>2.2869073345732343</v>
      </c>
      <c r="W168" s="18">
        <f t="shared" si="13"/>
        <v>0.30699634067422255</v>
      </c>
      <c r="X168" s="20">
        <f t="shared" si="14"/>
        <v>0.11487583480592696</v>
      </c>
    </row>
    <row r="169" spans="1:24" s="3" customFormat="1" ht="11.25" customHeight="1" x14ac:dyDescent="0.2">
      <c r="A169" s="2">
        <v>9907</v>
      </c>
      <c r="B169" s="4" t="s">
        <v>19</v>
      </c>
      <c r="C169" s="4" t="s">
        <v>9</v>
      </c>
      <c r="D169" s="4">
        <v>830014450</v>
      </c>
      <c r="E169" s="4" t="s">
        <v>49</v>
      </c>
      <c r="F169" s="4" t="s">
        <v>514</v>
      </c>
      <c r="G169" s="4" t="s">
        <v>78</v>
      </c>
      <c r="H169" s="4" t="s">
        <v>10</v>
      </c>
      <c r="I169" s="4" t="s">
        <v>515</v>
      </c>
      <c r="J169" s="4" t="s">
        <v>11</v>
      </c>
      <c r="K169" s="4" t="s">
        <v>11</v>
      </c>
      <c r="L169" s="4" t="s">
        <v>12</v>
      </c>
      <c r="M169" s="4">
        <v>22289453</v>
      </c>
      <c r="N169" s="4">
        <v>25879505</v>
      </c>
      <c r="O169" s="4">
        <v>774590</v>
      </c>
      <c r="P169" s="4">
        <v>14272631</v>
      </c>
      <c r="Q169" s="4">
        <v>11606874</v>
      </c>
      <c r="R169" s="4">
        <v>4768876</v>
      </c>
      <c r="S169" s="4">
        <v>2033013</v>
      </c>
      <c r="T169" s="18">
        <f t="shared" si="10"/>
        <v>28.775807846731819</v>
      </c>
      <c r="U169" s="18">
        <f t="shared" si="11"/>
        <v>0.55150324552189078</v>
      </c>
      <c r="V169" s="29">
        <f t="shared" si="12"/>
        <v>2.3457183992428972</v>
      </c>
      <c r="W169" s="18">
        <f t="shared" si="13"/>
        <v>0.41086652616371988</v>
      </c>
      <c r="X169" s="20">
        <f t="shared" si="14"/>
        <v>0.18427230350812351</v>
      </c>
    </row>
    <row r="170" spans="1:24" s="3" customFormat="1" ht="11.25" customHeight="1" x14ac:dyDescent="0.2">
      <c r="A170" s="2">
        <v>3105</v>
      </c>
      <c r="B170" s="4" t="s">
        <v>19</v>
      </c>
      <c r="C170" s="4" t="s">
        <v>9</v>
      </c>
      <c r="D170" s="4">
        <v>800172301</v>
      </c>
      <c r="E170" s="4" t="s">
        <v>49</v>
      </c>
      <c r="F170" s="4" t="s">
        <v>364</v>
      </c>
      <c r="G170" s="4" t="s">
        <v>74</v>
      </c>
      <c r="H170" s="4" t="s">
        <v>10</v>
      </c>
      <c r="I170" s="4" t="s">
        <v>365</v>
      </c>
      <c r="J170" s="4" t="s">
        <v>13</v>
      </c>
      <c r="K170" s="4" t="s">
        <v>103</v>
      </c>
      <c r="L170" s="4" t="s">
        <v>12</v>
      </c>
      <c r="M170" s="4">
        <v>13407132</v>
      </c>
      <c r="N170" s="4">
        <v>21758114</v>
      </c>
      <c r="O170" s="4">
        <v>5482209</v>
      </c>
      <c r="P170" s="4">
        <v>8214703</v>
      </c>
      <c r="Q170" s="4">
        <v>13543411</v>
      </c>
      <c r="R170" s="4">
        <v>2166714</v>
      </c>
      <c r="S170" s="4">
        <v>919036</v>
      </c>
      <c r="T170" s="18">
        <f t="shared" si="10"/>
        <v>2.4455711192331413</v>
      </c>
      <c r="U170" s="18">
        <f t="shared" si="11"/>
        <v>0.37754664765521495</v>
      </c>
      <c r="V170" s="29">
        <f t="shared" si="12"/>
        <v>2.3575942618134653</v>
      </c>
      <c r="W170" s="18">
        <f t="shared" si="13"/>
        <v>0.15998288761966981</v>
      </c>
      <c r="X170" s="20">
        <f t="shared" si="14"/>
        <v>9.9581884716662489E-2</v>
      </c>
    </row>
    <row r="171" spans="1:24" s="3" customFormat="1" ht="11.25" customHeight="1" x14ac:dyDescent="0.2">
      <c r="A171" s="2">
        <v>28605</v>
      </c>
      <c r="B171" s="4" t="s">
        <v>19</v>
      </c>
      <c r="C171" s="4" t="s">
        <v>9</v>
      </c>
      <c r="D171" s="4">
        <v>900341056</v>
      </c>
      <c r="E171" s="4" t="s">
        <v>49</v>
      </c>
      <c r="F171" s="4" t="s">
        <v>909</v>
      </c>
      <c r="G171" s="4" t="s">
        <v>74</v>
      </c>
      <c r="H171" s="4" t="s">
        <v>10</v>
      </c>
      <c r="I171" s="4" t="s">
        <v>910</v>
      </c>
      <c r="J171" s="4" t="s">
        <v>23</v>
      </c>
      <c r="K171" s="4" t="s">
        <v>136</v>
      </c>
      <c r="L171" s="4" t="s">
        <v>12</v>
      </c>
      <c r="M171" s="4">
        <v>1895819</v>
      </c>
      <c r="N171" s="4">
        <v>3402155</v>
      </c>
      <c r="O171" s="4">
        <v>3466556</v>
      </c>
      <c r="P171" s="4">
        <v>1784969</v>
      </c>
      <c r="Q171" s="4">
        <v>1617186</v>
      </c>
      <c r="R171" s="4">
        <v>1030973</v>
      </c>
      <c r="S171" s="4">
        <v>435809</v>
      </c>
      <c r="T171" s="18">
        <f t="shared" si="10"/>
        <v>0.54688832374264251</v>
      </c>
      <c r="U171" s="18">
        <f t="shared" si="11"/>
        <v>0.52465834155116386</v>
      </c>
      <c r="V171" s="29">
        <f t="shared" si="12"/>
        <v>2.3656533022493798</v>
      </c>
      <c r="W171" s="18">
        <f t="shared" si="13"/>
        <v>0.63751046571019043</v>
      </c>
      <c r="X171" s="20">
        <f t="shared" si="14"/>
        <v>0.30303528204917179</v>
      </c>
    </row>
    <row r="172" spans="1:24" s="3" customFormat="1" ht="11.25" customHeight="1" x14ac:dyDescent="0.2">
      <c r="A172" s="2">
        <v>8317</v>
      </c>
      <c r="B172" s="4" t="s">
        <v>19</v>
      </c>
      <c r="C172" s="4" t="s">
        <v>9</v>
      </c>
      <c r="D172" s="4">
        <v>811041408</v>
      </c>
      <c r="E172" s="4" t="s">
        <v>49</v>
      </c>
      <c r="F172" s="4" t="s">
        <v>483</v>
      </c>
      <c r="G172" s="4" t="s">
        <v>423</v>
      </c>
      <c r="H172" s="4" t="s">
        <v>14</v>
      </c>
      <c r="I172" s="4" t="s">
        <v>484</v>
      </c>
      <c r="J172" s="4" t="s">
        <v>13</v>
      </c>
      <c r="K172" s="4" t="s">
        <v>485</v>
      </c>
      <c r="L172" s="4" t="s">
        <v>12</v>
      </c>
      <c r="M172" s="4">
        <v>10714710</v>
      </c>
      <c r="N172" s="4">
        <v>11508338</v>
      </c>
      <c r="O172" s="4">
        <v>2439592</v>
      </c>
      <c r="P172" s="4">
        <v>3622134</v>
      </c>
      <c r="Q172" s="4">
        <v>7886204</v>
      </c>
      <c r="R172" s="4">
        <v>829764</v>
      </c>
      <c r="S172" s="4">
        <v>349460</v>
      </c>
      <c r="T172" s="18">
        <f t="shared" si="10"/>
        <v>4.392008991667459</v>
      </c>
      <c r="U172" s="18">
        <f t="shared" si="11"/>
        <v>0.31473997374772966</v>
      </c>
      <c r="V172" s="29">
        <f t="shared" si="12"/>
        <v>2.374417672981171</v>
      </c>
      <c r="W172" s="18">
        <f t="shared" si="13"/>
        <v>0.10521716151395526</v>
      </c>
      <c r="X172" s="20">
        <f t="shared" si="14"/>
        <v>7.2101114861242349E-2</v>
      </c>
    </row>
    <row r="173" spans="1:24" s="3" customFormat="1" ht="11.25" customHeight="1" x14ac:dyDescent="0.2">
      <c r="A173" s="2">
        <v>13641</v>
      </c>
      <c r="B173" s="4" t="s">
        <v>19</v>
      </c>
      <c r="C173" s="4" t="s">
        <v>9</v>
      </c>
      <c r="D173" s="4">
        <v>830144577</v>
      </c>
      <c r="E173" s="4" t="s">
        <v>49</v>
      </c>
      <c r="F173" s="4" t="s">
        <v>618</v>
      </c>
      <c r="G173" s="4" t="s">
        <v>74</v>
      </c>
      <c r="H173" s="4" t="s">
        <v>10</v>
      </c>
      <c r="I173" s="4" t="s">
        <v>619</v>
      </c>
      <c r="J173" s="4" t="s">
        <v>11</v>
      </c>
      <c r="K173" s="4" t="s">
        <v>11</v>
      </c>
      <c r="L173" s="4" t="s">
        <v>12</v>
      </c>
      <c r="M173" s="4">
        <v>2655168</v>
      </c>
      <c r="N173" s="4">
        <v>3777606</v>
      </c>
      <c r="O173" s="4">
        <v>3170245</v>
      </c>
      <c r="P173" s="4">
        <v>2291784</v>
      </c>
      <c r="Q173" s="4">
        <v>1485822</v>
      </c>
      <c r="R173" s="4">
        <v>426758</v>
      </c>
      <c r="S173" s="4">
        <v>179221</v>
      </c>
      <c r="T173" s="18">
        <f t="shared" si="10"/>
        <v>0.83752769896332935</v>
      </c>
      <c r="U173" s="18">
        <f t="shared" si="11"/>
        <v>0.60667629181020999</v>
      </c>
      <c r="V173" s="29">
        <f t="shared" si="12"/>
        <v>2.3811830086875978</v>
      </c>
      <c r="W173" s="18">
        <f t="shared" si="13"/>
        <v>0.28722013807845087</v>
      </c>
      <c r="X173" s="20">
        <f t="shared" si="14"/>
        <v>0.11297048977579981</v>
      </c>
    </row>
    <row r="174" spans="1:24" s="3" customFormat="1" ht="11.25" customHeight="1" x14ac:dyDescent="0.2">
      <c r="A174" s="2">
        <v>4043</v>
      </c>
      <c r="B174" s="4" t="s">
        <v>19</v>
      </c>
      <c r="C174" s="4" t="s">
        <v>9</v>
      </c>
      <c r="D174" s="4">
        <v>800216624</v>
      </c>
      <c r="E174" s="4" t="s">
        <v>49</v>
      </c>
      <c r="F174" s="4" t="s">
        <v>398</v>
      </c>
      <c r="G174" s="4" t="s">
        <v>78</v>
      </c>
      <c r="H174" s="4" t="s">
        <v>10</v>
      </c>
      <c r="I174" s="4" t="s">
        <v>399</v>
      </c>
      <c r="J174" s="4" t="s">
        <v>13</v>
      </c>
      <c r="K174" s="4" t="s">
        <v>325</v>
      </c>
      <c r="L174" s="4" t="s">
        <v>12</v>
      </c>
      <c r="M174" s="4">
        <v>2386672</v>
      </c>
      <c r="N174" s="4">
        <v>3274736</v>
      </c>
      <c r="O174" s="4">
        <v>1237036</v>
      </c>
      <c r="P174" s="4">
        <v>1237036</v>
      </c>
      <c r="Q174" s="4">
        <v>2037700</v>
      </c>
      <c r="R174" s="4">
        <v>247981</v>
      </c>
      <c r="S174" s="4">
        <v>104110</v>
      </c>
      <c r="T174" s="18">
        <f t="shared" si="10"/>
        <v>1.9293472461593681</v>
      </c>
      <c r="U174" s="18">
        <f t="shared" si="11"/>
        <v>0.37775136682773819</v>
      </c>
      <c r="V174" s="29">
        <f t="shared" si="12"/>
        <v>2.3819133608683125</v>
      </c>
      <c r="W174" s="18">
        <f t="shared" si="13"/>
        <v>0.12169652058693625</v>
      </c>
      <c r="X174" s="20">
        <f t="shared" si="14"/>
        <v>7.5725493597041102E-2</v>
      </c>
    </row>
    <row r="175" spans="1:24" s="3" customFormat="1" ht="11.25" customHeight="1" x14ac:dyDescent="0.2">
      <c r="A175" s="2">
        <v>3795</v>
      </c>
      <c r="B175" s="4" t="s">
        <v>19</v>
      </c>
      <c r="C175" s="4" t="s">
        <v>9</v>
      </c>
      <c r="D175" s="4">
        <v>800204652</v>
      </c>
      <c r="E175" s="4" t="s">
        <v>49</v>
      </c>
      <c r="F175" s="4" t="s">
        <v>390</v>
      </c>
      <c r="G175" s="4" t="s">
        <v>74</v>
      </c>
      <c r="H175" s="4" t="s">
        <v>10</v>
      </c>
      <c r="I175" s="4" t="s">
        <v>391</v>
      </c>
      <c r="J175" s="4" t="s">
        <v>11</v>
      </c>
      <c r="K175" s="4" t="s">
        <v>11</v>
      </c>
      <c r="L175" s="4" t="s">
        <v>12</v>
      </c>
      <c r="M175" s="4">
        <v>21561213</v>
      </c>
      <c r="N175" s="4">
        <v>28528674</v>
      </c>
      <c r="O175" s="4">
        <v>8264413</v>
      </c>
      <c r="P175" s="4">
        <v>14428153</v>
      </c>
      <c r="Q175" s="4">
        <v>14100521</v>
      </c>
      <c r="R175" s="4">
        <v>2375072</v>
      </c>
      <c r="S175" s="4">
        <v>974581</v>
      </c>
      <c r="T175" s="18">
        <f t="shared" si="10"/>
        <v>2.6089224969758891</v>
      </c>
      <c r="U175" s="18">
        <f t="shared" si="11"/>
        <v>0.50574215261459399</v>
      </c>
      <c r="V175" s="29">
        <f t="shared" si="12"/>
        <v>2.4370185751620439</v>
      </c>
      <c r="W175" s="18">
        <f t="shared" si="13"/>
        <v>0.16843859882907872</v>
      </c>
      <c r="X175" s="20">
        <f t="shared" si="14"/>
        <v>8.3252099273874419E-2</v>
      </c>
    </row>
    <row r="176" spans="1:24" s="3" customFormat="1" ht="11.25" customHeight="1" x14ac:dyDescent="0.2">
      <c r="A176" s="2">
        <v>31747</v>
      </c>
      <c r="B176" s="4" t="s">
        <v>19</v>
      </c>
      <c r="C176" s="4" t="s">
        <v>9</v>
      </c>
      <c r="D176" s="4">
        <v>900442893</v>
      </c>
      <c r="E176" s="4" t="s">
        <v>49</v>
      </c>
      <c r="F176" s="4" t="s">
        <v>982</v>
      </c>
      <c r="G176" s="4" t="s">
        <v>74</v>
      </c>
      <c r="H176" s="4" t="s">
        <v>10</v>
      </c>
      <c r="I176" s="4" t="s">
        <v>983</v>
      </c>
      <c r="J176" s="4" t="s">
        <v>23</v>
      </c>
      <c r="K176" s="4" t="s">
        <v>136</v>
      </c>
      <c r="L176" s="4" t="s">
        <v>12</v>
      </c>
      <c r="M176" s="4">
        <v>16359487</v>
      </c>
      <c r="N176" s="4">
        <v>20637041</v>
      </c>
      <c r="O176" s="4">
        <v>1730981</v>
      </c>
      <c r="P176" s="4">
        <v>11290405</v>
      </c>
      <c r="Q176" s="4">
        <v>9346636</v>
      </c>
      <c r="R176" s="4">
        <v>3441277</v>
      </c>
      <c r="S176" s="4">
        <v>1401767</v>
      </c>
      <c r="T176" s="18">
        <f t="shared" si="10"/>
        <v>9.4509916631089546</v>
      </c>
      <c r="U176" s="18">
        <f t="shared" si="11"/>
        <v>0.54709417886023481</v>
      </c>
      <c r="V176" s="29">
        <f t="shared" si="12"/>
        <v>2.4549564941962538</v>
      </c>
      <c r="W176" s="18">
        <f t="shared" si="13"/>
        <v>0.36818348334095818</v>
      </c>
      <c r="X176" s="20">
        <f t="shared" si="14"/>
        <v>0.16675244285263571</v>
      </c>
    </row>
    <row r="177" spans="1:24" s="3" customFormat="1" ht="11.25" customHeight="1" x14ac:dyDescent="0.2">
      <c r="A177" s="2">
        <v>9893</v>
      </c>
      <c r="B177" s="4" t="s">
        <v>19</v>
      </c>
      <c r="C177" s="4" t="s">
        <v>9</v>
      </c>
      <c r="D177" s="4">
        <v>830013922</v>
      </c>
      <c r="E177" s="4" t="s">
        <v>49</v>
      </c>
      <c r="F177" s="4" t="s">
        <v>510</v>
      </c>
      <c r="G177" s="4" t="s">
        <v>74</v>
      </c>
      <c r="H177" s="4" t="s">
        <v>10</v>
      </c>
      <c r="I177" s="4" t="s">
        <v>511</v>
      </c>
      <c r="J177" s="4" t="s">
        <v>11</v>
      </c>
      <c r="K177" s="4" t="s">
        <v>11</v>
      </c>
      <c r="L177" s="4" t="s">
        <v>12</v>
      </c>
      <c r="M177" s="4">
        <v>10508984</v>
      </c>
      <c r="N177" s="4">
        <v>14116862</v>
      </c>
      <c r="O177" s="4">
        <v>1484025</v>
      </c>
      <c r="P177" s="4">
        <v>4240989</v>
      </c>
      <c r="Q177" s="4">
        <v>9875873</v>
      </c>
      <c r="R177" s="4">
        <v>524682</v>
      </c>
      <c r="S177" s="4">
        <v>213553</v>
      </c>
      <c r="T177" s="18">
        <f t="shared" si="10"/>
        <v>7.0814063105405909</v>
      </c>
      <c r="U177" s="18">
        <f t="shared" si="11"/>
        <v>0.30042009336069164</v>
      </c>
      <c r="V177" s="29">
        <f t="shared" si="12"/>
        <v>2.4569170182577627</v>
      </c>
      <c r="W177" s="18">
        <f t="shared" si="13"/>
        <v>5.312765767644035E-2</v>
      </c>
      <c r="X177" s="20">
        <f t="shared" si="14"/>
        <v>3.7167041797249278E-2</v>
      </c>
    </row>
    <row r="178" spans="1:24" s="3" customFormat="1" ht="11.25" customHeight="1" x14ac:dyDescent="0.2">
      <c r="A178" s="2">
        <v>28813</v>
      </c>
      <c r="B178" s="4" t="s">
        <v>19</v>
      </c>
      <c r="C178" s="4" t="s">
        <v>9</v>
      </c>
      <c r="D178" s="4">
        <v>900347900</v>
      </c>
      <c r="E178" s="4" t="s">
        <v>49</v>
      </c>
      <c r="F178" s="4" t="s">
        <v>915</v>
      </c>
      <c r="G178" s="4" t="s">
        <v>74</v>
      </c>
      <c r="H178" s="4" t="s">
        <v>10</v>
      </c>
      <c r="I178" s="4" t="s">
        <v>916</v>
      </c>
      <c r="J178" s="4" t="s">
        <v>17</v>
      </c>
      <c r="K178" s="4" t="s">
        <v>18</v>
      </c>
      <c r="L178" s="4" t="s">
        <v>12</v>
      </c>
      <c r="M178" s="4">
        <v>4276351</v>
      </c>
      <c r="N178" s="4">
        <v>4289185</v>
      </c>
      <c r="O178" s="4">
        <v>97578</v>
      </c>
      <c r="P178" s="4">
        <v>2817092</v>
      </c>
      <c r="Q178" s="4">
        <v>1472093</v>
      </c>
      <c r="R178" s="4">
        <v>279015</v>
      </c>
      <c r="S178" s="4">
        <v>113380</v>
      </c>
      <c r="T178" s="18">
        <f t="shared" si="10"/>
        <v>43.82495029617332</v>
      </c>
      <c r="U178" s="18">
        <f t="shared" si="11"/>
        <v>0.65678957657457071</v>
      </c>
      <c r="V178" s="29">
        <f t="shared" si="12"/>
        <v>2.4608837537484565</v>
      </c>
      <c r="W178" s="18">
        <f t="shared" si="13"/>
        <v>0.18953625891842432</v>
      </c>
      <c r="X178" s="20">
        <f t="shared" si="14"/>
        <v>6.5050819677864205E-2</v>
      </c>
    </row>
    <row r="179" spans="1:24" s="3" customFormat="1" ht="11.25" customHeight="1" x14ac:dyDescent="0.2">
      <c r="A179" s="2">
        <v>23583</v>
      </c>
      <c r="B179" s="4" t="s">
        <v>19</v>
      </c>
      <c r="C179" s="4" t="s">
        <v>9</v>
      </c>
      <c r="D179" s="4">
        <v>900136532</v>
      </c>
      <c r="E179" s="4" t="s">
        <v>49</v>
      </c>
      <c r="F179" s="4" t="s">
        <v>808</v>
      </c>
      <c r="G179" s="4" t="s">
        <v>74</v>
      </c>
      <c r="H179" s="4" t="s">
        <v>105</v>
      </c>
      <c r="I179" s="4" t="s">
        <v>809</v>
      </c>
      <c r="J179" s="4" t="s">
        <v>178</v>
      </c>
      <c r="K179" s="4" t="s">
        <v>179</v>
      </c>
      <c r="L179" s="4" t="s">
        <v>12</v>
      </c>
      <c r="M179" s="4">
        <v>27587168</v>
      </c>
      <c r="N179" s="4">
        <v>28007365</v>
      </c>
      <c r="O179" s="4">
        <v>731046</v>
      </c>
      <c r="P179" s="4">
        <v>13153803</v>
      </c>
      <c r="Q179" s="4">
        <v>14853562</v>
      </c>
      <c r="R179" s="4">
        <v>8768294</v>
      </c>
      <c r="S179" s="4">
        <v>3528600</v>
      </c>
      <c r="T179" s="18">
        <f t="shared" si="10"/>
        <v>37.736569244616618</v>
      </c>
      <c r="U179" s="18">
        <f t="shared" si="11"/>
        <v>0.46965514249555429</v>
      </c>
      <c r="V179" s="29">
        <f t="shared" si="12"/>
        <v>2.4849214986113473</v>
      </c>
      <c r="W179" s="18">
        <f t="shared" si="13"/>
        <v>0.5903159121024304</v>
      </c>
      <c r="X179" s="20">
        <f t="shared" si="14"/>
        <v>0.31307100828657036</v>
      </c>
    </row>
    <row r="180" spans="1:24" s="3" customFormat="1" ht="11.25" customHeight="1" x14ac:dyDescent="0.2">
      <c r="A180" s="2">
        <v>39403</v>
      </c>
      <c r="B180" s="4" t="s">
        <v>19</v>
      </c>
      <c r="C180" s="4" t="s">
        <v>9</v>
      </c>
      <c r="D180" s="4">
        <v>900935511</v>
      </c>
      <c r="E180" s="4" t="s">
        <v>49</v>
      </c>
      <c r="F180" s="4" t="s">
        <v>1091</v>
      </c>
      <c r="G180" s="4" t="s">
        <v>74</v>
      </c>
      <c r="H180" s="4" t="s">
        <v>10</v>
      </c>
      <c r="I180" s="4" t="s">
        <v>1092</v>
      </c>
      <c r="J180" s="4" t="s">
        <v>11</v>
      </c>
      <c r="K180" s="4" t="s">
        <v>11</v>
      </c>
      <c r="L180" s="4" t="s">
        <v>12</v>
      </c>
      <c r="M180" s="4">
        <v>4807313</v>
      </c>
      <c r="N180" s="4">
        <v>4947452</v>
      </c>
      <c r="O180" s="4">
        <v>20892440</v>
      </c>
      <c r="P180" s="4">
        <v>3035911</v>
      </c>
      <c r="Q180" s="4">
        <v>1911541</v>
      </c>
      <c r="R180" s="4">
        <v>833013</v>
      </c>
      <c r="S180" s="4">
        <v>333479</v>
      </c>
      <c r="T180" s="18">
        <f t="shared" si="10"/>
        <v>0.23009820777276374</v>
      </c>
      <c r="U180" s="18">
        <f t="shared" si="11"/>
        <v>0.61363121865558268</v>
      </c>
      <c r="V180" s="29">
        <f t="shared" si="12"/>
        <v>2.4979473969875166</v>
      </c>
      <c r="W180" s="18">
        <f t="shared" si="13"/>
        <v>0.43578086998918675</v>
      </c>
      <c r="X180" s="20">
        <f t="shared" si="14"/>
        <v>0.16837212367093202</v>
      </c>
    </row>
    <row r="181" spans="1:24" s="3" customFormat="1" ht="11.25" customHeight="1" x14ac:dyDescent="0.2">
      <c r="A181" s="2">
        <v>34035</v>
      </c>
      <c r="B181" s="4" t="s">
        <v>19</v>
      </c>
      <c r="C181" s="4" t="s">
        <v>9</v>
      </c>
      <c r="D181" s="4">
        <v>900533084</v>
      </c>
      <c r="E181" s="4" t="s">
        <v>49</v>
      </c>
      <c r="F181" s="4" t="s">
        <v>1021</v>
      </c>
      <c r="G181" s="4" t="s">
        <v>74</v>
      </c>
      <c r="H181" s="4" t="s">
        <v>10</v>
      </c>
      <c r="I181" s="4" t="s">
        <v>1022</v>
      </c>
      <c r="J181" s="4" t="s">
        <v>13</v>
      </c>
      <c r="K181" s="4" t="s">
        <v>22</v>
      </c>
      <c r="L181" s="4" t="s">
        <v>12</v>
      </c>
      <c r="M181" s="4">
        <v>25746896</v>
      </c>
      <c r="N181" s="4">
        <v>27195979</v>
      </c>
      <c r="O181" s="4">
        <v>774590</v>
      </c>
      <c r="P181" s="4">
        <v>16371960</v>
      </c>
      <c r="Q181" s="4">
        <v>10824019</v>
      </c>
      <c r="R181" s="4">
        <v>2645199</v>
      </c>
      <c r="S181" s="4">
        <v>1038095</v>
      </c>
      <c r="T181" s="18">
        <f t="shared" si="10"/>
        <v>33.239385997753651</v>
      </c>
      <c r="U181" s="18">
        <f t="shared" si="11"/>
        <v>0.60199928820359805</v>
      </c>
      <c r="V181" s="29">
        <f t="shared" si="12"/>
        <v>2.5481280614972617</v>
      </c>
      <c r="W181" s="18">
        <f t="shared" si="13"/>
        <v>0.24438233155355696</v>
      </c>
      <c r="X181" s="20">
        <f t="shared" si="14"/>
        <v>9.7264341908779972E-2</v>
      </c>
    </row>
    <row r="182" spans="1:24" s="3" customFormat="1" ht="11.25" customHeight="1" x14ac:dyDescent="0.2">
      <c r="A182" s="2">
        <v>2153</v>
      </c>
      <c r="B182" s="4" t="s">
        <v>19</v>
      </c>
      <c r="C182" s="4" t="s">
        <v>9</v>
      </c>
      <c r="D182" s="4">
        <v>800121606</v>
      </c>
      <c r="E182" s="4" t="s">
        <v>49</v>
      </c>
      <c r="F182" s="4" t="s">
        <v>350</v>
      </c>
      <c r="G182" s="4" t="s">
        <v>74</v>
      </c>
      <c r="H182" s="4" t="s">
        <v>14</v>
      </c>
      <c r="I182" s="4" t="s">
        <v>351</v>
      </c>
      <c r="J182" s="4" t="s">
        <v>11</v>
      </c>
      <c r="K182" s="4" t="s">
        <v>11</v>
      </c>
      <c r="L182" s="4" t="s">
        <v>12</v>
      </c>
      <c r="M182" s="4">
        <v>16367963</v>
      </c>
      <c r="N182" s="4">
        <v>17394096</v>
      </c>
      <c r="O182" s="4">
        <v>8046852</v>
      </c>
      <c r="P182" s="4">
        <v>9258016</v>
      </c>
      <c r="Q182" s="4">
        <v>8136080</v>
      </c>
      <c r="R182" s="4">
        <v>1264363</v>
      </c>
      <c r="S182" s="4">
        <v>487571</v>
      </c>
      <c r="T182" s="18">
        <f t="shared" si="10"/>
        <v>2.034082769261818</v>
      </c>
      <c r="U182" s="18">
        <f t="shared" si="11"/>
        <v>0.53225048315244439</v>
      </c>
      <c r="V182" s="18">
        <f t="shared" si="12"/>
        <v>2.5931874537246884</v>
      </c>
      <c r="W182" s="18">
        <f t="shared" si="13"/>
        <v>0.15540198719776599</v>
      </c>
      <c r="X182" s="20">
        <f t="shared" si="14"/>
        <v>7.2689204428905071E-2</v>
      </c>
    </row>
    <row r="183" spans="1:24" s="3" customFormat="1" ht="11.25" customHeight="1" x14ac:dyDescent="0.2">
      <c r="A183" s="2">
        <v>14629</v>
      </c>
      <c r="B183" s="4" t="s">
        <v>19</v>
      </c>
      <c r="C183" s="4" t="s">
        <v>9</v>
      </c>
      <c r="D183" s="4">
        <v>860002079</v>
      </c>
      <c r="E183" s="4" t="s">
        <v>49</v>
      </c>
      <c r="F183" s="4" t="s">
        <v>642</v>
      </c>
      <c r="G183" s="4" t="s">
        <v>74</v>
      </c>
      <c r="H183" s="4" t="s">
        <v>10</v>
      </c>
      <c r="I183" s="4" t="s">
        <v>643</v>
      </c>
      <c r="J183" s="4" t="s">
        <v>11</v>
      </c>
      <c r="K183" s="4" t="s">
        <v>11</v>
      </c>
      <c r="L183" s="4" t="s">
        <v>12</v>
      </c>
      <c r="M183" s="4">
        <v>5689886</v>
      </c>
      <c r="N183" s="4">
        <v>7793697</v>
      </c>
      <c r="O183" s="4">
        <v>97578</v>
      </c>
      <c r="P183" s="4">
        <v>705867</v>
      </c>
      <c r="Q183" s="4">
        <v>7087830</v>
      </c>
      <c r="R183" s="4">
        <v>69123</v>
      </c>
      <c r="S183" s="4">
        <v>26573</v>
      </c>
      <c r="T183" s="18">
        <f t="shared" si="10"/>
        <v>58.311156203242533</v>
      </c>
      <c r="U183" s="18">
        <f t="shared" si="11"/>
        <v>9.0568955913990501E-2</v>
      </c>
      <c r="V183" s="18">
        <f t="shared" si="12"/>
        <v>2.6012493884770254</v>
      </c>
      <c r="W183" s="18">
        <f t="shared" si="13"/>
        <v>9.7523501551250516E-3</v>
      </c>
      <c r="X183" s="20">
        <f t="shared" si="14"/>
        <v>8.869089983867734E-3</v>
      </c>
    </row>
    <row r="184" spans="1:24" s="3" customFormat="1" ht="11.25" customHeight="1" x14ac:dyDescent="0.2">
      <c r="A184" s="2">
        <v>31903</v>
      </c>
      <c r="B184" s="4" t="s">
        <v>19</v>
      </c>
      <c r="C184" s="4" t="s">
        <v>9</v>
      </c>
      <c r="D184" s="4">
        <v>900448208</v>
      </c>
      <c r="E184" s="4" t="s">
        <v>49</v>
      </c>
      <c r="F184" s="4" t="s">
        <v>988</v>
      </c>
      <c r="G184" s="4" t="s">
        <v>74</v>
      </c>
      <c r="H184" s="4" t="s">
        <v>10</v>
      </c>
      <c r="I184" s="4" t="s">
        <v>989</v>
      </c>
      <c r="J184" s="4" t="s">
        <v>11</v>
      </c>
      <c r="K184" s="4" t="s">
        <v>11</v>
      </c>
      <c r="L184" s="4" t="s">
        <v>12</v>
      </c>
      <c r="M184" s="4">
        <v>48525282</v>
      </c>
      <c r="N184" s="4">
        <v>51455788</v>
      </c>
      <c r="O184" s="4">
        <v>1484025</v>
      </c>
      <c r="P184" s="4">
        <v>34456352</v>
      </c>
      <c r="Q184" s="4">
        <v>16999436</v>
      </c>
      <c r="R184" s="4">
        <v>6990555</v>
      </c>
      <c r="S184" s="4">
        <v>2644595</v>
      </c>
      <c r="T184" s="18">
        <f t="shared" si="10"/>
        <v>32.698426239450143</v>
      </c>
      <c r="U184" s="18">
        <f t="shared" si="11"/>
        <v>0.66963024645546187</v>
      </c>
      <c r="V184" s="18">
        <f t="shared" si="12"/>
        <v>2.6433366923857906</v>
      </c>
      <c r="W184" s="18">
        <f t="shared" si="13"/>
        <v>0.41122276056688001</v>
      </c>
      <c r="X184" s="20">
        <f t="shared" si="14"/>
        <v>0.13585556206038474</v>
      </c>
    </row>
    <row r="185" spans="1:24" s="3" customFormat="1" ht="11.25" customHeight="1" x14ac:dyDescent="0.2">
      <c r="A185" s="2">
        <v>29347</v>
      </c>
      <c r="B185" s="4" t="s">
        <v>19</v>
      </c>
      <c r="C185" s="4" t="s">
        <v>9</v>
      </c>
      <c r="D185" s="4">
        <v>900367678</v>
      </c>
      <c r="E185" s="4" t="s">
        <v>49</v>
      </c>
      <c r="F185" s="4" t="s">
        <v>935</v>
      </c>
      <c r="G185" s="4" t="s">
        <v>74</v>
      </c>
      <c r="H185" s="4" t="s">
        <v>10</v>
      </c>
      <c r="I185" s="4" t="s">
        <v>936</v>
      </c>
      <c r="J185" s="4" t="s">
        <v>11</v>
      </c>
      <c r="K185" s="4" t="s">
        <v>11</v>
      </c>
      <c r="L185" s="4" t="s">
        <v>12</v>
      </c>
      <c r="M185" s="4">
        <v>32529473</v>
      </c>
      <c r="N185" s="4">
        <v>33330826</v>
      </c>
      <c r="O185" s="4">
        <v>80161</v>
      </c>
      <c r="P185" s="4">
        <v>13557488</v>
      </c>
      <c r="Q185" s="4">
        <v>19773338</v>
      </c>
      <c r="R185" s="4">
        <v>5068489</v>
      </c>
      <c r="S185" s="4">
        <v>1895377</v>
      </c>
      <c r="T185" s="18">
        <f t="shared" si="10"/>
        <v>405.80173650528315</v>
      </c>
      <c r="U185" s="18">
        <f t="shared" si="11"/>
        <v>0.40675523612886161</v>
      </c>
      <c r="V185" s="18">
        <f t="shared" si="12"/>
        <v>2.6741323757753737</v>
      </c>
      <c r="W185" s="18">
        <f t="shared" si="13"/>
        <v>0.25632945737335799</v>
      </c>
      <c r="X185" s="20">
        <f t="shared" si="14"/>
        <v>0.15206610841267479</v>
      </c>
    </row>
    <row r="186" spans="1:24" s="3" customFormat="1" ht="11.25" customHeight="1" x14ac:dyDescent="0.2">
      <c r="A186" s="2">
        <v>21781</v>
      </c>
      <c r="B186" s="4" t="s">
        <v>19</v>
      </c>
      <c r="C186" s="4" t="s">
        <v>9</v>
      </c>
      <c r="D186" s="4">
        <v>900064762</v>
      </c>
      <c r="E186" s="4" t="s">
        <v>49</v>
      </c>
      <c r="F186" s="4" t="s">
        <v>765</v>
      </c>
      <c r="G186" s="4" t="s">
        <v>74</v>
      </c>
      <c r="H186" s="4" t="s">
        <v>10</v>
      </c>
      <c r="I186" s="4" t="s">
        <v>766</v>
      </c>
      <c r="J186" s="4" t="s">
        <v>11</v>
      </c>
      <c r="K186" s="4" t="s">
        <v>11</v>
      </c>
      <c r="L186" s="4" t="s">
        <v>12</v>
      </c>
      <c r="M186" s="4">
        <v>1650756</v>
      </c>
      <c r="N186" s="4">
        <v>1692070</v>
      </c>
      <c r="O186" s="4">
        <v>699098</v>
      </c>
      <c r="P186" s="4">
        <v>965264</v>
      </c>
      <c r="Q186" s="4">
        <v>726806</v>
      </c>
      <c r="R186" s="4">
        <v>267695</v>
      </c>
      <c r="S186" s="4">
        <v>99898</v>
      </c>
      <c r="T186" s="18">
        <f t="shared" si="10"/>
        <v>2.3612655164225904</v>
      </c>
      <c r="U186" s="18">
        <f t="shared" si="11"/>
        <v>0.57046339690438341</v>
      </c>
      <c r="V186" s="18">
        <f t="shared" si="12"/>
        <v>2.6796832769424812</v>
      </c>
      <c r="W186" s="18">
        <f t="shared" si="13"/>
        <v>0.36831699242989191</v>
      </c>
      <c r="X186" s="20">
        <f t="shared" si="14"/>
        <v>0.15820562979072969</v>
      </c>
    </row>
    <row r="187" spans="1:24" s="3" customFormat="1" ht="11.25" customHeight="1" x14ac:dyDescent="0.2">
      <c r="A187" s="2">
        <v>20571</v>
      </c>
      <c r="B187" s="4" t="s">
        <v>19</v>
      </c>
      <c r="C187" s="4" t="s">
        <v>9</v>
      </c>
      <c r="D187" s="4">
        <v>900007095</v>
      </c>
      <c r="E187" s="4" t="s">
        <v>49</v>
      </c>
      <c r="F187" s="4" t="s">
        <v>744</v>
      </c>
      <c r="G187" s="4" t="s">
        <v>74</v>
      </c>
      <c r="H187" s="4" t="s">
        <v>10</v>
      </c>
      <c r="I187" s="4" t="s">
        <v>745</v>
      </c>
      <c r="J187" s="4" t="s">
        <v>746</v>
      </c>
      <c r="K187" s="4" t="s">
        <v>747</v>
      </c>
      <c r="L187" s="4" t="s">
        <v>12</v>
      </c>
      <c r="M187" s="4">
        <v>2736354</v>
      </c>
      <c r="N187" s="4">
        <v>3614868</v>
      </c>
      <c r="O187" s="4">
        <v>20892440</v>
      </c>
      <c r="P187" s="4">
        <v>1906628</v>
      </c>
      <c r="Q187" s="4">
        <v>1708240</v>
      </c>
      <c r="R187" s="4">
        <v>358767</v>
      </c>
      <c r="S187" s="4">
        <v>133332</v>
      </c>
      <c r="T187" s="18">
        <f t="shared" si="10"/>
        <v>0.13097340473396119</v>
      </c>
      <c r="U187" s="18">
        <f t="shared" si="11"/>
        <v>0.52744055937865508</v>
      </c>
      <c r="V187" s="18">
        <f t="shared" si="12"/>
        <v>2.6907794077940781</v>
      </c>
      <c r="W187" s="18">
        <f t="shared" si="13"/>
        <v>0.21002142556081113</v>
      </c>
      <c r="X187" s="20">
        <f t="shared" si="14"/>
        <v>9.9247607381514349E-2</v>
      </c>
    </row>
    <row r="188" spans="1:24" s="3" customFormat="1" ht="11.25" customHeight="1" x14ac:dyDescent="0.2">
      <c r="A188" s="2">
        <v>28347</v>
      </c>
      <c r="B188" s="4" t="s">
        <v>19</v>
      </c>
      <c r="C188" s="4" t="s">
        <v>9</v>
      </c>
      <c r="D188" s="4">
        <v>900332988</v>
      </c>
      <c r="E188" s="4" t="s">
        <v>49</v>
      </c>
      <c r="F188" s="4" t="s">
        <v>901</v>
      </c>
      <c r="G188" s="4" t="s">
        <v>74</v>
      </c>
      <c r="H188" s="4" t="s">
        <v>10</v>
      </c>
      <c r="I188" s="4" t="s">
        <v>902</v>
      </c>
      <c r="J188" s="4" t="s">
        <v>11</v>
      </c>
      <c r="K188" s="4" t="s">
        <v>11</v>
      </c>
      <c r="L188" s="4" t="s">
        <v>12</v>
      </c>
      <c r="M188" s="4">
        <v>2639979</v>
      </c>
      <c r="N188" s="4">
        <v>2982048</v>
      </c>
      <c r="O188" s="4">
        <v>774590</v>
      </c>
      <c r="P188" s="4">
        <v>1639644</v>
      </c>
      <c r="Q188" s="4">
        <v>1342404</v>
      </c>
      <c r="R188" s="4">
        <v>391942</v>
      </c>
      <c r="S188" s="4">
        <v>142705</v>
      </c>
      <c r="T188" s="18">
        <f t="shared" si="10"/>
        <v>3.4082275784608633</v>
      </c>
      <c r="U188" s="18">
        <f t="shared" si="11"/>
        <v>0.54983823198016935</v>
      </c>
      <c r="V188" s="18">
        <f t="shared" si="12"/>
        <v>2.7465190427805615</v>
      </c>
      <c r="W188" s="18">
        <f t="shared" si="13"/>
        <v>0.29197022654878857</v>
      </c>
      <c r="X188" s="20">
        <f t="shared" si="14"/>
        <v>0.13143383339235318</v>
      </c>
    </row>
    <row r="189" spans="1:24" s="3" customFormat="1" ht="11.25" customHeight="1" x14ac:dyDescent="0.2">
      <c r="A189" s="2">
        <v>2391</v>
      </c>
      <c r="B189" s="4" t="s">
        <v>19</v>
      </c>
      <c r="C189" s="4" t="s">
        <v>9</v>
      </c>
      <c r="D189" s="4">
        <v>800136972</v>
      </c>
      <c r="E189" s="4" t="s">
        <v>49</v>
      </c>
      <c r="F189" s="4" t="s">
        <v>354</v>
      </c>
      <c r="G189" s="4" t="s">
        <v>74</v>
      </c>
      <c r="H189" s="4" t="s">
        <v>14</v>
      </c>
      <c r="I189" s="4" t="s">
        <v>355</v>
      </c>
      <c r="J189" s="4" t="s">
        <v>11</v>
      </c>
      <c r="K189" s="4" t="s">
        <v>11</v>
      </c>
      <c r="L189" s="4" t="s">
        <v>12</v>
      </c>
      <c r="M189" s="4">
        <v>9056802</v>
      </c>
      <c r="N189" s="4">
        <v>11262507</v>
      </c>
      <c r="O189" s="4">
        <v>1685843</v>
      </c>
      <c r="P189" s="4">
        <v>3836585</v>
      </c>
      <c r="Q189" s="4">
        <v>7425922</v>
      </c>
      <c r="R189" s="4">
        <v>4593426</v>
      </c>
      <c r="S189" s="4">
        <v>1655942</v>
      </c>
      <c r="T189" s="18">
        <f t="shared" si="10"/>
        <v>5.3722689479388057</v>
      </c>
      <c r="U189" s="18">
        <f t="shared" si="11"/>
        <v>0.34065106463418848</v>
      </c>
      <c r="V189" s="18">
        <f t="shared" si="12"/>
        <v>2.7739051246963964</v>
      </c>
      <c r="W189" s="18">
        <f t="shared" si="13"/>
        <v>0.61856642178573917</v>
      </c>
      <c r="X189" s="20">
        <f t="shared" si="14"/>
        <v>0.40785111165746668</v>
      </c>
    </row>
    <row r="190" spans="1:24" s="3" customFormat="1" ht="11.25" customHeight="1" x14ac:dyDescent="0.2">
      <c r="A190" s="2">
        <v>15393</v>
      </c>
      <c r="B190" s="4" t="s">
        <v>19</v>
      </c>
      <c r="C190" s="4" t="s">
        <v>9</v>
      </c>
      <c r="D190" s="4">
        <v>860043397</v>
      </c>
      <c r="E190" s="4" t="s">
        <v>49</v>
      </c>
      <c r="F190" s="4" t="s">
        <v>660</v>
      </c>
      <c r="G190" s="4" t="s">
        <v>74</v>
      </c>
      <c r="H190" s="4" t="s">
        <v>10</v>
      </c>
      <c r="I190" s="4" t="s">
        <v>661</v>
      </c>
      <c r="J190" s="4" t="s">
        <v>11</v>
      </c>
      <c r="K190" s="4" t="s">
        <v>11</v>
      </c>
      <c r="L190" s="4" t="s">
        <v>12</v>
      </c>
      <c r="M190" s="4">
        <v>4359452</v>
      </c>
      <c r="N190" s="4">
        <v>6525459</v>
      </c>
      <c r="O190" s="4">
        <v>97578</v>
      </c>
      <c r="P190" s="4">
        <v>2146219</v>
      </c>
      <c r="Q190" s="4">
        <v>4379240</v>
      </c>
      <c r="R190" s="4">
        <v>396820</v>
      </c>
      <c r="S190" s="4">
        <v>140658</v>
      </c>
      <c r="T190" s="18">
        <f t="shared" si="10"/>
        <v>44.676586935579742</v>
      </c>
      <c r="U190" s="18">
        <f t="shared" si="11"/>
        <v>0.32889931574162062</v>
      </c>
      <c r="V190" s="18">
        <f t="shared" si="12"/>
        <v>2.8211690767677631</v>
      </c>
      <c r="W190" s="18">
        <f t="shared" si="13"/>
        <v>9.0613896475187472E-2</v>
      </c>
      <c r="X190" s="20">
        <f t="shared" si="14"/>
        <v>6.0811047927816268E-2</v>
      </c>
    </row>
    <row r="191" spans="1:24" s="3" customFormat="1" ht="11.25" customHeight="1" x14ac:dyDescent="0.2">
      <c r="A191" s="2">
        <v>34325</v>
      </c>
      <c r="B191" s="4" t="s">
        <v>19</v>
      </c>
      <c r="C191" s="4" t="s">
        <v>9</v>
      </c>
      <c r="D191" s="4">
        <v>900544521</v>
      </c>
      <c r="E191" s="4" t="s">
        <v>49</v>
      </c>
      <c r="F191" s="4" t="s">
        <v>1029</v>
      </c>
      <c r="G191" s="4" t="s">
        <v>78</v>
      </c>
      <c r="H191" s="4" t="s">
        <v>10</v>
      </c>
      <c r="I191" s="4" t="s">
        <v>1030</v>
      </c>
      <c r="J191" s="4" t="s">
        <v>17</v>
      </c>
      <c r="K191" s="4" t="s">
        <v>1031</v>
      </c>
      <c r="L191" s="4" t="s">
        <v>12</v>
      </c>
      <c r="M191" s="4">
        <v>6739086</v>
      </c>
      <c r="N191" s="4">
        <v>8832407</v>
      </c>
      <c r="O191" s="4">
        <v>3466556</v>
      </c>
      <c r="P191" s="4">
        <v>4652577</v>
      </c>
      <c r="Q191" s="4">
        <v>4179830</v>
      </c>
      <c r="R191" s="4">
        <v>1321589</v>
      </c>
      <c r="S191" s="4">
        <v>464787</v>
      </c>
      <c r="T191" s="18">
        <f t="shared" si="10"/>
        <v>1.9440291747775025</v>
      </c>
      <c r="U191" s="18">
        <f t="shared" si="11"/>
        <v>0.5267620706337468</v>
      </c>
      <c r="V191" s="18">
        <f t="shared" si="12"/>
        <v>2.8434293558124475</v>
      </c>
      <c r="W191" s="18">
        <f t="shared" si="13"/>
        <v>0.31618247632080732</v>
      </c>
      <c r="X191" s="20">
        <f t="shared" si="14"/>
        <v>0.14962954039595322</v>
      </c>
    </row>
    <row r="192" spans="1:24" s="3" customFormat="1" ht="11.25" customHeight="1" x14ac:dyDescent="0.2">
      <c r="A192" s="2">
        <v>29995</v>
      </c>
      <c r="B192" s="4" t="s">
        <v>19</v>
      </c>
      <c r="C192" s="4" t="s">
        <v>9</v>
      </c>
      <c r="D192" s="4">
        <v>900390835</v>
      </c>
      <c r="E192" s="4" t="s">
        <v>49</v>
      </c>
      <c r="F192" s="4" t="s">
        <v>945</v>
      </c>
      <c r="G192" s="4" t="s">
        <v>74</v>
      </c>
      <c r="H192" s="4" t="s">
        <v>683</v>
      </c>
      <c r="I192" s="4" t="s">
        <v>946</v>
      </c>
      <c r="J192" s="4" t="s">
        <v>13</v>
      </c>
      <c r="K192" s="4" t="s">
        <v>103</v>
      </c>
      <c r="L192" s="4" t="s">
        <v>12</v>
      </c>
      <c r="M192" s="4">
        <v>17351477</v>
      </c>
      <c r="N192" s="4">
        <v>18377135</v>
      </c>
      <c r="O192" s="4">
        <v>97578</v>
      </c>
      <c r="P192" s="4">
        <v>4220594</v>
      </c>
      <c r="Q192" s="4">
        <v>14156541</v>
      </c>
      <c r="R192" s="4">
        <v>1131384</v>
      </c>
      <c r="S192" s="4">
        <v>394369</v>
      </c>
      <c r="T192" s="18">
        <f t="shared" si="10"/>
        <v>177.82160937916333</v>
      </c>
      <c r="U192" s="18">
        <f t="shared" si="11"/>
        <v>0.22966550553173823</v>
      </c>
      <c r="V192" s="18">
        <f t="shared" si="12"/>
        <v>2.86884618212892</v>
      </c>
      <c r="W192" s="18">
        <f t="shared" si="13"/>
        <v>7.9919522713917196E-2</v>
      </c>
      <c r="X192" s="20">
        <f t="shared" si="14"/>
        <v>6.1564765127970163E-2</v>
      </c>
    </row>
    <row r="193" spans="1:24" s="3" customFormat="1" ht="11.25" customHeight="1" x14ac:dyDescent="0.2">
      <c r="A193" s="2">
        <v>20805</v>
      </c>
      <c r="B193" s="4" t="s">
        <v>19</v>
      </c>
      <c r="C193" s="4" t="s">
        <v>9</v>
      </c>
      <c r="D193" s="4">
        <v>900016958</v>
      </c>
      <c r="E193" s="4" t="s">
        <v>49</v>
      </c>
      <c r="F193" s="4" t="s">
        <v>752</v>
      </c>
      <c r="G193" s="4" t="s">
        <v>74</v>
      </c>
      <c r="H193" s="4" t="s">
        <v>10</v>
      </c>
      <c r="I193" s="4" t="s">
        <v>753</v>
      </c>
      <c r="J193" s="4" t="s">
        <v>13</v>
      </c>
      <c r="K193" s="4" t="s">
        <v>754</v>
      </c>
      <c r="L193" s="4" t="s">
        <v>12</v>
      </c>
      <c r="M193" s="4">
        <v>1635501</v>
      </c>
      <c r="N193" s="4">
        <v>3827159</v>
      </c>
      <c r="O193" s="4">
        <v>2057884</v>
      </c>
      <c r="P193" s="4">
        <v>1738989</v>
      </c>
      <c r="Q193" s="4">
        <v>2088170</v>
      </c>
      <c r="R193" s="4">
        <v>312597</v>
      </c>
      <c r="S193" s="4">
        <v>105115</v>
      </c>
      <c r="T193" s="18">
        <f t="shared" si="10"/>
        <v>0.79474887797368554</v>
      </c>
      <c r="U193" s="18">
        <f t="shared" si="11"/>
        <v>0.45438117412942602</v>
      </c>
      <c r="V193" s="18">
        <f t="shared" si="12"/>
        <v>2.9738572040146507</v>
      </c>
      <c r="W193" s="18">
        <f t="shared" si="13"/>
        <v>0.14969901875805131</v>
      </c>
      <c r="X193" s="20">
        <f t="shared" si="14"/>
        <v>8.167860284874498E-2</v>
      </c>
    </row>
    <row r="194" spans="1:24" s="3" customFormat="1" ht="11.25" customHeight="1" x14ac:dyDescent="0.2">
      <c r="A194" s="2">
        <v>35439</v>
      </c>
      <c r="B194" s="4" t="s">
        <v>19</v>
      </c>
      <c r="C194" s="4" t="s">
        <v>9</v>
      </c>
      <c r="D194" s="4">
        <v>900590438</v>
      </c>
      <c r="E194" s="4" t="s">
        <v>49</v>
      </c>
      <c r="F194" s="4" t="s">
        <v>1044</v>
      </c>
      <c r="G194" s="4" t="s">
        <v>74</v>
      </c>
      <c r="H194" s="4" t="s">
        <v>10</v>
      </c>
      <c r="I194" s="4" t="s">
        <v>1045</v>
      </c>
      <c r="J194" s="4" t="s">
        <v>11</v>
      </c>
      <c r="K194" s="4" t="s">
        <v>11</v>
      </c>
      <c r="L194" s="4" t="s">
        <v>12</v>
      </c>
      <c r="M194" s="4">
        <v>8588737</v>
      </c>
      <c r="N194" s="4">
        <v>8760653</v>
      </c>
      <c r="O194" s="4">
        <v>3170245</v>
      </c>
      <c r="P194" s="4">
        <v>6647749</v>
      </c>
      <c r="Q194" s="4">
        <v>2112904</v>
      </c>
      <c r="R194" s="4">
        <v>1187226</v>
      </c>
      <c r="S194" s="4">
        <v>392208</v>
      </c>
      <c r="T194" s="18">
        <f t="shared" si="10"/>
        <v>2.7091713731903999</v>
      </c>
      <c r="U194" s="18">
        <f t="shared" si="11"/>
        <v>0.75881889169677197</v>
      </c>
      <c r="V194" s="18">
        <f t="shared" si="12"/>
        <v>3.0270315750826091</v>
      </c>
      <c r="W194" s="18">
        <f t="shared" si="13"/>
        <v>0.56189301548958215</v>
      </c>
      <c r="X194" s="20">
        <f t="shared" si="14"/>
        <v>0.13551798022362033</v>
      </c>
    </row>
    <row r="195" spans="1:24" s="3" customFormat="1" ht="11.25" customHeight="1" x14ac:dyDescent="0.2">
      <c r="A195" s="2">
        <v>8823</v>
      </c>
      <c r="B195" s="4" t="s">
        <v>19</v>
      </c>
      <c r="C195" s="4" t="s">
        <v>9</v>
      </c>
      <c r="D195" s="4">
        <v>815004411</v>
      </c>
      <c r="E195" s="4" t="s">
        <v>49</v>
      </c>
      <c r="F195" s="4" t="s">
        <v>492</v>
      </c>
      <c r="G195" s="4" t="s">
        <v>78</v>
      </c>
      <c r="H195" s="4" t="s">
        <v>10</v>
      </c>
      <c r="I195" s="4" t="s">
        <v>493</v>
      </c>
      <c r="J195" s="4" t="s">
        <v>178</v>
      </c>
      <c r="K195" s="4" t="s">
        <v>436</v>
      </c>
      <c r="L195" s="4" t="s">
        <v>12</v>
      </c>
      <c r="M195" s="4">
        <v>4454831</v>
      </c>
      <c r="N195" s="4">
        <v>13964800</v>
      </c>
      <c r="O195" s="4">
        <v>3678207</v>
      </c>
      <c r="P195" s="4">
        <v>8342845</v>
      </c>
      <c r="Q195" s="4">
        <v>5621955</v>
      </c>
      <c r="R195" s="4">
        <v>202852</v>
      </c>
      <c r="S195" s="4">
        <v>66151</v>
      </c>
      <c r="T195" s="18">
        <f t="shared" si="10"/>
        <v>1.2111420047865713</v>
      </c>
      <c r="U195" s="18">
        <f t="shared" si="11"/>
        <v>0.59741958352428959</v>
      </c>
      <c r="V195" s="18">
        <f t="shared" si="12"/>
        <v>3.0664993726474279</v>
      </c>
      <c r="W195" s="18">
        <f t="shared" si="13"/>
        <v>3.6082110226780539E-2</v>
      </c>
      <c r="X195" s="20">
        <f t="shared" si="14"/>
        <v>1.4525950962419798E-2</v>
      </c>
    </row>
    <row r="196" spans="1:24" s="3" customFormat="1" ht="11.25" customHeight="1" x14ac:dyDescent="0.2">
      <c r="A196" s="2">
        <v>9917</v>
      </c>
      <c r="B196" s="4" t="s">
        <v>19</v>
      </c>
      <c r="C196" s="4" t="s">
        <v>9</v>
      </c>
      <c r="D196" s="4">
        <v>830014644</v>
      </c>
      <c r="E196" s="4" t="s">
        <v>49</v>
      </c>
      <c r="F196" s="4" t="s">
        <v>516</v>
      </c>
      <c r="G196" s="4" t="s">
        <v>74</v>
      </c>
      <c r="H196" s="4" t="s">
        <v>10</v>
      </c>
      <c r="I196" s="4" t="s">
        <v>517</v>
      </c>
      <c r="J196" s="4" t="s">
        <v>11</v>
      </c>
      <c r="K196" s="4" t="s">
        <v>11</v>
      </c>
      <c r="L196" s="4" t="s">
        <v>12</v>
      </c>
      <c r="M196" s="4">
        <v>10320795</v>
      </c>
      <c r="N196" s="4">
        <v>13346867</v>
      </c>
      <c r="O196" s="4">
        <v>733836</v>
      </c>
      <c r="P196" s="4">
        <v>3743315</v>
      </c>
      <c r="Q196" s="4">
        <v>9603552</v>
      </c>
      <c r="R196" s="4">
        <v>980844</v>
      </c>
      <c r="S196" s="4">
        <v>311598</v>
      </c>
      <c r="T196" s="18">
        <f t="shared" si="10"/>
        <v>14.064171013686982</v>
      </c>
      <c r="U196" s="18">
        <f t="shared" si="11"/>
        <v>0.28046394708211297</v>
      </c>
      <c r="V196" s="18">
        <f t="shared" si="12"/>
        <v>3.1477865711589934</v>
      </c>
      <c r="W196" s="18">
        <f t="shared" si="13"/>
        <v>0.10213346061957077</v>
      </c>
      <c r="X196" s="20">
        <f t="shared" si="14"/>
        <v>7.3488707125050401E-2</v>
      </c>
    </row>
    <row r="197" spans="1:24" s="3" customFormat="1" ht="11.25" customHeight="1" x14ac:dyDescent="0.2">
      <c r="A197" s="2">
        <v>22027</v>
      </c>
      <c r="B197" s="4" t="s">
        <v>19</v>
      </c>
      <c r="C197" s="4" t="s">
        <v>9</v>
      </c>
      <c r="D197" s="4">
        <v>900075189</v>
      </c>
      <c r="E197" s="4" t="s">
        <v>49</v>
      </c>
      <c r="F197" s="4" t="s">
        <v>771</v>
      </c>
      <c r="G197" s="4" t="s">
        <v>74</v>
      </c>
      <c r="H197" s="4" t="s">
        <v>10</v>
      </c>
      <c r="I197" s="4" t="s">
        <v>772</v>
      </c>
      <c r="J197" s="4" t="s">
        <v>13</v>
      </c>
      <c r="K197" s="4" t="s">
        <v>325</v>
      </c>
      <c r="L197" s="4" t="s">
        <v>12</v>
      </c>
      <c r="M197" s="4">
        <v>12086813</v>
      </c>
      <c r="N197" s="4">
        <v>16712792</v>
      </c>
      <c r="O197" s="4">
        <v>516186</v>
      </c>
      <c r="P197" s="4">
        <v>6438141</v>
      </c>
      <c r="Q197" s="4">
        <v>10274651</v>
      </c>
      <c r="R197" s="4">
        <v>1711813</v>
      </c>
      <c r="S197" s="4">
        <v>540384</v>
      </c>
      <c r="T197" s="18">
        <f t="shared" si="10"/>
        <v>23.415615688918336</v>
      </c>
      <c r="U197" s="18">
        <f t="shared" si="11"/>
        <v>0.38522234944346823</v>
      </c>
      <c r="V197" s="18">
        <f t="shared" si="12"/>
        <v>3.1677714366080418</v>
      </c>
      <c r="W197" s="18">
        <f t="shared" si="13"/>
        <v>0.16660546426345771</v>
      </c>
      <c r="X197" s="20">
        <f t="shared" si="14"/>
        <v>0.10242531588976875</v>
      </c>
    </row>
    <row r="198" spans="1:24" s="3" customFormat="1" ht="11.25" customHeight="1" x14ac:dyDescent="0.2">
      <c r="A198" s="2">
        <v>707</v>
      </c>
      <c r="B198" s="4" t="s">
        <v>24</v>
      </c>
      <c r="C198" s="4" t="s">
        <v>9</v>
      </c>
      <c r="D198" s="4">
        <v>830116807</v>
      </c>
      <c r="E198" s="4" t="s">
        <v>49</v>
      </c>
      <c r="F198" s="4" t="s">
        <v>290</v>
      </c>
      <c r="G198" s="4" t="s">
        <v>74</v>
      </c>
      <c r="H198" s="4" t="s">
        <v>10</v>
      </c>
      <c r="I198" s="4" t="s">
        <v>291</v>
      </c>
      <c r="J198" s="4" t="s">
        <v>11</v>
      </c>
      <c r="K198" s="4" t="s">
        <v>11</v>
      </c>
      <c r="L198" s="4" t="s">
        <v>12</v>
      </c>
      <c r="M198" s="4">
        <v>116337420</v>
      </c>
      <c r="N198" s="4">
        <v>153515880</v>
      </c>
      <c r="O198" s="4">
        <v>17936791</v>
      </c>
      <c r="P198" s="4">
        <v>85868592</v>
      </c>
      <c r="Q198" s="4">
        <v>67647288</v>
      </c>
      <c r="R198" s="4">
        <v>14450891</v>
      </c>
      <c r="S198" s="4">
        <v>4514201</v>
      </c>
      <c r="T198" s="18">
        <f t="shared" si="10"/>
        <v>6.4859661909424045</v>
      </c>
      <c r="U198" s="18">
        <f t="shared" si="11"/>
        <v>0.55934664218450891</v>
      </c>
      <c r="V198" s="18">
        <f t="shared" si="12"/>
        <v>3.2012068137860941</v>
      </c>
      <c r="W198" s="18">
        <f t="shared" si="13"/>
        <v>0.21362114324523993</v>
      </c>
      <c r="X198" s="20">
        <f t="shared" si="14"/>
        <v>9.4132874071399003E-2</v>
      </c>
    </row>
    <row r="199" spans="1:24" s="3" customFormat="1" ht="11.25" customHeight="1" x14ac:dyDescent="0.2">
      <c r="A199" s="2">
        <v>4175</v>
      </c>
      <c r="B199" s="4" t="s">
        <v>21</v>
      </c>
      <c r="C199" s="4" t="s">
        <v>9</v>
      </c>
      <c r="D199" s="4">
        <v>900430151</v>
      </c>
      <c r="E199" s="4" t="s">
        <v>49</v>
      </c>
      <c r="F199" s="4" t="s">
        <v>219</v>
      </c>
      <c r="G199" s="4" t="s">
        <v>74</v>
      </c>
      <c r="H199" s="4" t="s">
        <v>10</v>
      </c>
      <c r="I199" s="4" t="s">
        <v>220</v>
      </c>
      <c r="J199" s="4" t="s">
        <v>11</v>
      </c>
      <c r="K199" s="4" t="s">
        <v>11</v>
      </c>
      <c r="L199" s="4" t="s">
        <v>12</v>
      </c>
      <c r="M199" s="4">
        <v>63797046</v>
      </c>
      <c r="N199" s="4">
        <v>112882796</v>
      </c>
      <c r="O199" s="4">
        <v>38433258</v>
      </c>
      <c r="P199" s="4">
        <v>38433258</v>
      </c>
      <c r="Q199" s="4">
        <v>74449538</v>
      </c>
      <c r="R199" s="4">
        <v>30772404</v>
      </c>
      <c r="S199" s="4">
        <v>9519162</v>
      </c>
      <c r="T199" s="18">
        <f t="shared" si="10"/>
        <v>1.6599437393519956</v>
      </c>
      <c r="U199" s="18">
        <f t="shared" si="11"/>
        <v>0.34047046460472152</v>
      </c>
      <c r="V199" s="18">
        <f t="shared" si="12"/>
        <v>3.2326799354817157</v>
      </c>
      <c r="W199" s="18">
        <f t="shared" si="13"/>
        <v>0.41333237017535285</v>
      </c>
      <c r="X199" s="20">
        <f t="shared" si="14"/>
        <v>0.27260490606557974</v>
      </c>
    </row>
    <row r="200" spans="1:24" s="3" customFormat="1" ht="11.25" customHeight="1" x14ac:dyDescent="0.2">
      <c r="A200" s="2">
        <v>12099</v>
      </c>
      <c r="B200" s="4" t="s">
        <v>19</v>
      </c>
      <c r="C200" s="4" t="s">
        <v>9</v>
      </c>
      <c r="D200" s="4">
        <v>830091739</v>
      </c>
      <c r="E200" s="4" t="s">
        <v>49</v>
      </c>
      <c r="F200" s="4" t="s">
        <v>582</v>
      </c>
      <c r="G200" s="4" t="s">
        <v>74</v>
      </c>
      <c r="H200" s="4" t="s">
        <v>75</v>
      </c>
      <c r="I200" s="4" t="s">
        <v>583</v>
      </c>
      <c r="J200" s="4" t="s">
        <v>11</v>
      </c>
      <c r="K200" s="4" t="s">
        <v>11</v>
      </c>
      <c r="L200" s="4" t="s">
        <v>12</v>
      </c>
      <c r="M200" s="4">
        <v>14354988</v>
      </c>
      <c r="N200" s="4">
        <v>15030046</v>
      </c>
      <c r="O200" s="4">
        <v>731046</v>
      </c>
      <c r="P200" s="4">
        <v>8374314</v>
      </c>
      <c r="Q200" s="4">
        <v>6655732</v>
      </c>
      <c r="R200" s="4">
        <v>2397973</v>
      </c>
      <c r="S200" s="4">
        <v>741346</v>
      </c>
      <c r="T200" s="18">
        <f t="shared" si="10"/>
        <v>19.636230825420014</v>
      </c>
      <c r="U200" s="18">
        <f t="shared" si="11"/>
        <v>0.5571715482440972</v>
      </c>
      <c r="V200" s="18">
        <f t="shared" si="12"/>
        <v>3.2346205415554952</v>
      </c>
      <c r="W200" s="18">
        <f t="shared" si="13"/>
        <v>0.36028689256117885</v>
      </c>
      <c r="X200" s="20">
        <f t="shared" si="14"/>
        <v>0.15954528682081212</v>
      </c>
    </row>
    <row r="201" spans="1:24" s="3" customFormat="1" ht="11.25" customHeight="1" x14ac:dyDescent="0.2">
      <c r="A201" s="2">
        <v>22065</v>
      </c>
      <c r="B201" s="4" t="s">
        <v>19</v>
      </c>
      <c r="C201" s="4" t="s">
        <v>9</v>
      </c>
      <c r="D201" s="4">
        <v>900076424</v>
      </c>
      <c r="E201" s="4" t="s">
        <v>49</v>
      </c>
      <c r="F201" s="4" t="s">
        <v>775</v>
      </c>
      <c r="G201" s="4" t="s">
        <v>74</v>
      </c>
      <c r="H201" s="4" t="s">
        <v>14</v>
      </c>
      <c r="I201" s="4" t="s">
        <v>776</v>
      </c>
      <c r="J201" s="4" t="s">
        <v>11</v>
      </c>
      <c r="K201" s="4" t="s">
        <v>11</v>
      </c>
      <c r="L201" s="4" t="s">
        <v>12</v>
      </c>
      <c r="M201" s="4">
        <v>59695256</v>
      </c>
      <c r="N201" s="4">
        <v>70025835</v>
      </c>
      <c r="O201" s="4">
        <v>97578</v>
      </c>
      <c r="P201" s="4">
        <v>46977500</v>
      </c>
      <c r="Q201" s="4">
        <v>23048335</v>
      </c>
      <c r="R201" s="4">
        <v>8756640</v>
      </c>
      <c r="S201" s="4">
        <v>2700475</v>
      </c>
      <c r="T201" s="18">
        <f t="shared" si="10"/>
        <v>611.76962020127485</v>
      </c>
      <c r="U201" s="18">
        <f t="shared" si="11"/>
        <v>0.67085954776547829</v>
      </c>
      <c r="V201" s="18">
        <f t="shared" si="12"/>
        <v>3.2426295373961986</v>
      </c>
      <c r="W201" s="18">
        <f t="shared" si="13"/>
        <v>0.37992505749330702</v>
      </c>
      <c r="X201" s="20">
        <f t="shared" si="14"/>
        <v>0.12504870523857373</v>
      </c>
    </row>
    <row r="202" spans="1:24" s="3" customFormat="1" ht="11.25" customHeight="1" x14ac:dyDescent="0.2">
      <c r="A202" s="2">
        <v>23449</v>
      </c>
      <c r="B202" s="4" t="s">
        <v>19</v>
      </c>
      <c r="C202" s="4" t="s">
        <v>9</v>
      </c>
      <c r="D202" s="4">
        <v>900132012</v>
      </c>
      <c r="E202" s="4" t="s">
        <v>49</v>
      </c>
      <c r="F202" s="4" t="s">
        <v>803</v>
      </c>
      <c r="G202" s="4" t="s">
        <v>74</v>
      </c>
      <c r="H202" s="4" t="s">
        <v>10</v>
      </c>
      <c r="I202" s="4" t="s">
        <v>804</v>
      </c>
      <c r="J202" s="4" t="s">
        <v>23</v>
      </c>
      <c r="K202" s="4" t="s">
        <v>805</v>
      </c>
      <c r="L202" s="4" t="s">
        <v>12</v>
      </c>
      <c r="M202" s="4">
        <v>15704163</v>
      </c>
      <c r="N202" s="4">
        <v>21581131</v>
      </c>
      <c r="O202" s="4">
        <v>2057884</v>
      </c>
      <c r="P202" s="4">
        <v>18167476</v>
      </c>
      <c r="Q202" s="4">
        <v>3413655</v>
      </c>
      <c r="R202" s="4">
        <v>1199499</v>
      </c>
      <c r="S202" s="4">
        <v>365467</v>
      </c>
      <c r="T202" s="18">
        <f t="shared" si="10"/>
        <v>7.6312187664610835</v>
      </c>
      <c r="U202" s="18">
        <f t="shared" si="11"/>
        <v>0.84182223813941914</v>
      </c>
      <c r="V202" s="18">
        <f t="shared" si="12"/>
        <v>3.2820993413906043</v>
      </c>
      <c r="W202" s="18">
        <f t="shared" si="13"/>
        <v>0.35138260896312018</v>
      </c>
      <c r="X202" s="20">
        <f t="shared" si="14"/>
        <v>5.5580914642518041E-2</v>
      </c>
    </row>
    <row r="203" spans="1:24" s="3" customFormat="1" ht="11.25" customHeight="1" x14ac:dyDescent="0.2">
      <c r="A203" s="2">
        <v>26845</v>
      </c>
      <c r="B203" s="4" t="s">
        <v>19</v>
      </c>
      <c r="C203" s="4" t="s">
        <v>9</v>
      </c>
      <c r="D203" s="4">
        <v>900269840</v>
      </c>
      <c r="E203" s="4" t="s">
        <v>49</v>
      </c>
      <c r="F203" s="4" t="s">
        <v>868</v>
      </c>
      <c r="G203" s="4" t="s">
        <v>74</v>
      </c>
      <c r="H203" s="4" t="s">
        <v>10</v>
      </c>
      <c r="I203" s="4" t="s">
        <v>869</v>
      </c>
      <c r="J203" s="4" t="s">
        <v>11</v>
      </c>
      <c r="K203" s="4" t="s">
        <v>11</v>
      </c>
      <c r="L203" s="4" t="s">
        <v>12</v>
      </c>
      <c r="M203" s="4">
        <v>14402943</v>
      </c>
      <c r="N203" s="4">
        <v>27289928</v>
      </c>
      <c r="O203" s="4">
        <v>731046</v>
      </c>
      <c r="P203" s="4">
        <v>15540864</v>
      </c>
      <c r="Q203" s="4">
        <v>11749064</v>
      </c>
      <c r="R203" s="4">
        <v>1680347</v>
      </c>
      <c r="S203" s="4">
        <v>509321</v>
      </c>
      <c r="T203" s="18">
        <f t="shared" si="10"/>
        <v>19.701828612700158</v>
      </c>
      <c r="U203" s="18">
        <f t="shared" si="11"/>
        <v>0.56947251747970895</v>
      </c>
      <c r="V203" s="18">
        <f t="shared" si="12"/>
        <v>3.2991904908692162</v>
      </c>
      <c r="W203" s="18">
        <f t="shared" si="13"/>
        <v>0.14301964820346541</v>
      </c>
      <c r="X203" s="20">
        <f t="shared" si="14"/>
        <v>6.1573889091975621E-2</v>
      </c>
    </row>
    <row r="204" spans="1:24" s="3" customFormat="1" ht="11.25" customHeight="1" x14ac:dyDescent="0.2">
      <c r="A204" s="2">
        <v>1373</v>
      </c>
      <c r="B204" s="4" t="s">
        <v>19</v>
      </c>
      <c r="C204" s="4" t="s">
        <v>9</v>
      </c>
      <c r="D204" s="4">
        <v>800074063</v>
      </c>
      <c r="E204" s="4" t="s">
        <v>49</v>
      </c>
      <c r="F204" s="4" t="s">
        <v>328</v>
      </c>
      <c r="G204" s="4" t="s">
        <v>74</v>
      </c>
      <c r="H204" s="4" t="s">
        <v>14</v>
      </c>
      <c r="I204" s="4" t="s">
        <v>329</v>
      </c>
      <c r="J204" s="4" t="s">
        <v>178</v>
      </c>
      <c r="K204" s="4" t="s">
        <v>179</v>
      </c>
      <c r="L204" s="4" t="s">
        <v>12</v>
      </c>
      <c r="M204" s="4">
        <v>231738</v>
      </c>
      <c r="N204" s="4">
        <v>1079845</v>
      </c>
      <c r="O204" s="4">
        <v>131452</v>
      </c>
      <c r="P204" s="4">
        <v>357482</v>
      </c>
      <c r="Q204" s="4">
        <v>722363</v>
      </c>
      <c r="R204" s="4">
        <v>80711</v>
      </c>
      <c r="S204" s="4">
        <v>24157</v>
      </c>
      <c r="T204" s="18">
        <f t="shared" ref="T204:T267" si="15">M204/O204</f>
        <v>1.7629096552353711</v>
      </c>
      <c r="U204" s="18">
        <f t="shared" ref="U204:U267" si="16">P204/N204</f>
        <v>0.33104936356606735</v>
      </c>
      <c r="V204" s="18">
        <f t="shared" ref="V204:V267" si="17">R204/S204</f>
        <v>3.3411019580245891</v>
      </c>
      <c r="W204" s="18">
        <f t="shared" ref="W204:W267" si="18">R204/Q204</f>
        <v>0.11173191317938488</v>
      </c>
      <c r="X204" s="20">
        <f t="shared" ref="X204:X267" si="19">R204/N204</f>
        <v>7.4743134431330419E-2</v>
      </c>
    </row>
    <row r="205" spans="1:24" s="3" customFormat="1" ht="11.25" customHeight="1" x14ac:dyDescent="0.2">
      <c r="A205" s="2">
        <v>11021</v>
      </c>
      <c r="B205" s="4" t="s">
        <v>19</v>
      </c>
      <c r="C205" s="4" t="s">
        <v>9</v>
      </c>
      <c r="D205" s="4">
        <v>830054644</v>
      </c>
      <c r="E205" s="4" t="s">
        <v>49</v>
      </c>
      <c r="F205" s="4" t="s">
        <v>548</v>
      </c>
      <c r="G205" s="4" t="s">
        <v>74</v>
      </c>
      <c r="H205" s="4" t="s">
        <v>10</v>
      </c>
      <c r="I205" s="4" t="s">
        <v>549</v>
      </c>
      <c r="J205" s="4" t="s">
        <v>11</v>
      </c>
      <c r="K205" s="4" t="s">
        <v>11</v>
      </c>
      <c r="L205" s="4" t="s">
        <v>12</v>
      </c>
      <c r="M205" s="4">
        <v>5541699</v>
      </c>
      <c r="N205" s="4">
        <v>7063420</v>
      </c>
      <c r="O205" s="4">
        <v>2057884</v>
      </c>
      <c r="P205" s="4">
        <v>5042176</v>
      </c>
      <c r="Q205" s="4">
        <v>2021244</v>
      </c>
      <c r="R205" s="4">
        <v>1042933</v>
      </c>
      <c r="S205" s="4">
        <v>307945</v>
      </c>
      <c r="T205" s="18">
        <f t="shared" si="15"/>
        <v>2.692911262248018</v>
      </c>
      <c r="U205" s="18">
        <f t="shared" si="16"/>
        <v>0.71384343561617458</v>
      </c>
      <c r="V205" s="18">
        <f t="shared" si="17"/>
        <v>3.3867508808391107</v>
      </c>
      <c r="W205" s="18">
        <f t="shared" si="18"/>
        <v>0.51598569989570775</v>
      </c>
      <c r="X205" s="20">
        <f t="shared" si="19"/>
        <v>0.14765269515333931</v>
      </c>
    </row>
    <row r="206" spans="1:24" s="3" customFormat="1" ht="11.25" customHeight="1" x14ac:dyDescent="0.2">
      <c r="A206" s="2">
        <v>31711</v>
      </c>
      <c r="B206" s="4" t="s">
        <v>19</v>
      </c>
      <c r="C206" s="4" t="s">
        <v>9</v>
      </c>
      <c r="D206" s="4">
        <v>900442089</v>
      </c>
      <c r="E206" s="4" t="s">
        <v>49</v>
      </c>
      <c r="F206" s="4" t="s">
        <v>980</v>
      </c>
      <c r="G206" s="4" t="s">
        <v>78</v>
      </c>
      <c r="H206" s="4" t="s">
        <v>10</v>
      </c>
      <c r="I206" s="4" t="s">
        <v>981</v>
      </c>
      <c r="J206" s="4" t="s">
        <v>11</v>
      </c>
      <c r="K206" s="4" t="s">
        <v>11</v>
      </c>
      <c r="L206" s="4" t="s">
        <v>12</v>
      </c>
      <c r="M206" s="4">
        <v>2053223</v>
      </c>
      <c r="N206" s="4">
        <v>2976444</v>
      </c>
      <c r="O206" s="4">
        <v>1198575</v>
      </c>
      <c r="P206" s="4">
        <v>1029059</v>
      </c>
      <c r="Q206" s="4">
        <v>1947385</v>
      </c>
      <c r="R206" s="4">
        <v>701474</v>
      </c>
      <c r="S206" s="4">
        <v>201767</v>
      </c>
      <c r="T206" s="18">
        <f t="shared" si="15"/>
        <v>1.7130534176000667</v>
      </c>
      <c r="U206" s="18">
        <f t="shared" si="16"/>
        <v>0.3457343729631735</v>
      </c>
      <c r="V206" s="18">
        <f t="shared" si="17"/>
        <v>3.4766537639951034</v>
      </c>
      <c r="W206" s="18">
        <f t="shared" si="18"/>
        <v>0.3602133116974815</v>
      </c>
      <c r="X206" s="20">
        <f t="shared" si="19"/>
        <v>0.23567518824476455</v>
      </c>
    </row>
    <row r="207" spans="1:24" s="3" customFormat="1" ht="11.25" customHeight="1" x14ac:dyDescent="0.2">
      <c r="A207" s="2">
        <v>2235</v>
      </c>
      <c r="B207" s="4" t="s">
        <v>19</v>
      </c>
      <c r="C207" s="4" t="s">
        <v>9</v>
      </c>
      <c r="D207" s="4">
        <v>800126506</v>
      </c>
      <c r="E207" s="4" t="s">
        <v>49</v>
      </c>
      <c r="F207" s="4" t="s">
        <v>352</v>
      </c>
      <c r="G207" s="4" t="s">
        <v>74</v>
      </c>
      <c r="H207" s="4" t="s">
        <v>10</v>
      </c>
      <c r="I207" s="4" t="s">
        <v>353</v>
      </c>
      <c r="J207" s="4" t="s">
        <v>23</v>
      </c>
      <c r="K207" s="4" t="s">
        <v>194</v>
      </c>
      <c r="L207" s="4" t="s">
        <v>12</v>
      </c>
      <c r="M207" s="4">
        <v>19892758</v>
      </c>
      <c r="N207" s="4">
        <v>27097692</v>
      </c>
      <c r="O207" s="4">
        <v>4761130</v>
      </c>
      <c r="P207" s="4">
        <v>13494855</v>
      </c>
      <c r="Q207" s="4">
        <v>13602837</v>
      </c>
      <c r="R207" s="4">
        <v>5285408</v>
      </c>
      <c r="S207" s="4">
        <v>1515205</v>
      </c>
      <c r="T207" s="18">
        <f t="shared" si="15"/>
        <v>4.1781589664638439</v>
      </c>
      <c r="U207" s="18">
        <f t="shared" si="16"/>
        <v>0.49800754248738233</v>
      </c>
      <c r="V207" s="18">
        <f t="shared" si="17"/>
        <v>3.4882461449110846</v>
      </c>
      <c r="W207" s="18">
        <f t="shared" si="18"/>
        <v>0.38855188810981123</v>
      </c>
      <c r="X207" s="20">
        <f t="shared" si="19"/>
        <v>0.19505011718341178</v>
      </c>
    </row>
    <row r="208" spans="1:24" s="3" customFormat="1" ht="11.25" customHeight="1" x14ac:dyDescent="0.2">
      <c r="A208" s="2">
        <v>7443</v>
      </c>
      <c r="B208" s="4" t="s">
        <v>19</v>
      </c>
      <c r="C208" s="4" t="s">
        <v>9</v>
      </c>
      <c r="D208" s="4">
        <v>811009988</v>
      </c>
      <c r="E208" s="4" t="s">
        <v>49</v>
      </c>
      <c r="F208" s="4" t="s">
        <v>467</v>
      </c>
      <c r="G208" s="4" t="s">
        <v>74</v>
      </c>
      <c r="H208" s="4" t="s">
        <v>10</v>
      </c>
      <c r="I208" s="4" t="s">
        <v>468</v>
      </c>
      <c r="J208" s="4" t="s">
        <v>13</v>
      </c>
      <c r="K208" s="4" t="s">
        <v>22</v>
      </c>
      <c r="L208" s="4" t="s">
        <v>12</v>
      </c>
      <c r="M208" s="4">
        <v>8434777</v>
      </c>
      <c r="N208" s="4">
        <v>19809288</v>
      </c>
      <c r="O208" s="4">
        <v>4422693</v>
      </c>
      <c r="P208" s="4">
        <v>8253067</v>
      </c>
      <c r="Q208" s="4">
        <v>11556221</v>
      </c>
      <c r="R208" s="4">
        <v>3966611</v>
      </c>
      <c r="S208" s="4">
        <v>1132813</v>
      </c>
      <c r="T208" s="18">
        <f t="shared" si="15"/>
        <v>1.9071586022362392</v>
      </c>
      <c r="U208" s="18">
        <f t="shared" si="16"/>
        <v>0.41662613012643362</v>
      </c>
      <c r="V208" s="18">
        <f t="shared" si="17"/>
        <v>3.5015585096569337</v>
      </c>
      <c r="W208" s="18">
        <f t="shared" si="18"/>
        <v>0.34324464719046133</v>
      </c>
      <c r="X208" s="20">
        <f t="shared" si="19"/>
        <v>0.20023995814488638</v>
      </c>
    </row>
    <row r="209" spans="1:24" s="3" customFormat="1" ht="11.25" customHeight="1" x14ac:dyDescent="0.2">
      <c r="A209" s="2">
        <v>37283</v>
      </c>
      <c r="B209" s="4" t="s">
        <v>19</v>
      </c>
      <c r="C209" s="4" t="s">
        <v>9</v>
      </c>
      <c r="D209" s="4">
        <v>900718523</v>
      </c>
      <c r="E209" s="4" t="s">
        <v>49</v>
      </c>
      <c r="F209" s="4" t="s">
        <v>1066</v>
      </c>
      <c r="G209" s="4" t="s">
        <v>74</v>
      </c>
      <c r="H209" s="4" t="s">
        <v>10</v>
      </c>
      <c r="I209" s="4" t="s">
        <v>1067</v>
      </c>
      <c r="J209" s="4" t="s">
        <v>11</v>
      </c>
      <c r="K209" s="4" t="s">
        <v>11</v>
      </c>
      <c r="L209" s="4" t="s">
        <v>12</v>
      </c>
      <c r="M209" s="4">
        <v>1931913</v>
      </c>
      <c r="N209" s="4">
        <v>2207206</v>
      </c>
      <c r="O209" s="4">
        <v>97578</v>
      </c>
      <c r="P209" s="4">
        <v>1429642</v>
      </c>
      <c r="Q209" s="4">
        <v>777564</v>
      </c>
      <c r="R209" s="4">
        <v>404747</v>
      </c>
      <c r="S209" s="4">
        <v>115363</v>
      </c>
      <c r="T209" s="18">
        <f t="shared" si="15"/>
        <v>19.79865338498432</v>
      </c>
      <c r="U209" s="18">
        <f t="shared" si="16"/>
        <v>0.64771570936287781</v>
      </c>
      <c r="V209" s="18">
        <f t="shared" si="17"/>
        <v>3.5084645856990542</v>
      </c>
      <c r="W209" s="18">
        <f t="shared" si="18"/>
        <v>0.52053207195806395</v>
      </c>
      <c r="X209" s="20">
        <f t="shared" si="19"/>
        <v>0.18337527172361801</v>
      </c>
    </row>
    <row r="210" spans="1:24" s="3" customFormat="1" ht="11.25" customHeight="1" x14ac:dyDescent="0.2">
      <c r="A210" s="2">
        <v>13971</v>
      </c>
      <c r="B210" s="4" t="s">
        <v>19</v>
      </c>
      <c r="C210" s="4" t="s">
        <v>9</v>
      </c>
      <c r="D210" s="4">
        <v>830508713</v>
      </c>
      <c r="E210" s="4" t="s">
        <v>49</v>
      </c>
      <c r="F210" s="4" t="s">
        <v>627</v>
      </c>
      <c r="G210" s="4" t="s">
        <v>74</v>
      </c>
      <c r="H210" s="4" t="s">
        <v>10</v>
      </c>
      <c r="I210" s="4" t="s">
        <v>628</v>
      </c>
      <c r="J210" s="4" t="s">
        <v>17</v>
      </c>
      <c r="K210" s="4" t="s">
        <v>629</v>
      </c>
      <c r="L210" s="4" t="s">
        <v>12</v>
      </c>
      <c r="M210" s="4">
        <v>3207890</v>
      </c>
      <c r="N210" s="4">
        <v>3579787</v>
      </c>
      <c r="O210" s="4">
        <v>774590</v>
      </c>
      <c r="P210" s="4">
        <v>1479391</v>
      </c>
      <c r="Q210" s="4">
        <v>2100396</v>
      </c>
      <c r="R210" s="4">
        <v>546314</v>
      </c>
      <c r="S210" s="4">
        <v>154459</v>
      </c>
      <c r="T210" s="18">
        <f t="shared" si="15"/>
        <v>4.1414038394505477</v>
      </c>
      <c r="U210" s="18">
        <f t="shared" si="16"/>
        <v>0.41326229744954102</v>
      </c>
      <c r="V210" s="18">
        <f t="shared" si="17"/>
        <v>3.536951553486686</v>
      </c>
      <c r="W210" s="18">
        <f t="shared" si="18"/>
        <v>0.26010047629113747</v>
      </c>
      <c r="X210" s="20">
        <f t="shared" si="19"/>
        <v>0.15261075589134213</v>
      </c>
    </row>
    <row r="211" spans="1:24" s="3" customFormat="1" ht="11.25" customHeight="1" x14ac:dyDescent="0.2">
      <c r="A211" s="2">
        <v>22555</v>
      </c>
      <c r="B211" s="4" t="s">
        <v>19</v>
      </c>
      <c r="C211" s="4" t="s">
        <v>9</v>
      </c>
      <c r="D211" s="4">
        <v>900095423</v>
      </c>
      <c r="E211" s="4" t="s">
        <v>49</v>
      </c>
      <c r="F211" s="4" t="s">
        <v>789</v>
      </c>
      <c r="G211" s="4" t="s">
        <v>74</v>
      </c>
      <c r="H211" s="4" t="s">
        <v>10</v>
      </c>
      <c r="I211" s="4" t="s">
        <v>790</v>
      </c>
      <c r="J211" s="4" t="s">
        <v>178</v>
      </c>
      <c r="K211" s="4" t="s">
        <v>179</v>
      </c>
      <c r="L211" s="4" t="s">
        <v>12</v>
      </c>
      <c r="M211" s="4">
        <v>21864160</v>
      </c>
      <c r="N211" s="4">
        <v>36847079</v>
      </c>
      <c r="O211" s="4">
        <v>4336768</v>
      </c>
      <c r="P211" s="4">
        <v>25069832</v>
      </c>
      <c r="Q211" s="4">
        <v>11777247</v>
      </c>
      <c r="R211" s="4">
        <v>5689855</v>
      </c>
      <c r="S211" s="4">
        <v>1605162</v>
      </c>
      <c r="T211" s="18">
        <f t="shared" si="15"/>
        <v>5.0415793512588181</v>
      </c>
      <c r="U211" s="18">
        <f t="shared" si="16"/>
        <v>0.68037501697217306</v>
      </c>
      <c r="V211" s="18">
        <f t="shared" si="17"/>
        <v>3.54472321173813</v>
      </c>
      <c r="W211" s="18">
        <f t="shared" si="18"/>
        <v>0.48312266865083153</v>
      </c>
      <c r="X211" s="20">
        <f t="shared" si="19"/>
        <v>0.15441807476788053</v>
      </c>
    </row>
    <row r="212" spans="1:24" s="3" customFormat="1" ht="11.25" customHeight="1" x14ac:dyDescent="0.2">
      <c r="A212" s="2">
        <v>10991</v>
      </c>
      <c r="B212" s="4" t="s">
        <v>19</v>
      </c>
      <c r="C212" s="4" t="s">
        <v>9</v>
      </c>
      <c r="D212" s="4">
        <v>830053900</v>
      </c>
      <c r="E212" s="4" t="s">
        <v>49</v>
      </c>
      <c r="F212" s="4" t="s">
        <v>546</v>
      </c>
      <c r="G212" s="4" t="s">
        <v>74</v>
      </c>
      <c r="H212" s="4" t="s">
        <v>10</v>
      </c>
      <c r="I212" s="4" t="s">
        <v>547</v>
      </c>
      <c r="J212" s="4" t="s">
        <v>11</v>
      </c>
      <c r="K212" s="4" t="s">
        <v>11</v>
      </c>
      <c r="L212" s="4" t="s">
        <v>12</v>
      </c>
      <c r="M212" s="4">
        <v>4588539</v>
      </c>
      <c r="N212" s="4">
        <v>6431355</v>
      </c>
      <c r="O212" s="4">
        <v>516186</v>
      </c>
      <c r="P212" s="4">
        <v>645787</v>
      </c>
      <c r="Q212" s="4">
        <v>5785568</v>
      </c>
      <c r="R212" s="4">
        <v>388595</v>
      </c>
      <c r="S212" s="4">
        <v>109330</v>
      </c>
      <c r="T212" s="18">
        <f t="shared" si="15"/>
        <v>8.8893131545605648</v>
      </c>
      <c r="U212" s="18">
        <f t="shared" si="16"/>
        <v>0.10041227703959742</v>
      </c>
      <c r="V212" s="18">
        <f t="shared" si="17"/>
        <v>3.5543309247233146</v>
      </c>
      <c r="W212" s="18">
        <f t="shared" si="18"/>
        <v>6.7166266129790542E-2</v>
      </c>
      <c r="X212" s="20">
        <f t="shared" si="19"/>
        <v>6.0421948407450687E-2</v>
      </c>
    </row>
    <row r="213" spans="1:24" s="3" customFormat="1" ht="11.25" customHeight="1" x14ac:dyDescent="0.2">
      <c r="A213" s="2">
        <v>8421</v>
      </c>
      <c r="B213" s="4" t="s">
        <v>19</v>
      </c>
      <c r="C213" s="4" t="s">
        <v>9</v>
      </c>
      <c r="D213" s="4">
        <v>811044369</v>
      </c>
      <c r="E213" s="4" t="s">
        <v>49</v>
      </c>
      <c r="F213" s="4" t="s">
        <v>486</v>
      </c>
      <c r="G213" s="4" t="s">
        <v>74</v>
      </c>
      <c r="H213" s="4" t="s">
        <v>10</v>
      </c>
      <c r="I213" s="4" t="s">
        <v>487</v>
      </c>
      <c r="J213" s="4" t="s">
        <v>13</v>
      </c>
      <c r="K213" s="4" t="s">
        <v>103</v>
      </c>
      <c r="L213" s="4" t="s">
        <v>12</v>
      </c>
      <c r="M213" s="4">
        <v>3162883</v>
      </c>
      <c r="N213" s="4">
        <v>3715380</v>
      </c>
      <c r="O213" s="4">
        <v>597264</v>
      </c>
      <c r="P213" s="4">
        <v>597264</v>
      </c>
      <c r="Q213" s="4">
        <v>3118116</v>
      </c>
      <c r="R213" s="4">
        <v>231324</v>
      </c>
      <c r="S213" s="4">
        <v>64414</v>
      </c>
      <c r="T213" s="18">
        <f t="shared" si="15"/>
        <v>5.295619692464304</v>
      </c>
      <c r="U213" s="18">
        <f t="shared" si="16"/>
        <v>0.16075448540929865</v>
      </c>
      <c r="V213" s="18">
        <f t="shared" si="17"/>
        <v>3.5912068804918187</v>
      </c>
      <c r="W213" s="18">
        <f t="shared" si="18"/>
        <v>7.4187105290502348E-2</v>
      </c>
      <c r="X213" s="20">
        <f t="shared" si="19"/>
        <v>6.2261195355522179E-2</v>
      </c>
    </row>
    <row r="214" spans="1:24" s="3" customFormat="1" ht="11.25" customHeight="1" x14ac:dyDescent="0.2">
      <c r="A214" s="2">
        <v>30993</v>
      </c>
      <c r="B214" s="4" t="s">
        <v>19</v>
      </c>
      <c r="C214" s="4" t="s">
        <v>9</v>
      </c>
      <c r="D214" s="4">
        <v>900417394</v>
      </c>
      <c r="E214" s="4" t="s">
        <v>49</v>
      </c>
      <c r="F214" s="4" t="s">
        <v>961</v>
      </c>
      <c r="G214" s="4" t="s">
        <v>78</v>
      </c>
      <c r="H214" s="4" t="s">
        <v>10</v>
      </c>
      <c r="I214" s="4" t="s">
        <v>962</v>
      </c>
      <c r="J214" s="4" t="s">
        <v>15</v>
      </c>
      <c r="K214" s="4" t="s">
        <v>16</v>
      </c>
      <c r="L214" s="4" t="s">
        <v>12</v>
      </c>
      <c r="M214" s="4">
        <v>2919833</v>
      </c>
      <c r="N214" s="4">
        <v>2990272</v>
      </c>
      <c r="O214" s="4">
        <v>774590</v>
      </c>
      <c r="P214" s="4">
        <v>1409877</v>
      </c>
      <c r="Q214" s="4">
        <v>1580395</v>
      </c>
      <c r="R214" s="4">
        <v>376817</v>
      </c>
      <c r="S214" s="4">
        <v>103475</v>
      </c>
      <c r="T214" s="18">
        <f t="shared" si="15"/>
        <v>3.7695206496339999</v>
      </c>
      <c r="U214" s="18">
        <f t="shared" si="16"/>
        <v>0.47148787802581171</v>
      </c>
      <c r="V214" s="18">
        <f t="shared" si="17"/>
        <v>3.6416235805750183</v>
      </c>
      <c r="W214" s="18">
        <f t="shared" si="18"/>
        <v>0.23843216411087101</v>
      </c>
      <c r="X214" s="20">
        <f t="shared" si="19"/>
        <v>0.12601428900113434</v>
      </c>
    </row>
    <row r="215" spans="1:24" s="3" customFormat="1" ht="11.25" customHeight="1" x14ac:dyDescent="0.2">
      <c r="A215" s="2">
        <v>33399</v>
      </c>
      <c r="B215" s="4" t="s">
        <v>19</v>
      </c>
      <c r="C215" s="4" t="s">
        <v>9</v>
      </c>
      <c r="D215" s="4">
        <v>900502162</v>
      </c>
      <c r="E215" s="4" t="s">
        <v>49</v>
      </c>
      <c r="F215" s="4" t="s">
        <v>1012</v>
      </c>
      <c r="G215" s="4" t="s">
        <v>423</v>
      </c>
      <c r="H215" s="4" t="s">
        <v>10</v>
      </c>
      <c r="I215" s="4" t="s">
        <v>1013</v>
      </c>
      <c r="J215" s="4" t="s">
        <v>1014</v>
      </c>
      <c r="K215" s="4" t="s">
        <v>1015</v>
      </c>
      <c r="L215" s="4" t="s">
        <v>12</v>
      </c>
      <c r="M215" s="4">
        <v>2456974</v>
      </c>
      <c r="N215" s="4">
        <v>3074020</v>
      </c>
      <c r="O215" s="4">
        <v>699098</v>
      </c>
      <c r="P215" s="4">
        <v>1061665</v>
      </c>
      <c r="Q215" s="4">
        <v>2012355</v>
      </c>
      <c r="R215" s="4">
        <v>615173</v>
      </c>
      <c r="S215" s="4">
        <v>168463</v>
      </c>
      <c r="T215" s="18">
        <f t="shared" si="15"/>
        <v>3.514491530515035</v>
      </c>
      <c r="U215" s="18">
        <f t="shared" si="16"/>
        <v>0.34536697874444539</v>
      </c>
      <c r="V215" s="18">
        <f t="shared" si="17"/>
        <v>3.6516801909024532</v>
      </c>
      <c r="W215" s="18">
        <f t="shared" si="18"/>
        <v>0.30569805029430691</v>
      </c>
      <c r="X215" s="20">
        <f t="shared" si="19"/>
        <v>0.20012003825609462</v>
      </c>
    </row>
    <row r="216" spans="1:24" s="3" customFormat="1" ht="11.25" customHeight="1" x14ac:dyDescent="0.2">
      <c r="A216" s="2">
        <v>253</v>
      </c>
      <c r="B216" s="4" t="s">
        <v>28</v>
      </c>
      <c r="C216" s="4" t="s">
        <v>9</v>
      </c>
      <c r="D216" s="4">
        <v>800121151</v>
      </c>
      <c r="E216" s="4" t="s">
        <v>49</v>
      </c>
      <c r="F216" s="4" t="s">
        <v>1110</v>
      </c>
      <c r="G216" s="4" t="s">
        <v>74</v>
      </c>
      <c r="H216" s="4" t="s">
        <v>75</v>
      </c>
      <c r="I216" s="4" t="s">
        <v>1111</v>
      </c>
      <c r="J216" s="4" t="s">
        <v>23</v>
      </c>
      <c r="K216" s="4" t="s">
        <v>136</v>
      </c>
      <c r="L216" s="4" t="s">
        <v>12</v>
      </c>
      <c r="M216" s="4">
        <v>40292039</v>
      </c>
      <c r="N216" s="4">
        <v>45135010</v>
      </c>
      <c r="O216" s="4">
        <v>18662257</v>
      </c>
      <c r="P216" s="4">
        <v>19632064</v>
      </c>
      <c r="Q216" s="4">
        <v>25502946</v>
      </c>
      <c r="R216" s="4">
        <v>17602827</v>
      </c>
      <c r="S216" s="4">
        <v>4787739</v>
      </c>
      <c r="T216" s="18">
        <f t="shared" si="15"/>
        <v>2.1590121173446493</v>
      </c>
      <c r="U216" s="18">
        <f t="shared" si="16"/>
        <v>0.43496310292165663</v>
      </c>
      <c r="V216" s="18">
        <f t="shared" si="17"/>
        <v>3.6766471605908344</v>
      </c>
      <c r="W216" s="18">
        <f t="shared" si="18"/>
        <v>0.69022719963411283</v>
      </c>
      <c r="X216" s="20">
        <f t="shared" si="19"/>
        <v>0.39000383516033343</v>
      </c>
    </row>
    <row r="217" spans="1:24" s="3" customFormat="1" ht="11.25" customHeight="1" x14ac:dyDescent="0.2">
      <c r="A217" s="2">
        <v>4567</v>
      </c>
      <c r="B217" s="4" t="s">
        <v>21</v>
      </c>
      <c r="C217" s="4" t="s">
        <v>9</v>
      </c>
      <c r="D217" s="4">
        <v>900561151</v>
      </c>
      <c r="E217" s="4" t="s">
        <v>49</v>
      </c>
      <c r="F217" s="4" t="s">
        <v>240</v>
      </c>
      <c r="G217" s="4" t="s">
        <v>74</v>
      </c>
      <c r="H217" s="4" t="s">
        <v>10</v>
      </c>
      <c r="I217" s="4" t="s">
        <v>241</v>
      </c>
      <c r="J217" s="4" t="s">
        <v>23</v>
      </c>
      <c r="K217" s="4" t="s">
        <v>136</v>
      </c>
      <c r="L217" s="4" t="s">
        <v>12</v>
      </c>
      <c r="M217" s="4">
        <v>15891329</v>
      </c>
      <c r="N217" s="4">
        <v>20034164</v>
      </c>
      <c r="O217" s="4">
        <v>4872080</v>
      </c>
      <c r="P217" s="4">
        <v>13506544</v>
      </c>
      <c r="Q217" s="4">
        <v>6527620</v>
      </c>
      <c r="R217" s="4">
        <v>3261643</v>
      </c>
      <c r="S217" s="4">
        <v>857785</v>
      </c>
      <c r="T217" s="18">
        <f t="shared" si="15"/>
        <v>3.2617134776112051</v>
      </c>
      <c r="U217" s="18">
        <f t="shared" si="16"/>
        <v>0.67417557328571331</v>
      </c>
      <c r="V217" s="18">
        <f t="shared" si="17"/>
        <v>3.8024015341839736</v>
      </c>
      <c r="W217" s="18">
        <f t="shared" si="18"/>
        <v>0.49966802601867144</v>
      </c>
      <c r="X217" s="20">
        <f t="shared" si="19"/>
        <v>0.16280404812499288</v>
      </c>
    </row>
    <row r="218" spans="1:24" s="3" customFormat="1" ht="11.25" customHeight="1" x14ac:dyDescent="0.2">
      <c r="A218" s="2">
        <v>17</v>
      </c>
      <c r="B218" s="4" t="s">
        <v>24</v>
      </c>
      <c r="C218" s="4" t="s">
        <v>9</v>
      </c>
      <c r="D218" s="4">
        <v>800002482</v>
      </c>
      <c r="E218" s="4" t="s">
        <v>49</v>
      </c>
      <c r="F218" s="4" t="s">
        <v>278</v>
      </c>
      <c r="G218" s="4" t="s">
        <v>74</v>
      </c>
      <c r="H218" s="4" t="s">
        <v>10</v>
      </c>
      <c r="I218" s="4" t="s">
        <v>279</v>
      </c>
      <c r="J218" s="4" t="s">
        <v>13</v>
      </c>
      <c r="K218" s="4" t="s">
        <v>103</v>
      </c>
      <c r="L218" s="4" t="s">
        <v>12</v>
      </c>
      <c r="M218" s="4">
        <v>66355841</v>
      </c>
      <c r="N218" s="4">
        <v>74694737</v>
      </c>
      <c r="O218" s="4">
        <v>39456658</v>
      </c>
      <c r="P218" s="4">
        <v>43214271</v>
      </c>
      <c r="Q218" s="4">
        <v>31480466</v>
      </c>
      <c r="R218" s="4">
        <v>14217289</v>
      </c>
      <c r="S218" s="4">
        <v>3738230</v>
      </c>
      <c r="T218" s="18">
        <f t="shared" si="15"/>
        <v>1.6817400247126859</v>
      </c>
      <c r="U218" s="18">
        <f t="shared" si="16"/>
        <v>0.57854505866993011</v>
      </c>
      <c r="V218" s="18">
        <f t="shared" si="17"/>
        <v>3.8032140879507148</v>
      </c>
      <c r="W218" s="18">
        <f t="shared" si="18"/>
        <v>0.45162257127959921</v>
      </c>
      <c r="X218" s="20">
        <f t="shared" si="19"/>
        <v>0.19033856428197879</v>
      </c>
    </row>
    <row r="219" spans="1:24" s="3" customFormat="1" ht="11.25" customHeight="1" x14ac:dyDescent="0.2">
      <c r="A219" s="2">
        <v>2639</v>
      </c>
      <c r="B219" s="4" t="s">
        <v>21</v>
      </c>
      <c r="C219" s="4" t="s">
        <v>9</v>
      </c>
      <c r="D219" s="4">
        <v>890317417</v>
      </c>
      <c r="E219" s="4" t="s">
        <v>49</v>
      </c>
      <c r="F219" s="4" t="s">
        <v>180</v>
      </c>
      <c r="G219" s="4" t="s">
        <v>74</v>
      </c>
      <c r="H219" s="4" t="s">
        <v>10</v>
      </c>
      <c r="I219" s="4" t="s">
        <v>181</v>
      </c>
      <c r="J219" s="4" t="s">
        <v>178</v>
      </c>
      <c r="K219" s="4" t="s">
        <v>182</v>
      </c>
      <c r="L219" s="4" t="s">
        <v>12</v>
      </c>
      <c r="M219" s="4">
        <v>81184179</v>
      </c>
      <c r="N219" s="4">
        <v>92932033</v>
      </c>
      <c r="O219" s="4">
        <v>17067248</v>
      </c>
      <c r="P219" s="4">
        <v>19910664</v>
      </c>
      <c r="Q219" s="4">
        <v>73021369</v>
      </c>
      <c r="R219" s="4">
        <v>10164553</v>
      </c>
      <c r="S219" s="4">
        <v>2665023</v>
      </c>
      <c r="T219" s="18">
        <f t="shared" si="15"/>
        <v>4.7567234623883126</v>
      </c>
      <c r="U219" s="18">
        <f t="shared" si="16"/>
        <v>0.21424974099081637</v>
      </c>
      <c r="V219" s="18">
        <f t="shared" si="17"/>
        <v>3.8140582651631898</v>
      </c>
      <c r="W219" s="18">
        <f t="shared" si="18"/>
        <v>0.1391997046782292</v>
      </c>
      <c r="X219" s="20">
        <f t="shared" si="19"/>
        <v>0.10937620400492046</v>
      </c>
    </row>
    <row r="220" spans="1:24" s="3" customFormat="1" ht="11.25" customHeight="1" x14ac:dyDescent="0.2">
      <c r="A220" s="2">
        <v>28923</v>
      </c>
      <c r="B220" s="4" t="s">
        <v>19</v>
      </c>
      <c r="C220" s="4" t="s">
        <v>9</v>
      </c>
      <c r="D220" s="4">
        <v>900352772</v>
      </c>
      <c r="E220" s="4" t="s">
        <v>49</v>
      </c>
      <c r="F220" s="4" t="s">
        <v>923</v>
      </c>
      <c r="G220" s="4" t="s">
        <v>74</v>
      </c>
      <c r="H220" s="4" t="s">
        <v>10</v>
      </c>
      <c r="I220" s="4" t="s">
        <v>924</v>
      </c>
      <c r="J220" s="4" t="s">
        <v>11</v>
      </c>
      <c r="K220" s="4" t="s">
        <v>11</v>
      </c>
      <c r="L220" s="4" t="s">
        <v>12</v>
      </c>
      <c r="M220" s="4">
        <v>12674034</v>
      </c>
      <c r="N220" s="4">
        <v>15093981</v>
      </c>
      <c r="O220" s="4">
        <v>3170245</v>
      </c>
      <c r="P220" s="4">
        <v>4051579</v>
      </c>
      <c r="Q220" s="4">
        <v>11042402</v>
      </c>
      <c r="R220" s="4">
        <v>3196887</v>
      </c>
      <c r="S220" s="4">
        <v>828914</v>
      </c>
      <c r="T220" s="18">
        <f t="shared" si="15"/>
        <v>3.9978090021433674</v>
      </c>
      <c r="U220" s="18">
        <f t="shared" si="16"/>
        <v>0.26842348615650174</v>
      </c>
      <c r="V220" s="18">
        <f t="shared" si="17"/>
        <v>3.8567173434156015</v>
      </c>
      <c r="W220" s="18">
        <f t="shared" si="18"/>
        <v>0.28951010839851693</v>
      </c>
      <c r="X220" s="20">
        <f t="shared" si="19"/>
        <v>0.21179879582464031</v>
      </c>
    </row>
    <row r="221" spans="1:24" s="3" customFormat="1" ht="11.25" customHeight="1" x14ac:dyDescent="0.2">
      <c r="A221" s="2">
        <v>38891</v>
      </c>
      <c r="B221" s="4" t="s">
        <v>19</v>
      </c>
      <c r="C221" s="4" t="s">
        <v>9</v>
      </c>
      <c r="D221" s="4">
        <v>900879594</v>
      </c>
      <c r="E221" s="4" t="s">
        <v>49</v>
      </c>
      <c r="F221" s="4" t="s">
        <v>1081</v>
      </c>
      <c r="G221" s="4" t="s">
        <v>78</v>
      </c>
      <c r="H221" s="4" t="s">
        <v>10</v>
      </c>
      <c r="I221" s="4" t="s">
        <v>1082</v>
      </c>
      <c r="J221" s="4" t="s">
        <v>13</v>
      </c>
      <c r="K221" s="4" t="s">
        <v>103</v>
      </c>
      <c r="L221" s="4" t="s">
        <v>12</v>
      </c>
      <c r="M221" s="4">
        <v>6454724</v>
      </c>
      <c r="N221" s="4">
        <v>6660897</v>
      </c>
      <c r="O221" s="4">
        <v>4336768</v>
      </c>
      <c r="P221" s="4">
        <v>5701592</v>
      </c>
      <c r="Q221" s="4">
        <v>959305</v>
      </c>
      <c r="R221" s="4">
        <v>1119591</v>
      </c>
      <c r="S221" s="4">
        <v>287214</v>
      </c>
      <c r="T221" s="18">
        <f t="shared" si="15"/>
        <v>1.4883719857737374</v>
      </c>
      <c r="U221" s="18">
        <f t="shared" si="16"/>
        <v>0.85597960755135527</v>
      </c>
      <c r="V221" s="18">
        <f t="shared" si="17"/>
        <v>3.8981073346006809</v>
      </c>
      <c r="W221" s="18">
        <f t="shared" si="18"/>
        <v>1.1670855463069618</v>
      </c>
      <c r="X221" s="20">
        <f t="shared" si="19"/>
        <v>0.16808411840026952</v>
      </c>
    </row>
    <row r="222" spans="1:24" s="3" customFormat="1" ht="11.25" customHeight="1" x14ac:dyDescent="0.2">
      <c r="A222" s="2">
        <v>14517</v>
      </c>
      <c r="B222" s="4" t="s">
        <v>19</v>
      </c>
      <c r="C222" s="4" t="s">
        <v>9</v>
      </c>
      <c r="D222" s="4">
        <v>860000091</v>
      </c>
      <c r="E222" s="4" t="s">
        <v>49</v>
      </c>
      <c r="F222" s="4" t="s">
        <v>632</v>
      </c>
      <c r="G222" s="4" t="s">
        <v>74</v>
      </c>
      <c r="H222" s="4" t="s">
        <v>10</v>
      </c>
      <c r="I222" s="4" t="s">
        <v>633</v>
      </c>
      <c r="J222" s="4" t="s">
        <v>11</v>
      </c>
      <c r="K222" s="4" t="s">
        <v>11</v>
      </c>
      <c r="L222" s="4" t="s">
        <v>12</v>
      </c>
      <c r="M222" s="4">
        <v>4815309</v>
      </c>
      <c r="N222" s="4">
        <v>4944351</v>
      </c>
      <c r="O222" s="4">
        <v>80161</v>
      </c>
      <c r="P222" s="4">
        <v>3080352</v>
      </c>
      <c r="Q222" s="4">
        <v>1863999</v>
      </c>
      <c r="R222" s="4">
        <v>301177</v>
      </c>
      <c r="S222" s="4">
        <v>75589</v>
      </c>
      <c r="T222" s="18">
        <f t="shared" si="15"/>
        <v>60.070470677761008</v>
      </c>
      <c r="U222" s="18">
        <f t="shared" si="16"/>
        <v>0.62300431340736129</v>
      </c>
      <c r="V222" s="18">
        <f t="shared" si="17"/>
        <v>3.9844024924261467</v>
      </c>
      <c r="W222" s="18">
        <f t="shared" si="18"/>
        <v>0.16157573045908286</v>
      </c>
      <c r="X222" s="20">
        <f t="shared" si="19"/>
        <v>6.0913353441129081E-2</v>
      </c>
    </row>
    <row r="223" spans="1:24" s="3" customFormat="1" ht="11.25" customHeight="1" x14ac:dyDescent="0.2">
      <c r="A223" s="2">
        <v>21031</v>
      </c>
      <c r="B223" s="4" t="s">
        <v>19</v>
      </c>
      <c r="C223" s="4" t="s">
        <v>9</v>
      </c>
      <c r="D223" s="4">
        <v>900027619</v>
      </c>
      <c r="E223" s="4" t="s">
        <v>49</v>
      </c>
      <c r="F223" s="4" t="s">
        <v>755</v>
      </c>
      <c r="G223" s="4" t="s">
        <v>74</v>
      </c>
      <c r="H223" s="4" t="s">
        <v>10</v>
      </c>
      <c r="I223" s="4" t="s">
        <v>756</v>
      </c>
      <c r="J223" s="4" t="s">
        <v>11</v>
      </c>
      <c r="K223" s="4" t="s">
        <v>11</v>
      </c>
      <c r="L223" s="4" t="s">
        <v>12</v>
      </c>
      <c r="M223" s="4">
        <v>3451533</v>
      </c>
      <c r="N223" s="4">
        <v>9860837</v>
      </c>
      <c r="O223" s="4">
        <v>97578</v>
      </c>
      <c r="P223" s="4">
        <v>1249677</v>
      </c>
      <c r="Q223" s="4">
        <v>8611160</v>
      </c>
      <c r="R223" s="4">
        <v>987827</v>
      </c>
      <c r="S223" s="4">
        <v>247230</v>
      </c>
      <c r="T223" s="18">
        <f t="shared" si="15"/>
        <v>35.372040828875363</v>
      </c>
      <c r="U223" s="18">
        <f t="shared" si="16"/>
        <v>0.1267313312247226</v>
      </c>
      <c r="V223" s="18">
        <f t="shared" si="17"/>
        <v>3.9955790154916473</v>
      </c>
      <c r="W223" s="18">
        <f t="shared" si="18"/>
        <v>0.11471474226468908</v>
      </c>
      <c r="X223" s="20">
        <f t="shared" si="19"/>
        <v>0.10017679026638408</v>
      </c>
    </row>
    <row r="224" spans="1:24" s="3" customFormat="1" ht="11.25" customHeight="1" x14ac:dyDescent="0.2">
      <c r="A224" s="2">
        <v>29465</v>
      </c>
      <c r="B224" s="4" t="s">
        <v>19</v>
      </c>
      <c r="C224" s="4" t="s">
        <v>9</v>
      </c>
      <c r="D224" s="4">
        <v>900371896</v>
      </c>
      <c r="E224" s="4" t="s">
        <v>49</v>
      </c>
      <c r="F224" s="4" t="s">
        <v>939</v>
      </c>
      <c r="G224" s="4" t="s">
        <v>74</v>
      </c>
      <c r="H224" s="4" t="s">
        <v>10</v>
      </c>
      <c r="I224" s="4" t="s">
        <v>940</v>
      </c>
      <c r="J224" s="4" t="s">
        <v>11</v>
      </c>
      <c r="K224" s="4" t="s">
        <v>11</v>
      </c>
      <c r="L224" s="4" t="s">
        <v>12</v>
      </c>
      <c r="M224" s="4">
        <v>2609340</v>
      </c>
      <c r="N224" s="4">
        <v>2612562</v>
      </c>
      <c r="O224" s="4">
        <v>3466556</v>
      </c>
      <c r="P224" s="4">
        <v>1651969</v>
      </c>
      <c r="Q224" s="4">
        <v>960593</v>
      </c>
      <c r="R224" s="4">
        <v>759669</v>
      </c>
      <c r="S224" s="4">
        <v>184473</v>
      </c>
      <c r="T224" s="18">
        <f t="shared" si="15"/>
        <v>0.75271825985214147</v>
      </c>
      <c r="U224" s="18">
        <f t="shared" si="16"/>
        <v>0.63231762538075653</v>
      </c>
      <c r="V224" s="18">
        <f t="shared" si="17"/>
        <v>4.1180497959050921</v>
      </c>
      <c r="W224" s="18">
        <f t="shared" si="18"/>
        <v>0.79083337063667969</v>
      </c>
      <c r="X224" s="20">
        <f t="shared" si="19"/>
        <v>0.29077549164383465</v>
      </c>
    </row>
    <row r="225" spans="1:24" s="3" customFormat="1" ht="11.25" customHeight="1" x14ac:dyDescent="0.2">
      <c r="A225" s="2">
        <v>22163</v>
      </c>
      <c r="B225" s="4" t="s">
        <v>19</v>
      </c>
      <c r="C225" s="4" t="s">
        <v>9</v>
      </c>
      <c r="D225" s="4">
        <v>900079249</v>
      </c>
      <c r="E225" s="4" t="s">
        <v>49</v>
      </c>
      <c r="F225" s="4" t="s">
        <v>777</v>
      </c>
      <c r="G225" s="4" t="s">
        <v>78</v>
      </c>
      <c r="H225" s="4" t="s">
        <v>14</v>
      </c>
      <c r="I225" s="4" t="s">
        <v>778</v>
      </c>
      <c r="J225" s="4" t="s">
        <v>11</v>
      </c>
      <c r="K225" s="4" t="s">
        <v>11</v>
      </c>
      <c r="L225" s="4" t="s">
        <v>12</v>
      </c>
      <c r="M225" s="4">
        <v>3855955</v>
      </c>
      <c r="N225" s="4">
        <v>7718735</v>
      </c>
      <c r="O225" s="4">
        <v>731046</v>
      </c>
      <c r="P225" s="4">
        <v>3964627</v>
      </c>
      <c r="Q225" s="4">
        <v>3754108</v>
      </c>
      <c r="R225" s="4">
        <v>1580650</v>
      </c>
      <c r="S225" s="4">
        <v>382953</v>
      </c>
      <c r="T225" s="18">
        <f t="shared" si="15"/>
        <v>5.2745723251341232</v>
      </c>
      <c r="U225" s="18">
        <f t="shared" si="16"/>
        <v>0.51363688480042391</v>
      </c>
      <c r="V225" s="18">
        <f t="shared" si="17"/>
        <v>4.1275300102101307</v>
      </c>
      <c r="W225" s="18">
        <f t="shared" si="18"/>
        <v>0.42104542543794693</v>
      </c>
      <c r="X225" s="20">
        <f t="shared" si="19"/>
        <v>0.20478096475653071</v>
      </c>
    </row>
    <row r="226" spans="1:24" s="3" customFormat="1" ht="11.25" customHeight="1" x14ac:dyDescent="0.2">
      <c r="A226" s="2">
        <v>2963</v>
      </c>
      <c r="B226" s="4" t="s">
        <v>19</v>
      </c>
      <c r="C226" s="4" t="s">
        <v>9</v>
      </c>
      <c r="D226" s="4">
        <v>800164421</v>
      </c>
      <c r="E226" s="4" t="s">
        <v>49</v>
      </c>
      <c r="F226" s="4" t="s">
        <v>358</v>
      </c>
      <c r="G226" s="4" t="s">
        <v>74</v>
      </c>
      <c r="H226" s="4" t="s">
        <v>10</v>
      </c>
      <c r="I226" s="4" t="s">
        <v>359</v>
      </c>
      <c r="J226" s="4" t="s">
        <v>178</v>
      </c>
      <c r="K226" s="4" t="s">
        <v>179</v>
      </c>
      <c r="L226" s="4" t="s">
        <v>12</v>
      </c>
      <c r="M226" s="4">
        <v>4587205</v>
      </c>
      <c r="N226" s="4">
        <v>5172625</v>
      </c>
      <c r="O226" s="4">
        <v>1350514</v>
      </c>
      <c r="P226" s="4">
        <v>3795493</v>
      </c>
      <c r="Q226" s="4">
        <v>1377132</v>
      </c>
      <c r="R226" s="4">
        <v>523022</v>
      </c>
      <c r="S226" s="4">
        <v>125878</v>
      </c>
      <c r="T226" s="18">
        <f t="shared" si="15"/>
        <v>3.3966363917737987</v>
      </c>
      <c r="U226" s="18">
        <f t="shared" si="16"/>
        <v>0.73376535124815734</v>
      </c>
      <c r="V226" s="18">
        <f t="shared" si="17"/>
        <v>4.1549913408220656</v>
      </c>
      <c r="W226" s="18">
        <f t="shared" si="18"/>
        <v>0.3797907535370611</v>
      </c>
      <c r="X226" s="20">
        <f t="shared" si="19"/>
        <v>0.10111345786713709</v>
      </c>
    </row>
    <row r="227" spans="1:24" s="3" customFormat="1" ht="11.25" customHeight="1" x14ac:dyDescent="0.2">
      <c r="A227" s="2">
        <v>5281</v>
      </c>
      <c r="B227" s="4" t="s">
        <v>19</v>
      </c>
      <c r="C227" s="4" t="s">
        <v>9</v>
      </c>
      <c r="D227" s="4">
        <v>802013459</v>
      </c>
      <c r="E227" s="4" t="s">
        <v>49</v>
      </c>
      <c r="F227" s="4" t="s">
        <v>422</v>
      </c>
      <c r="G227" s="4" t="s">
        <v>423</v>
      </c>
      <c r="H227" s="4" t="s">
        <v>75</v>
      </c>
      <c r="I227" s="4" t="s">
        <v>424</v>
      </c>
      <c r="J227" s="4" t="s">
        <v>17</v>
      </c>
      <c r="K227" s="4" t="s">
        <v>18</v>
      </c>
      <c r="L227" s="4" t="s">
        <v>12</v>
      </c>
      <c r="M227" s="4">
        <v>895602</v>
      </c>
      <c r="N227" s="4">
        <v>2699233</v>
      </c>
      <c r="O227" s="4">
        <v>773636</v>
      </c>
      <c r="P227" s="4">
        <v>773636</v>
      </c>
      <c r="Q227" s="4">
        <v>1925597</v>
      </c>
      <c r="R227" s="4">
        <v>451074</v>
      </c>
      <c r="S227" s="4">
        <v>108448</v>
      </c>
      <c r="T227" s="18">
        <f t="shared" si="15"/>
        <v>1.1576529530683681</v>
      </c>
      <c r="U227" s="18">
        <f t="shared" si="16"/>
        <v>0.28661327125149999</v>
      </c>
      <c r="V227" s="18">
        <f t="shared" si="17"/>
        <v>4.1593574800826199</v>
      </c>
      <c r="W227" s="18">
        <f t="shared" si="18"/>
        <v>0.23425150745457124</v>
      </c>
      <c r="X227" s="20">
        <f t="shared" si="19"/>
        <v>0.16711191660742145</v>
      </c>
    </row>
    <row r="228" spans="1:24" s="3" customFormat="1" ht="11.25" customHeight="1" x14ac:dyDescent="0.2">
      <c r="A228" s="2">
        <v>23835</v>
      </c>
      <c r="B228" s="4" t="s">
        <v>19</v>
      </c>
      <c r="C228" s="4" t="s">
        <v>9</v>
      </c>
      <c r="D228" s="4">
        <v>900147252</v>
      </c>
      <c r="E228" s="4" t="s">
        <v>49</v>
      </c>
      <c r="F228" s="4" t="s">
        <v>816</v>
      </c>
      <c r="G228" s="4" t="s">
        <v>74</v>
      </c>
      <c r="H228" s="4" t="s">
        <v>10</v>
      </c>
      <c r="I228" s="4" t="s">
        <v>817</v>
      </c>
      <c r="J228" s="4" t="s">
        <v>11</v>
      </c>
      <c r="K228" s="4" t="s">
        <v>11</v>
      </c>
      <c r="L228" s="4" t="s">
        <v>12</v>
      </c>
      <c r="M228" s="4">
        <v>12355594</v>
      </c>
      <c r="N228" s="4">
        <v>14029892</v>
      </c>
      <c r="O228" s="4">
        <v>699098</v>
      </c>
      <c r="P228" s="4">
        <v>6380236</v>
      </c>
      <c r="Q228" s="4">
        <v>7649656</v>
      </c>
      <c r="R228" s="4">
        <v>3365246</v>
      </c>
      <c r="S228" s="4">
        <v>797124</v>
      </c>
      <c r="T228" s="18">
        <f t="shared" si="15"/>
        <v>17.673622296158765</v>
      </c>
      <c r="U228" s="18">
        <f t="shared" si="16"/>
        <v>0.45476016493925969</v>
      </c>
      <c r="V228" s="18">
        <f t="shared" si="17"/>
        <v>4.2217346360164791</v>
      </c>
      <c r="W228" s="18">
        <f t="shared" si="18"/>
        <v>0.43992121998688566</v>
      </c>
      <c r="X228" s="20">
        <f t="shared" si="19"/>
        <v>0.23986257342536921</v>
      </c>
    </row>
    <row r="229" spans="1:24" s="3" customFormat="1" ht="11.25" customHeight="1" x14ac:dyDescent="0.2">
      <c r="A229" s="2">
        <v>5213</v>
      </c>
      <c r="B229" s="4" t="s">
        <v>21</v>
      </c>
      <c r="C229" s="4" t="s">
        <v>9</v>
      </c>
      <c r="D229" s="4">
        <v>900958202</v>
      </c>
      <c r="E229" s="4" t="s">
        <v>49</v>
      </c>
      <c r="F229" s="4" t="s">
        <v>256</v>
      </c>
      <c r="G229" s="4" t="s">
        <v>74</v>
      </c>
      <c r="H229" s="4" t="s">
        <v>10</v>
      </c>
      <c r="I229" s="4" t="s">
        <v>257</v>
      </c>
      <c r="J229" s="4" t="s">
        <v>11</v>
      </c>
      <c r="K229" s="4" t="s">
        <v>11</v>
      </c>
      <c r="L229" s="4" t="s">
        <v>12</v>
      </c>
      <c r="M229" s="4">
        <v>57746577</v>
      </c>
      <c r="N229" s="4">
        <v>60444676</v>
      </c>
      <c r="O229" s="4">
        <v>17754049</v>
      </c>
      <c r="P229" s="4">
        <v>36108183</v>
      </c>
      <c r="Q229" s="4">
        <v>24336493</v>
      </c>
      <c r="R229" s="4">
        <v>6815080</v>
      </c>
      <c r="S229" s="4">
        <v>1597888</v>
      </c>
      <c r="T229" s="18">
        <f t="shared" si="15"/>
        <v>3.2525863255193226</v>
      </c>
      <c r="U229" s="18">
        <f t="shared" si="16"/>
        <v>0.59737573909735242</v>
      </c>
      <c r="V229" s="18">
        <f t="shared" si="17"/>
        <v>4.2650548724316097</v>
      </c>
      <c r="W229" s="18">
        <f t="shared" si="18"/>
        <v>0.28003541841464175</v>
      </c>
      <c r="X229" s="20">
        <f t="shared" si="19"/>
        <v>0.1127490533657588</v>
      </c>
    </row>
    <row r="230" spans="1:24" s="3" customFormat="1" ht="11.25" customHeight="1" x14ac:dyDescent="0.2">
      <c r="A230" s="2">
        <v>4479</v>
      </c>
      <c r="B230" s="4" t="s">
        <v>19</v>
      </c>
      <c r="C230" s="4" t="s">
        <v>9</v>
      </c>
      <c r="D230" s="4">
        <v>800236878</v>
      </c>
      <c r="E230" s="4" t="s">
        <v>49</v>
      </c>
      <c r="F230" s="4" t="s">
        <v>412</v>
      </c>
      <c r="G230" s="4" t="s">
        <v>74</v>
      </c>
      <c r="H230" s="4" t="s">
        <v>10</v>
      </c>
      <c r="I230" s="4" t="s">
        <v>413</v>
      </c>
      <c r="J230" s="4" t="s">
        <v>11</v>
      </c>
      <c r="K230" s="4" t="s">
        <v>11</v>
      </c>
      <c r="L230" s="4" t="s">
        <v>12</v>
      </c>
      <c r="M230" s="4">
        <v>5068852</v>
      </c>
      <c r="N230" s="4">
        <v>7798378</v>
      </c>
      <c r="O230" s="4">
        <v>1210111</v>
      </c>
      <c r="P230" s="4">
        <v>1412874</v>
      </c>
      <c r="Q230" s="4">
        <v>6385504</v>
      </c>
      <c r="R230" s="4">
        <v>1280469</v>
      </c>
      <c r="S230" s="4">
        <v>299773</v>
      </c>
      <c r="T230" s="18">
        <f t="shared" si="15"/>
        <v>4.1887496271003242</v>
      </c>
      <c r="U230" s="18">
        <f t="shared" si="16"/>
        <v>0.18117536749308638</v>
      </c>
      <c r="V230" s="18">
        <f t="shared" si="17"/>
        <v>4.2714620729685464</v>
      </c>
      <c r="W230" s="18">
        <f t="shared" si="18"/>
        <v>0.20052747598310172</v>
      </c>
      <c r="X230" s="20">
        <f t="shared" si="19"/>
        <v>0.16419683682940223</v>
      </c>
    </row>
    <row r="231" spans="1:24" s="3" customFormat="1" ht="11.25" customHeight="1" x14ac:dyDescent="0.2">
      <c r="A231" s="2">
        <v>15</v>
      </c>
      <c r="B231" s="4" t="s">
        <v>24</v>
      </c>
      <c r="C231" s="4" t="s">
        <v>9</v>
      </c>
      <c r="D231" s="4">
        <v>800002030</v>
      </c>
      <c r="E231" s="4" t="s">
        <v>49</v>
      </c>
      <c r="F231" s="4" t="s">
        <v>276</v>
      </c>
      <c r="G231" s="4" t="s">
        <v>74</v>
      </c>
      <c r="H231" s="4" t="s">
        <v>10</v>
      </c>
      <c r="I231" s="4" t="s">
        <v>277</v>
      </c>
      <c r="J231" s="4" t="s">
        <v>23</v>
      </c>
      <c r="K231" s="4" t="s">
        <v>61</v>
      </c>
      <c r="L231" s="4" t="s">
        <v>12</v>
      </c>
      <c r="M231" s="4">
        <v>21979451</v>
      </c>
      <c r="N231" s="4">
        <v>22930028</v>
      </c>
      <c r="O231" s="4">
        <v>7236571</v>
      </c>
      <c r="P231" s="4">
        <v>7439173</v>
      </c>
      <c r="Q231" s="4">
        <v>15490855</v>
      </c>
      <c r="R231" s="4">
        <v>1421549</v>
      </c>
      <c r="S231" s="4">
        <v>329843</v>
      </c>
      <c r="T231" s="18">
        <f t="shared" si="15"/>
        <v>3.0372742836351638</v>
      </c>
      <c r="U231" s="18">
        <f t="shared" si="16"/>
        <v>0.32442930292104311</v>
      </c>
      <c r="V231" s="18">
        <f t="shared" si="17"/>
        <v>4.3097746503639609</v>
      </c>
      <c r="W231" s="18">
        <f t="shared" si="18"/>
        <v>9.1766981228602301E-2</v>
      </c>
      <c r="X231" s="20">
        <f t="shared" si="19"/>
        <v>6.1995083477438408E-2</v>
      </c>
    </row>
    <row r="232" spans="1:24" s="3" customFormat="1" ht="11.25" customHeight="1" x14ac:dyDescent="0.2">
      <c r="A232" s="2">
        <v>17503</v>
      </c>
      <c r="B232" s="4" t="s">
        <v>19</v>
      </c>
      <c r="C232" s="4" t="s">
        <v>9</v>
      </c>
      <c r="D232" s="4">
        <v>890106697</v>
      </c>
      <c r="E232" s="4" t="s">
        <v>49</v>
      </c>
      <c r="F232" s="4" t="s">
        <v>701</v>
      </c>
      <c r="G232" s="4" t="s">
        <v>78</v>
      </c>
      <c r="H232" s="4" t="s">
        <v>10</v>
      </c>
      <c r="I232" s="4" t="s">
        <v>702</v>
      </c>
      <c r="J232" s="4" t="s">
        <v>17</v>
      </c>
      <c r="K232" s="4" t="s">
        <v>18</v>
      </c>
      <c r="L232" s="4" t="s">
        <v>12</v>
      </c>
      <c r="M232" s="4">
        <v>28602295</v>
      </c>
      <c r="N232" s="4">
        <v>30625887</v>
      </c>
      <c r="O232" s="4">
        <v>699098</v>
      </c>
      <c r="P232" s="4">
        <v>21186488</v>
      </c>
      <c r="Q232" s="4">
        <v>9439399</v>
      </c>
      <c r="R232" s="4">
        <v>2029148</v>
      </c>
      <c r="S232" s="4">
        <v>457993</v>
      </c>
      <c r="T232" s="18">
        <f t="shared" si="15"/>
        <v>40.913140933030846</v>
      </c>
      <c r="U232" s="18">
        <f t="shared" si="16"/>
        <v>0.6917836534824281</v>
      </c>
      <c r="V232" s="18">
        <f t="shared" si="17"/>
        <v>4.4305218638712818</v>
      </c>
      <c r="W232" s="18">
        <f t="shared" si="18"/>
        <v>0.21496580449666339</v>
      </c>
      <c r="X232" s="20">
        <f t="shared" si="19"/>
        <v>6.6255974888172212E-2</v>
      </c>
    </row>
    <row r="233" spans="1:24" s="3" customFormat="1" ht="11.25" customHeight="1" x14ac:dyDescent="0.2">
      <c r="A233" s="2">
        <v>4187</v>
      </c>
      <c r="B233" s="4" t="s">
        <v>28</v>
      </c>
      <c r="C233" s="4" t="s">
        <v>9</v>
      </c>
      <c r="D233" s="4">
        <v>901299665</v>
      </c>
      <c r="E233" s="4" t="s">
        <v>49</v>
      </c>
      <c r="F233" s="4" t="s">
        <v>1128</v>
      </c>
      <c r="G233" s="4" t="s">
        <v>78</v>
      </c>
      <c r="H233" s="4" t="s">
        <v>105</v>
      </c>
      <c r="I233" s="4" t="s">
        <v>1129</v>
      </c>
      <c r="J233" s="4" t="s">
        <v>11</v>
      </c>
      <c r="K233" s="4" t="s">
        <v>11</v>
      </c>
      <c r="L233" s="4" t="s">
        <v>12</v>
      </c>
      <c r="M233" s="4">
        <v>57960295</v>
      </c>
      <c r="N233" s="4">
        <v>60829751</v>
      </c>
      <c r="O233" s="4">
        <v>39643579</v>
      </c>
      <c r="P233" s="4">
        <v>39722617</v>
      </c>
      <c r="Q233" s="4">
        <v>21107134</v>
      </c>
      <c r="R233" s="4">
        <v>13555152</v>
      </c>
      <c r="S233" s="4">
        <v>3055256</v>
      </c>
      <c r="T233" s="18">
        <f t="shared" si="15"/>
        <v>1.4620348732893163</v>
      </c>
      <c r="U233" s="18">
        <f t="shared" si="16"/>
        <v>0.65301298044110023</v>
      </c>
      <c r="V233" s="18">
        <f t="shared" si="17"/>
        <v>4.4366665182884839</v>
      </c>
      <c r="W233" s="18">
        <f t="shared" si="18"/>
        <v>0.64220713243209615</v>
      </c>
      <c r="X233" s="20">
        <f t="shared" si="19"/>
        <v>0.22283753882208066</v>
      </c>
    </row>
    <row r="234" spans="1:24" s="3" customFormat="1" ht="11.25" customHeight="1" x14ac:dyDescent="0.2">
      <c r="A234" s="2">
        <v>2323</v>
      </c>
      <c r="B234" s="4" t="s">
        <v>21</v>
      </c>
      <c r="C234" s="4" t="s">
        <v>9</v>
      </c>
      <c r="D234" s="4">
        <v>860450450</v>
      </c>
      <c r="E234" s="4" t="s">
        <v>49</v>
      </c>
      <c r="F234" s="4" t="s">
        <v>159</v>
      </c>
      <c r="G234" s="4" t="s">
        <v>74</v>
      </c>
      <c r="H234" s="4" t="s">
        <v>10</v>
      </c>
      <c r="I234" s="4" t="s">
        <v>160</v>
      </c>
      <c r="J234" s="4" t="s">
        <v>11</v>
      </c>
      <c r="K234" s="4" t="s">
        <v>11</v>
      </c>
      <c r="L234" s="4" t="s">
        <v>12</v>
      </c>
      <c r="M234" s="4">
        <v>62389976</v>
      </c>
      <c r="N234" s="4">
        <v>70701385</v>
      </c>
      <c r="O234" s="4">
        <v>18130555</v>
      </c>
      <c r="P234" s="4">
        <v>18130555</v>
      </c>
      <c r="Q234" s="4">
        <v>52570830</v>
      </c>
      <c r="R234" s="4">
        <v>14141660</v>
      </c>
      <c r="S234" s="4">
        <v>3158427</v>
      </c>
      <c r="T234" s="18">
        <f t="shared" si="15"/>
        <v>3.441150918987312</v>
      </c>
      <c r="U234" s="18">
        <f t="shared" si="16"/>
        <v>0.25643847005260223</v>
      </c>
      <c r="V234" s="18">
        <f t="shared" si="17"/>
        <v>4.4774376612155358</v>
      </c>
      <c r="W234" s="18">
        <f t="shared" si="18"/>
        <v>0.26900203021333313</v>
      </c>
      <c r="X234" s="20">
        <f t="shared" si="19"/>
        <v>0.2000195611443821</v>
      </c>
    </row>
    <row r="235" spans="1:24" s="3" customFormat="1" ht="11.25" customHeight="1" x14ac:dyDescent="0.2">
      <c r="A235" s="2">
        <v>31019</v>
      </c>
      <c r="B235" s="4" t="s">
        <v>19</v>
      </c>
      <c r="C235" s="4" t="s">
        <v>9</v>
      </c>
      <c r="D235" s="4">
        <v>900418415</v>
      </c>
      <c r="E235" s="4" t="s">
        <v>49</v>
      </c>
      <c r="F235" s="4" t="s">
        <v>963</v>
      </c>
      <c r="G235" s="4" t="s">
        <v>74</v>
      </c>
      <c r="H235" s="4" t="s">
        <v>10</v>
      </c>
      <c r="I235" s="4" t="s">
        <v>964</v>
      </c>
      <c r="J235" s="4" t="s">
        <v>13</v>
      </c>
      <c r="K235" s="4" t="s">
        <v>103</v>
      </c>
      <c r="L235" s="4" t="s">
        <v>12</v>
      </c>
      <c r="M235" s="4">
        <v>21765447</v>
      </c>
      <c r="N235" s="4">
        <v>23098366</v>
      </c>
      <c r="O235" s="4">
        <v>733836</v>
      </c>
      <c r="P235" s="4">
        <v>8607689</v>
      </c>
      <c r="Q235" s="4">
        <v>14490677</v>
      </c>
      <c r="R235" s="4">
        <v>3999922</v>
      </c>
      <c r="S235" s="4">
        <v>876500</v>
      </c>
      <c r="T235" s="18">
        <f t="shared" si="15"/>
        <v>29.659824538452732</v>
      </c>
      <c r="U235" s="18">
        <f t="shared" si="16"/>
        <v>0.37265358943572024</v>
      </c>
      <c r="V235" s="18">
        <f t="shared" si="17"/>
        <v>4.5635162578436965</v>
      </c>
      <c r="W235" s="18">
        <f t="shared" si="18"/>
        <v>0.2760341701081323</v>
      </c>
      <c r="X235" s="20">
        <f t="shared" si="19"/>
        <v>0.17316904581042658</v>
      </c>
    </row>
    <row r="236" spans="1:24" s="3" customFormat="1" ht="11.25" customHeight="1" x14ac:dyDescent="0.2">
      <c r="A236" s="2">
        <v>6681</v>
      </c>
      <c r="B236" s="4" t="s">
        <v>19</v>
      </c>
      <c r="C236" s="4" t="s">
        <v>9</v>
      </c>
      <c r="D236" s="4">
        <v>805030670</v>
      </c>
      <c r="E236" s="4" t="s">
        <v>49</v>
      </c>
      <c r="F236" s="4" t="s">
        <v>461</v>
      </c>
      <c r="G236" s="4" t="s">
        <v>74</v>
      </c>
      <c r="H236" s="4" t="s">
        <v>10</v>
      </c>
      <c r="I236" s="4" t="s">
        <v>462</v>
      </c>
      <c r="J236" s="4" t="s">
        <v>178</v>
      </c>
      <c r="K236" s="4" t="s">
        <v>179</v>
      </c>
      <c r="L236" s="4" t="s">
        <v>12</v>
      </c>
      <c r="M236" s="4">
        <v>22706852</v>
      </c>
      <c r="N236" s="4">
        <v>38985929</v>
      </c>
      <c r="O236" s="4">
        <v>16193381</v>
      </c>
      <c r="P236" s="4">
        <v>19075216</v>
      </c>
      <c r="Q236" s="4">
        <v>19910713</v>
      </c>
      <c r="R236" s="4">
        <v>7278781</v>
      </c>
      <c r="S236" s="4">
        <v>1591593</v>
      </c>
      <c r="T236" s="18">
        <f t="shared" si="15"/>
        <v>1.402230454529539</v>
      </c>
      <c r="U236" s="18">
        <f t="shared" si="16"/>
        <v>0.48928463395088007</v>
      </c>
      <c r="V236" s="18">
        <f t="shared" si="17"/>
        <v>4.5732677889385034</v>
      </c>
      <c r="W236" s="18">
        <f t="shared" si="18"/>
        <v>0.36557108728351417</v>
      </c>
      <c r="X236" s="20">
        <f t="shared" si="19"/>
        <v>0.1867027716589747</v>
      </c>
    </row>
    <row r="237" spans="1:24" s="3" customFormat="1" ht="11.25" customHeight="1" x14ac:dyDescent="0.2">
      <c r="A237" s="2">
        <v>24675</v>
      </c>
      <c r="B237" s="4" t="s">
        <v>19</v>
      </c>
      <c r="C237" s="4" t="s">
        <v>9</v>
      </c>
      <c r="D237" s="4">
        <v>900180069</v>
      </c>
      <c r="E237" s="4" t="s">
        <v>49</v>
      </c>
      <c r="F237" s="4" t="s">
        <v>834</v>
      </c>
      <c r="G237" s="4" t="s">
        <v>74</v>
      </c>
      <c r="H237" s="4" t="s">
        <v>14</v>
      </c>
      <c r="I237" s="4" t="s">
        <v>835</v>
      </c>
      <c r="J237" s="4" t="s">
        <v>11</v>
      </c>
      <c r="K237" s="4" t="s">
        <v>11</v>
      </c>
      <c r="L237" s="4" t="s">
        <v>12</v>
      </c>
      <c r="M237" s="4">
        <v>5338242</v>
      </c>
      <c r="N237" s="4">
        <v>6006424</v>
      </c>
      <c r="O237" s="4">
        <v>2057884</v>
      </c>
      <c r="P237" s="4">
        <v>2474046</v>
      </c>
      <c r="Q237" s="4">
        <v>3532378</v>
      </c>
      <c r="R237" s="4">
        <v>420206</v>
      </c>
      <c r="S237" s="4">
        <v>91768</v>
      </c>
      <c r="T237" s="18">
        <f t="shared" si="15"/>
        <v>2.5940441735297033</v>
      </c>
      <c r="U237" s="18">
        <f t="shared" si="16"/>
        <v>0.41189999240812836</v>
      </c>
      <c r="V237" s="18">
        <f t="shared" si="17"/>
        <v>4.5790035742306685</v>
      </c>
      <c r="W237" s="18">
        <f t="shared" si="18"/>
        <v>0.11895839007037186</v>
      </c>
      <c r="X237" s="20">
        <f t="shared" si="19"/>
        <v>6.9959430103502515E-2</v>
      </c>
    </row>
    <row r="238" spans="1:24" s="3" customFormat="1" ht="11.25" customHeight="1" x14ac:dyDescent="0.2">
      <c r="A238" s="2">
        <v>10559</v>
      </c>
      <c r="B238" s="4" t="s">
        <v>19</v>
      </c>
      <c r="C238" s="4" t="s">
        <v>9</v>
      </c>
      <c r="D238" s="4">
        <v>830039415</v>
      </c>
      <c r="E238" s="4" t="s">
        <v>49</v>
      </c>
      <c r="F238" s="4" t="s">
        <v>534</v>
      </c>
      <c r="G238" s="4" t="s">
        <v>74</v>
      </c>
      <c r="H238" s="4" t="s">
        <v>10</v>
      </c>
      <c r="I238" s="4" t="s">
        <v>535</v>
      </c>
      <c r="J238" s="4" t="s">
        <v>11</v>
      </c>
      <c r="K238" s="4" t="s">
        <v>11</v>
      </c>
      <c r="L238" s="4" t="s">
        <v>12</v>
      </c>
      <c r="M238" s="4">
        <v>16279300</v>
      </c>
      <c r="N238" s="4">
        <v>17563796</v>
      </c>
      <c r="O238" s="4">
        <v>1730981</v>
      </c>
      <c r="P238" s="4">
        <v>19161012</v>
      </c>
      <c r="Q238" s="4">
        <v>-1597216</v>
      </c>
      <c r="R238" s="4">
        <v>397061</v>
      </c>
      <c r="S238" s="4">
        <v>86585</v>
      </c>
      <c r="T238" s="18">
        <f t="shared" si="15"/>
        <v>9.4046670645142836</v>
      </c>
      <c r="U238" s="18">
        <f t="shared" si="16"/>
        <v>1.0909379726341617</v>
      </c>
      <c r="V238" s="18">
        <f t="shared" si="17"/>
        <v>4.585794306173125</v>
      </c>
      <c r="W238" s="18">
        <f t="shared" si="18"/>
        <v>-0.24859568148578526</v>
      </c>
      <c r="X238" s="20">
        <f t="shared" si="19"/>
        <v>2.2606787279925138E-2</v>
      </c>
    </row>
    <row r="239" spans="1:24" s="3" customFormat="1" ht="11.25" customHeight="1" x14ac:dyDescent="0.2">
      <c r="A239" s="2">
        <v>4933</v>
      </c>
      <c r="B239" s="4" t="s">
        <v>21</v>
      </c>
      <c r="C239" s="4" t="s">
        <v>9</v>
      </c>
      <c r="D239" s="4">
        <v>900779576</v>
      </c>
      <c r="E239" s="4" t="s">
        <v>49</v>
      </c>
      <c r="F239" s="4" t="s">
        <v>246</v>
      </c>
      <c r="G239" s="4" t="s">
        <v>74</v>
      </c>
      <c r="H239" s="4" t="s">
        <v>10</v>
      </c>
      <c r="I239" s="4" t="s">
        <v>247</v>
      </c>
      <c r="J239" s="4" t="s">
        <v>11</v>
      </c>
      <c r="K239" s="4" t="s">
        <v>11</v>
      </c>
      <c r="L239" s="4" t="s">
        <v>12</v>
      </c>
      <c r="M239" s="4">
        <v>46121228</v>
      </c>
      <c r="N239" s="4">
        <v>53100416</v>
      </c>
      <c r="O239" s="4">
        <v>31171454</v>
      </c>
      <c r="P239" s="4">
        <v>36789355</v>
      </c>
      <c r="Q239" s="4">
        <v>16311061</v>
      </c>
      <c r="R239" s="4">
        <v>8060248</v>
      </c>
      <c r="S239" s="4">
        <v>1708427</v>
      </c>
      <c r="T239" s="18">
        <f t="shared" si="15"/>
        <v>1.479598224709056</v>
      </c>
      <c r="U239" s="18">
        <f t="shared" si="16"/>
        <v>0.69282611646582959</v>
      </c>
      <c r="V239" s="18">
        <f t="shared" si="17"/>
        <v>4.7179352702807904</v>
      </c>
      <c r="W239" s="18">
        <f t="shared" si="18"/>
        <v>0.49415841188994386</v>
      </c>
      <c r="X239" s="20">
        <f t="shared" si="19"/>
        <v>0.15179255846131223</v>
      </c>
    </row>
    <row r="240" spans="1:24" s="3" customFormat="1" ht="11.25" customHeight="1" x14ac:dyDescent="0.2">
      <c r="A240" s="2">
        <v>3357</v>
      </c>
      <c r="B240" s="4" t="s">
        <v>21</v>
      </c>
      <c r="C240" s="4" t="s">
        <v>9</v>
      </c>
      <c r="D240" s="4">
        <v>900158025</v>
      </c>
      <c r="E240" s="4" t="s">
        <v>49</v>
      </c>
      <c r="F240" s="4" t="s">
        <v>199</v>
      </c>
      <c r="G240" s="4" t="s">
        <v>74</v>
      </c>
      <c r="H240" s="4" t="s">
        <v>10</v>
      </c>
      <c r="I240" s="4" t="s">
        <v>200</v>
      </c>
      <c r="J240" s="4" t="s">
        <v>11</v>
      </c>
      <c r="K240" s="4" t="s">
        <v>11</v>
      </c>
      <c r="L240" s="4" t="s">
        <v>12</v>
      </c>
      <c r="M240" s="4">
        <v>145009308</v>
      </c>
      <c r="N240" s="4">
        <v>155504179</v>
      </c>
      <c r="O240" s="4">
        <v>109011981</v>
      </c>
      <c r="P240" s="4">
        <v>109439244</v>
      </c>
      <c r="Q240" s="4">
        <v>46064935</v>
      </c>
      <c r="R240" s="4">
        <v>33111173</v>
      </c>
      <c r="S240" s="4">
        <v>7007168</v>
      </c>
      <c r="T240" s="18">
        <f t="shared" si="15"/>
        <v>1.330214410102317</v>
      </c>
      <c r="U240" s="18">
        <f t="shared" si="16"/>
        <v>0.70377043693468844</v>
      </c>
      <c r="V240" s="18">
        <f t="shared" si="17"/>
        <v>4.7253288347018367</v>
      </c>
      <c r="W240" s="18">
        <f t="shared" si="18"/>
        <v>0.71879343800224615</v>
      </c>
      <c r="X240" s="20">
        <f t="shared" si="19"/>
        <v>0.21292786607361852</v>
      </c>
    </row>
    <row r="241" spans="1:24" s="3" customFormat="1" ht="11.25" customHeight="1" x14ac:dyDescent="0.2">
      <c r="A241" s="2">
        <v>14519</v>
      </c>
      <c r="B241" s="4" t="s">
        <v>19</v>
      </c>
      <c r="C241" s="4" t="s">
        <v>9</v>
      </c>
      <c r="D241" s="4">
        <v>860000100</v>
      </c>
      <c r="E241" s="4" t="s">
        <v>49</v>
      </c>
      <c r="F241" s="4" t="s">
        <v>634</v>
      </c>
      <c r="G241" s="4" t="s">
        <v>74</v>
      </c>
      <c r="H241" s="4" t="s">
        <v>10</v>
      </c>
      <c r="I241" s="4" t="s">
        <v>635</v>
      </c>
      <c r="J241" s="4" t="s">
        <v>11</v>
      </c>
      <c r="K241" s="4" t="s">
        <v>11</v>
      </c>
      <c r="L241" s="4" t="s">
        <v>12</v>
      </c>
      <c r="M241" s="4">
        <v>21835320</v>
      </c>
      <c r="N241" s="4">
        <v>22822390</v>
      </c>
      <c r="O241" s="4">
        <v>20892440</v>
      </c>
      <c r="P241" s="4">
        <v>9484252</v>
      </c>
      <c r="Q241" s="4">
        <v>13338138</v>
      </c>
      <c r="R241" s="4">
        <v>3572563</v>
      </c>
      <c r="S241" s="4">
        <v>751795</v>
      </c>
      <c r="T241" s="18">
        <f t="shared" si="15"/>
        <v>1.0451302002063905</v>
      </c>
      <c r="U241" s="18">
        <f t="shared" si="16"/>
        <v>0.41556786997330253</v>
      </c>
      <c r="V241" s="18">
        <f t="shared" si="17"/>
        <v>4.7520441077687403</v>
      </c>
      <c r="W241" s="18">
        <f t="shared" si="18"/>
        <v>0.26784570679955477</v>
      </c>
      <c r="X241" s="20">
        <f t="shared" si="19"/>
        <v>0.15653763694337008</v>
      </c>
    </row>
    <row r="242" spans="1:24" s="3" customFormat="1" ht="11.25" customHeight="1" x14ac:dyDescent="0.2">
      <c r="A242" s="2">
        <v>3489</v>
      </c>
      <c r="B242" s="4" t="s">
        <v>19</v>
      </c>
      <c r="C242" s="4" t="s">
        <v>9</v>
      </c>
      <c r="D242" s="4">
        <v>800189010</v>
      </c>
      <c r="E242" s="4" t="s">
        <v>49</v>
      </c>
      <c r="F242" s="4" t="s">
        <v>374</v>
      </c>
      <c r="G242" s="4" t="s">
        <v>74</v>
      </c>
      <c r="H242" s="4" t="s">
        <v>10</v>
      </c>
      <c r="I242" s="4" t="s">
        <v>375</v>
      </c>
      <c r="J242" s="4" t="s">
        <v>178</v>
      </c>
      <c r="K242" s="4" t="s">
        <v>179</v>
      </c>
      <c r="L242" s="4" t="s">
        <v>12</v>
      </c>
      <c r="M242" s="4">
        <v>12368798</v>
      </c>
      <c r="N242" s="4">
        <v>12470435</v>
      </c>
      <c r="O242" s="4">
        <v>4372771</v>
      </c>
      <c r="P242" s="4">
        <v>4486158</v>
      </c>
      <c r="Q242" s="4">
        <v>7984277</v>
      </c>
      <c r="R242" s="4">
        <v>2285681</v>
      </c>
      <c r="S242" s="4">
        <v>477397</v>
      </c>
      <c r="T242" s="18">
        <f t="shared" si="15"/>
        <v>2.8285949572936704</v>
      </c>
      <c r="U242" s="18">
        <f t="shared" si="16"/>
        <v>0.35974350533882737</v>
      </c>
      <c r="V242" s="18">
        <f t="shared" si="17"/>
        <v>4.787799253032591</v>
      </c>
      <c r="W242" s="18">
        <f t="shared" si="18"/>
        <v>0.28627275832238785</v>
      </c>
      <c r="X242" s="20">
        <f t="shared" si="19"/>
        <v>0.18328799276047708</v>
      </c>
    </row>
    <row r="243" spans="1:24" s="3" customFormat="1" ht="11.25" customHeight="1" x14ac:dyDescent="0.2">
      <c r="A243" s="2">
        <v>30805</v>
      </c>
      <c r="B243" s="4" t="s">
        <v>19</v>
      </c>
      <c r="C243" s="4" t="s">
        <v>9</v>
      </c>
      <c r="D243" s="4">
        <v>900410611</v>
      </c>
      <c r="E243" s="4" t="s">
        <v>49</v>
      </c>
      <c r="F243" s="4" t="s">
        <v>955</v>
      </c>
      <c r="G243" s="4" t="s">
        <v>74</v>
      </c>
      <c r="H243" s="4" t="s">
        <v>10</v>
      </c>
      <c r="I243" s="4" t="s">
        <v>956</v>
      </c>
      <c r="J243" s="4" t="s">
        <v>11</v>
      </c>
      <c r="K243" s="4" t="s">
        <v>11</v>
      </c>
      <c r="L243" s="4" t="s">
        <v>12</v>
      </c>
      <c r="M243" s="4">
        <v>9248010</v>
      </c>
      <c r="N243" s="4">
        <v>12631593</v>
      </c>
      <c r="O243" s="4">
        <v>699098</v>
      </c>
      <c r="P243" s="4">
        <v>7794177</v>
      </c>
      <c r="Q243" s="4">
        <v>4837416</v>
      </c>
      <c r="R243" s="4">
        <v>1365398</v>
      </c>
      <c r="S243" s="4">
        <v>281868</v>
      </c>
      <c r="T243" s="18">
        <f t="shared" si="15"/>
        <v>13.228488709737405</v>
      </c>
      <c r="U243" s="18">
        <f t="shared" si="16"/>
        <v>0.61703832604486231</v>
      </c>
      <c r="V243" s="18">
        <f t="shared" si="17"/>
        <v>4.8441043325244442</v>
      </c>
      <c r="W243" s="18">
        <f t="shared" si="18"/>
        <v>0.28225771775675279</v>
      </c>
      <c r="X243" s="20">
        <f t="shared" si="19"/>
        <v>0.10809388807888284</v>
      </c>
    </row>
    <row r="244" spans="1:24" s="3" customFormat="1" ht="11.25" customHeight="1" x14ac:dyDescent="0.2">
      <c r="A244" s="2">
        <v>6639</v>
      </c>
      <c r="B244" s="4" t="s">
        <v>19</v>
      </c>
      <c r="C244" s="4" t="s">
        <v>9</v>
      </c>
      <c r="D244" s="4">
        <v>805028911</v>
      </c>
      <c r="E244" s="4" t="s">
        <v>49</v>
      </c>
      <c r="F244" s="4" t="s">
        <v>457</v>
      </c>
      <c r="G244" s="4" t="s">
        <v>74</v>
      </c>
      <c r="H244" s="4" t="s">
        <v>10</v>
      </c>
      <c r="I244" s="4" t="s">
        <v>458</v>
      </c>
      <c r="J244" s="4" t="s">
        <v>178</v>
      </c>
      <c r="K244" s="4" t="s">
        <v>179</v>
      </c>
      <c r="L244" s="4" t="s">
        <v>12</v>
      </c>
      <c r="M244" s="4">
        <v>923882</v>
      </c>
      <c r="N244" s="4">
        <v>2299188</v>
      </c>
      <c r="O244" s="4">
        <v>384376</v>
      </c>
      <c r="P244" s="4">
        <v>384376</v>
      </c>
      <c r="Q244" s="4">
        <v>1914812</v>
      </c>
      <c r="R244" s="4">
        <v>359533</v>
      </c>
      <c r="S244" s="4">
        <v>74080</v>
      </c>
      <c r="T244" s="18">
        <f t="shared" si="15"/>
        <v>2.4035891939142924</v>
      </c>
      <c r="U244" s="18">
        <f t="shared" si="16"/>
        <v>0.16717902146322963</v>
      </c>
      <c r="V244" s="18">
        <f t="shared" si="17"/>
        <v>4.8533072354211662</v>
      </c>
      <c r="W244" s="18">
        <f t="shared" si="18"/>
        <v>0.18776412514648957</v>
      </c>
      <c r="X244" s="20">
        <f t="shared" si="19"/>
        <v>0.15637390243860005</v>
      </c>
    </row>
    <row r="245" spans="1:24" s="3" customFormat="1" ht="11.25" customHeight="1" x14ac:dyDescent="0.2">
      <c r="A245" s="2">
        <v>15567</v>
      </c>
      <c r="B245" s="4" t="s">
        <v>19</v>
      </c>
      <c r="C245" s="4" t="s">
        <v>9</v>
      </c>
      <c r="D245" s="4">
        <v>860050648</v>
      </c>
      <c r="E245" s="4" t="s">
        <v>49</v>
      </c>
      <c r="F245" s="4" t="s">
        <v>662</v>
      </c>
      <c r="G245" s="4" t="s">
        <v>78</v>
      </c>
      <c r="H245" s="4" t="s">
        <v>14</v>
      </c>
      <c r="I245" s="4" t="s">
        <v>663</v>
      </c>
      <c r="J245" s="4" t="s">
        <v>11</v>
      </c>
      <c r="K245" s="4" t="s">
        <v>11</v>
      </c>
      <c r="L245" s="4" t="s">
        <v>12</v>
      </c>
      <c r="M245" s="4">
        <v>918345</v>
      </c>
      <c r="N245" s="4">
        <v>6132221</v>
      </c>
      <c r="O245" s="4">
        <v>731046</v>
      </c>
      <c r="P245" s="4">
        <v>1619705</v>
      </c>
      <c r="Q245" s="4">
        <v>4512516</v>
      </c>
      <c r="R245" s="4">
        <v>1572053</v>
      </c>
      <c r="S245" s="4">
        <v>322321</v>
      </c>
      <c r="T245" s="18">
        <f t="shared" si="15"/>
        <v>1.256206859759851</v>
      </c>
      <c r="U245" s="18">
        <f t="shared" si="16"/>
        <v>0.26413023927219842</v>
      </c>
      <c r="V245" s="18">
        <f t="shared" si="17"/>
        <v>4.8772900307457476</v>
      </c>
      <c r="W245" s="18">
        <f t="shared" si="18"/>
        <v>0.34837616088231044</v>
      </c>
      <c r="X245" s="20">
        <f t="shared" si="19"/>
        <v>0.25635948215173587</v>
      </c>
    </row>
    <row r="246" spans="1:24" s="3" customFormat="1" ht="11.25" customHeight="1" x14ac:dyDescent="0.2">
      <c r="A246" s="2">
        <v>4015</v>
      </c>
      <c r="B246" s="4" t="s">
        <v>19</v>
      </c>
      <c r="C246" s="4" t="s">
        <v>9</v>
      </c>
      <c r="D246" s="4">
        <v>800214805</v>
      </c>
      <c r="E246" s="4" t="s">
        <v>49</v>
      </c>
      <c r="F246" s="4" t="s">
        <v>396</v>
      </c>
      <c r="G246" s="4" t="s">
        <v>74</v>
      </c>
      <c r="H246" s="4" t="s">
        <v>10</v>
      </c>
      <c r="I246" s="4" t="s">
        <v>397</v>
      </c>
      <c r="J246" s="4" t="s">
        <v>11</v>
      </c>
      <c r="K246" s="4" t="s">
        <v>11</v>
      </c>
      <c r="L246" s="4" t="s">
        <v>12</v>
      </c>
      <c r="M246" s="4">
        <v>722952</v>
      </c>
      <c r="N246" s="4">
        <v>4475014</v>
      </c>
      <c r="O246" s="4">
        <v>2124862</v>
      </c>
      <c r="P246" s="4">
        <v>2175862</v>
      </c>
      <c r="Q246" s="4">
        <v>2299152</v>
      </c>
      <c r="R246" s="4">
        <v>341546</v>
      </c>
      <c r="S246" s="4">
        <v>69996</v>
      </c>
      <c r="T246" s="18">
        <f t="shared" si="15"/>
        <v>0.34023480113061461</v>
      </c>
      <c r="U246" s="18">
        <f t="shared" si="16"/>
        <v>0.48622462410173467</v>
      </c>
      <c r="V246" s="18">
        <f t="shared" si="17"/>
        <v>4.8795074004228809</v>
      </c>
      <c r="W246" s="18">
        <f t="shared" si="18"/>
        <v>0.14855303172648002</v>
      </c>
      <c r="X246" s="20">
        <f t="shared" si="19"/>
        <v>7.6322889716099213E-2</v>
      </c>
    </row>
    <row r="247" spans="1:24" s="3" customFormat="1" ht="11.25" customHeight="1" x14ac:dyDescent="0.2">
      <c r="A247" s="2">
        <v>10101</v>
      </c>
      <c r="B247" s="4" t="s">
        <v>19</v>
      </c>
      <c r="C247" s="4" t="s">
        <v>9</v>
      </c>
      <c r="D247" s="4">
        <v>830021692</v>
      </c>
      <c r="E247" s="4" t="s">
        <v>49</v>
      </c>
      <c r="F247" s="4" t="s">
        <v>522</v>
      </c>
      <c r="G247" s="4" t="s">
        <v>74</v>
      </c>
      <c r="H247" s="4" t="s">
        <v>10</v>
      </c>
      <c r="I247" s="4" t="s">
        <v>523</v>
      </c>
      <c r="J247" s="4" t="s">
        <v>23</v>
      </c>
      <c r="K247" s="4" t="s">
        <v>136</v>
      </c>
      <c r="L247" s="4" t="s">
        <v>12</v>
      </c>
      <c r="M247" s="4">
        <v>22123033</v>
      </c>
      <c r="N247" s="4">
        <v>22451599</v>
      </c>
      <c r="O247" s="4">
        <v>3466556</v>
      </c>
      <c r="P247" s="4">
        <v>14071521</v>
      </c>
      <c r="Q247" s="4">
        <v>8380078</v>
      </c>
      <c r="R247" s="4">
        <v>6040679</v>
      </c>
      <c r="S247" s="4">
        <v>1218637</v>
      </c>
      <c r="T247" s="18">
        <f t="shared" si="15"/>
        <v>6.3818478628356212</v>
      </c>
      <c r="U247" s="18">
        <f t="shared" si="16"/>
        <v>0.62674916828863725</v>
      </c>
      <c r="V247" s="18">
        <f t="shared" si="17"/>
        <v>4.9569141590153594</v>
      </c>
      <c r="W247" s="18">
        <f t="shared" si="18"/>
        <v>0.7208380399323252</v>
      </c>
      <c r="X247" s="20">
        <f t="shared" si="19"/>
        <v>0.26905339793392891</v>
      </c>
    </row>
    <row r="248" spans="1:24" s="3" customFormat="1" ht="11.25" customHeight="1" x14ac:dyDescent="0.2">
      <c r="A248" s="2">
        <v>19561</v>
      </c>
      <c r="B248" s="4" t="s">
        <v>19</v>
      </c>
      <c r="C248" s="4" t="s">
        <v>9</v>
      </c>
      <c r="D248" s="4">
        <v>890924197</v>
      </c>
      <c r="E248" s="4" t="s">
        <v>49</v>
      </c>
      <c r="F248" s="4" t="s">
        <v>734</v>
      </c>
      <c r="G248" s="4" t="s">
        <v>74</v>
      </c>
      <c r="H248" s="4" t="s">
        <v>10</v>
      </c>
      <c r="I248" s="4" t="s">
        <v>735</v>
      </c>
      <c r="J248" s="4" t="s">
        <v>13</v>
      </c>
      <c r="K248" s="4" t="s">
        <v>103</v>
      </c>
      <c r="L248" s="4" t="s">
        <v>12</v>
      </c>
      <c r="M248" s="4">
        <v>10998938</v>
      </c>
      <c r="N248" s="4">
        <v>15981412</v>
      </c>
      <c r="O248" s="4">
        <v>1484025</v>
      </c>
      <c r="P248" s="4">
        <v>3765402</v>
      </c>
      <c r="Q248" s="4">
        <v>12216010</v>
      </c>
      <c r="R248" s="4">
        <v>1609218</v>
      </c>
      <c r="S248" s="4">
        <v>322943</v>
      </c>
      <c r="T248" s="18">
        <f t="shared" si="15"/>
        <v>7.4115584306194302</v>
      </c>
      <c r="U248" s="18">
        <f t="shared" si="16"/>
        <v>0.2356113464817752</v>
      </c>
      <c r="V248" s="18">
        <f t="shared" si="17"/>
        <v>4.9829784203404319</v>
      </c>
      <c r="W248" s="18">
        <f t="shared" si="18"/>
        <v>0.13173024580038817</v>
      </c>
      <c r="X248" s="20">
        <f t="shared" si="19"/>
        <v>0.10069310521498351</v>
      </c>
    </row>
    <row r="249" spans="1:24" s="3" customFormat="1" ht="11.25" customHeight="1" x14ac:dyDescent="0.2">
      <c r="A249" s="2">
        <v>14555</v>
      </c>
      <c r="B249" s="4" t="s">
        <v>19</v>
      </c>
      <c r="C249" s="4" t="s">
        <v>9</v>
      </c>
      <c r="D249" s="4">
        <v>860000648</v>
      </c>
      <c r="E249" s="4" t="s">
        <v>49</v>
      </c>
      <c r="F249" s="4" t="s">
        <v>638</v>
      </c>
      <c r="G249" s="4" t="s">
        <v>74</v>
      </c>
      <c r="H249" s="4" t="s">
        <v>10</v>
      </c>
      <c r="I249" s="4" t="s">
        <v>639</v>
      </c>
      <c r="J249" s="4" t="s">
        <v>11</v>
      </c>
      <c r="K249" s="4" t="s">
        <v>11</v>
      </c>
      <c r="L249" s="4" t="s">
        <v>12</v>
      </c>
      <c r="M249" s="4">
        <v>22497920</v>
      </c>
      <c r="N249" s="4">
        <v>25743767</v>
      </c>
      <c r="O249" s="4">
        <v>516186</v>
      </c>
      <c r="P249" s="4">
        <v>12921805</v>
      </c>
      <c r="Q249" s="4">
        <v>12821962</v>
      </c>
      <c r="R249" s="4">
        <v>3202493</v>
      </c>
      <c r="S249" s="4">
        <v>641507</v>
      </c>
      <c r="T249" s="18">
        <f t="shared" si="15"/>
        <v>43.584909315634285</v>
      </c>
      <c r="U249" s="18">
        <f t="shared" si="16"/>
        <v>0.50193916842084529</v>
      </c>
      <c r="V249" s="18">
        <f t="shared" si="17"/>
        <v>4.9921403819443899</v>
      </c>
      <c r="W249" s="18">
        <f t="shared" si="18"/>
        <v>0.24976622142539495</v>
      </c>
      <c r="X249" s="20">
        <f t="shared" si="19"/>
        <v>0.12439877194351549</v>
      </c>
    </row>
    <row r="250" spans="1:24" s="3" customFormat="1" ht="11.25" customHeight="1" x14ac:dyDescent="0.2">
      <c r="A250" s="2">
        <v>4603</v>
      </c>
      <c r="B250" s="4" t="s">
        <v>19</v>
      </c>
      <c r="C250" s="4" t="s">
        <v>9</v>
      </c>
      <c r="D250" s="4">
        <v>800243987</v>
      </c>
      <c r="E250" s="4" t="s">
        <v>49</v>
      </c>
      <c r="F250" s="4" t="s">
        <v>414</v>
      </c>
      <c r="G250" s="4" t="s">
        <v>74</v>
      </c>
      <c r="H250" s="4" t="s">
        <v>10</v>
      </c>
      <c r="I250" s="4" t="s">
        <v>415</v>
      </c>
      <c r="J250" s="4" t="s">
        <v>11</v>
      </c>
      <c r="K250" s="4" t="s">
        <v>11</v>
      </c>
      <c r="L250" s="4" t="s">
        <v>12</v>
      </c>
      <c r="M250" s="4">
        <v>872385</v>
      </c>
      <c r="N250" s="4">
        <v>939876</v>
      </c>
      <c r="O250" s="4">
        <v>75186</v>
      </c>
      <c r="P250" s="4">
        <v>78127</v>
      </c>
      <c r="Q250" s="4">
        <v>861749</v>
      </c>
      <c r="R250" s="4">
        <v>91237</v>
      </c>
      <c r="S250" s="4">
        <v>18107</v>
      </c>
      <c r="T250" s="18">
        <f t="shared" si="15"/>
        <v>11.603024499241879</v>
      </c>
      <c r="U250" s="18">
        <f t="shared" si="16"/>
        <v>8.3124795185747904E-2</v>
      </c>
      <c r="V250" s="18">
        <f t="shared" si="17"/>
        <v>5.0387695366432874</v>
      </c>
      <c r="W250" s="18">
        <f t="shared" si="18"/>
        <v>0.1058742162741123</v>
      </c>
      <c r="X250" s="20">
        <f t="shared" si="19"/>
        <v>9.7073443730875134E-2</v>
      </c>
    </row>
    <row r="251" spans="1:24" s="3" customFormat="1" ht="11.25" customHeight="1" x14ac:dyDescent="0.2">
      <c r="A251" s="2">
        <v>13443</v>
      </c>
      <c r="B251" s="4" t="s">
        <v>19</v>
      </c>
      <c r="C251" s="4" t="s">
        <v>9</v>
      </c>
      <c r="D251" s="4">
        <v>830138228</v>
      </c>
      <c r="E251" s="4" t="s">
        <v>49</v>
      </c>
      <c r="F251" s="4" t="s">
        <v>610</v>
      </c>
      <c r="G251" s="4" t="s">
        <v>74</v>
      </c>
      <c r="H251" s="4" t="s">
        <v>14</v>
      </c>
      <c r="I251" s="4" t="s">
        <v>611</v>
      </c>
      <c r="J251" s="4" t="s">
        <v>11</v>
      </c>
      <c r="K251" s="4" t="s">
        <v>11</v>
      </c>
      <c r="L251" s="4" t="s">
        <v>12</v>
      </c>
      <c r="M251" s="4">
        <v>21856501</v>
      </c>
      <c r="N251" s="4">
        <v>24518978</v>
      </c>
      <c r="O251" s="4">
        <v>97578</v>
      </c>
      <c r="P251" s="4">
        <v>4546253</v>
      </c>
      <c r="Q251" s="4">
        <v>19972725</v>
      </c>
      <c r="R251" s="4">
        <v>3153030</v>
      </c>
      <c r="S251" s="4">
        <v>607593</v>
      </c>
      <c r="T251" s="18">
        <f t="shared" si="15"/>
        <v>223.99004898645185</v>
      </c>
      <c r="U251" s="18">
        <f t="shared" si="16"/>
        <v>0.18541772010236315</v>
      </c>
      <c r="V251" s="18">
        <f t="shared" si="17"/>
        <v>5.1893784161437013</v>
      </c>
      <c r="W251" s="18">
        <f t="shared" si="18"/>
        <v>0.15786679083600261</v>
      </c>
      <c r="X251" s="20">
        <f t="shared" si="19"/>
        <v>0.12859549039931437</v>
      </c>
    </row>
    <row r="252" spans="1:24" s="3" customFormat="1" ht="11.25" customHeight="1" x14ac:dyDescent="0.2">
      <c r="A252" s="2">
        <v>3101</v>
      </c>
      <c r="B252" s="4" t="s">
        <v>19</v>
      </c>
      <c r="C252" s="4" t="s">
        <v>9</v>
      </c>
      <c r="D252" s="4">
        <v>800172117</v>
      </c>
      <c r="E252" s="4" t="s">
        <v>49</v>
      </c>
      <c r="F252" s="4" t="s">
        <v>362</v>
      </c>
      <c r="G252" s="4" t="s">
        <v>78</v>
      </c>
      <c r="H252" s="4" t="s">
        <v>10</v>
      </c>
      <c r="I252" s="4" t="s">
        <v>363</v>
      </c>
      <c r="J252" s="4" t="s">
        <v>13</v>
      </c>
      <c r="K252" s="4" t="s">
        <v>185</v>
      </c>
      <c r="L252" s="4" t="s">
        <v>12</v>
      </c>
      <c r="M252" s="4">
        <v>1891382</v>
      </c>
      <c r="N252" s="4">
        <v>2400001</v>
      </c>
      <c r="O252" s="4">
        <v>1261594</v>
      </c>
      <c r="P252" s="4">
        <v>1261594</v>
      </c>
      <c r="Q252" s="4">
        <v>1138407</v>
      </c>
      <c r="R252" s="4">
        <v>199213</v>
      </c>
      <c r="S252" s="4">
        <v>38370</v>
      </c>
      <c r="T252" s="18">
        <f t="shared" si="15"/>
        <v>1.4992002181367381</v>
      </c>
      <c r="U252" s="18">
        <f t="shared" si="16"/>
        <v>0.52566394764002178</v>
      </c>
      <c r="V252" s="18">
        <f t="shared" si="17"/>
        <v>5.191894709408392</v>
      </c>
      <c r="W252" s="18">
        <f t="shared" si="18"/>
        <v>0.17499277499172089</v>
      </c>
      <c r="X252" s="20">
        <f t="shared" si="19"/>
        <v>8.3005382081090803E-2</v>
      </c>
    </row>
    <row r="253" spans="1:24" s="3" customFormat="1" ht="11.25" customHeight="1" x14ac:dyDescent="0.2">
      <c r="A253" s="2">
        <v>4655</v>
      </c>
      <c r="B253" s="4" t="s">
        <v>19</v>
      </c>
      <c r="C253" s="4" t="s">
        <v>9</v>
      </c>
      <c r="D253" s="4">
        <v>800247023</v>
      </c>
      <c r="E253" s="4" t="s">
        <v>49</v>
      </c>
      <c r="F253" s="4" t="s">
        <v>416</v>
      </c>
      <c r="G253" s="4" t="s">
        <v>74</v>
      </c>
      <c r="H253" s="4" t="s">
        <v>14</v>
      </c>
      <c r="I253" s="4" t="s">
        <v>417</v>
      </c>
      <c r="J253" s="4" t="s">
        <v>11</v>
      </c>
      <c r="K253" s="4" t="s">
        <v>11</v>
      </c>
      <c r="L253" s="4" t="s">
        <v>12</v>
      </c>
      <c r="M253" s="4">
        <v>2183209</v>
      </c>
      <c r="N253" s="4">
        <v>4349111</v>
      </c>
      <c r="O253" s="4">
        <v>20826</v>
      </c>
      <c r="P253" s="4">
        <v>22697</v>
      </c>
      <c r="Q253" s="4">
        <v>4326414</v>
      </c>
      <c r="R253" s="4">
        <v>23249</v>
      </c>
      <c r="S253" s="4">
        <v>4400</v>
      </c>
      <c r="T253" s="18">
        <f t="shared" si="15"/>
        <v>104.83093248823586</v>
      </c>
      <c r="U253" s="18">
        <f t="shared" si="16"/>
        <v>5.2187676975823331E-3</v>
      </c>
      <c r="V253" s="18">
        <f t="shared" si="17"/>
        <v>5.2838636363636367</v>
      </c>
      <c r="W253" s="18">
        <f t="shared" si="18"/>
        <v>5.3737344599938891E-3</v>
      </c>
      <c r="X253" s="20">
        <f t="shared" si="19"/>
        <v>5.3456901881786872E-3</v>
      </c>
    </row>
    <row r="254" spans="1:24" s="3" customFormat="1" ht="11.25" customHeight="1" x14ac:dyDescent="0.2">
      <c r="A254" s="2">
        <v>5143</v>
      </c>
      <c r="B254" s="4" t="s">
        <v>21</v>
      </c>
      <c r="C254" s="4" t="s">
        <v>9</v>
      </c>
      <c r="D254" s="4">
        <v>900896981</v>
      </c>
      <c r="E254" s="4" t="s">
        <v>49</v>
      </c>
      <c r="F254" s="4" t="s">
        <v>254</v>
      </c>
      <c r="G254" s="4" t="s">
        <v>74</v>
      </c>
      <c r="H254" s="4" t="s">
        <v>10</v>
      </c>
      <c r="I254" s="4" t="s">
        <v>255</v>
      </c>
      <c r="J254" s="4" t="s">
        <v>11</v>
      </c>
      <c r="K254" s="4" t="s">
        <v>11</v>
      </c>
      <c r="L254" s="4" t="s">
        <v>12</v>
      </c>
      <c r="M254" s="4">
        <v>60110279</v>
      </c>
      <c r="N254" s="4">
        <v>71157564</v>
      </c>
      <c r="O254" s="4">
        <v>17473260</v>
      </c>
      <c r="P254" s="4">
        <v>41919586</v>
      </c>
      <c r="Q254" s="4">
        <v>29237978</v>
      </c>
      <c r="R254" s="4">
        <v>4150079</v>
      </c>
      <c r="S254" s="4">
        <v>767123</v>
      </c>
      <c r="T254" s="18">
        <f t="shared" si="15"/>
        <v>3.4401296037488138</v>
      </c>
      <c r="U254" s="18">
        <f t="shared" si="16"/>
        <v>0.58910934612657617</v>
      </c>
      <c r="V254" s="18">
        <f t="shared" si="17"/>
        <v>5.4099264394367008</v>
      </c>
      <c r="W254" s="18">
        <f t="shared" si="18"/>
        <v>0.14194138185615982</v>
      </c>
      <c r="X254" s="20">
        <f t="shared" si="19"/>
        <v>5.8322387202574835E-2</v>
      </c>
    </row>
    <row r="255" spans="1:24" s="3" customFormat="1" ht="11.25" customHeight="1" x14ac:dyDescent="0.2">
      <c r="A255" s="2">
        <v>23617</v>
      </c>
      <c r="B255" s="4" t="s">
        <v>19</v>
      </c>
      <c r="C255" s="4" t="s">
        <v>9</v>
      </c>
      <c r="D255" s="4">
        <v>900138096</v>
      </c>
      <c r="E255" s="4" t="s">
        <v>49</v>
      </c>
      <c r="F255" s="4" t="s">
        <v>810</v>
      </c>
      <c r="G255" s="4" t="s">
        <v>74</v>
      </c>
      <c r="H255" s="4" t="s">
        <v>10</v>
      </c>
      <c r="I255" s="4" t="s">
        <v>811</v>
      </c>
      <c r="J255" s="4" t="s">
        <v>11</v>
      </c>
      <c r="K255" s="4" t="s">
        <v>11</v>
      </c>
      <c r="L255" s="4" t="s">
        <v>12</v>
      </c>
      <c r="M255" s="4">
        <v>3160548</v>
      </c>
      <c r="N255" s="4">
        <v>4252513</v>
      </c>
      <c r="O255" s="4">
        <v>1198575</v>
      </c>
      <c r="P255" s="4">
        <v>3258496</v>
      </c>
      <c r="Q255" s="4">
        <v>994017</v>
      </c>
      <c r="R255" s="4">
        <v>718568</v>
      </c>
      <c r="S255" s="4">
        <v>132589</v>
      </c>
      <c r="T255" s="18">
        <f t="shared" si="15"/>
        <v>2.6369213440961143</v>
      </c>
      <c r="U255" s="18">
        <f t="shared" si="16"/>
        <v>0.76625186095844977</v>
      </c>
      <c r="V255" s="18">
        <f t="shared" si="17"/>
        <v>5.4195144393577142</v>
      </c>
      <c r="W255" s="18">
        <f t="shared" si="18"/>
        <v>0.72289306923322239</v>
      </c>
      <c r="X255" s="20">
        <f t="shared" si="19"/>
        <v>0.16897490965930029</v>
      </c>
    </row>
    <row r="256" spans="1:24" s="3" customFormat="1" ht="11.25" customHeight="1" x14ac:dyDescent="0.2">
      <c r="A256" s="2">
        <v>24661</v>
      </c>
      <c r="B256" s="4" t="s">
        <v>19</v>
      </c>
      <c r="C256" s="4" t="s">
        <v>9</v>
      </c>
      <c r="D256" s="4">
        <v>900178947</v>
      </c>
      <c r="E256" s="4" t="s">
        <v>49</v>
      </c>
      <c r="F256" s="4" t="s">
        <v>832</v>
      </c>
      <c r="G256" s="4" t="s">
        <v>78</v>
      </c>
      <c r="H256" s="4" t="s">
        <v>14</v>
      </c>
      <c r="I256" s="4" t="s">
        <v>833</v>
      </c>
      <c r="J256" s="4" t="s">
        <v>11</v>
      </c>
      <c r="K256" s="4" t="s">
        <v>11</v>
      </c>
      <c r="L256" s="4" t="s">
        <v>12</v>
      </c>
      <c r="M256" s="4">
        <v>771884</v>
      </c>
      <c r="N256" s="4">
        <v>839074</v>
      </c>
      <c r="O256" s="4">
        <v>516186</v>
      </c>
      <c r="P256" s="4">
        <v>516493</v>
      </c>
      <c r="Q256" s="4">
        <v>322581</v>
      </c>
      <c r="R256" s="4">
        <v>95147</v>
      </c>
      <c r="S256" s="4">
        <v>17143</v>
      </c>
      <c r="T256" s="18">
        <f t="shared" si="15"/>
        <v>1.4953601996179671</v>
      </c>
      <c r="U256" s="18">
        <f t="shared" si="16"/>
        <v>0.61555119095574407</v>
      </c>
      <c r="V256" s="18">
        <f t="shared" si="17"/>
        <v>5.5501954150382078</v>
      </c>
      <c r="W256" s="18">
        <f t="shared" si="18"/>
        <v>0.29495537554908691</v>
      </c>
      <c r="X256" s="20">
        <f t="shared" si="19"/>
        <v>0.1133952428510477</v>
      </c>
    </row>
    <row r="257" spans="1:24" s="3" customFormat="1" ht="11.25" customHeight="1" x14ac:dyDescent="0.2">
      <c r="A257" s="2">
        <v>1909</v>
      </c>
      <c r="B257" s="4" t="s">
        <v>21</v>
      </c>
      <c r="C257" s="4" t="s">
        <v>9</v>
      </c>
      <c r="D257" s="4">
        <v>860001911</v>
      </c>
      <c r="E257" s="4" t="s">
        <v>49</v>
      </c>
      <c r="F257" s="4" t="s">
        <v>139</v>
      </c>
      <c r="G257" s="4" t="s">
        <v>74</v>
      </c>
      <c r="H257" s="4" t="s">
        <v>10</v>
      </c>
      <c r="I257" s="4" t="s">
        <v>140</v>
      </c>
      <c r="J257" s="4" t="s">
        <v>11</v>
      </c>
      <c r="K257" s="4" t="s">
        <v>11</v>
      </c>
      <c r="L257" s="4" t="s">
        <v>12</v>
      </c>
      <c r="M257" s="4">
        <v>31127959</v>
      </c>
      <c r="N257" s="4">
        <v>34737221</v>
      </c>
      <c r="O257" s="4">
        <v>17701889</v>
      </c>
      <c r="P257" s="4">
        <v>17978713</v>
      </c>
      <c r="Q257" s="4">
        <v>16758508</v>
      </c>
      <c r="R257" s="4">
        <v>6054136</v>
      </c>
      <c r="S257" s="4">
        <v>1083461</v>
      </c>
      <c r="T257" s="18">
        <f t="shared" si="15"/>
        <v>1.758454083629154</v>
      </c>
      <c r="U257" s="18">
        <f t="shared" si="16"/>
        <v>0.51756336524444491</v>
      </c>
      <c r="V257" s="18">
        <f t="shared" si="17"/>
        <v>5.5877747330083869</v>
      </c>
      <c r="W257" s="18">
        <f t="shared" si="18"/>
        <v>0.36125745800282461</v>
      </c>
      <c r="X257" s="20">
        <f t="shared" si="19"/>
        <v>0.174283832319229</v>
      </c>
    </row>
    <row r="258" spans="1:24" s="3" customFormat="1" ht="11.25" customHeight="1" x14ac:dyDescent="0.2">
      <c r="A258" s="2">
        <v>2929</v>
      </c>
      <c r="B258" s="4" t="s">
        <v>21</v>
      </c>
      <c r="C258" s="4" t="s">
        <v>9</v>
      </c>
      <c r="D258" s="4">
        <v>890942914</v>
      </c>
      <c r="E258" s="4" t="s">
        <v>49</v>
      </c>
      <c r="F258" s="4" t="s">
        <v>188</v>
      </c>
      <c r="G258" s="4" t="s">
        <v>74</v>
      </c>
      <c r="H258" s="4" t="s">
        <v>10</v>
      </c>
      <c r="I258" s="4" t="s">
        <v>189</v>
      </c>
      <c r="J258" s="4" t="s">
        <v>13</v>
      </c>
      <c r="K258" s="4" t="s">
        <v>103</v>
      </c>
      <c r="L258" s="4" t="s">
        <v>12</v>
      </c>
      <c r="M258" s="4">
        <v>35947676</v>
      </c>
      <c r="N258" s="4">
        <v>38216060</v>
      </c>
      <c r="O258" s="4">
        <v>8379074</v>
      </c>
      <c r="P258" s="4">
        <v>13535139</v>
      </c>
      <c r="Q258" s="4">
        <v>24680921</v>
      </c>
      <c r="R258" s="4">
        <v>1009901</v>
      </c>
      <c r="S258" s="4">
        <v>180575</v>
      </c>
      <c r="T258" s="18">
        <f t="shared" si="15"/>
        <v>4.2901728759049034</v>
      </c>
      <c r="U258" s="18">
        <f t="shared" si="16"/>
        <v>0.35417410900024754</v>
      </c>
      <c r="V258" s="29">
        <f t="shared" si="17"/>
        <v>5.592695555863215</v>
      </c>
      <c r="W258" s="18">
        <f t="shared" si="18"/>
        <v>4.0918286639303289E-2</v>
      </c>
      <c r="X258" s="20">
        <f t="shared" si="19"/>
        <v>2.6426088927011315E-2</v>
      </c>
    </row>
    <row r="259" spans="1:24" s="3" customFormat="1" ht="11.25" customHeight="1" x14ac:dyDescent="0.2">
      <c r="A259" s="2">
        <v>18461</v>
      </c>
      <c r="B259" s="4" t="s">
        <v>19</v>
      </c>
      <c r="C259" s="4" t="s">
        <v>9</v>
      </c>
      <c r="D259" s="4">
        <v>890327072</v>
      </c>
      <c r="E259" s="4" t="s">
        <v>49</v>
      </c>
      <c r="F259" s="4" t="s">
        <v>720</v>
      </c>
      <c r="G259" s="4" t="s">
        <v>78</v>
      </c>
      <c r="H259" s="4" t="s">
        <v>10</v>
      </c>
      <c r="I259" s="4" t="s">
        <v>721</v>
      </c>
      <c r="J259" s="4" t="s">
        <v>178</v>
      </c>
      <c r="K259" s="4" t="s">
        <v>179</v>
      </c>
      <c r="L259" s="4" t="s">
        <v>12</v>
      </c>
      <c r="M259" s="4">
        <v>3762109</v>
      </c>
      <c r="N259" s="4">
        <v>5210752</v>
      </c>
      <c r="O259" s="4">
        <v>2057884</v>
      </c>
      <c r="P259" s="4">
        <v>1668193</v>
      </c>
      <c r="Q259" s="4">
        <v>3542559</v>
      </c>
      <c r="R259" s="4">
        <v>170596</v>
      </c>
      <c r="S259" s="4">
        <v>29917</v>
      </c>
      <c r="T259" s="18">
        <f t="shared" si="15"/>
        <v>1.8281443463285589</v>
      </c>
      <c r="U259" s="18">
        <f t="shared" si="16"/>
        <v>0.32014438606941953</v>
      </c>
      <c r="V259" s="29">
        <f t="shared" si="17"/>
        <v>5.7023097235685398</v>
      </c>
      <c r="W259" s="18">
        <f t="shared" si="18"/>
        <v>4.8156149269496996E-2</v>
      </c>
      <c r="X259" s="20">
        <f t="shared" si="19"/>
        <v>3.2739228426146551E-2</v>
      </c>
    </row>
    <row r="260" spans="1:24" s="3" customFormat="1" ht="11.25" customHeight="1" x14ac:dyDescent="0.2">
      <c r="A260" s="2">
        <v>16453</v>
      </c>
      <c r="B260" s="4" t="s">
        <v>19</v>
      </c>
      <c r="C260" s="4" t="s">
        <v>9</v>
      </c>
      <c r="D260" s="4">
        <v>860500689</v>
      </c>
      <c r="E260" s="4" t="s">
        <v>49</v>
      </c>
      <c r="F260" s="4" t="s">
        <v>678</v>
      </c>
      <c r="G260" s="4" t="s">
        <v>74</v>
      </c>
      <c r="H260" s="4" t="s">
        <v>10</v>
      </c>
      <c r="I260" s="4" t="s">
        <v>679</v>
      </c>
      <c r="J260" s="4" t="s">
        <v>11</v>
      </c>
      <c r="K260" s="4" t="s">
        <v>11</v>
      </c>
      <c r="L260" s="4" t="s">
        <v>12</v>
      </c>
      <c r="M260" s="4">
        <v>9959651</v>
      </c>
      <c r="N260" s="4">
        <v>10667015</v>
      </c>
      <c r="O260" s="4">
        <v>733836</v>
      </c>
      <c r="P260" s="4">
        <v>4025270</v>
      </c>
      <c r="Q260" s="4">
        <v>6641745</v>
      </c>
      <c r="R260" s="4">
        <v>2402754</v>
      </c>
      <c r="S260" s="4">
        <v>420120</v>
      </c>
      <c r="T260" s="18">
        <f t="shared" si="15"/>
        <v>13.572039256727662</v>
      </c>
      <c r="U260" s="18">
        <f t="shared" si="16"/>
        <v>0.37735673944397752</v>
      </c>
      <c r="V260" s="29">
        <f t="shared" si="17"/>
        <v>5.7192087974864325</v>
      </c>
      <c r="W260" s="18">
        <f t="shared" si="18"/>
        <v>0.36176546976735785</v>
      </c>
      <c r="X260" s="20">
        <f t="shared" si="19"/>
        <v>0.22525083165252885</v>
      </c>
    </row>
    <row r="261" spans="1:24" s="3" customFormat="1" ht="11.25" customHeight="1" x14ac:dyDescent="0.2">
      <c r="A261" s="2">
        <v>415</v>
      </c>
      <c r="B261" s="4" t="s">
        <v>19</v>
      </c>
      <c r="C261" s="4" t="s">
        <v>9</v>
      </c>
      <c r="D261" s="4">
        <v>800019856</v>
      </c>
      <c r="E261" s="4" t="s">
        <v>49</v>
      </c>
      <c r="F261" s="4" t="s">
        <v>311</v>
      </c>
      <c r="G261" s="4" t="s">
        <v>74</v>
      </c>
      <c r="H261" s="4" t="s">
        <v>10</v>
      </c>
      <c r="I261" s="4" t="s">
        <v>312</v>
      </c>
      <c r="J261" s="4" t="s">
        <v>62</v>
      </c>
      <c r="K261" s="4" t="s">
        <v>63</v>
      </c>
      <c r="L261" s="4" t="s">
        <v>12</v>
      </c>
      <c r="M261" s="4">
        <v>34684345</v>
      </c>
      <c r="N261" s="4">
        <v>36941243</v>
      </c>
      <c r="O261" s="4">
        <v>5552446</v>
      </c>
      <c r="P261" s="4">
        <v>14405432</v>
      </c>
      <c r="Q261" s="4">
        <v>22535811</v>
      </c>
      <c r="R261" s="4">
        <v>3572577</v>
      </c>
      <c r="S261" s="4">
        <v>618910</v>
      </c>
      <c r="T261" s="18">
        <f t="shared" si="15"/>
        <v>6.2466784908849178</v>
      </c>
      <c r="U261" s="18">
        <f t="shared" si="16"/>
        <v>0.38995525949140369</v>
      </c>
      <c r="V261" s="29">
        <f t="shared" si="17"/>
        <v>5.7723691651451743</v>
      </c>
      <c r="W261" s="18">
        <f t="shared" si="18"/>
        <v>0.15852888542595606</v>
      </c>
      <c r="X261" s="20">
        <f t="shared" si="19"/>
        <v>9.670971277279436E-2</v>
      </c>
    </row>
    <row r="262" spans="1:24" s="3" customFormat="1" ht="11.25" customHeight="1" x14ac:dyDescent="0.2">
      <c r="A262" s="2">
        <v>23919</v>
      </c>
      <c r="B262" s="4" t="s">
        <v>19</v>
      </c>
      <c r="C262" s="4" t="s">
        <v>9</v>
      </c>
      <c r="D262" s="4">
        <v>900150235</v>
      </c>
      <c r="E262" s="4" t="s">
        <v>49</v>
      </c>
      <c r="F262" s="4" t="s">
        <v>820</v>
      </c>
      <c r="G262" s="4" t="s">
        <v>74</v>
      </c>
      <c r="H262" s="4" t="s">
        <v>14</v>
      </c>
      <c r="I262" s="4" t="s">
        <v>821</v>
      </c>
      <c r="J262" s="4" t="s">
        <v>11</v>
      </c>
      <c r="K262" s="4" t="s">
        <v>11</v>
      </c>
      <c r="L262" s="4" t="s">
        <v>12</v>
      </c>
      <c r="M262" s="4">
        <v>2879892</v>
      </c>
      <c r="N262" s="4">
        <v>3090536</v>
      </c>
      <c r="O262" s="4">
        <v>4336768</v>
      </c>
      <c r="P262" s="4">
        <v>1578553</v>
      </c>
      <c r="Q262" s="4">
        <v>1511983</v>
      </c>
      <c r="R262" s="4">
        <v>511517</v>
      </c>
      <c r="S262" s="4">
        <v>85807</v>
      </c>
      <c r="T262" s="18">
        <f t="shared" si="15"/>
        <v>0.66406411410525068</v>
      </c>
      <c r="U262" s="18">
        <f t="shared" si="16"/>
        <v>0.51076997647010103</v>
      </c>
      <c r="V262" s="29">
        <f t="shared" si="17"/>
        <v>5.9612502476487936</v>
      </c>
      <c r="W262" s="18">
        <f t="shared" si="18"/>
        <v>0.33830869791525436</v>
      </c>
      <c r="X262" s="20">
        <f t="shared" si="19"/>
        <v>0.16551077224144939</v>
      </c>
    </row>
    <row r="263" spans="1:24" s="3" customFormat="1" ht="11.25" customHeight="1" x14ac:dyDescent="0.2">
      <c r="A263" s="2">
        <v>1595</v>
      </c>
      <c r="B263" s="4" t="s">
        <v>19</v>
      </c>
      <c r="C263" s="4" t="s">
        <v>9</v>
      </c>
      <c r="D263" s="4">
        <v>800088568</v>
      </c>
      <c r="E263" s="4" t="s">
        <v>49</v>
      </c>
      <c r="F263" s="4" t="s">
        <v>336</v>
      </c>
      <c r="G263" s="4" t="s">
        <v>74</v>
      </c>
      <c r="H263" s="4" t="s">
        <v>75</v>
      </c>
      <c r="I263" s="4" t="s">
        <v>337</v>
      </c>
      <c r="J263" s="4" t="s">
        <v>11</v>
      </c>
      <c r="K263" s="4" t="s">
        <v>11</v>
      </c>
      <c r="L263" s="4" t="s">
        <v>12</v>
      </c>
      <c r="M263" s="4">
        <v>10923845</v>
      </c>
      <c r="N263" s="4">
        <v>12441033</v>
      </c>
      <c r="O263" s="4">
        <v>5776928</v>
      </c>
      <c r="P263" s="4">
        <v>5776928</v>
      </c>
      <c r="Q263" s="4">
        <v>6664105</v>
      </c>
      <c r="R263" s="4">
        <v>1904627</v>
      </c>
      <c r="S263" s="4">
        <v>318568</v>
      </c>
      <c r="T263" s="18">
        <f t="shared" si="15"/>
        <v>1.8909435949348858</v>
      </c>
      <c r="U263" s="18">
        <f t="shared" si="16"/>
        <v>0.46434472121406639</v>
      </c>
      <c r="V263" s="29">
        <f t="shared" si="17"/>
        <v>5.9787141206900882</v>
      </c>
      <c r="W263" s="18">
        <f t="shared" si="18"/>
        <v>0.28580387013710018</v>
      </c>
      <c r="X263" s="20">
        <f t="shared" si="19"/>
        <v>0.15309235173638716</v>
      </c>
    </row>
    <row r="264" spans="1:24" s="3" customFormat="1" ht="11.25" customHeight="1" x14ac:dyDescent="0.2">
      <c r="A264" s="2">
        <v>11497</v>
      </c>
      <c r="B264" s="4" t="s">
        <v>19</v>
      </c>
      <c r="C264" s="4" t="s">
        <v>9</v>
      </c>
      <c r="D264" s="4">
        <v>830069247</v>
      </c>
      <c r="E264" s="4" t="s">
        <v>49</v>
      </c>
      <c r="F264" s="4" t="s">
        <v>566</v>
      </c>
      <c r="G264" s="4" t="s">
        <v>78</v>
      </c>
      <c r="H264" s="4" t="s">
        <v>10</v>
      </c>
      <c r="I264" s="4" t="s">
        <v>567</v>
      </c>
      <c r="J264" s="4" t="s">
        <v>11</v>
      </c>
      <c r="K264" s="4" t="s">
        <v>11</v>
      </c>
      <c r="L264" s="4" t="s">
        <v>12</v>
      </c>
      <c r="M264" s="4">
        <v>5127683</v>
      </c>
      <c r="N264" s="4">
        <v>9789721</v>
      </c>
      <c r="O264" s="4">
        <v>774590</v>
      </c>
      <c r="P264" s="4">
        <v>1267309</v>
      </c>
      <c r="Q264" s="4">
        <v>8522412</v>
      </c>
      <c r="R264" s="4">
        <v>1065640</v>
      </c>
      <c r="S264" s="4">
        <v>177816</v>
      </c>
      <c r="T264" s="18">
        <f t="shared" si="15"/>
        <v>6.6198672846279969</v>
      </c>
      <c r="U264" s="18">
        <f t="shared" si="16"/>
        <v>0.12945302527007665</v>
      </c>
      <c r="V264" s="29">
        <f t="shared" si="17"/>
        <v>5.9929365186484906</v>
      </c>
      <c r="W264" s="18">
        <f t="shared" si="18"/>
        <v>0.12503971880261128</v>
      </c>
      <c r="X264" s="20">
        <f t="shared" si="19"/>
        <v>0.10885294892469356</v>
      </c>
    </row>
    <row r="265" spans="1:24" s="3" customFormat="1" ht="11.25" customHeight="1" x14ac:dyDescent="0.2">
      <c r="A265" s="2">
        <v>1199</v>
      </c>
      <c r="B265" s="4" t="s">
        <v>21</v>
      </c>
      <c r="C265" s="4" t="s">
        <v>9</v>
      </c>
      <c r="D265" s="4">
        <v>830002560</v>
      </c>
      <c r="E265" s="4" t="s">
        <v>49</v>
      </c>
      <c r="F265" s="4" t="s">
        <v>104</v>
      </c>
      <c r="G265" s="4" t="s">
        <v>74</v>
      </c>
      <c r="H265" s="4" t="s">
        <v>105</v>
      </c>
      <c r="I265" s="4" t="s">
        <v>106</v>
      </c>
      <c r="J265" s="4" t="s">
        <v>11</v>
      </c>
      <c r="K265" s="4" t="s">
        <v>11</v>
      </c>
      <c r="L265" s="4" t="s">
        <v>12</v>
      </c>
      <c r="M265" s="4">
        <v>43511138</v>
      </c>
      <c r="N265" s="4">
        <v>54746225</v>
      </c>
      <c r="O265" s="4">
        <v>8699204</v>
      </c>
      <c r="P265" s="4">
        <v>11817999</v>
      </c>
      <c r="Q265" s="4">
        <v>42928226</v>
      </c>
      <c r="R265" s="4">
        <v>8964141</v>
      </c>
      <c r="S265" s="4">
        <v>1486590</v>
      </c>
      <c r="T265" s="18">
        <f t="shared" si="15"/>
        <v>5.001737860153642</v>
      </c>
      <c r="U265" s="18">
        <f t="shared" si="16"/>
        <v>0.21586874711452708</v>
      </c>
      <c r="V265" s="29">
        <f t="shared" si="17"/>
        <v>6.030002219845418</v>
      </c>
      <c r="W265" s="18">
        <f t="shared" si="18"/>
        <v>0.20881694482320326</v>
      </c>
      <c r="X265" s="20">
        <f t="shared" si="19"/>
        <v>0.16373989256793506</v>
      </c>
    </row>
    <row r="266" spans="1:24" s="3" customFormat="1" ht="11.25" customHeight="1" x14ac:dyDescent="0.2">
      <c r="A266" s="2">
        <v>5109</v>
      </c>
      <c r="B266" s="4" t="s">
        <v>19</v>
      </c>
      <c r="C266" s="4" t="s">
        <v>9</v>
      </c>
      <c r="D266" s="4">
        <v>802006240</v>
      </c>
      <c r="E266" s="4" t="s">
        <v>49</v>
      </c>
      <c r="F266" s="4" t="s">
        <v>420</v>
      </c>
      <c r="G266" s="4" t="s">
        <v>74</v>
      </c>
      <c r="H266" s="4" t="s">
        <v>10</v>
      </c>
      <c r="I266" s="4" t="s">
        <v>421</v>
      </c>
      <c r="J266" s="4" t="s">
        <v>17</v>
      </c>
      <c r="K266" s="4" t="s">
        <v>18</v>
      </c>
      <c r="L266" s="4" t="s">
        <v>12</v>
      </c>
      <c r="M266" s="4">
        <v>21224882</v>
      </c>
      <c r="N266" s="4">
        <v>23573874</v>
      </c>
      <c r="O266" s="4">
        <v>13553287</v>
      </c>
      <c r="P266" s="4">
        <v>13778847</v>
      </c>
      <c r="Q266" s="4">
        <v>9795027</v>
      </c>
      <c r="R266" s="4">
        <v>2998745</v>
      </c>
      <c r="S266" s="4">
        <v>492668</v>
      </c>
      <c r="T266" s="18">
        <f t="shared" si="15"/>
        <v>1.5660320629231861</v>
      </c>
      <c r="U266" s="18">
        <f t="shared" si="16"/>
        <v>0.58449650659878816</v>
      </c>
      <c r="V266" s="29">
        <f t="shared" si="17"/>
        <v>6.0867460439890557</v>
      </c>
      <c r="W266" s="18">
        <f t="shared" si="18"/>
        <v>0.3061497431298556</v>
      </c>
      <c r="X266" s="20">
        <f t="shared" si="19"/>
        <v>0.12720628777433865</v>
      </c>
    </row>
    <row r="267" spans="1:24" s="3" customFormat="1" ht="11.25" customHeight="1" x14ac:dyDescent="0.2">
      <c r="A267" s="2">
        <v>233</v>
      </c>
      <c r="B267" s="4" t="s">
        <v>19</v>
      </c>
      <c r="C267" s="4" t="s">
        <v>9</v>
      </c>
      <c r="D267" s="4">
        <v>800009973</v>
      </c>
      <c r="E267" s="4" t="s">
        <v>49</v>
      </c>
      <c r="F267" s="4" t="s">
        <v>307</v>
      </c>
      <c r="G267" s="4" t="s">
        <v>74</v>
      </c>
      <c r="H267" s="4" t="s">
        <v>10</v>
      </c>
      <c r="I267" s="4" t="s">
        <v>308</v>
      </c>
      <c r="J267" s="4" t="s">
        <v>11</v>
      </c>
      <c r="K267" s="4" t="s">
        <v>11</v>
      </c>
      <c r="L267" s="4" t="s">
        <v>12</v>
      </c>
      <c r="M267" s="4">
        <v>10005049</v>
      </c>
      <c r="N267" s="4">
        <v>12858888</v>
      </c>
      <c r="O267" s="4">
        <v>7267435</v>
      </c>
      <c r="P267" s="4">
        <v>7605068</v>
      </c>
      <c r="Q267" s="4">
        <v>5253820</v>
      </c>
      <c r="R267" s="4">
        <v>2002732</v>
      </c>
      <c r="S267" s="4">
        <v>326323</v>
      </c>
      <c r="T267" s="18">
        <f t="shared" si="15"/>
        <v>1.3766960420010637</v>
      </c>
      <c r="U267" s="18">
        <f t="shared" si="16"/>
        <v>0.59142501280048476</v>
      </c>
      <c r="V267" s="29">
        <f t="shared" si="17"/>
        <v>6.1372689022839335</v>
      </c>
      <c r="W267" s="18">
        <f t="shared" si="18"/>
        <v>0.38119539687313231</v>
      </c>
      <c r="X267" s="20">
        <f t="shared" si="19"/>
        <v>0.15574690439795416</v>
      </c>
    </row>
    <row r="268" spans="1:24" s="3" customFormat="1" ht="11.25" customHeight="1" x14ac:dyDescent="0.2">
      <c r="A268" s="2">
        <v>27909</v>
      </c>
      <c r="B268" s="4" t="s">
        <v>19</v>
      </c>
      <c r="C268" s="4" t="s">
        <v>9</v>
      </c>
      <c r="D268" s="4">
        <v>900318694</v>
      </c>
      <c r="E268" s="4" t="s">
        <v>49</v>
      </c>
      <c r="F268" s="4" t="s">
        <v>893</v>
      </c>
      <c r="G268" s="4" t="s">
        <v>74</v>
      </c>
      <c r="H268" s="4" t="s">
        <v>10</v>
      </c>
      <c r="I268" s="4" t="s">
        <v>894</v>
      </c>
      <c r="J268" s="4" t="s">
        <v>15</v>
      </c>
      <c r="K268" s="4" t="s">
        <v>16</v>
      </c>
      <c r="L268" s="4" t="s">
        <v>12</v>
      </c>
      <c r="M268" s="4">
        <v>14561214</v>
      </c>
      <c r="N268" s="4">
        <v>15160972</v>
      </c>
      <c r="O268" s="4">
        <v>3170245</v>
      </c>
      <c r="P268" s="4">
        <v>5971183</v>
      </c>
      <c r="Q268" s="4">
        <v>9189789</v>
      </c>
      <c r="R268" s="4">
        <v>2135748</v>
      </c>
      <c r="S268" s="4">
        <v>345592</v>
      </c>
      <c r="T268" s="18">
        <f t="shared" ref="T268:T331" si="20">M268/O268</f>
        <v>4.5930879159181703</v>
      </c>
      <c r="U268" s="18">
        <f t="shared" ref="U268:U331" si="21">P268/N268</f>
        <v>0.39385225432775683</v>
      </c>
      <c r="V268" s="29">
        <f t="shared" ref="V268:V331" si="22">R268/S268</f>
        <v>6.1799694437371233</v>
      </c>
      <c r="W268" s="18">
        <f t="shared" ref="W268:W331" si="23">R268/Q268</f>
        <v>0.23240446543440768</v>
      </c>
      <c r="X268" s="20">
        <f t="shared" ref="X268:X331" si="24">R268/N268</f>
        <v>0.14087144280722899</v>
      </c>
    </row>
    <row r="269" spans="1:24" s="3" customFormat="1" ht="11.25" customHeight="1" x14ac:dyDescent="0.2">
      <c r="A269" s="2">
        <v>6665</v>
      </c>
      <c r="B269" s="4" t="s">
        <v>19</v>
      </c>
      <c r="C269" s="4" t="s">
        <v>9</v>
      </c>
      <c r="D269" s="4">
        <v>805030075</v>
      </c>
      <c r="E269" s="4" t="s">
        <v>49</v>
      </c>
      <c r="F269" s="4" t="s">
        <v>459</v>
      </c>
      <c r="G269" s="4" t="s">
        <v>74</v>
      </c>
      <c r="H269" s="4" t="s">
        <v>10</v>
      </c>
      <c r="I269" s="4" t="s">
        <v>460</v>
      </c>
      <c r="J269" s="4" t="s">
        <v>178</v>
      </c>
      <c r="K269" s="4" t="s">
        <v>182</v>
      </c>
      <c r="L269" s="4" t="s">
        <v>12</v>
      </c>
      <c r="M269" s="4">
        <v>2450798</v>
      </c>
      <c r="N269" s="4">
        <v>3363716</v>
      </c>
      <c r="O269" s="4">
        <v>577511</v>
      </c>
      <c r="P269" s="4">
        <v>577511</v>
      </c>
      <c r="Q269" s="4">
        <v>2786205</v>
      </c>
      <c r="R269" s="4">
        <v>478225</v>
      </c>
      <c r="S269" s="4">
        <v>75147</v>
      </c>
      <c r="T269" s="18">
        <f t="shared" si="20"/>
        <v>4.2437252277445801</v>
      </c>
      <c r="U269" s="18">
        <f t="shared" si="21"/>
        <v>0.17168839462071114</v>
      </c>
      <c r="V269" s="29">
        <f t="shared" si="22"/>
        <v>6.3638601674052193</v>
      </c>
      <c r="W269" s="18">
        <f t="shared" si="23"/>
        <v>0.17164027772543658</v>
      </c>
      <c r="X269" s="20">
        <f t="shared" si="24"/>
        <v>0.14217163399050337</v>
      </c>
    </row>
    <row r="270" spans="1:24" s="3" customFormat="1" ht="11.25" customHeight="1" x14ac:dyDescent="0.2">
      <c r="A270" s="2">
        <v>2497</v>
      </c>
      <c r="B270" s="4" t="s">
        <v>21</v>
      </c>
      <c r="C270" s="4" t="s">
        <v>9</v>
      </c>
      <c r="D270" s="4">
        <v>890116102</v>
      </c>
      <c r="E270" s="4" t="s">
        <v>49</v>
      </c>
      <c r="F270" s="4" t="s">
        <v>171</v>
      </c>
      <c r="G270" s="4" t="s">
        <v>78</v>
      </c>
      <c r="H270" s="4" t="s">
        <v>10</v>
      </c>
      <c r="I270" s="4" t="s">
        <v>172</v>
      </c>
      <c r="J270" s="4" t="s">
        <v>17</v>
      </c>
      <c r="K270" s="4" t="s">
        <v>18</v>
      </c>
      <c r="L270" s="4" t="s">
        <v>12</v>
      </c>
      <c r="M270" s="4">
        <v>82951116</v>
      </c>
      <c r="N270" s="4">
        <v>90160569</v>
      </c>
      <c r="O270" s="4">
        <v>34895942</v>
      </c>
      <c r="P270" s="4">
        <v>52858153</v>
      </c>
      <c r="Q270" s="4">
        <v>37302416</v>
      </c>
      <c r="R270" s="4">
        <v>6520889</v>
      </c>
      <c r="S270" s="4">
        <v>1003748</v>
      </c>
      <c r="T270" s="18">
        <f t="shared" si="20"/>
        <v>2.3770992054033102</v>
      </c>
      <c r="U270" s="18">
        <f t="shared" si="21"/>
        <v>0.58626685241970911</v>
      </c>
      <c r="V270" s="29">
        <f t="shared" si="22"/>
        <v>6.4965399681991896</v>
      </c>
      <c r="W270" s="18">
        <f t="shared" si="23"/>
        <v>0.17481143848698702</v>
      </c>
      <c r="X270" s="20">
        <f t="shared" si="24"/>
        <v>7.2325286678259534E-2</v>
      </c>
    </row>
    <row r="271" spans="1:24" s="3" customFormat="1" ht="11.25" customHeight="1" x14ac:dyDescent="0.2">
      <c r="A271" s="2">
        <v>2013</v>
      </c>
      <c r="B271" s="4" t="s">
        <v>24</v>
      </c>
      <c r="C271" s="4" t="s">
        <v>9</v>
      </c>
      <c r="D271" s="4">
        <v>900612501</v>
      </c>
      <c r="E271" s="4" t="s">
        <v>49</v>
      </c>
      <c r="F271" s="4" t="s">
        <v>296</v>
      </c>
      <c r="G271" s="4" t="s">
        <v>74</v>
      </c>
      <c r="H271" s="4" t="s">
        <v>10</v>
      </c>
      <c r="I271" s="4" t="s">
        <v>297</v>
      </c>
      <c r="J271" s="4" t="s">
        <v>11</v>
      </c>
      <c r="K271" s="4" t="s">
        <v>11</v>
      </c>
      <c r="L271" s="4" t="s">
        <v>12</v>
      </c>
      <c r="M271" s="4">
        <v>270609960</v>
      </c>
      <c r="N271" s="4">
        <v>336950050</v>
      </c>
      <c r="O271" s="4">
        <v>205041347</v>
      </c>
      <c r="P271" s="4">
        <v>233135729</v>
      </c>
      <c r="Q271" s="4">
        <v>103814321</v>
      </c>
      <c r="R271" s="4">
        <v>90546409</v>
      </c>
      <c r="S271" s="4">
        <v>13917923</v>
      </c>
      <c r="T271" s="18">
        <f t="shared" si="20"/>
        <v>1.3197823949137439</v>
      </c>
      <c r="U271" s="18">
        <f t="shared" si="21"/>
        <v>0.69189996855617031</v>
      </c>
      <c r="V271" s="29">
        <f t="shared" si="22"/>
        <v>6.5057414816851624</v>
      </c>
      <c r="W271" s="18">
        <f t="shared" si="23"/>
        <v>0.87219574455435678</v>
      </c>
      <c r="X271" s="20">
        <f t="shared" si="24"/>
        <v>0.26872353632237184</v>
      </c>
    </row>
    <row r="272" spans="1:24" s="3" customFormat="1" ht="11.25" customHeight="1" x14ac:dyDescent="0.2">
      <c r="A272" s="2">
        <v>12135</v>
      </c>
      <c r="B272" s="4" t="s">
        <v>19</v>
      </c>
      <c r="C272" s="4" t="s">
        <v>9</v>
      </c>
      <c r="D272" s="4">
        <v>830092541</v>
      </c>
      <c r="E272" s="4" t="s">
        <v>49</v>
      </c>
      <c r="F272" s="4" t="s">
        <v>584</v>
      </c>
      <c r="G272" s="4" t="s">
        <v>78</v>
      </c>
      <c r="H272" s="4" t="s">
        <v>10</v>
      </c>
      <c r="I272" s="4" t="s">
        <v>585</v>
      </c>
      <c r="J272" s="4" t="s">
        <v>11</v>
      </c>
      <c r="K272" s="4" t="s">
        <v>11</v>
      </c>
      <c r="L272" s="4" t="s">
        <v>12</v>
      </c>
      <c r="M272" s="4">
        <v>11176867</v>
      </c>
      <c r="N272" s="4">
        <v>11194840</v>
      </c>
      <c r="O272" s="4">
        <v>1198575</v>
      </c>
      <c r="P272" s="4">
        <v>6231015</v>
      </c>
      <c r="Q272" s="4">
        <v>4963825</v>
      </c>
      <c r="R272" s="4">
        <v>1978337</v>
      </c>
      <c r="S272" s="4">
        <v>294409</v>
      </c>
      <c r="T272" s="18">
        <f t="shared" si="20"/>
        <v>9.3251294245249561</v>
      </c>
      <c r="U272" s="18">
        <f t="shared" si="21"/>
        <v>0.55659705721564579</v>
      </c>
      <c r="V272" s="29">
        <f t="shared" si="22"/>
        <v>6.7196892758033888</v>
      </c>
      <c r="W272" s="18">
        <f t="shared" si="23"/>
        <v>0.39855091587636549</v>
      </c>
      <c r="X272" s="20">
        <f t="shared" si="24"/>
        <v>0.17671864894898007</v>
      </c>
    </row>
    <row r="273" spans="1:24" s="3" customFormat="1" ht="11.25" customHeight="1" x14ac:dyDescent="0.2">
      <c r="A273" s="2">
        <v>4883</v>
      </c>
      <c r="B273" s="4" t="s">
        <v>21</v>
      </c>
      <c r="C273" s="4" t="s">
        <v>9</v>
      </c>
      <c r="D273" s="4">
        <v>900743695</v>
      </c>
      <c r="E273" s="4" t="s">
        <v>49</v>
      </c>
      <c r="F273" s="4" t="s">
        <v>242</v>
      </c>
      <c r="G273" s="4" t="s">
        <v>74</v>
      </c>
      <c r="H273" s="4" t="s">
        <v>10</v>
      </c>
      <c r="I273" s="4" t="s">
        <v>243</v>
      </c>
      <c r="J273" s="4" t="s">
        <v>11</v>
      </c>
      <c r="K273" s="4" t="s">
        <v>11</v>
      </c>
      <c r="L273" s="4" t="s">
        <v>12</v>
      </c>
      <c r="M273" s="4">
        <v>14254262</v>
      </c>
      <c r="N273" s="4">
        <v>18483140</v>
      </c>
      <c r="O273" s="4">
        <v>5334264</v>
      </c>
      <c r="P273" s="4">
        <v>13980852</v>
      </c>
      <c r="Q273" s="4">
        <v>4502288</v>
      </c>
      <c r="R273" s="4">
        <v>2226587</v>
      </c>
      <c r="S273" s="4">
        <v>320039</v>
      </c>
      <c r="T273" s="18">
        <f t="shared" si="20"/>
        <v>2.672207824734584</v>
      </c>
      <c r="U273" s="18">
        <f t="shared" si="21"/>
        <v>0.75641108599512852</v>
      </c>
      <c r="V273" s="29">
        <f t="shared" si="22"/>
        <v>6.9572364618062172</v>
      </c>
      <c r="W273" s="18">
        <f t="shared" si="23"/>
        <v>0.49454566211668377</v>
      </c>
      <c r="X273" s="20">
        <f t="shared" si="24"/>
        <v>0.1204658407608231</v>
      </c>
    </row>
    <row r="274" spans="1:24" s="3" customFormat="1" ht="11.25" customHeight="1" x14ac:dyDescent="0.2">
      <c r="A274" s="2">
        <v>979</v>
      </c>
      <c r="B274" s="4" t="s">
        <v>21</v>
      </c>
      <c r="C274" s="4" t="s">
        <v>9</v>
      </c>
      <c r="D274" s="4">
        <v>811021765</v>
      </c>
      <c r="E274" s="4" t="s">
        <v>49</v>
      </c>
      <c r="F274" s="4" t="s">
        <v>101</v>
      </c>
      <c r="G274" s="4" t="s">
        <v>74</v>
      </c>
      <c r="H274" s="4" t="s">
        <v>14</v>
      </c>
      <c r="I274" s="4" t="s">
        <v>102</v>
      </c>
      <c r="J274" s="4" t="s">
        <v>13</v>
      </c>
      <c r="K274" s="4" t="s">
        <v>103</v>
      </c>
      <c r="L274" s="4" t="s">
        <v>12</v>
      </c>
      <c r="M274" s="4">
        <v>122981128</v>
      </c>
      <c r="N274" s="4">
        <v>144497245</v>
      </c>
      <c r="O274" s="4">
        <v>57836155</v>
      </c>
      <c r="P274" s="4">
        <v>59756224</v>
      </c>
      <c r="Q274" s="4">
        <v>84741021</v>
      </c>
      <c r="R274" s="4">
        <v>6854248</v>
      </c>
      <c r="S274" s="4">
        <v>975595</v>
      </c>
      <c r="T274" s="18">
        <f t="shared" si="20"/>
        <v>2.1263710908859692</v>
      </c>
      <c r="U274" s="18">
        <f t="shared" si="21"/>
        <v>0.41354576691064249</v>
      </c>
      <c r="V274" s="29">
        <f t="shared" si="22"/>
        <v>7.0257104638707659</v>
      </c>
      <c r="W274" s="18">
        <f t="shared" si="23"/>
        <v>8.088465207422979E-2</v>
      </c>
      <c r="X274" s="20">
        <f t="shared" si="24"/>
        <v>4.7435146600891938E-2</v>
      </c>
    </row>
    <row r="275" spans="1:24" s="3" customFormat="1" ht="11.25" customHeight="1" x14ac:dyDescent="0.2">
      <c r="A275" s="2">
        <v>13483</v>
      </c>
      <c r="B275" s="4" t="s">
        <v>19</v>
      </c>
      <c r="C275" s="4" t="s">
        <v>9</v>
      </c>
      <c r="D275" s="4">
        <v>830139893</v>
      </c>
      <c r="E275" s="4" t="s">
        <v>49</v>
      </c>
      <c r="F275" s="4" t="s">
        <v>612</v>
      </c>
      <c r="G275" s="4" t="s">
        <v>74</v>
      </c>
      <c r="H275" s="4" t="s">
        <v>10</v>
      </c>
      <c r="I275" s="4" t="s">
        <v>613</v>
      </c>
      <c r="J275" s="4" t="s">
        <v>11</v>
      </c>
      <c r="K275" s="4" t="s">
        <v>11</v>
      </c>
      <c r="L275" s="4" t="s">
        <v>12</v>
      </c>
      <c r="M275" s="4">
        <v>4976964</v>
      </c>
      <c r="N275" s="4">
        <v>6243017</v>
      </c>
      <c r="O275" s="4">
        <v>731046</v>
      </c>
      <c r="P275" s="4">
        <v>2325276</v>
      </c>
      <c r="Q275" s="4">
        <v>3917741</v>
      </c>
      <c r="R275" s="4">
        <v>1857764</v>
      </c>
      <c r="S275" s="4">
        <v>260539</v>
      </c>
      <c r="T275" s="18">
        <f t="shared" si="20"/>
        <v>6.8080038739012316</v>
      </c>
      <c r="U275" s="18">
        <f t="shared" si="21"/>
        <v>0.37246030244671768</v>
      </c>
      <c r="V275" s="29">
        <f t="shared" si="22"/>
        <v>7.1304641531594122</v>
      </c>
      <c r="W275" s="18">
        <f t="shared" si="23"/>
        <v>0.47419265336835692</v>
      </c>
      <c r="X275" s="20">
        <f t="shared" si="24"/>
        <v>0.29757471427676713</v>
      </c>
    </row>
    <row r="276" spans="1:24" s="3" customFormat="1" ht="11.25" customHeight="1" x14ac:dyDescent="0.2">
      <c r="A276" s="2">
        <v>36523</v>
      </c>
      <c r="B276" s="4" t="s">
        <v>19</v>
      </c>
      <c r="C276" s="4" t="s">
        <v>9</v>
      </c>
      <c r="D276" s="4">
        <v>900656724</v>
      </c>
      <c r="E276" s="4" t="s">
        <v>49</v>
      </c>
      <c r="F276" s="4" t="s">
        <v>1056</v>
      </c>
      <c r="G276" s="4" t="s">
        <v>74</v>
      </c>
      <c r="H276" s="4" t="s">
        <v>10</v>
      </c>
      <c r="I276" s="4" t="s">
        <v>1057</v>
      </c>
      <c r="J276" s="4" t="s">
        <v>15</v>
      </c>
      <c r="K276" s="4" t="s">
        <v>16</v>
      </c>
      <c r="L276" s="4" t="s">
        <v>12</v>
      </c>
      <c r="M276" s="4">
        <v>6728228</v>
      </c>
      <c r="N276" s="4">
        <v>7510165</v>
      </c>
      <c r="O276" s="4">
        <v>80161</v>
      </c>
      <c r="P276" s="4">
        <v>1742971</v>
      </c>
      <c r="Q276" s="4">
        <v>5767194</v>
      </c>
      <c r="R276" s="4">
        <v>1319028</v>
      </c>
      <c r="S276" s="4">
        <v>184312</v>
      </c>
      <c r="T276" s="18">
        <f t="shared" si="20"/>
        <v>83.933932959918167</v>
      </c>
      <c r="U276" s="18">
        <f t="shared" si="21"/>
        <v>0.23208158542455459</v>
      </c>
      <c r="V276" s="29">
        <f t="shared" si="22"/>
        <v>7.1564955076175183</v>
      </c>
      <c r="W276" s="18">
        <f t="shared" si="23"/>
        <v>0.22871226457788657</v>
      </c>
      <c r="X276" s="20">
        <f t="shared" si="24"/>
        <v>0.17563235960861046</v>
      </c>
    </row>
    <row r="277" spans="1:24" s="3" customFormat="1" ht="11.25" customHeight="1" x14ac:dyDescent="0.2">
      <c r="A277" s="2">
        <v>11583</v>
      </c>
      <c r="B277" s="4" t="s">
        <v>19</v>
      </c>
      <c r="C277" s="4" t="s">
        <v>9</v>
      </c>
      <c r="D277" s="4">
        <v>830071701</v>
      </c>
      <c r="E277" s="4" t="s">
        <v>49</v>
      </c>
      <c r="F277" s="4" t="s">
        <v>568</v>
      </c>
      <c r="G277" s="4" t="s">
        <v>74</v>
      </c>
      <c r="H277" s="4" t="s">
        <v>10</v>
      </c>
      <c r="I277" s="4" t="s">
        <v>569</v>
      </c>
      <c r="J277" s="4" t="s">
        <v>11</v>
      </c>
      <c r="K277" s="4" t="s">
        <v>11</v>
      </c>
      <c r="L277" s="4" t="s">
        <v>12</v>
      </c>
      <c r="M277" s="4">
        <v>10488711</v>
      </c>
      <c r="N277" s="4">
        <v>12766986</v>
      </c>
      <c r="O277" s="4">
        <v>733836</v>
      </c>
      <c r="P277" s="4">
        <v>5638691</v>
      </c>
      <c r="Q277" s="4">
        <v>7128295</v>
      </c>
      <c r="R277" s="4">
        <v>2941540</v>
      </c>
      <c r="S277" s="4">
        <v>404704</v>
      </c>
      <c r="T277" s="18">
        <f t="shared" si="20"/>
        <v>14.292990531944467</v>
      </c>
      <c r="U277" s="18">
        <f t="shared" si="21"/>
        <v>0.44166187696923925</v>
      </c>
      <c r="V277" s="29">
        <f t="shared" si="22"/>
        <v>7.268373922669408</v>
      </c>
      <c r="W277" s="18">
        <f t="shared" si="23"/>
        <v>0.412656883588572</v>
      </c>
      <c r="X277" s="20">
        <f t="shared" si="24"/>
        <v>0.23040206983856645</v>
      </c>
    </row>
    <row r="278" spans="1:24" s="3" customFormat="1" ht="11.25" customHeight="1" x14ac:dyDescent="0.2">
      <c r="A278" s="2">
        <v>1203</v>
      </c>
      <c r="B278" s="4" t="s">
        <v>28</v>
      </c>
      <c r="C278" s="4" t="s">
        <v>9</v>
      </c>
      <c r="D278" s="4">
        <v>830089480</v>
      </c>
      <c r="E278" s="4" t="s">
        <v>49</v>
      </c>
      <c r="F278" s="4" t="s">
        <v>1118</v>
      </c>
      <c r="G278" s="4" t="s">
        <v>74</v>
      </c>
      <c r="H278" s="4" t="s">
        <v>10</v>
      </c>
      <c r="I278" s="4" t="s">
        <v>1119</v>
      </c>
      <c r="J278" s="4" t="s">
        <v>11</v>
      </c>
      <c r="K278" s="4" t="s">
        <v>11</v>
      </c>
      <c r="L278" s="4" t="s">
        <v>12</v>
      </c>
      <c r="M278" s="4">
        <v>5738332</v>
      </c>
      <c r="N278" s="4">
        <v>20573220</v>
      </c>
      <c r="O278" s="4">
        <v>2852676</v>
      </c>
      <c r="P278" s="4">
        <v>2880666</v>
      </c>
      <c r="Q278" s="4">
        <v>17692554</v>
      </c>
      <c r="R278" s="4">
        <v>1386684</v>
      </c>
      <c r="S278" s="4">
        <v>190216</v>
      </c>
      <c r="T278" s="18">
        <f t="shared" si="20"/>
        <v>2.0115610745840047</v>
      </c>
      <c r="U278" s="18">
        <f t="shared" si="21"/>
        <v>0.14002018157585444</v>
      </c>
      <c r="V278" s="29">
        <f t="shared" si="22"/>
        <v>7.2900492072170584</v>
      </c>
      <c r="W278" s="18">
        <f t="shared" si="23"/>
        <v>7.837670016437423E-2</v>
      </c>
      <c r="X278" s="20">
        <f t="shared" si="24"/>
        <v>6.7402380376042251E-2</v>
      </c>
    </row>
    <row r="279" spans="1:24" s="3" customFormat="1" ht="11.25" customHeight="1" x14ac:dyDescent="0.2">
      <c r="A279" s="2">
        <v>18271</v>
      </c>
      <c r="B279" s="4" t="s">
        <v>19</v>
      </c>
      <c r="C279" s="4" t="s">
        <v>9</v>
      </c>
      <c r="D279" s="4">
        <v>890317851</v>
      </c>
      <c r="E279" s="4" t="s">
        <v>49</v>
      </c>
      <c r="F279" s="4" t="s">
        <v>716</v>
      </c>
      <c r="G279" s="4" t="s">
        <v>74</v>
      </c>
      <c r="H279" s="4" t="s">
        <v>10</v>
      </c>
      <c r="I279" s="4" t="s">
        <v>717</v>
      </c>
      <c r="J279" s="4" t="s">
        <v>11</v>
      </c>
      <c r="K279" s="4" t="s">
        <v>11</v>
      </c>
      <c r="L279" s="4" t="s">
        <v>12</v>
      </c>
      <c r="M279" s="4">
        <v>3896824</v>
      </c>
      <c r="N279" s="4">
        <v>3897209</v>
      </c>
      <c r="O279" s="4">
        <v>3466556</v>
      </c>
      <c r="P279" s="4">
        <v>2222543</v>
      </c>
      <c r="Q279" s="4">
        <v>1674666</v>
      </c>
      <c r="R279" s="4">
        <v>522811</v>
      </c>
      <c r="S279" s="4">
        <v>70471</v>
      </c>
      <c r="T279" s="18">
        <f t="shared" si="20"/>
        <v>1.1241197315145059</v>
      </c>
      <c r="U279" s="18">
        <f t="shared" si="21"/>
        <v>0.57029094410897641</v>
      </c>
      <c r="V279" s="29">
        <f t="shared" si="22"/>
        <v>7.4188105745625856</v>
      </c>
      <c r="W279" s="18">
        <f t="shared" si="23"/>
        <v>0.31218822141250852</v>
      </c>
      <c r="X279" s="20">
        <f t="shared" si="24"/>
        <v>0.13415010588346685</v>
      </c>
    </row>
    <row r="280" spans="1:24" s="3" customFormat="1" ht="11.25" customHeight="1" x14ac:dyDescent="0.2">
      <c r="A280" s="2">
        <v>23697</v>
      </c>
      <c r="B280" s="4" t="s">
        <v>19</v>
      </c>
      <c r="C280" s="4" t="s">
        <v>9</v>
      </c>
      <c r="D280" s="4">
        <v>900141567</v>
      </c>
      <c r="E280" s="4" t="s">
        <v>49</v>
      </c>
      <c r="F280" s="4" t="s">
        <v>814</v>
      </c>
      <c r="G280" s="4" t="s">
        <v>74</v>
      </c>
      <c r="H280" s="4" t="s">
        <v>10</v>
      </c>
      <c r="I280" s="4" t="s">
        <v>815</v>
      </c>
      <c r="J280" s="4" t="s">
        <v>13</v>
      </c>
      <c r="K280" s="4" t="s">
        <v>103</v>
      </c>
      <c r="L280" s="4" t="s">
        <v>12</v>
      </c>
      <c r="M280" s="4">
        <v>7617833</v>
      </c>
      <c r="N280" s="4">
        <v>8237921</v>
      </c>
      <c r="O280" s="4">
        <v>3170245</v>
      </c>
      <c r="P280" s="4">
        <v>4025088</v>
      </c>
      <c r="Q280" s="4">
        <v>4212833</v>
      </c>
      <c r="R280" s="4">
        <v>494863</v>
      </c>
      <c r="S280" s="4">
        <v>66005</v>
      </c>
      <c r="T280" s="18">
        <f t="shared" si="20"/>
        <v>2.4029161784026156</v>
      </c>
      <c r="U280" s="18">
        <f t="shared" si="21"/>
        <v>0.48860483124322263</v>
      </c>
      <c r="V280" s="29">
        <f t="shared" si="22"/>
        <v>7.4973562608893269</v>
      </c>
      <c r="W280" s="18">
        <f t="shared" si="23"/>
        <v>0.11746561043364406</v>
      </c>
      <c r="X280" s="20">
        <f t="shared" si="24"/>
        <v>6.0071345670831271E-2</v>
      </c>
    </row>
    <row r="281" spans="1:24" s="3" customFormat="1" ht="11.25" customHeight="1" x14ac:dyDescent="0.2">
      <c r="A281" s="2">
        <v>5003</v>
      </c>
      <c r="B281" s="4" t="s">
        <v>19</v>
      </c>
      <c r="C281" s="4" t="s">
        <v>9</v>
      </c>
      <c r="D281" s="4">
        <v>802001786</v>
      </c>
      <c r="E281" s="4" t="s">
        <v>49</v>
      </c>
      <c r="F281" s="4" t="s">
        <v>418</v>
      </c>
      <c r="G281" s="4" t="s">
        <v>74</v>
      </c>
      <c r="H281" s="4" t="s">
        <v>10</v>
      </c>
      <c r="I281" s="4" t="s">
        <v>419</v>
      </c>
      <c r="J281" s="4" t="s">
        <v>17</v>
      </c>
      <c r="K281" s="4" t="s">
        <v>18</v>
      </c>
      <c r="L281" s="4" t="s">
        <v>12</v>
      </c>
      <c r="M281" s="4">
        <v>11134732</v>
      </c>
      <c r="N281" s="4">
        <v>14402240</v>
      </c>
      <c r="O281" s="4">
        <v>10854533</v>
      </c>
      <c r="P281" s="4">
        <v>10854533</v>
      </c>
      <c r="Q281" s="4">
        <v>3547707</v>
      </c>
      <c r="R281" s="4">
        <v>1760386</v>
      </c>
      <c r="S281" s="4">
        <v>234021</v>
      </c>
      <c r="T281" s="18">
        <f t="shared" si="20"/>
        <v>1.0258140078435434</v>
      </c>
      <c r="U281" s="18">
        <f t="shared" si="21"/>
        <v>0.75366977636812049</v>
      </c>
      <c r="V281" s="29">
        <f t="shared" si="22"/>
        <v>7.522342012041654</v>
      </c>
      <c r="W281" s="18">
        <f t="shared" si="23"/>
        <v>0.49620388605936172</v>
      </c>
      <c r="X281" s="20">
        <f t="shared" si="24"/>
        <v>0.12223001422001022</v>
      </c>
    </row>
    <row r="282" spans="1:24" s="3" customFormat="1" ht="11.25" customHeight="1" x14ac:dyDescent="0.2">
      <c r="A282" s="2">
        <v>13129</v>
      </c>
      <c r="B282" s="4" t="s">
        <v>19</v>
      </c>
      <c r="C282" s="4" t="s">
        <v>9</v>
      </c>
      <c r="D282" s="4">
        <v>830126628</v>
      </c>
      <c r="E282" s="4" t="s">
        <v>49</v>
      </c>
      <c r="F282" s="4" t="s">
        <v>606</v>
      </c>
      <c r="G282" s="4" t="s">
        <v>126</v>
      </c>
      <c r="H282" s="4" t="s">
        <v>10</v>
      </c>
      <c r="I282" s="4" t="s">
        <v>607</v>
      </c>
      <c r="J282" s="4" t="s">
        <v>11</v>
      </c>
      <c r="K282" s="4" t="s">
        <v>11</v>
      </c>
      <c r="L282" s="4" t="s">
        <v>12</v>
      </c>
      <c r="M282" s="4">
        <v>6081028</v>
      </c>
      <c r="N282" s="4">
        <v>6241766</v>
      </c>
      <c r="O282" s="4">
        <v>516186</v>
      </c>
      <c r="P282" s="4">
        <v>3972355</v>
      </c>
      <c r="Q282" s="4">
        <v>2269411</v>
      </c>
      <c r="R282" s="4">
        <v>1772845</v>
      </c>
      <c r="S282" s="4">
        <v>234668</v>
      </c>
      <c r="T282" s="18">
        <f t="shared" si="20"/>
        <v>11.780691456180524</v>
      </c>
      <c r="U282" s="18">
        <f t="shared" si="21"/>
        <v>0.63641523889232632</v>
      </c>
      <c r="V282" s="29">
        <f t="shared" si="22"/>
        <v>7.5546942915097075</v>
      </c>
      <c r="W282" s="18">
        <f t="shared" si="23"/>
        <v>0.7811916836571251</v>
      </c>
      <c r="X282" s="20">
        <f t="shared" si="24"/>
        <v>0.28402939168177727</v>
      </c>
    </row>
    <row r="283" spans="1:24" s="3" customFormat="1" ht="11.25" customHeight="1" x14ac:dyDescent="0.2">
      <c r="A283" s="2">
        <v>1515</v>
      </c>
      <c r="B283" s="4" t="s">
        <v>21</v>
      </c>
      <c r="C283" s="4" t="s">
        <v>9</v>
      </c>
      <c r="D283" s="4">
        <v>830067414</v>
      </c>
      <c r="E283" s="4" t="s">
        <v>49</v>
      </c>
      <c r="F283" s="4" t="s">
        <v>118</v>
      </c>
      <c r="G283" s="4" t="s">
        <v>74</v>
      </c>
      <c r="H283" s="4" t="s">
        <v>10</v>
      </c>
      <c r="I283" s="4" t="s">
        <v>119</v>
      </c>
      <c r="J283" s="4" t="s">
        <v>23</v>
      </c>
      <c r="K283" s="4" t="s">
        <v>120</v>
      </c>
      <c r="L283" s="4" t="s">
        <v>12</v>
      </c>
      <c r="M283" s="4">
        <v>92848627</v>
      </c>
      <c r="N283" s="4">
        <v>175586677</v>
      </c>
      <c r="O283" s="4">
        <v>38281997</v>
      </c>
      <c r="P283" s="4">
        <v>80993785</v>
      </c>
      <c r="Q283" s="4">
        <v>94592892</v>
      </c>
      <c r="R283" s="4">
        <v>26418945</v>
      </c>
      <c r="S283" s="4">
        <v>3438197</v>
      </c>
      <c r="T283" s="18">
        <f t="shared" si="20"/>
        <v>2.425386193933404</v>
      </c>
      <c r="U283" s="18">
        <f t="shared" si="21"/>
        <v>0.46127523103589457</v>
      </c>
      <c r="V283" s="29">
        <f t="shared" si="22"/>
        <v>7.6839532464253795</v>
      </c>
      <c r="W283" s="18">
        <f t="shared" si="23"/>
        <v>0.27929101691911479</v>
      </c>
      <c r="X283" s="20">
        <f t="shared" si="24"/>
        <v>0.15046098856350018</v>
      </c>
    </row>
    <row r="284" spans="1:24" s="3" customFormat="1" ht="11.25" customHeight="1" x14ac:dyDescent="0.2">
      <c r="A284" s="2">
        <v>22343</v>
      </c>
      <c r="B284" s="4" t="s">
        <v>19</v>
      </c>
      <c r="C284" s="4" t="s">
        <v>9</v>
      </c>
      <c r="D284" s="4">
        <v>900085739</v>
      </c>
      <c r="E284" s="4" t="s">
        <v>49</v>
      </c>
      <c r="F284" s="4" t="s">
        <v>785</v>
      </c>
      <c r="G284" s="4" t="s">
        <v>74</v>
      </c>
      <c r="H284" s="4" t="s">
        <v>10</v>
      </c>
      <c r="I284" s="4" t="s">
        <v>786</v>
      </c>
      <c r="J284" s="4" t="s">
        <v>11</v>
      </c>
      <c r="K284" s="4" t="s">
        <v>11</v>
      </c>
      <c r="L284" s="4" t="s">
        <v>12</v>
      </c>
      <c r="M284" s="4">
        <v>2656667</v>
      </c>
      <c r="N284" s="4">
        <v>2954284</v>
      </c>
      <c r="O284" s="4">
        <v>699098</v>
      </c>
      <c r="P284" s="4">
        <v>1669312</v>
      </c>
      <c r="Q284" s="4">
        <v>1284972</v>
      </c>
      <c r="R284" s="4">
        <v>717401</v>
      </c>
      <c r="S284" s="4">
        <v>92665</v>
      </c>
      <c r="T284" s="18">
        <f t="shared" si="20"/>
        <v>3.8001353172230501</v>
      </c>
      <c r="U284" s="18">
        <f t="shared" si="21"/>
        <v>0.56504791008582789</v>
      </c>
      <c r="V284" s="29">
        <f t="shared" si="22"/>
        <v>7.741876652457778</v>
      </c>
      <c r="W284" s="18">
        <f t="shared" si="23"/>
        <v>0.55830088126433886</v>
      </c>
      <c r="X284" s="20">
        <f t="shared" si="24"/>
        <v>0.24283413510684823</v>
      </c>
    </row>
    <row r="285" spans="1:24" s="3" customFormat="1" ht="11.25" customHeight="1" x14ac:dyDescent="0.2">
      <c r="A285" s="2">
        <v>12267</v>
      </c>
      <c r="B285" s="4" t="s">
        <v>19</v>
      </c>
      <c r="C285" s="4" t="s">
        <v>9</v>
      </c>
      <c r="D285" s="4">
        <v>830097194</v>
      </c>
      <c r="E285" s="4" t="s">
        <v>49</v>
      </c>
      <c r="F285" s="4" t="s">
        <v>586</v>
      </c>
      <c r="G285" s="4" t="s">
        <v>423</v>
      </c>
      <c r="H285" s="4" t="s">
        <v>10</v>
      </c>
      <c r="I285" s="4" t="s">
        <v>587</v>
      </c>
      <c r="J285" s="4" t="s">
        <v>11</v>
      </c>
      <c r="K285" s="4" t="s">
        <v>11</v>
      </c>
      <c r="L285" s="4" t="s">
        <v>12</v>
      </c>
      <c r="M285" s="4">
        <v>15370378</v>
      </c>
      <c r="N285" s="4">
        <v>21338836</v>
      </c>
      <c r="O285" s="4">
        <v>1730981</v>
      </c>
      <c r="P285" s="4">
        <v>8807697</v>
      </c>
      <c r="Q285" s="4">
        <v>12531139</v>
      </c>
      <c r="R285" s="4">
        <v>3321262</v>
      </c>
      <c r="S285" s="4">
        <v>427653</v>
      </c>
      <c r="T285" s="18">
        <f t="shared" si="20"/>
        <v>8.8795763789435007</v>
      </c>
      <c r="U285" s="18">
        <f t="shared" si="21"/>
        <v>0.4127543320544757</v>
      </c>
      <c r="V285" s="29">
        <f t="shared" si="22"/>
        <v>7.7662544165479961</v>
      </c>
      <c r="W285" s="18">
        <f t="shared" si="23"/>
        <v>0.26504071178206545</v>
      </c>
      <c r="X285" s="20">
        <f t="shared" si="24"/>
        <v>0.15564400982321622</v>
      </c>
    </row>
    <row r="286" spans="1:24" s="3" customFormat="1" ht="11.25" customHeight="1" x14ac:dyDescent="0.2">
      <c r="A286" s="2">
        <v>21733</v>
      </c>
      <c r="B286" s="4" t="s">
        <v>19</v>
      </c>
      <c r="C286" s="4" t="s">
        <v>9</v>
      </c>
      <c r="D286" s="4">
        <v>900062698</v>
      </c>
      <c r="E286" s="4" t="s">
        <v>49</v>
      </c>
      <c r="F286" s="4" t="s">
        <v>763</v>
      </c>
      <c r="G286" s="4" t="s">
        <v>78</v>
      </c>
      <c r="H286" s="4" t="s">
        <v>14</v>
      </c>
      <c r="I286" s="4" t="s">
        <v>764</v>
      </c>
      <c r="J286" s="4" t="s">
        <v>23</v>
      </c>
      <c r="K286" s="4" t="s">
        <v>194</v>
      </c>
      <c r="L286" s="4" t="s">
        <v>12</v>
      </c>
      <c r="M286" s="4">
        <v>5295664</v>
      </c>
      <c r="N286" s="4">
        <v>5568000</v>
      </c>
      <c r="O286" s="4">
        <v>3170245</v>
      </c>
      <c r="P286" s="4">
        <v>2349835</v>
      </c>
      <c r="Q286" s="4">
        <v>3218165</v>
      </c>
      <c r="R286" s="4">
        <v>547423</v>
      </c>
      <c r="S286" s="4">
        <v>68796</v>
      </c>
      <c r="T286" s="18">
        <f t="shared" si="20"/>
        <v>1.6704273644465963</v>
      </c>
      <c r="U286" s="18">
        <f t="shared" si="21"/>
        <v>0.42202496408045975</v>
      </c>
      <c r="V286" s="29">
        <f t="shared" si="22"/>
        <v>7.95719227862085</v>
      </c>
      <c r="W286" s="18">
        <f t="shared" si="23"/>
        <v>0.17010408105240099</v>
      </c>
      <c r="X286" s="20">
        <f t="shared" si="24"/>
        <v>9.8315912356321838E-2</v>
      </c>
    </row>
    <row r="287" spans="1:24" s="3" customFormat="1" ht="11.25" customHeight="1" x14ac:dyDescent="0.2">
      <c r="A287" s="2">
        <v>2363</v>
      </c>
      <c r="B287" s="4" t="s">
        <v>21</v>
      </c>
      <c r="C287" s="4" t="s">
        <v>9</v>
      </c>
      <c r="D287" s="4">
        <v>860510826</v>
      </c>
      <c r="E287" s="4" t="s">
        <v>49</v>
      </c>
      <c r="F287" s="4" t="s">
        <v>165</v>
      </c>
      <c r="G287" s="4" t="s">
        <v>74</v>
      </c>
      <c r="H287" s="4" t="s">
        <v>10</v>
      </c>
      <c r="I287" s="4" t="s">
        <v>166</v>
      </c>
      <c r="J287" s="4" t="s">
        <v>11</v>
      </c>
      <c r="K287" s="4" t="s">
        <v>11</v>
      </c>
      <c r="L287" s="4" t="s">
        <v>12</v>
      </c>
      <c r="M287" s="4">
        <v>55714657</v>
      </c>
      <c r="N287" s="4">
        <v>56551135</v>
      </c>
      <c r="O287" s="4">
        <v>17881566</v>
      </c>
      <c r="P287" s="4">
        <v>17881566</v>
      </c>
      <c r="Q287" s="4">
        <v>38669569</v>
      </c>
      <c r="R287" s="4">
        <v>2894092</v>
      </c>
      <c r="S287" s="4">
        <v>352873</v>
      </c>
      <c r="T287" s="18">
        <f t="shared" si="20"/>
        <v>3.1157593803585213</v>
      </c>
      <c r="U287" s="18">
        <f t="shared" si="21"/>
        <v>0.31620171725996304</v>
      </c>
      <c r="V287" s="29">
        <f t="shared" si="22"/>
        <v>8.2015115919891866</v>
      </c>
      <c r="W287" s="18">
        <f t="shared" si="23"/>
        <v>7.4841589261054345E-2</v>
      </c>
      <c r="X287" s="20">
        <f t="shared" si="24"/>
        <v>5.1176550214244151E-2</v>
      </c>
    </row>
    <row r="288" spans="1:24" s="3" customFormat="1" ht="11.25" customHeight="1" x14ac:dyDescent="0.2">
      <c r="A288" s="2">
        <v>8015</v>
      </c>
      <c r="B288" s="4" t="s">
        <v>19</v>
      </c>
      <c r="C288" s="4" t="s">
        <v>9</v>
      </c>
      <c r="D288" s="4">
        <v>811030191</v>
      </c>
      <c r="E288" s="4" t="s">
        <v>49</v>
      </c>
      <c r="F288" s="4" t="s">
        <v>475</v>
      </c>
      <c r="G288" s="4" t="s">
        <v>74</v>
      </c>
      <c r="H288" s="4" t="s">
        <v>10</v>
      </c>
      <c r="I288" s="4" t="s">
        <v>476</v>
      </c>
      <c r="J288" s="4" t="s">
        <v>13</v>
      </c>
      <c r="K288" s="4" t="s">
        <v>325</v>
      </c>
      <c r="L288" s="4" t="s">
        <v>12</v>
      </c>
      <c r="M288" s="4">
        <v>50923210</v>
      </c>
      <c r="N288" s="4">
        <v>52215572</v>
      </c>
      <c r="O288" s="4">
        <v>8060454</v>
      </c>
      <c r="P288" s="4">
        <v>17515323</v>
      </c>
      <c r="Q288" s="4">
        <v>34700249</v>
      </c>
      <c r="R288" s="4">
        <v>10604198</v>
      </c>
      <c r="S288" s="4">
        <v>1230480</v>
      </c>
      <c r="T288" s="18">
        <f t="shared" si="20"/>
        <v>6.317660270749017</v>
      </c>
      <c r="U288" s="18">
        <f t="shared" si="21"/>
        <v>0.33544251894817889</v>
      </c>
      <c r="V288" s="29">
        <f t="shared" si="22"/>
        <v>8.6179360899811464</v>
      </c>
      <c r="W288" s="18">
        <f t="shared" si="23"/>
        <v>0.30559429126863036</v>
      </c>
      <c r="X288" s="20">
        <f t="shared" si="24"/>
        <v>0.20308497242929752</v>
      </c>
    </row>
    <row r="289" spans="1:24" s="3" customFormat="1" ht="11.25" customHeight="1" x14ac:dyDescent="0.2">
      <c r="A289" s="2">
        <v>31115</v>
      </c>
      <c r="B289" s="4" t="s">
        <v>19</v>
      </c>
      <c r="C289" s="4" t="s">
        <v>9</v>
      </c>
      <c r="D289" s="4">
        <v>900422058</v>
      </c>
      <c r="E289" s="4" t="s">
        <v>49</v>
      </c>
      <c r="F289" s="4" t="s">
        <v>965</v>
      </c>
      <c r="G289" s="4" t="s">
        <v>74</v>
      </c>
      <c r="H289" s="4" t="s">
        <v>10</v>
      </c>
      <c r="I289" s="4" t="s">
        <v>966</v>
      </c>
      <c r="J289" s="4" t="s">
        <v>17</v>
      </c>
      <c r="K289" s="4" t="s">
        <v>18</v>
      </c>
      <c r="L289" s="4" t="s">
        <v>12</v>
      </c>
      <c r="M289" s="4">
        <v>669113</v>
      </c>
      <c r="N289" s="4">
        <v>3483806</v>
      </c>
      <c r="O289" s="4">
        <v>80161</v>
      </c>
      <c r="P289" s="4">
        <v>223933</v>
      </c>
      <c r="Q289" s="4">
        <v>3259873</v>
      </c>
      <c r="R289" s="4">
        <v>67261</v>
      </c>
      <c r="S289" s="4">
        <v>7747</v>
      </c>
      <c r="T289" s="18">
        <f t="shared" si="20"/>
        <v>8.3471139332094157</v>
      </c>
      <c r="U289" s="18">
        <f t="shared" si="21"/>
        <v>6.427826348539499E-2</v>
      </c>
      <c r="V289" s="29">
        <f t="shared" si="22"/>
        <v>8.6821995611204343</v>
      </c>
      <c r="W289" s="18">
        <f t="shared" si="23"/>
        <v>2.0633012390359994E-2</v>
      </c>
      <c r="X289" s="20">
        <f t="shared" si="24"/>
        <v>1.9306758183435014E-2</v>
      </c>
    </row>
    <row r="290" spans="1:24" s="3" customFormat="1" ht="11.25" customHeight="1" x14ac:dyDescent="0.2">
      <c r="A290" s="2">
        <v>25551</v>
      </c>
      <c r="B290" s="4" t="s">
        <v>19</v>
      </c>
      <c r="C290" s="4" t="s">
        <v>9</v>
      </c>
      <c r="D290" s="4">
        <v>900214324</v>
      </c>
      <c r="E290" s="4" t="s">
        <v>49</v>
      </c>
      <c r="F290" s="4" t="s">
        <v>850</v>
      </c>
      <c r="G290" s="4" t="s">
        <v>74</v>
      </c>
      <c r="H290" s="4" t="s">
        <v>10</v>
      </c>
      <c r="I290" s="4" t="s">
        <v>851</v>
      </c>
      <c r="J290" s="4" t="s">
        <v>13</v>
      </c>
      <c r="K290" s="4" t="s">
        <v>103</v>
      </c>
      <c r="L290" s="4" t="s">
        <v>12</v>
      </c>
      <c r="M290" s="4">
        <v>5570727</v>
      </c>
      <c r="N290" s="4">
        <v>7152017</v>
      </c>
      <c r="O290" s="4">
        <v>4336768</v>
      </c>
      <c r="P290" s="4">
        <v>1729898</v>
      </c>
      <c r="Q290" s="4">
        <v>5422119</v>
      </c>
      <c r="R290" s="4">
        <v>668659</v>
      </c>
      <c r="S290" s="4">
        <v>76356</v>
      </c>
      <c r="T290" s="18">
        <f t="shared" si="20"/>
        <v>1.2845342430123077</v>
      </c>
      <c r="U290" s="18">
        <f t="shared" si="21"/>
        <v>0.2418755436403465</v>
      </c>
      <c r="V290" s="29">
        <f t="shared" si="22"/>
        <v>8.7571245219760065</v>
      </c>
      <c r="W290" s="18">
        <f t="shared" si="23"/>
        <v>0.12332060583694308</v>
      </c>
      <c r="X290" s="20">
        <f t="shared" si="24"/>
        <v>9.3492367258075595E-2</v>
      </c>
    </row>
    <row r="291" spans="1:24" s="3" customFormat="1" ht="11.25" customHeight="1" x14ac:dyDescent="0.2">
      <c r="A291" s="2">
        <v>2247</v>
      </c>
      <c r="B291" s="4" t="s">
        <v>21</v>
      </c>
      <c r="C291" s="4" t="s">
        <v>9</v>
      </c>
      <c r="D291" s="4">
        <v>860070078</v>
      </c>
      <c r="E291" s="4" t="s">
        <v>49</v>
      </c>
      <c r="F291" s="4" t="s">
        <v>153</v>
      </c>
      <c r="G291" s="4" t="s">
        <v>74</v>
      </c>
      <c r="H291" s="4" t="s">
        <v>75</v>
      </c>
      <c r="I291" s="4" t="s">
        <v>154</v>
      </c>
      <c r="J291" s="4" t="s">
        <v>11</v>
      </c>
      <c r="K291" s="4" t="s">
        <v>11</v>
      </c>
      <c r="L291" s="4" t="s">
        <v>12</v>
      </c>
      <c r="M291" s="4">
        <v>49013850</v>
      </c>
      <c r="N291" s="4">
        <v>75123716</v>
      </c>
      <c r="O291" s="4">
        <v>16500158</v>
      </c>
      <c r="P291" s="4">
        <v>31949342</v>
      </c>
      <c r="Q291" s="4">
        <v>43174374</v>
      </c>
      <c r="R291" s="4">
        <v>2708552</v>
      </c>
      <c r="S291" s="4">
        <v>306458</v>
      </c>
      <c r="T291" s="18">
        <f t="shared" si="20"/>
        <v>2.9705079187726566</v>
      </c>
      <c r="U291" s="18">
        <f t="shared" si="21"/>
        <v>0.42528969147372847</v>
      </c>
      <c r="V291" s="29">
        <f t="shared" si="22"/>
        <v>8.8382486343968836</v>
      </c>
      <c r="W291" s="18">
        <f t="shared" si="23"/>
        <v>6.2735177121502672E-2</v>
      </c>
      <c r="X291" s="20">
        <f t="shared" si="24"/>
        <v>3.6054552998949094E-2</v>
      </c>
    </row>
    <row r="292" spans="1:24" s="3" customFormat="1" ht="11.25" customHeight="1" x14ac:dyDescent="0.2">
      <c r="A292" s="2">
        <v>9585</v>
      </c>
      <c r="B292" s="4" t="s">
        <v>19</v>
      </c>
      <c r="C292" s="4" t="s">
        <v>9</v>
      </c>
      <c r="D292" s="4">
        <v>830001362</v>
      </c>
      <c r="E292" s="4" t="s">
        <v>49</v>
      </c>
      <c r="F292" s="4" t="s">
        <v>498</v>
      </c>
      <c r="G292" s="4" t="s">
        <v>74</v>
      </c>
      <c r="H292" s="4" t="s">
        <v>10</v>
      </c>
      <c r="I292" s="4" t="s">
        <v>499</v>
      </c>
      <c r="J292" s="4" t="s">
        <v>11</v>
      </c>
      <c r="K292" s="4" t="s">
        <v>11</v>
      </c>
      <c r="L292" s="4" t="s">
        <v>12</v>
      </c>
      <c r="M292" s="4">
        <v>16026233</v>
      </c>
      <c r="N292" s="4">
        <v>16387692</v>
      </c>
      <c r="O292" s="4">
        <v>97578</v>
      </c>
      <c r="P292" s="4">
        <v>8090915</v>
      </c>
      <c r="Q292" s="4">
        <v>8296777</v>
      </c>
      <c r="R292" s="4">
        <v>3601790</v>
      </c>
      <c r="S292" s="4">
        <v>406376</v>
      </c>
      <c r="T292" s="18">
        <f t="shared" si="20"/>
        <v>164.24022833015638</v>
      </c>
      <c r="U292" s="18">
        <f t="shared" si="21"/>
        <v>0.49371900570257238</v>
      </c>
      <c r="V292" s="29">
        <f t="shared" si="22"/>
        <v>8.8631956611610914</v>
      </c>
      <c r="W292" s="18">
        <f t="shared" si="23"/>
        <v>0.43411917663931426</v>
      </c>
      <c r="X292" s="20">
        <f t="shared" si="24"/>
        <v>0.21978628839253264</v>
      </c>
    </row>
    <row r="293" spans="1:24" s="3" customFormat="1" ht="11.25" customHeight="1" x14ac:dyDescent="0.2">
      <c r="A293" s="2">
        <v>17085</v>
      </c>
      <c r="B293" s="4" t="s">
        <v>19</v>
      </c>
      <c r="C293" s="4" t="s">
        <v>9</v>
      </c>
      <c r="D293" s="4">
        <v>860526532</v>
      </c>
      <c r="E293" s="4" t="s">
        <v>49</v>
      </c>
      <c r="F293" s="4" t="s">
        <v>691</v>
      </c>
      <c r="G293" s="4" t="s">
        <v>74</v>
      </c>
      <c r="H293" s="4" t="s">
        <v>10</v>
      </c>
      <c r="I293" s="4" t="s">
        <v>692</v>
      </c>
      <c r="J293" s="4" t="s">
        <v>11</v>
      </c>
      <c r="K293" s="4" t="s">
        <v>11</v>
      </c>
      <c r="L293" s="4" t="s">
        <v>12</v>
      </c>
      <c r="M293" s="4">
        <v>3975391</v>
      </c>
      <c r="N293" s="4">
        <v>6107646</v>
      </c>
      <c r="O293" s="4">
        <v>97578</v>
      </c>
      <c r="P293" s="4">
        <v>2958886</v>
      </c>
      <c r="Q293" s="4">
        <v>3148760</v>
      </c>
      <c r="R293" s="4">
        <v>865321</v>
      </c>
      <c r="S293" s="4">
        <v>97124</v>
      </c>
      <c r="T293" s="18">
        <f t="shared" si="20"/>
        <v>40.740648506835555</v>
      </c>
      <c r="U293" s="18">
        <f t="shared" si="21"/>
        <v>0.48445604083799226</v>
      </c>
      <c r="V293" s="29">
        <f t="shared" si="22"/>
        <v>8.9094456570981428</v>
      </c>
      <c r="W293" s="18">
        <f t="shared" si="23"/>
        <v>0.27481325982291444</v>
      </c>
      <c r="X293" s="20">
        <f t="shared" si="24"/>
        <v>0.14167831599932282</v>
      </c>
    </row>
    <row r="294" spans="1:24" s="3" customFormat="1" ht="11.25" customHeight="1" x14ac:dyDescent="0.2">
      <c r="A294" s="2">
        <v>17581</v>
      </c>
      <c r="B294" s="4" t="s">
        <v>19</v>
      </c>
      <c r="C294" s="4" t="s">
        <v>9</v>
      </c>
      <c r="D294" s="4">
        <v>890111918</v>
      </c>
      <c r="E294" s="4" t="s">
        <v>49</v>
      </c>
      <c r="F294" s="4" t="s">
        <v>703</v>
      </c>
      <c r="G294" s="4" t="s">
        <v>74</v>
      </c>
      <c r="H294" s="4" t="s">
        <v>683</v>
      </c>
      <c r="I294" s="4" t="s">
        <v>704</v>
      </c>
      <c r="J294" s="4" t="s">
        <v>17</v>
      </c>
      <c r="K294" s="4" t="s">
        <v>18</v>
      </c>
      <c r="L294" s="4" t="s">
        <v>12</v>
      </c>
      <c r="M294" s="4">
        <v>9355384</v>
      </c>
      <c r="N294" s="4">
        <v>13967808</v>
      </c>
      <c r="O294" s="4">
        <v>1484025</v>
      </c>
      <c r="P294" s="4">
        <v>11425578</v>
      </c>
      <c r="Q294" s="4">
        <v>2542230</v>
      </c>
      <c r="R294" s="4">
        <v>26086</v>
      </c>
      <c r="S294" s="4">
        <v>2726</v>
      </c>
      <c r="T294" s="18">
        <f t="shared" si="20"/>
        <v>6.3040609154158451</v>
      </c>
      <c r="U294" s="18">
        <f t="shared" si="21"/>
        <v>0.81799363221487575</v>
      </c>
      <c r="V294" s="29">
        <f t="shared" si="22"/>
        <v>9.5693323550990463</v>
      </c>
      <c r="W294" s="18">
        <f t="shared" si="23"/>
        <v>1.0261070005467641E-2</v>
      </c>
      <c r="X294" s="20">
        <f t="shared" si="24"/>
        <v>1.8675800812840498E-3</v>
      </c>
    </row>
    <row r="295" spans="1:24" s="3" customFormat="1" ht="11.25" customHeight="1" x14ac:dyDescent="0.2">
      <c r="A295" s="2">
        <v>31615</v>
      </c>
      <c r="B295" s="4" t="s">
        <v>19</v>
      </c>
      <c r="C295" s="4" t="s">
        <v>9</v>
      </c>
      <c r="D295" s="4">
        <v>900438736</v>
      </c>
      <c r="E295" s="4" t="s">
        <v>49</v>
      </c>
      <c r="F295" s="4" t="s">
        <v>978</v>
      </c>
      <c r="G295" s="4" t="s">
        <v>74</v>
      </c>
      <c r="H295" s="4" t="s">
        <v>10</v>
      </c>
      <c r="I295" s="4" t="s">
        <v>979</v>
      </c>
      <c r="J295" s="4" t="s">
        <v>11</v>
      </c>
      <c r="K295" s="4" t="s">
        <v>11</v>
      </c>
      <c r="L295" s="4" t="s">
        <v>12</v>
      </c>
      <c r="M295" s="4">
        <v>577144</v>
      </c>
      <c r="N295" s="4">
        <v>782797</v>
      </c>
      <c r="O295" s="4">
        <v>731046</v>
      </c>
      <c r="P295" s="4">
        <v>631632</v>
      </c>
      <c r="Q295" s="4">
        <v>151165</v>
      </c>
      <c r="R295" s="4">
        <v>129949</v>
      </c>
      <c r="S295" s="4">
        <v>13330</v>
      </c>
      <c r="T295" s="18">
        <f t="shared" si="20"/>
        <v>0.78947699597562948</v>
      </c>
      <c r="U295" s="18">
        <f t="shared" si="21"/>
        <v>0.80689118634844026</v>
      </c>
      <c r="V295" s="28">
        <f t="shared" si="22"/>
        <v>9.748612153038259</v>
      </c>
      <c r="W295" s="18">
        <f t="shared" si="23"/>
        <v>0.85965005126848149</v>
      </c>
      <c r="X295" s="20">
        <f t="shared" si="24"/>
        <v>0.16600600155595896</v>
      </c>
    </row>
    <row r="296" spans="1:24" s="3" customFormat="1" ht="11.25" customHeight="1" x14ac:dyDescent="0.2">
      <c r="A296" s="2">
        <v>11355</v>
      </c>
      <c r="B296" s="4" t="s">
        <v>19</v>
      </c>
      <c r="C296" s="4" t="s">
        <v>9</v>
      </c>
      <c r="D296" s="4">
        <v>830065332</v>
      </c>
      <c r="E296" s="4" t="s">
        <v>49</v>
      </c>
      <c r="F296" s="4" t="s">
        <v>560</v>
      </c>
      <c r="G296" s="4" t="s">
        <v>74</v>
      </c>
      <c r="H296" s="4" t="s">
        <v>10</v>
      </c>
      <c r="I296" s="4" t="s">
        <v>561</v>
      </c>
      <c r="J296" s="4" t="s">
        <v>11</v>
      </c>
      <c r="K296" s="4" t="s">
        <v>11</v>
      </c>
      <c r="L296" s="4" t="s">
        <v>12</v>
      </c>
      <c r="M296" s="4">
        <v>22885530</v>
      </c>
      <c r="N296" s="4">
        <v>23488192</v>
      </c>
      <c r="O296" s="4">
        <v>699098</v>
      </c>
      <c r="P296" s="4">
        <v>5552884</v>
      </c>
      <c r="Q296" s="4">
        <v>17935308</v>
      </c>
      <c r="R296" s="4">
        <v>4464863</v>
      </c>
      <c r="S296" s="4">
        <v>444895</v>
      </c>
      <c r="T296" s="18">
        <f t="shared" si="20"/>
        <v>32.735796698030889</v>
      </c>
      <c r="U296" s="18">
        <f t="shared" si="21"/>
        <v>0.23641172551723011</v>
      </c>
      <c r="V296" s="28">
        <f t="shared" si="22"/>
        <v>10.035767990199934</v>
      </c>
      <c r="W296" s="18">
        <f t="shared" si="23"/>
        <v>0.24894264430808771</v>
      </c>
      <c r="X296" s="20">
        <f t="shared" si="24"/>
        <v>0.19008968421239064</v>
      </c>
    </row>
    <row r="297" spans="1:24" s="3" customFormat="1" ht="11.25" customHeight="1" x14ac:dyDescent="0.2">
      <c r="A297" s="2">
        <v>13529</v>
      </c>
      <c r="B297" s="4" t="s">
        <v>19</v>
      </c>
      <c r="C297" s="4" t="s">
        <v>9</v>
      </c>
      <c r="D297" s="4">
        <v>830141132</v>
      </c>
      <c r="E297" s="4" t="s">
        <v>49</v>
      </c>
      <c r="F297" s="4" t="s">
        <v>614</v>
      </c>
      <c r="G297" s="4" t="s">
        <v>74</v>
      </c>
      <c r="H297" s="4" t="s">
        <v>10</v>
      </c>
      <c r="I297" s="4" t="s">
        <v>615</v>
      </c>
      <c r="J297" s="4" t="s">
        <v>11</v>
      </c>
      <c r="K297" s="4" t="s">
        <v>11</v>
      </c>
      <c r="L297" s="4" t="s">
        <v>12</v>
      </c>
      <c r="M297" s="4">
        <v>10663990</v>
      </c>
      <c r="N297" s="4">
        <v>11534564</v>
      </c>
      <c r="O297" s="4">
        <v>1198575</v>
      </c>
      <c r="P297" s="4">
        <v>6594678</v>
      </c>
      <c r="Q297" s="4">
        <v>4939886</v>
      </c>
      <c r="R297" s="4">
        <v>2332616</v>
      </c>
      <c r="S297" s="4">
        <v>229298</v>
      </c>
      <c r="T297" s="18">
        <f t="shared" si="20"/>
        <v>8.8972237865798967</v>
      </c>
      <c r="U297" s="18">
        <f t="shared" si="21"/>
        <v>0.57173188340712311</v>
      </c>
      <c r="V297" s="28">
        <f t="shared" si="22"/>
        <v>10.172858027544942</v>
      </c>
      <c r="W297" s="18">
        <f t="shared" si="23"/>
        <v>0.47220037061584014</v>
      </c>
      <c r="X297" s="20">
        <f t="shared" si="24"/>
        <v>0.20222836337810429</v>
      </c>
    </row>
    <row r="298" spans="1:24" s="3" customFormat="1" ht="11.25" customHeight="1" x14ac:dyDescent="0.2">
      <c r="A298" s="2">
        <v>361</v>
      </c>
      <c r="B298" s="4" t="s">
        <v>21</v>
      </c>
      <c r="C298" s="4" t="s">
        <v>9</v>
      </c>
      <c r="D298" s="4">
        <v>800139348</v>
      </c>
      <c r="E298" s="4" t="s">
        <v>49</v>
      </c>
      <c r="F298" s="4" t="s">
        <v>88</v>
      </c>
      <c r="G298" s="4" t="s">
        <v>78</v>
      </c>
      <c r="H298" s="4" t="s">
        <v>10</v>
      </c>
      <c r="I298" s="4" t="s">
        <v>89</v>
      </c>
      <c r="J298" s="4" t="s">
        <v>11</v>
      </c>
      <c r="K298" s="4" t="s">
        <v>11</v>
      </c>
      <c r="L298" s="4" t="s">
        <v>12</v>
      </c>
      <c r="M298" s="4">
        <v>54690613</v>
      </c>
      <c r="N298" s="4">
        <v>58555123</v>
      </c>
      <c r="O298" s="4">
        <v>25720664</v>
      </c>
      <c r="P298" s="4">
        <v>25811563</v>
      </c>
      <c r="Q298" s="4">
        <v>32743560</v>
      </c>
      <c r="R298" s="4">
        <v>18225824</v>
      </c>
      <c r="S298" s="4">
        <v>1766641</v>
      </c>
      <c r="T298" s="18">
        <f t="shared" si="20"/>
        <v>2.1263297479411887</v>
      </c>
      <c r="U298" s="18">
        <f t="shared" si="21"/>
        <v>0.44080793750531444</v>
      </c>
      <c r="V298" s="28">
        <f t="shared" si="22"/>
        <v>10.316654034407669</v>
      </c>
      <c r="W298" s="18">
        <f t="shared" si="23"/>
        <v>0.55662316498267139</v>
      </c>
      <c r="X298" s="20">
        <f t="shared" si="24"/>
        <v>0.31125925565897966</v>
      </c>
    </row>
    <row r="299" spans="1:24" s="3" customFormat="1" ht="11.25" customHeight="1" x14ac:dyDescent="0.2">
      <c r="A299" s="2">
        <v>11373</v>
      </c>
      <c r="B299" s="4" t="s">
        <v>19</v>
      </c>
      <c r="C299" s="4" t="s">
        <v>9</v>
      </c>
      <c r="D299" s="4">
        <v>830065750</v>
      </c>
      <c r="E299" s="4" t="s">
        <v>49</v>
      </c>
      <c r="F299" s="4" t="s">
        <v>562</v>
      </c>
      <c r="G299" s="4" t="s">
        <v>74</v>
      </c>
      <c r="H299" s="4" t="s">
        <v>10</v>
      </c>
      <c r="I299" s="4" t="s">
        <v>563</v>
      </c>
      <c r="J299" s="4" t="s">
        <v>11</v>
      </c>
      <c r="K299" s="4" t="s">
        <v>11</v>
      </c>
      <c r="L299" s="4" t="s">
        <v>12</v>
      </c>
      <c r="M299" s="4">
        <v>45377456</v>
      </c>
      <c r="N299" s="4">
        <v>48424323</v>
      </c>
      <c r="O299" s="4">
        <v>1484025</v>
      </c>
      <c r="P299" s="4">
        <v>11735550</v>
      </c>
      <c r="Q299" s="4">
        <v>36688773</v>
      </c>
      <c r="R299" s="4">
        <v>11445804</v>
      </c>
      <c r="S299" s="4">
        <v>1024201</v>
      </c>
      <c r="T299" s="18">
        <f t="shared" si="20"/>
        <v>30.577285423089233</v>
      </c>
      <c r="U299" s="18">
        <f t="shared" si="21"/>
        <v>0.2423482513116394</v>
      </c>
      <c r="V299" s="28">
        <f t="shared" si="22"/>
        <v>11.175349369899072</v>
      </c>
      <c r="W299" s="18">
        <f t="shared" si="23"/>
        <v>0.31197020407305526</v>
      </c>
      <c r="X299" s="20">
        <f t="shared" si="24"/>
        <v>0.23636477065461503</v>
      </c>
    </row>
    <row r="300" spans="1:24" s="3" customFormat="1" ht="11.25" customHeight="1" x14ac:dyDescent="0.2">
      <c r="A300" s="2">
        <v>19421</v>
      </c>
      <c r="B300" s="4" t="s">
        <v>19</v>
      </c>
      <c r="C300" s="4" t="s">
        <v>9</v>
      </c>
      <c r="D300" s="4">
        <v>890919283</v>
      </c>
      <c r="E300" s="4" t="s">
        <v>49</v>
      </c>
      <c r="F300" s="4" t="s">
        <v>732</v>
      </c>
      <c r="G300" s="4" t="s">
        <v>74</v>
      </c>
      <c r="H300" s="4" t="s">
        <v>75</v>
      </c>
      <c r="I300" s="4" t="s">
        <v>733</v>
      </c>
      <c r="J300" s="4" t="s">
        <v>13</v>
      </c>
      <c r="K300" s="4" t="s">
        <v>103</v>
      </c>
      <c r="L300" s="4" t="s">
        <v>12</v>
      </c>
      <c r="M300" s="4">
        <v>15245780</v>
      </c>
      <c r="N300" s="4">
        <v>19330008</v>
      </c>
      <c r="O300" s="4">
        <v>699098</v>
      </c>
      <c r="P300" s="4">
        <v>3653169</v>
      </c>
      <c r="Q300" s="4">
        <v>15676839</v>
      </c>
      <c r="R300" s="4">
        <v>1752147</v>
      </c>
      <c r="S300" s="4">
        <v>151362</v>
      </c>
      <c r="T300" s="18">
        <f t="shared" si="20"/>
        <v>21.807786605025331</v>
      </c>
      <c r="U300" s="18">
        <f t="shared" si="21"/>
        <v>0.18898952343941089</v>
      </c>
      <c r="V300" s="28">
        <f t="shared" si="22"/>
        <v>11.575871090498275</v>
      </c>
      <c r="W300" s="18">
        <f t="shared" si="23"/>
        <v>0.11176660039692951</v>
      </c>
      <c r="X300" s="20">
        <f t="shared" si="24"/>
        <v>9.0643883851470736E-2</v>
      </c>
    </row>
    <row r="301" spans="1:24" s="3" customFormat="1" ht="11.25" customHeight="1" x14ac:dyDescent="0.2">
      <c r="A301" s="2">
        <v>36959</v>
      </c>
      <c r="B301" s="4" t="s">
        <v>19</v>
      </c>
      <c r="C301" s="4" t="s">
        <v>9</v>
      </c>
      <c r="D301" s="4">
        <v>900688449</v>
      </c>
      <c r="E301" s="4" t="s">
        <v>49</v>
      </c>
      <c r="F301" s="4" t="s">
        <v>1058</v>
      </c>
      <c r="G301" s="4" t="s">
        <v>78</v>
      </c>
      <c r="H301" s="4" t="s">
        <v>10</v>
      </c>
      <c r="I301" s="4" t="s">
        <v>1059</v>
      </c>
      <c r="J301" s="4" t="s">
        <v>15</v>
      </c>
      <c r="K301" s="4" t="s">
        <v>16</v>
      </c>
      <c r="L301" s="4" t="s">
        <v>12</v>
      </c>
      <c r="M301" s="4">
        <v>2310259</v>
      </c>
      <c r="N301" s="4">
        <v>3535175</v>
      </c>
      <c r="O301" s="4">
        <v>20892440</v>
      </c>
      <c r="P301" s="4">
        <v>827207</v>
      </c>
      <c r="Q301" s="4">
        <v>2707968</v>
      </c>
      <c r="R301" s="4">
        <v>713255</v>
      </c>
      <c r="S301" s="4">
        <v>61496</v>
      </c>
      <c r="T301" s="18">
        <f t="shared" si="20"/>
        <v>0.11057870693896932</v>
      </c>
      <c r="U301" s="18">
        <f t="shared" si="21"/>
        <v>0.23399322522930266</v>
      </c>
      <c r="V301" s="28">
        <f t="shared" si="22"/>
        <v>11.598396643684142</v>
      </c>
      <c r="W301" s="18">
        <f t="shared" si="23"/>
        <v>0.26339122175742108</v>
      </c>
      <c r="X301" s="20">
        <f t="shared" si="24"/>
        <v>0.20175946028131564</v>
      </c>
    </row>
    <row r="302" spans="1:24" s="3" customFormat="1" ht="11.25" customHeight="1" x14ac:dyDescent="0.2">
      <c r="A302" s="2">
        <v>9659</v>
      </c>
      <c r="B302" s="4" t="s">
        <v>19</v>
      </c>
      <c r="C302" s="4" t="s">
        <v>9</v>
      </c>
      <c r="D302" s="4">
        <v>830004892</v>
      </c>
      <c r="E302" s="4" t="s">
        <v>49</v>
      </c>
      <c r="F302" s="4" t="s">
        <v>500</v>
      </c>
      <c r="G302" s="4" t="s">
        <v>74</v>
      </c>
      <c r="H302" s="4" t="s">
        <v>75</v>
      </c>
      <c r="I302" s="4" t="s">
        <v>501</v>
      </c>
      <c r="J302" s="4" t="s">
        <v>11</v>
      </c>
      <c r="K302" s="4" t="s">
        <v>11</v>
      </c>
      <c r="L302" s="4" t="s">
        <v>12</v>
      </c>
      <c r="M302" s="4">
        <v>96819571</v>
      </c>
      <c r="N302" s="4">
        <v>114726290</v>
      </c>
      <c r="O302" s="4">
        <v>731046</v>
      </c>
      <c r="P302" s="4">
        <v>26972716</v>
      </c>
      <c r="Q302" s="4">
        <v>87753574</v>
      </c>
      <c r="R302" s="4">
        <v>17840292</v>
      </c>
      <c r="S302" s="4">
        <v>1483907</v>
      </c>
      <c r="T302" s="18">
        <f t="shared" si="20"/>
        <v>132.43977943932393</v>
      </c>
      <c r="U302" s="18">
        <f t="shared" si="21"/>
        <v>0.23510492669117078</v>
      </c>
      <c r="V302" s="28">
        <f t="shared" si="22"/>
        <v>12.022513540269033</v>
      </c>
      <c r="W302" s="18">
        <f t="shared" si="23"/>
        <v>0.20329989066884044</v>
      </c>
      <c r="X302" s="20">
        <f t="shared" si="24"/>
        <v>0.15550308477681968</v>
      </c>
    </row>
    <row r="303" spans="1:24" s="3" customFormat="1" ht="11.25" customHeight="1" x14ac:dyDescent="0.2">
      <c r="A303" s="2">
        <v>10747</v>
      </c>
      <c r="B303" s="4" t="s">
        <v>19</v>
      </c>
      <c r="C303" s="4" t="s">
        <v>9</v>
      </c>
      <c r="D303" s="4">
        <v>830045893</v>
      </c>
      <c r="E303" s="4" t="s">
        <v>49</v>
      </c>
      <c r="F303" s="4" t="s">
        <v>538</v>
      </c>
      <c r="G303" s="4" t="s">
        <v>74</v>
      </c>
      <c r="H303" s="4" t="s">
        <v>75</v>
      </c>
      <c r="I303" s="4" t="s">
        <v>539</v>
      </c>
      <c r="J303" s="4" t="s">
        <v>11</v>
      </c>
      <c r="K303" s="4" t="s">
        <v>11</v>
      </c>
      <c r="L303" s="4" t="s">
        <v>12</v>
      </c>
      <c r="M303" s="4">
        <v>12221945</v>
      </c>
      <c r="N303" s="4">
        <v>12522717</v>
      </c>
      <c r="O303" s="4">
        <v>699098</v>
      </c>
      <c r="P303" s="4">
        <v>5936253</v>
      </c>
      <c r="Q303" s="4">
        <v>6586464</v>
      </c>
      <c r="R303" s="4">
        <v>1461698</v>
      </c>
      <c r="S303" s="4">
        <v>117861</v>
      </c>
      <c r="T303" s="18">
        <f t="shared" si="20"/>
        <v>17.482448812612823</v>
      </c>
      <c r="U303" s="18">
        <f t="shared" si="21"/>
        <v>0.47403874095374032</v>
      </c>
      <c r="V303" s="28">
        <f t="shared" si="22"/>
        <v>12.40188018089105</v>
      </c>
      <c r="W303" s="18">
        <f t="shared" si="23"/>
        <v>0.22192454099802261</v>
      </c>
      <c r="X303" s="20">
        <f t="shared" si="24"/>
        <v>0.11672371099658325</v>
      </c>
    </row>
    <row r="304" spans="1:24" s="3" customFormat="1" ht="11.25" customHeight="1" x14ac:dyDescent="0.2">
      <c r="A304" s="2">
        <v>33321</v>
      </c>
      <c r="B304" s="4" t="s">
        <v>19</v>
      </c>
      <c r="C304" s="4" t="s">
        <v>9</v>
      </c>
      <c r="D304" s="4">
        <v>900499033</v>
      </c>
      <c r="E304" s="4" t="s">
        <v>49</v>
      </c>
      <c r="F304" s="4" t="s">
        <v>1008</v>
      </c>
      <c r="G304" s="4" t="s">
        <v>74</v>
      </c>
      <c r="H304" s="4" t="s">
        <v>10</v>
      </c>
      <c r="I304" s="4" t="s">
        <v>1009</v>
      </c>
      <c r="J304" s="4" t="s">
        <v>11</v>
      </c>
      <c r="K304" s="4" t="s">
        <v>11</v>
      </c>
      <c r="L304" s="4" t="s">
        <v>12</v>
      </c>
      <c r="M304" s="4">
        <v>7030795</v>
      </c>
      <c r="N304" s="4">
        <v>7498826</v>
      </c>
      <c r="O304" s="4">
        <v>1730981</v>
      </c>
      <c r="P304" s="4">
        <v>1299387</v>
      </c>
      <c r="Q304" s="4">
        <v>6199439</v>
      </c>
      <c r="R304" s="4">
        <v>1972691</v>
      </c>
      <c r="S304" s="4">
        <v>158654</v>
      </c>
      <c r="T304" s="18">
        <f t="shared" si="20"/>
        <v>4.0617401346404147</v>
      </c>
      <c r="U304" s="18">
        <f t="shared" si="21"/>
        <v>0.17327872389624724</v>
      </c>
      <c r="V304" s="28">
        <f t="shared" si="22"/>
        <v>12.433919094381483</v>
      </c>
      <c r="W304" s="18">
        <f t="shared" si="23"/>
        <v>0.31820476014039334</v>
      </c>
      <c r="X304" s="20">
        <f t="shared" si="24"/>
        <v>0.26306664536555457</v>
      </c>
    </row>
    <row r="305" spans="1:24" s="3" customFormat="1" ht="11.25" customHeight="1" x14ac:dyDescent="0.2">
      <c r="A305" s="2">
        <v>14757</v>
      </c>
      <c r="B305" s="4" t="s">
        <v>19</v>
      </c>
      <c r="C305" s="4" t="s">
        <v>9</v>
      </c>
      <c r="D305" s="4">
        <v>860008424</v>
      </c>
      <c r="E305" s="4" t="s">
        <v>49</v>
      </c>
      <c r="F305" s="4" t="s">
        <v>652</v>
      </c>
      <c r="G305" s="4" t="s">
        <v>74</v>
      </c>
      <c r="H305" s="4" t="s">
        <v>10</v>
      </c>
      <c r="I305" s="4" t="s">
        <v>653</v>
      </c>
      <c r="J305" s="4" t="s">
        <v>11</v>
      </c>
      <c r="K305" s="4" t="s">
        <v>11</v>
      </c>
      <c r="L305" s="4" t="s">
        <v>12</v>
      </c>
      <c r="M305" s="4">
        <v>13716731</v>
      </c>
      <c r="N305" s="4">
        <v>16305659</v>
      </c>
      <c r="O305" s="4">
        <v>699098</v>
      </c>
      <c r="P305" s="4">
        <v>3295805</v>
      </c>
      <c r="Q305" s="4">
        <v>13009854</v>
      </c>
      <c r="R305" s="4">
        <v>6481939</v>
      </c>
      <c r="S305" s="4">
        <v>497856</v>
      </c>
      <c r="T305" s="18">
        <f t="shared" si="20"/>
        <v>19.620612560756861</v>
      </c>
      <c r="U305" s="18">
        <f t="shared" si="21"/>
        <v>0.20212645192690465</v>
      </c>
      <c r="V305" s="28">
        <f t="shared" si="22"/>
        <v>13.019706501478339</v>
      </c>
      <c r="W305" s="18">
        <f t="shared" si="23"/>
        <v>0.49823303166968669</v>
      </c>
      <c r="X305" s="20">
        <f t="shared" si="24"/>
        <v>0.39752695674550781</v>
      </c>
    </row>
    <row r="306" spans="1:24" s="3" customFormat="1" ht="11.25" customHeight="1" x14ac:dyDescent="0.2">
      <c r="A306" s="2">
        <v>3719</v>
      </c>
      <c r="B306" s="4" t="s">
        <v>19</v>
      </c>
      <c r="C306" s="4" t="s">
        <v>9</v>
      </c>
      <c r="D306" s="4">
        <v>800200388</v>
      </c>
      <c r="E306" s="4" t="s">
        <v>49</v>
      </c>
      <c r="F306" s="4" t="s">
        <v>380</v>
      </c>
      <c r="G306" s="4" t="s">
        <v>74</v>
      </c>
      <c r="H306" s="4" t="s">
        <v>10</v>
      </c>
      <c r="I306" s="4" t="s">
        <v>381</v>
      </c>
      <c r="J306" s="4" t="s">
        <v>178</v>
      </c>
      <c r="K306" s="4" t="s">
        <v>179</v>
      </c>
      <c r="L306" s="4" t="s">
        <v>12</v>
      </c>
      <c r="M306" s="4">
        <v>2900131</v>
      </c>
      <c r="N306" s="4">
        <v>3827962</v>
      </c>
      <c r="O306" s="4">
        <v>770818</v>
      </c>
      <c r="P306" s="4">
        <v>779175</v>
      </c>
      <c r="Q306" s="4">
        <v>3048787</v>
      </c>
      <c r="R306" s="4">
        <v>371590</v>
      </c>
      <c r="S306" s="4">
        <v>28468</v>
      </c>
      <c r="T306" s="18">
        <f t="shared" si="20"/>
        <v>3.7624069495004009</v>
      </c>
      <c r="U306" s="18">
        <f t="shared" si="21"/>
        <v>0.20354825883851513</v>
      </c>
      <c r="V306" s="28">
        <f t="shared" si="22"/>
        <v>13.052901503442461</v>
      </c>
      <c r="W306" s="18">
        <f t="shared" si="23"/>
        <v>0.12188125966162937</v>
      </c>
      <c r="X306" s="20">
        <f t="shared" si="24"/>
        <v>9.7072541472459764E-2</v>
      </c>
    </row>
    <row r="307" spans="1:24" s="3" customFormat="1" ht="11.25" customHeight="1" x14ac:dyDescent="0.2">
      <c r="A307" s="2">
        <v>9733</v>
      </c>
      <c r="B307" s="4" t="s">
        <v>19</v>
      </c>
      <c r="C307" s="4" t="s">
        <v>9</v>
      </c>
      <c r="D307" s="4">
        <v>830007414</v>
      </c>
      <c r="E307" s="4" t="s">
        <v>49</v>
      </c>
      <c r="F307" s="4" t="s">
        <v>504</v>
      </c>
      <c r="G307" s="4" t="s">
        <v>74</v>
      </c>
      <c r="H307" s="4" t="s">
        <v>10</v>
      </c>
      <c r="I307" s="4" t="s">
        <v>505</v>
      </c>
      <c r="J307" s="4" t="s">
        <v>11</v>
      </c>
      <c r="K307" s="4" t="s">
        <v>11</v>
      </c>
      <c r="L307" s="4" t="s">
        <v>12</v>
      </c>
      <c r="M307" s="4">
        <v>8254813</v>
      </c>
      <c r="N307" s="4">
        <v>8330370</v>
      </c>
      <c r="O307" s="4">
        <v>1730981</v>
      </c>
      <c r="P307" s="4">
        <v>2130681</v>
      </c>
      <c r="Q307" s="4">
        <v>6199689</v>
      </c>
      <c r="R307" s="4">
        <v>1276737</v>
      </c>
      <c r="S307" s="4">
        <v>91072</v>
      </c>
      <c r="T307" s="18">
        <f t="shared" si="20"/>
        <v>4.7688640141052963</v>
      </c>
      <c r="U307" s="18">
        <f t="shared" si="21"/>
        <v>0.25577267276243432</v>
      </c>
      <c r="V307" s="28">
        <f t="shared" si="22"/>
        <v>14.018984978917779</v>
      </c>
      <c r="W307" s="18">
        <f t="shared" si="23"/>
        <v>0.20593565257870194</v>
      </c>
      <c r="X307" s="20">
        <f t="shared" si="24"/>
        <v>0.15326294030157123</v>
      </c>
    </row>
    <row r="308" spans="1:24" s="3" customFormat="1" ht="11.25" customHeight="1" x14ac:dyDescent="0.2">
      <c r="A308" s="2">
        <v>9897</v>
      </c>
      <c r="B308" s="4" t="s">
        <v>19</v>
      </c>
      <c r="C308" s="4" t="s">
        <v>9</v>
      </c>
      <c r="D308" s="4">
        <v>830014011</v>
      </c>
      <c r="E308" s="4" t="s">
        <v>49</v>
      </c>
      <c r="F308" s="4" t="s">
        <v>512</v>
      </c>
      <c r="G308" s="4" t="s">
        <v>74</v>
      </c>
      <c r="H308" s="4" t="s">
        <v>14</v>
      </c>
      <c r="I308" s="4" t="s">
        <v>513</v>
      </c>
      <c r="J308" s="4" t="s">
        <v>11</v>
      </c>
      <c r="K308" s="4" t="s">
        <v>11</v>
      </c>
      <c r="L308" s="4" t="s">
        <v>12</v>
      </c>
      <c r="M308" s="4">
        <v>29904849</v>
      </c>
      <c r="N308" s="4">
        <v>30226141</v>
      </c>
      <c r="O308" s="4">
        <v>4336768</v>
      </c>
      <c r="P308" s="4">
        <v>6087843</v>
      </c>
      <c r="Q308" s="4">
        <v>24138298</v>
      </c>
      <c r="R308" s="4">
        <v>6583507</v>
      </c>
      <c r="S308" s="4">
        <v>446747</v>
      </c>
      <c r="T308" s="18">
        <f t="shared" si="20"/>
        <v>6.8956533990289541</v>
      </c>
      <c r="U308" s="18">
        <f t="shared" si="21"/>
        <v>0.20140986571855138</v>
      </c>
      <c r="V308" s="28">
        <f t="shared" si="22"/>
        <v>14.736544397612072</v>
      </c>
      <c r="W308" s="18">
        <f t="shared" si="23"/>
        <v>0.27274114355535756</v>
      </c>
      <c r="X308" s="20">
        <f t="shared" si="24"/>
        <v>0.21780838645594885</v>
      </c>
    </row>
    <row r="309" spans="1:24" s="3" customFormat="1" ht="11.25" customHeight="1" x14ac:dyDescent="0.2">
      <c r="A309" s="2">
        <v>32551</v>
      </c>
      <c r="B309" s="4" t="s">
        <v>19</v>
      </c>
      <c r="C309" s="4" t="s">
        <v>9</v>
      </c>
      <c r="D309" s="4">
        <v>900471382</v>
      </c>
      <c r="E309" s="4" t="s">
        <v>49</v>
      </c>
      <c r="F309" s="4" t="s">
        <v>992</v>
      </c>
      <c r="G309" s="4" t="s">
        <v>74</v>
      </c>
      <c r="H309" s="4" t="s">
        <v>10</v>
      </c>
      <c r="I309" s="4" t="s">
        <v>993</v>
      </c>
      <c r="J309" s="4" t="s">
        <v>178</v>
      </c>
      <c r="K309" s="4" t="s">
        <v>179</v>
      </c>
      <c r="L309" s="4" t="s">
        <v>12</v>
      </c>
      <c r="M309" s="4">
        <v>6320330</v>
      </c>
      <c r="N309" s="4">
        <v>6911329</v>
      </c>
      <c r="O309" s="4">
        <v>774590</v>
      </c>
      <c r="P309" s="4">
        <v>1302228</v>
      </c>
      <c r="Q309" s="4">
        <v>5609101</v>
      </c>
      <c r="R309" s="4">
        <v>2983701</v>
      </c>
      <c r="S309" s="4">
        <v>202027</v>
      </c>
      <c r="T309" s="18">
        <f t="shared" si="20"/>
        <v>8.1595811977949619</v>
      </c>
      <c r="U309" s="18">
        <f t="shared" si="21"/>
        <v>0.18841933295318455</v>
      </c>
      <c r="V309" s="28">
        <f t="shared" si="22"/>
        <v>14.768822979106753</v>
      </c>
      <c r="W309" s="18">
        <f t="shared" si="23"/>
        <v>0.53193925372354678</v>
      </c>
      <c r="X309" s="20">
        <f t="shared" si="24"/>
        <v>0.43171161436534133</v>
      </c>
    </row>
    <row r="310" spans="1:24" s="3" customFormat="1" ht="11.25" customHeight="1" x14ac:dyDescent="0.2">
      <c r="A310" s="2">
        <v>31605</v>
      </c>
      <c r="B310" s="4" t="s">
        <v>19</v>
      </c>
      <c r="C310" s="4" t="s">
        <v>9</v>
      </c>
      <c r="D310" s="4">
        <v>900438590</v>
      </c>
      <c r="E310" s="4" t="s">
        <v>49</v>
      </c>
      <c r="F310" s="4" t="s">
        <v>976</v>
      </c>
      <c r="G310" s="4" t="s">
        <v>74</v>
      </c>
      <c r="H310" s="4" t="s">
        <v>10</v>
      </c>
      <c r="I310" s="4" t="s">
        <v>977</v>
      </c>
      <c r="J310" s="4" t="s">
        <v>11</v>
      </c>
      <c r="K310" s="4" t="s">
        <v>11</v>
      </c>
      <c r="L310" s="4" t="s">
        <v>12</v>
      </c>
      <c r="M310" s="4">
        <v>45844941</v>
      </c>
      <c r="N310" s="4">
        <v>47283399</v>
      </c>
      <c r="O310" s="4">
        <v>97578</v>
      </c>
      <c r="P310" s="4">
        <v>25344268</v>
      </c>
      <c r="Q310" s="4">
        <v>21939131</v>
      </c>
      <c r="R310" s="4">
        <v>11523872</v>
      </c>
      <c r="S310" s="4">
        <v>774037</v>
      </c>
      <c r="T310" s="18">
        <f t="shared" si="20"/>
        <v>469.82866014880403</v>
      </c>
      <c r="U310" s="18">
        <f t="shared" si="21"/>
        <v>0.53600774343654944</v>
      </c>
      <c r="V310" s="28">
        <f t="shared" si="22"/>
        <v>14.888011813388765</v>
      </c>
      <c r="W310" s="18">
        <f t="shared" si="23"/>
        <v>0.52526565432331851</v>
      </c>
      <c r="X310" s="20">
        <f t="shared" si="24"/>
        <v>0.24371919624475388</v>
      </c>
    </row>
    <row r="311" spans="1:24" s="3" customFormat="1" ht="11.25" customHeight="1" x14ac:dyDescent="0.2">
      <c r="A311" s="2">
        <v>1473</v>
      </c>
      <c r="B311" s="4" t="s">
        <v>24</v>
      </c>
      <c r="C311" s="4" t="s">
        <v>9</v>
      </c>
      <c r="D311" s="4">
        <v>890940259</v>
      </c>
      <c r="E311" s="4" t="s">
        <v>49</v>
      </c>
      <c r="F311" s="4" t="s">
        <v>294</v>
      </c>
      <c r="G311" s="4" t="s">
        <v>74</v>
      </c>
      <c r="H311" s="4" t="s">
        <v>10</v>
      </c>
      <c r="I311" s="4" t="s">
        <v>295</v>
      </c>
      <c r="J311" s="4" t="s">
        <v>13</v>
      </c>
      <c r="K311" s="4" t="s">
        <v>103</v>
      </c>
      <c r="L311" s="4" t="s">
        <v>12</v>
      </c>
      <c r="M311" s="4">
        <v>33047600</v>
      </c>
      <c r="N311" s="4">
        <v>36892738</v>
      </c>
      <c r="O311" s="4">
        <v>8825090</v>
      </c>
      <c r="P311" s="4">
        <v>8915931</v>
      </c>
      <c r="Q311" s="4">
        <v>27976807</v>
      </c>
      <c r="R311" s="4">
        <v>10025046</v>
      </c>
      <c r="S311" s="4">
        <v>651177</v>
      </c>
      <c r="T311" s="18">
        <f t="shared" si="20"/>
        <v>3.744732348338657</v>
      </c>
      <c r="U311" s="18">
        <f t="shared" si="21"/>
        <v>0.24167170785751926</v>
      </c>
      <c r="V311" s="28">
        <f t="shared" si="22"/>
        <v>15.39527041034926</v>
      </c>
      <c r="W311" s="18">
        <f t="shared" si="23"/>
        <v>0.35833417301695653</v>
      </c>
      <c r="X311" s="20">
        <f t="shared" si="24"/>
        <v>0.27173494144023685</v>
      </c>
    </row>
    <row r="312" spans="1:24" s="3" customFormat="1" ht="11.25" customHeight="1" x14ac:dyDescent="0.2">
      <c r="A312" s="2">
        <v>17431</v>
      </c>
      <c r="B312" s="4" t="s">
        <v>19</v>
      </c>
      <c r="C312" s="4" t="s">
        <v>9</v>
      </c>
      <c r="D312" s="4">
        <v>890101977</v>
      </c>
      <c r="E312" s="4" t="s">
        <v>49</v>
      </c>
      <c r="F312" s="4" t="s">
        <v>699</v>
      </c>
      <c r="G312" s="4" t="s">
        <v>74</v>
      </c>
      <c r="H312" s="4" t="s">
        <v>10</v>
      </c>
      <c r="I312" s="4" t="s">
        <v>700</v>
      </c>
      <c r="J312" s="4" t="s">
        <v>17</v>
      </c>
      <c r="K312" s="4" t="s">
        <v>18</v>
      </c>
      <c r="L312" s="4" t="s">
        <v>12</v>
      </c>
      <c r="M312" s="4">
        <v>12183542</v>
      </c>
      <c r="N312" s="4">
        <v>16661320</v>
      </c>
      <c r="O312" s="4">
        <v>3170245</v>
      </c>
      <c r="P312" s="4">
        <v>6543124</v>
      </c>
      <c r="Q312" s="4">
        <v>10118196</v>
      </c>
      <c r="R312" s="4">
        <v>2595378</v>
      </c>
      <c r="S312" s="4">
        <v>167920</v>
      </c>
      <c r="T312" s="18">
        <f t="shared" si="20"/>
        <v>3.8430916222563241</v>
      </c>
      <c r="U312" s="18">
        <f t="shared" si="21"/>
        <v>0.39271342246592705</v>
      </c>
      <c r="V312" s="28">
        <f t="shared" si="22"/>
        <v>15.456038589804669</v>
      </c>
      <c r="W312" s="18">
        <f t="shared" si="23"/>
        <v>0.25650600166274701</v>
      </c>
      <c r="X312" s="20">
        <f t="shared" si="24"/>
        <v>0.15577265186671885</v>
      </c>
    </row>
    <row r="313" spans="1:24" s="3" customFormat="1" ht="11.25" customHeight="1" x14ac:dyDescent="0.2">
      <c r="A313" s="2">
        <v>34099</v>
      </c>
      <c r="B313" s="4" t="s">
        <v>19</v>
      </c>
      <c r="C313" s="4" t="s">
        <v>9</v>
      </c>
      <c r="D313" s="4">
        <v>900535843</v>
      </c>
      <c r="E313" s="4" t="s">
        <v>49</v>
      </c>
      <c r="F313" s="4" t="s">
        <v>1023</v>
      </c>
      <c r="G313" s="4" t="s">
        <v>74</v>
      </c>
      <c r="H313" s="4" t="s">
        <v>10</v>
      </c>
      <c r="I313" s="4" t="s">
        <v>1024</v>
      </c>
      <c r="J313" s="4" t="s">
        <v>13</v>
      </c>
      <c r="K313" s="4" t="s">
        <v>325</v>
      </c>
      <c r="L313" s="4" t="s">
        <v>12</v>
      </c>
      <c r="M313" s="4">
        <v>9052172</v>
      </c>
      <c r="N313" s="4">
        <v>12563999</v>
      </c>
      <c r="O313" s="4">
        <v>733836</v>
      </c>
      <c r="P313" s="4">
        <v>7462795</v>
      </c>
      <c r="Q313" s="4">
        <v>5101204</v>
      </c>
      <c r="R313" s="4">
        <v>905603</v>
      </c>
      <c r="S313" s="4">
        <v>57556</v>
      </c>
      <c r="T313" s="18">
        <f t="shared" si="20"/>
        <v>12.335415542437275</v>
      </c>
      <c r="U313" s="18">
        <f t="shared" si="21"/>
        <v>0.59398245733703103</v>
      </c>
      <c r="V313" s="28">
        <f t="shared" si="22"/>
        <v>15.734293557578706</v>
      </c>
      <c r="W313" s="18">
        <f t="shared" si="23"/>
        <v>0.17752730531850913</v>
      </c>
      <c r="X313" s="20">
        <f t="shared" si="24"/>
        <v>7.2079200260999704E-2</v>
      </c>
    </row>
    <row r="314" spans="1:24" s="3" customFormat="1" ht="11.25" customHeight="1" x14ac:dyDescent="0.2">
      <c r="A314" s="2">
        <v>9881</v>
      </c>
      <c r="B314" s="4" t="s">
        <v>19</v>
      </c>
      <c r="C314" s="4" t="s">
        <v>9</v>
      </c>
      <c r="D314" s="4">
        <v>830013234</v>
      </c>
      <c r="E314" s="4" t="s">
        <v>49</v>
      </c>
      <c r="F314" s="4" t="s">
        <v>508</v>
      </c>
      <c r="G314" s="4" t="s">
        <v>74</v>
      </c>
      <c r="H314" s="4" t="s">
        <v>14</v>
      </c>
      <c r="I314" s="4" t="s">
        <v>509</v>
      </c>
      <c r="J314" s="4" t="s">
        <v>11</v>
      </c>
      <c r="K314" s="4" t="s">
        <v>11</v>
      </c>
      <c r="L314" s="4" t="s">
        <v>12</v>
      </c>
      <c r="M314" s="4">
        <v>2337848</v>
      </c>
      <c r="N314" s="4">
        <v>4807261</v>
      </c>
      <c r="O314" s="4">
        <v>699098</v>
      </c>
      <c r="P314" s="4">
        <v>1250116</v>
      </c>
      <c r="Q314" s="4">
        <v>3557145</v>
      </c>
      <c r="R314" s="4">
        <v>1444455</v>
      </c>
      <c r="S314" s="4">
        <v>89693</v>
      </c>
      <c r="T314" s="18">
        <f t="shared" si="20"/>
        <v>3.3440919584950892</v>
      </c>
      <c r="U314" s="18">
        <f t="shared" si="21"/>
        <v>0.26004745737749624</v>
      </c>
      <c r="V314" s="28">
        <f t="shared" si="22"/>
        <v>16.104434013802639</v>
      </c>
      <c r="W314" s="18">
        <f t="shared" si="23"/>
        <v>0.40607144212563728</v>
      </c>
      <c r="X314" s="20">
        <f t="shared" si="24"/>
        <v>0.30047359608725216</v>
      </c>
    </row>
    <row r="315" spans="1:24" s="3" customFormat="1" ht="11.25" customHeight="1" x14ac:dyDescent="0.2">
      <c r="A315" s="2">
        <v>28761</v>
      </c>
      <c r="B315" s="4" t="s">
        <v>19</v>
      </c>
      <c r="C315" s="4" t="s">
        <v>9</v>
      </c>
      <c r="D315" s="4">
        <v>900346138</v>
      </c>
      <c r="E315" s="4" t="s">
        <v>49</v>
      </c>
      <c r="F315" s="4" t="s">
        <v>913</v>
      </c>
      <c r="G315" s="4" t="s">
        <v>74</v>
      </c>
      <c r="H315" s="4" t="s">
        <v>10</v>
      </c>
      <c r="I315" s="4" t="s">
        <v>914</v>
      </c>
      <c r="J315" s="4" t="s">
        <v>11</v>
      </c>
      <c r="K315" s="4" t="s">
        <v>11</v>
      </c>
      <c r="L315" s="4" t="s">
        <v>12</v>
      </c>
      <c r="M315" s="4">
        <v>17292576</v>
      </c>
      <c r="N315" s="4">
        <v>22830038</v>
      </c>
      <c r="O315" s="4">
        <v>2057884</v>
      </c>
      <c r="P315" s="4">
        <v>897157</v>
      </c>
      <c r="Q315" s="4">
        <v>21932881</v>
      </c>
      <c r="R315" s="4">
        <v>770516</v>
      </c>
      <c r="S315" s="4">
        <v>44814</v>
      </c>
      <c r="T315" s="18">
        <f t="shared" si="20"/>
        <v>8.4030858882230479</v>
      </c>
      <c r="U315" s="18">
        <f t="shared" si="21"/>
        <v>3.9297218865776744E-2</v>
      </c>
      <c r="V315" s="28">
        <f t="shared" si="22"/>
        <v>17.19364484312938</v>
      </c>
      <c r="W315" s="18">
        <f t="shared" si="23"/>
        <v>3.513063331716431E-2</v>
      </c>
      <c r="X315" s="20">
        <f t="shared" si="24"/>
        <v>3.3750097130806352E-2</v>
      </c>
    </row>
    <row r="316" spans="1:24" s="3" customFormat="1" ht="11.25" customHeight="1" x14ac:dyDescent="0.2">
      <c r="A316" s="2">
        <v>1523</v>
      </c>
      <c r="B316" s="4" t="s">
        <v>21</v>
      </c>
      <c r="C316" s="4" t="s">
        <v>9</v>
      </c>
      <c r="D316" s="4">
        <v>830070192</v>
      </c>
      <c r="E316" s="4" t="s">
        <v>49</v>
      </c>
      <c r="F316" s="4" t="s">
        <v>121</v>
      </c>
      <c r="G316" s="4" t="s">
        <v>74</v>
      </c>
      <c r="H316" s="4" t="s">
        <v>75</v>
      </c>
      <c r="I316" s="4" t="s">
        <v>122</v>
      </c>
      <c r="J316" s="4" t="s">
        <v>11</v>
      </c>
      <c r="K316" s="4" t="s">
        <v>11</v>
      </c>
      <c r="L316" s="4" t="s">
        <v>12</v>
      </c>
      <c r="M316" s="4">
        <v>32538252</v>
      </c>
      <c r="N316" s="4">
        <v>47357948</v>
      </c>
      <c r="O316" s="4">
        <v>24199426</v>
      </c>
      <c r="P316" s="4">
        <v>24290562</v>
      </c>
      <c r="Q316" s="4">
        <v>23067386</v>
      </c>
      <c r="R316" s="4">
        <v>12492803</v>
      </c>
      <c r="S316" s="4">
        <v>717889</v>
      </c>
      <c r="T316" s="18">
        <f t="shared" si="20"/>
        <v>1.3445877600567882</v>
      </c>
      <c r="U316" s="18">
        <f t="shared" si="21"/>
        <v>0.51291415751375036</v>
      </c>
      <c r="V316" s="28">
        <f t="shared" si="22"/>
        <v>17.40213737778403</v>
      </c>
      <c r="W316" s="18">
        <f t="shared" si="23"/>
        <v>0.5415786166668386</v>
      </c>
      <c r="X316" s="20">
        <f t="shared" si="24"/>
        <v>0.26379527677170472</v>
      </c>
    </row>
    <row r="317" spans="1:24" s="3" customFormat="1" ht="11.25" customHeight="1" x14ac:dyDescent="0.2">
      <c r="A317" s="2">
        <v>37263</v>
      </c>
      <c r="B317" s="4" t="s">
        <v>19</v>
      </c>
      <c r="C317" s="4" t="s">
        <v>9</v>
      </c>
      <c r="D317" s="4">
        <v>900714574</v>
      </c>
      <c r="E317" s="4" t="s">
        <v>49</v>
      </c>
      <c r="F317" s="4" t="s">
        <v>1064</v>
      </c>
      <c r="G317" s="4" t="s">
        <v>78</v>
      </c>
      <c r="H317" s="4" t="s">
        <v>10</v>
      </c>
      <c r="I317" s="4" t="s">
        <v>1065</v>
      </c>
      <c r="J317" s="4" t="s">
        <v>11</v>
      </c>
      <c r="K317" s="4" t="s">
        <v>11</v>
      </c>
      <c r="L317" s="4" t="s">
        <v>12</v>
      </c>
      <c r="M317" s="4">
        <v>3290426</v>
      </c>
      <c r="N317" s="4">
        <v>3290426</v>
      </c>
      <c r="O317" s="4">
        <v>2057884</v>
      </c>
      <c r="P317" s="4">
        <v>1049729</v>
      </c>
      <c r="Q317" s="4">
        <v>2240697</v>
      </c>
      <c r="R317" s="4">
        <v>1166642</v>
      </c>
      <c r="S317" s="4">
        <v>66314</v>
      </c>
      <c r="T317" s="18">
        <f t="shared" si="20"/>
        <v>1.5989365775719138</v>
      </c>
      <c r="U317" s="18">
        <f t="shared" si="21"/>
        <v>0.31902525691202294</v>
      </c>
      <c r="V317" s="28">
        <f t="shared" si="22"/>
        <v>17.592695358446182</v>
      </c>
      <c r="W317" s="18">
        <f t="shared" si="23"/>
        <v>0.52066031239386668</v>
      </c>
      <c r="X317" s="20">
        <f t="shared" si="24"/>
        <v>0.35455652246851926</v>
      </c>
    </row>
    <row r="318" spans="1:24" s="3" customFormat="1" ht="11.25" customHeight="1" x14ac:dyDescent="0.2">
      <c r="A318" s="2">
        <v>39557</v>
      </c>
      <c r="B318" s="4" t="s">
        <v>19</v>
      </c>
      <c r="C318" s="4" t="s">
        <v>9</v>
      </c>
      <c r="D318" s="4">
        <v>900953591</v>
      </c>
      <c r="E318" s="4" t="s">
        <v>49</v>
      </c>
      <c r="F318" s="4" t="s">
        <v>1093</v>
      </c>
      <c r="G318" s="4" t="s">
        <v>74</v>
      </c>
      <c r="H318" s="4" t="s">
        <v>10</v>
      </c>
      <c r="I318" s="4" t="s">
        <v>1094</v>
      </c>
      <c r="J318" s="4" t="s">
        <v>178</v>
      </c>
      <c r="K318" s="4" t="s">
        <v>179</v>
      </c>
      <c r="L318" s="4" t="s">
        <v>12</v>
      </c>
      <c r="M318" s="4">
        <v>4124835</v>
      </c>
      <c r="N318" s="4">
        <v>5556828</v>
      </c>
      <c r="O318" s="4">
        <v>3466556</v>
      </c>
      <c r="P318" s="4">
        <v>1666009</v>
      </c>
      <c r="Q318" s="4">
        <v>3890819</v>
      </c>
      <c r="R318" s="4">
        <v>1245199</v>
      </c>
      <c r="S318" s="4">
        <v>70097</v>
      </c>
      <c r="T318" s="18">
        <f t="shared" si="20"/>
        <v>1.1898942350851969</v>
      </c>
      <c r="U318" s="18">
        <f t="shared" si="21"/>
        <v>0.2998129508417392</v>
      </c>
      <c r="V318" s="28">
        <f t="shared" si="22"/>
        <v>17.763941395494815</v>
      </c>
      <c r="W318" s="18">
        <f t="shared" si="23"/>
        <v>0.32003519053443502</v>
      </c>
      <c r="X318" s="20">
        <f t="shared" si="24"/>
        <v>0.22408449568710784</v>
      </c>
    </row>
    <row r="319" spans="1:24" s="3" customFormat="1" ht="11.25" customHeight="1" x14ac:dyDescent="0.2">
      <c r="A319" s="2">
        <v>22185</v>
      </c>
      <c r="B319" s="4" t="s">
        <v>19</v>
      </c>
      <c r="C319" s="4" t="s">
        <v>9</v>
      </c>
      <c r="D319" s="4">
        <v>900080090</v>
      </c>
      <c r="E319" s="4" t="s">
        <v>49</v>
      </c>
      <c r="F319" s="4" t="s">
        <v>779</v>
      </c>
      <c r="G319" s="4" t="s">
        <v>74</v>
      </c>
      <c r="H319" s="4" t="s">
        <v>14</v>
      </c>
      <c r="I319" s="4" t="s">
        <v>780</v>
      </c>
      <c r="J319" s="4" t="s">
        <v>11</v>
      </c>
      <c r="K319" s="4" t="s">
        <v>11</v>
      </c>
      <c r="L319" s="4" t="s">
        <v>12</v>
      </c>
      <c r="M319" s="4">
        <v>4321873</v>
      </c>
      <c r="N319" s="4">
        <v>4518053</v>
      </c>
      <c r="O319" s="4">
        <v>1198575</v>
      </c>
      <c r="P319" s="4">
        <v>2247471</v>
      </c>
      <c r="Q319" s="4">
        <v>2270582</v>
      </c>
      <c r="R319" s="4">
        <v>2098511</v>
      </c>
      <c r="S319" s="4">
        <v>104596</v>
      </c>
      <c r="T319" s="18">
        <f t="shared" si="20"/>
        <v>3.6058427716246375</v>
      </c>
      <c r="U319" s="18">
        <f t="shared" si="21"/>
        <v>0.49744237174729911</v>
      </c>
      <c r="V319" s="28">
        <f t="shared" si="22"/>
        <v>20.063013881984016</v>
      </c>
      <c r="W319" s="18">
        <f t="shared" si="23"/>
        <v>0.92421722712502785</v>
      </c>
      <c r="X319" s="20">
        <f t="shared" si="24"/>
        <v>0.4644724176542418</v>
      </c>
    </row>
    <row r="320" spans="1:24" s="3" customFormat="1" ht="11.25" customHeight="1" x14ac:dyDescent="0.2">
      <c r="A320" s="2">
        <v>2153</v>
      </c>
      <c r="B320" s="4" t="s">
        <v>21</v>
      </c>
      <c r="C320" s="4" t="s">
        <v>9</v>
      </c>
      <c r="D320" s="4">
        <v>860044349</v>
      </c>
      <c r="E320" s="4" t="s">
        <v>49</v>
      </c>
      <c r="F320" s="4" t="s">
        <v>149</v>
      </c>
      <c r="G320" s="4" t="s">
        <v>74</v>
      </c>
      <c r="H320" s="4" t="s">
        <v>75</v>
      </c>
      <c r="I320" s="4" t="s">
        <v>150</v>
      </c>
      <c r="J320" s="4" t="s">
        <v>11</v>
      </c>
      <c r="K320" s="4" t="s">
        <v>11</v>
      </c>
      <c r="L320" s="4" t="s">
        <v>12</v>
      </c>
      <c r="M320" s="4">
        <v>86512039</v>
      </c>
      <c r="N320" s="4">
        <v>101459809</v>
      </c>
      <c r="O320" s="4">
        <v>35018701</v>
      </c>
      <c r="P320" s="4">
        <v>37202033</v>
      </c>
      <c r="Q320" s="4">
        <v>64257776</v>
      </c>
      <c r="R320" s="4">
        <v>20440661</v>
      </c>
      <c r="S320" s="4">
        <v>989983</v>
      </c>
      <c r="T320" s="18">
        <f t="shared" si="20"/>
        <v>2.4704525447702927</v>
      </c>
      <c r="U320" s="18">
        <f t="shared" si="21"/>
        <v>0.36666768217551049</v>
      </c>
      <c r="V320" s="28">
        <f t="shared" si="22"/>
        <v>20.647486876037267</v>
      </c>
      <c r="W320" s="18">
        <f t="shared" si="23"/>
        <v>0.31810408439906168</v>
      </c>
      <c r="X320" s="20">
        <f t="shared" si="24"/>
        <v>0.20146559708189477</v>
      </c>
    </row>
    <row r="321" spans="1:24" s="3" customFormat="1" ht="11.25" customHeight="1" x14ac:dyDescent="0.2">
      <c r="A321" s="2">
        <v>31459</v>
      </c>
      <c r="B321" s="4" t="s">
        <v>19</v>
      </c>
      <c r="C321" s="4" t="s">
        <v>9</v>
      </c>
      <c r="D321" s="4">
        <v>900433389</v>
      </c>
      <c r="E321" s="4" t="s">
        <v>49</v>
      </c>
      <c r="F321" s="4" t="s">
        <v>974</v>
      </c>
      <c r="G321" s="4" t="s">
        <v>78</v>
      </c>
      <c r="H321" s="4" t="s">
        <v>10</v>
      </c>
      <c r="I321" s="4" t="s">
        <v>975</v>
      </c>
      <c r="J321" s="4" t="s">
        <v>11</v>
      </c>
      <c r="K321" s="4" t="s">
        <v>11</v>
      </c>
      <c r="L321" s="4" t="s">
        <v>12</v>
      </c>
      <c r="M321" s="4">
        <v>1664547</v>
      </c>
      <c r="N321" s="4">
        <v>1786605</v>
      </c>
      <c r="O321" s="4">
        <v>2057884</v>
      </c>
      <c r="P321" s="4">
        <v>695428</v>
      </c>
      <c r="Q321" s="4">
        <v>1091177</v>
      </c>
      <c r="R321" s="4">
        <v>463599</v>
      </c>
      <c r="S321" s="4">
        <v>21270</v>
      </c>
      <c r="T321" s="18">
        <f t="shared" si="20"/>
        <v>0.80886337616697535</v>
      </c>
      <c r="U321" s="18">
        <f t="shared" si="21"/>
        <v>0.38924552433246296</v>
      </c>
      <c r="V321" s="28">
        <f t="shared" si="22"/>
        <v>21.795909732016923</v>
      </c>
      <c r="W321" s="18">
        <f t="shared" si="23"/>
        <v>0.42486141111845283</v>
      </c>
      <c r="X321" s="20">
        <f t="shared" si="24"/>
        <v>0.25948600837902053</v>
      </c>
    </row>
    <row r="322" spans="1:24" s="3" customFormat="1" ht="11.25" customHeight="1" x14ac:dyDescent="0.2">
      <c r="A322" s="2">
        <v>9577</v>
      </c>
      <c r="B322" s="4" t="s">
        <v>19</v>
      </c>
      <c r="C322" s="4" t="s">
        <v>9</v>
      </c>
      <c r="D322" s="4">
        <v>830001241</v>
      </c>
      <c r="E322" s="4" t="s">
        <v>49</v>
      </c>
      <c r="F322" s="4" t="s">
        <v>496</v>
      </c>
      <c r="G322" s="4" t="s">
        <v>78</v>
      </c>
      <c r="H322" s="4" t="s">
        <v>75</v>
      </c>
      <c r="I322" s="4" t="s">
        <v>497</v>
      </c>
      <c r="J322" s="4" t="s">
        <v>23</v>
      </c>
      <c r="K322" s="4" t="s">
        <v>136</v>
      </c>
      <c r="L322" s="4" t="s">
        <v>12</v>
      </c>
      <c r="M322" s="4">
        <v>23351971</v>
      </c>
      <c r="N322" s="4">
        <v>30833735</v>
      </c>
      <c r="O322" s="4">
        <v>2057884</v>
      </c>
      <c r="P322" s="4">
        <v>6858625</v>
      </c>
      <c r="Q322" s="4">
        <v>23975110</v>
      </c>
      <c r="R322" s="4">
        <v>10245428</v>
      </c>
      <c r="S322" s="4">
        <v>468067</v>
      </c>
      <c r="T322" s="18">
        <f t="shared" si="20"/>
        <v>11.34756429419734</v>
      </c>
      <c r="U322" s="18">
        <f t="shared" si="21"/>
        <v>0.22243899417310292</v>
      </c>
      <c r="V322" s="28">
        <f t="shared" si="22"/>
        <v>21.888806517015727</v>
      </c>
      <c r="W322" s="18">
        <f t="shared" si="23"/>
        <v>0.42733601639366825</v>
      </c>
      <c r="X322" s="20">
        <f t="shared" si="24"/>
        <v>0.33227982273312007</v>
      </c>
    </row>
    <row r="323" spans="1:24" s="3" customFormat="1" ht="11.25" customHeight="1" x14ac:dyDescent="0.2">
      <c r="A323" s="2">
        <v>21911</v>
      </c>
      <c r="B323" s="4" t="s">
        <v>19</v>
      </c>
      <c r="C323" s="4" t="s">
        <v>9</v>
      </c>
      <c r="D323" s="4">
        <v>900070751</v>
      </c>
      <c r="E323" s="4" t="s">
        <v>49</v>
      </c>
      <c r="F323" s="4" t="s">
        <v>769</v>
      </c>
      <c r="G323" s="4" t="s">
        <v>74</v>
      </c>
      <c r="H323" s="4" t="s">
        <v>10</v>
      </c>
      <c r="I323" s="4" t="s">
        <v>770</v>
      </c>
      <c r="J323" s="4" t="s">
        <v>13</v>
      </c>
      <c r="K323" s="4" t="s">
        <v>185</v>
      </c>
      <c r="L323" s="4" t="s">
        <v>12</v>
      </c>
      <c r="M323" s="4">
        <v>4599437</v>
      </c>
      <c r="N323" s="4">
        <v>5622245</v>
      </c>
      <c r="O323" s="4">
        <v>3466556</v>
      </c>
      <c r="P323" s="4">
        <v>1944101</v>
      </c>
      <c r="Q323" s="4">
        <v>3678144</v>
      </c>
      <c r="R323" s="4">
        <v>687006</v>
      </c>
      <c r="S323" s="4">
        <v>31185</v>
      </c>
      <c r="T323" s="18">
        <f t="shared" si="20"/>
        <v>1.3268030287120705</v>
      </c>
      <c r="U323" s="18">
        <f t="shared" si="21"/>
        <v>0.34578731449803413</v>
      </c>
      <c r="V323" s="28">
        <f t="shared" si="22"/>
        <v>22.030014430014429</v>
      </c>
      <c r="W323" s="18">
        <f t="shared" si="23"/>
        <v>0.18678061544083102</v>
      </c>
      <c r="X323" s="20">
        <f t="shared" si="24"/>
        <v>0.12219424802725602</v>
      </c>
    </row>
    <row r="324" spans="1:24" s="3" customFormat="1" ht="11.25" customHeight="1" x14ac:dyDescent="0.2">
      <c r="A324" s="2">
        <v>209</v>
      </c>
      <c r="B324" s="4" t="s">
        <v>19</v>
      </c>
      <c r="C324" s="4" t="s">
        <v>9</v>
      </c>
      <c r="D324" s="4">
        <v>800008639</v>
      </c>
      <c r="E324" s="4" t="s">
        <v>49</v>
      </c>
      <c r="F324" s="4" t="s">
        <v>305</v>
      </c>
      <c r="G324" s="4" t="s">
        <v>78</v>
      </c>
      <c r="H324" s="4" t="s">
        <v>14</v>
      </c>
      <c r="I324" s="4" t="s">
        <v>306</v>
      </c>
      <c r="J324" s="4" t="s">
        <v>11</v>
      </c>
      <c r="K324" s="4" t="s">
        <v>11</v>
      </c>
      <c r="L324" s="4" t="s">
        <v>12</v>
      </c>
      <c r="M324" s="4">
        <v>3592277</v>
      </c>
      <c r="N324" s="4">
        <v>5127206</v>
      </c>
      <c r="O324" s="4">
        <v>988514</v>
      </c>
      <c r="P324" s="4">
        <v>988514</v>
      </c>
      <c r="Q324" s="4">
        <v>4138692</v>
      </c>
      <c r="R324" s="4">
        <v>741360</v>
      </c>
      <c r="S324" s="4">
        <v>30331</v>
      </c>
      <c r="T324" s="18">
        <f t="shared" si="20"/>
        <v>3.6340173229716526</v>
      </c>
      <c r="U324" s="18">
        <f t="shared" si="21"/>
        <v>0.19279779279397005</v>
      </c>
      <c r="V324" s="28">
        <f t="shared" si="22"/>
        <v>24.442319738881015</v>
      </c>
      <c r="W324" s="18">
        <f t="shared" si="23"/>
        <v>0.17912905816620323</v>
      </c>
      <c r="X324" s="20">
        <f t="shared" si="24"/>
        <v>0.14459337112649656</v>
      </c>
    </row>
    <row r="325" spans="1:24" s="3" customFormat="1" ht="11.25" customHeight="1" x14ac:dyDescent="0.2">
      <c r="A325" s="2">
        <v>4493</v>
      </c>
      <c r="B325" s="4" t="s">
        <v>21</v>
      </c>
      <c r="C325" s="4" t="s">
        <v>9</v>
      </c>
      <c r="D325" s="4">
        <v>900532903</v>
      </c>
      <c r="E325" s="4" t="s">
        <v>49</v>
      </c>
      <c r="F325" s="4" t="s">
        <v>236</v>
      </c>
      <c r="G325" s="4" t="s">
        <v>74</v>
      </c>
      <c r="H325" s="4" t="s">
        <v>10</v>
      </c>
      <c r="I325" s="4" t="s">
        <v>237</v>
      </c>
      <c r="J325" s="4" t="s">
        <v>11</v>
      </c>
      <c r="K325" s="4" t="s">
        <v>11</v>
      </c>
      <c r="L325" s="4" t="s">
        <v>12</v>
      </c>
      <c r="M325" s="4">
        <v>40181438</v>
      </c>
      <c r="N325" s="4">
        <v>41148807</v>
      </c>
      <c r="O325" s="4">
        <v>23290246</v>
      </c>
      <c r="P325" s="4">
        <v>23290246</v>
      </c>
      <c r="Q325" s="4">
        <v>17858561</v>
      </c>
      <c r="R325" s="4">
        <v>3393155</v>
      </c>
      <c r="S325" s="4">
        <v>134493</v>
      </c>
      <c r="T325" s="18">
        <f t="shared" si="20"/>
        <v>1.7252474705505472</v>
      </c>
      <c r="U325" s="18">
        <f t="shared" si="21"/>
        <v>0.5660005161267494</v>
      </c>
      <c r="V325" s="28">
        <f t="shared" si="22"/>
        <v>25.229231261106527</v>
      </c>
      <c r="W325" s="18">
        <f t="shared" si="23"/>
        <v>0.19000159083366236</v>
      </c>
      <c r="X325" s="20">
        <f t="shared" si="24"/>
        <v>8.2460592356906004E-2</v>
      </c>
    </row>
    <row r="326" spans="1:24" s="3" customFormat="1" ht="11.25" customHeight="1" x14ac:dyDescent="0.2">
      <c r="A326" s="2">
        <v>24805</v>
      </c>
      <c r="B326" s="4" t="s">
        <v>19</v>
      </c>
      <c r="C326" s="4" t="s">
        <v>9</v>
      </c>
      <c r="D326" s="4">
        <v>900185676</v>
      </c>
      <c r="E326" s="4" t="s">
        <v>49</v>
      </c>
      <c r="F326" s="4" t="s">
        <v>836</v>
      </c>
      <c r="G326" s="4" t="s">
        <v>74</v>
      </c>
      <c r="H326" s="4" t="s">
        <v>10</v>
      </c>
      <c r="I326" s="4" t="s">
        <v>837</v>
      </c>
      <c r="J326" s="4" t="s">
        <v>17</v>
      </c>
      <c r="K326" s="4" t="s">
        <v>18</v>
      </c>
      <c r="L326" s="4" t="s">
        <v>12</v>
      </c>
      <c r="M326" s="4">
        <v>2875770</v>
      </c>
      <c r="N326" s="4">
        <v>4027025</v>
      </c>
      <c r="O326" s="4">
        <v>97578</v>
      </c>
      <c r="P326" s="4">
        <v>316220</v>
      </c>
      <c r="Q326" s="4">
        <v>3710805</v>
      </c>
      <c r="R326" s="4">
        <v>221445</v>
      </c>
      <c r="S326" s="4">
        <v>8268</v>
      </c>
      <c r="T326" s="18">
        <f t="shared" si="20"/>
        <v>29.471499723298283</v>
      </c>
      <c r="U326" s="18">
        <f t="shared" si="21"/>
        <v>7.8524469055940793E-2</v>
      </c>
      <c r="V326" s="28">
        <f t="shared" si="22"/>
        <v>26.783381712626994</v>
      </c>
      <c r="W326" s="18">
        <f t="shared" si="23"/>
        <v>5.967573073767013E-2</v>
      </c>
      <c r="X326" s="20">
        <f t="shared" si="24"/>
        <v>5.4989725665969297E-2</v>
      </c>
    </row>
    <row r="327" spans="1:24" s="3" customFormat="1" ht="11.25" customHeight="1" x14ac:dyDescent="0.2">
      <c r="A327" s="2">
        <v>15071</v>
      </c>
      <c r="B327" s="4" t="s">
        <v>19</v>
      </c>
      <c r="C327" s="4" t="s">
        <v>9</v>
      </c>
      <c r="D327" s="4">
        <v>860031068</v>
      </c>
      <c r="E327" s="4" t="s">
        <v>49</v>
      </c>
      <c r="F327" s="4" t="s">
        <v>654</v>
      </c>
      <c r="G327" s="4" t="s">
        <v>74</v>
      </c>
      <c r="H327" s="4" t="s">
        <v>75</v>
      </c>
      <c r="I327" s="4" t="s">
        <v>655</v>
      </c>
      <c r="J327" s="4" t="s">
        <v>11</v>
      </c>
      <c r="K327" s="4" t="s">
        <v>11</v>
      </c>
      <c r="L327" s="4" t="s">
        <v>12</v>
      </c>
      <c r="M327" s="4">
        <v>60641232</v>
      </c>
      <c r="N327" s="4">
        <v>70637613</v>
      </c>
      <c r="O327" s="4">
        <v>3466556</v>
      </c>
      <c r="P327" s="4">
        <v>21680266</v>
      </c>
      <c r="Q327" s="4">
        <v>48957347</v>
      </c>
      <c r="R327" s="4">
        <v>33935028</v>
      </c>
      <c r="S327" s="4">
        <v>1251655</v>
      </c>
      <c r="T327" s="18">
        <f t="shared" si="20"/>
        <v>17.493221514379112</v>
      </c>
      <c r="U327" s="18">
        <f t="shared" si="21"/>
        <v>0.30692240407387494</v>
      </c>
      <c r="V327" s="28">
        <f t="shared" si="22"/>
        <v>27.11212594524849</v>
      </c>
      <c r="W327" s="18">
        <f t="shared" si="23"/>
        <v>0.69315496201213678</v>
      </c>
      <c r="X327" s="20">
        <f t="shared" si="24"/>
        <v>0.48041017467563635</v>
      </c>
    </row>
    <row r="328" spans="1:24" s="3" customFormat="1" ht="11.25" customHeight="1" x14ac:dyDescent="0.2">
      <c r="A328" s="2">
        <v>23099</v>
      </c>
      <c r="B328" s="4" t="s">
        <v>19</v>
      </c>
      <c r="C328" s="4" t="s">
        <v>9</v>
      </c>
      <c r="D328" s="4">
        <v>900117307</v>
      </c>
      <c r="E328" s="4" t="s">
        <v>49</v>
      </c>
      <c r="F328" s="4" t="s">
        <v>797</v>
      </c>
      <c r="G328" s="4" t="s">
        <v>74</v>
      </c>
      <c r="H328" s="4" t="s">
        <v>10</v>
      </c>
      <c r="I328" s="4" t="s">
        <v>798</v>
      </c>
      <c r="J328" s="4" t="s">
        <v>11</v>
      </c>
      <c r="K328" s="4" t="s">
        <v>11</v>
      </c>
      <c r="L328" s="4" t="s">
        <v>12</v>
      </c>
      <c r="M328" s="4">
        <v>2085820</v>
      </c>
      <c r="N328" s="4">
        <v>4407273</v>
      </c>
      <c r="O328" s="4">
        <v>20892440</v>
      </c>
      <c r="P328" s="4">
        <v>2365055</v>
      </c>
      <c r="Q328" s="4">
        <v>2042218</v>
      </c>
      <c r="R328" s="4">
        <v>305690</v>
      </c>
      <c r="S328" s="4">
        <v>11053</v>
      </c>
      <c r="T328" s="18">
        <f t="shared" si="20"/>
        <v>9.9836112967178564E-2</v>
      </c>
      <c r="U328" s="18">
        <f t="shared" si="21"/>
        <v>0.53662548246954522</v>
      </c>
      <c r="V328" s="28">
        <f t="shared" si="22"/>
        <v>27.656744775174161</v>
      </c>
      <c r="W328" s="18">
        <f t="shared" si="23"/>
        <v>0.1496852931469608</v>
      </c>
      <c r="X328" s="20">
        <f t="shared" si="24"/>
        <v>6.9360350493377645E-2</v>
      </c>
    </row>
    <row r="329" spans="1:24" s="3" customFormat="1" ht="11.25" customHeight="1" x14ac:dyDescent="0.2">
      <c r="A329" s="2">
        <v>26955</v>
      </c>
      <c r="B329" s="4" t="s">
        <v>19</v>
      </c>
      <c r="C329" s="4" t="s">
        <v>9</v>
      </c>
      <c r="D329" s="4">
        <v>900274752</v>
      </c>
      <c r="E329" s="4" t="s">
        <v>49</v>
      </c>
      <c r="F329" s="4" t="s">
        <v>872</v>
      </c>
      <c r="G329" s="4" t="s">
        <v>74</v>
      </c>
      <c r="H329" s="4" t="s">
        <v>10</v>
      </c>
      <c r="I329" s="4" t="s">
        <v>873</v>
      </c>
      <c r="J329" s="4" t="s">
        <v>11</v>
      </c>
      <c r="K329" s="4" t="s">
        <v>11</v>
      </c>
      <c r="L329" s="4" t="s">
        <v>12</v>
      </c>
      <c r="M329" s="4">
        <v>4023036</v>
      </c>
      <c r="N329" s="4">
        <v>5740741</v>
      </c>
      <c r="O329" s="4">
        <v>1730981</v>
      </c>
      <c r="P329" s="4">
        <v>4360190</v>
      </c>
      <c r="Q329" s="4">
        <v>1380551</v>
      </c>
      <c r="R329" s="4">
        <v>270274</v>
      </c>
      <c r="S329" s="4">
        <v>9638</v>
      </c>
      <c r="T329" s="18">
        <f t="shared" si="20"/>
        <v>2.3241364289960433</v>
      </c>
      <c r="U329" s="18">
        <f t="shared" si="21"/>
        <v>0.75951693344117077</v>
      </c>
      <c r="V329" s="28">
        <f t="shared" si="22"/>
        <v>28.042539946046897</v>
      </c>
      <c r="W329" s="18">
        <f t="shared" si="23"/>
        <v>0.19577255747886171</v>
      </c>
      <c r="X329" s="20">
        <f t="shared" si="24"/>
        <v>4.7079984970581322E-2</v>
      </c>
    </row>
    <row r="330" spans="1:24" s="3" customFormat="1" ht="11.25" customHeight="1" x14ac:dyDescent="0.2">
      <c r="A330" s="2">
        <v>2371</v>
      </c>
      <c r="B330" s="4" t="s">
        <v>21</v>
      </c>
      <c r="C330" s="4" t="s">
        <v>9</v>
      </c>
      <c r="D330" s="4">
        <v>860511571</v>
      </c>
      <c r="E330" s="4" t="s">
        <v>49</v>
      </c>
      <c r="F330" s="4" t="s">
        <v>167</v>
      </c>
      <c r="G330" s="4" t="s">
        <v>74</v>
      </c>
      <c r="H330" s="4" t="s">
        <v>14</v>
      </c>
      <c r="I330" s="4" t="s">
        <v>168</v>
      </c>
      <c r="J330" s="4" t="s">
        <v>11</v>
      </c>
      <c r="K330" s="4" t="s">
        <v>11</v>
      </c>
      <c r="L330" s="4" t="s">
        <v>12</v>
      </c>
      <c r="M330" s="4">
        <v>61619479</v>
      </c>
      <c r="N330" s="4">
        <v>84574004</v>
      </c>
      <c r="O330" s="4">
        <v>3087267</v>
      </c>
      <c r="P330" s="4">
        <v>7689766</v>
      </c>
      <c r="Q330" s="4">
        <v>76884238</v>
      </c>
      <c r="R330" s="4">
        <v>12224443</v>
      </c>
      <c r="S330" s="4">
        <v>428926</v>
      </c>
      <c r="T330" s="18">
        <f t="shared" si="20"/>
        <v>19.959232227079809</v>
      </c>
      <c r="U330" s="18">
        <f t="shared" si="21"/>
        <v>9.0923518295290828E-2</v>
      </c>
      <c r="V330" s="28">
        <f t="shared" si="22"/>
        <v>28.500121233033205</v>
      </c>
      <c r="W330" s="18">
        <f t="shared" si="23"/>
        <v>0.15899803806340645</v>
      </c>
      <c r="X330" s="20">
        <f t="shared" si="24"/>
        <v>0.14454137704063297</v>
      </c>
    </row>
    <row r="331" spans="1:24" s="3" customFormat="1" ht="11.25" customHeight="1" x14ac:dyDescent="0.2">
      <c r="A331" s="2">
        <v>12533</v>
      </c>
      <c r="B331" s="4" t="s">
        <v>19</v>
      </c>
      <c r="C331" s="4" t="s">
        <v>9</v>
      </c>
      <c r="D331" s="4">
        <v>830106465</v>
      </c>
      <c r="E331" s="4" t="s">
        <v>49</v>
      </c>
      <c r="F331" s="4" t="s">
        <v>592</v>
      </c>
      <c r="G331" s="4" t="s">
        <v>74</v>
      </c>
      <c r="H331" s="4" t="s">
        <v>14</v>
      </c>
      <c r="I331" s="4" t="s">
        <v>593</v>
      </c>
      <c r="J331" s="4" t="s">
        <v>11</v>
      </c>
      <c r="K331" s="4" t="s">
        <v>11</v>
      </c>
      <c r="L331" s="4" t="s">
        <v>12</v>
      </c>
      <c r="M331" s="4">
        <v>1041905</v>
      </c>
      <c r="N331" s="4">
        <v>2309700</v>
      </c>
      <c r="O331" s="4">
        <v>1484025</v>
      </c>
      <c r="P331" s="4">
        <v>271716</v>
      </c>
      <c r="Q331" s="4">
        <v>2037984</v>
      </c>
      <c r="R331" s="4">
        <v>136987</v>
      </c>
      <c r="S331" s="4">
        <v>4612</v>
      </c>
      <c r="T331" s="18">
        <f t="shared" si="20"/>
        <v>0.70208049055777366</v>
      </c>
      <c r="U331" s="18">
        <f t="shared" si="21"/>
        <v>0.11764125211066372</v>
      </c>
      <c r="V331" s="28">
        <f t="shared" si="22"/>
        <v>29.702298352124892</v>
      </c>
      <c r="W331" s="18">
        <f t="shared" si="23"/>
        <v>6.7216916325152698E-2</v>
      </c>
      <c r="X331" s="20">
        <f t="shared" si="24"/>
        <v>5.9309434125644024E-2</v>
      </c>
    </row>
    <row r="332" spans="1:24" s="3" customFormat="1" ht="11.25" customHeight="1" x14ac:dyDescent="0.2">
      <c r="A332" s="2">
        <v>3119</v>
      </c>
      <c r="B332" s="4" t="s">
        <v>19</v>
      </c>
      <c r="C332" s="4" t="s">
        <v>9</v>
      </c>
      <c r="D332" s="4">
        <v>800172957</v>
      </c>
      <c r="E332" s="4" t="s">
        <v>49</v>
      </c>
      <c r="F332" s="4" t="s">
        <v>366</v>
      </c>
      <c r="G332" s="4" t="s">
        <v>78</v>
      </c>
      <c r="H332" s="4" t="s">
        <v>10</v>
      </c>
      <c r="I332" s="4" t="s">
        <v>367</v>
      </c>
      <c r="J332" s="4" t="s">
        <v>368</v>
      </c>
      <c r="K332" s="4" t="s">
        <v>369</v>
      </c>
      <c r="L332" s="4" t="s">
        <v>12</v>
      </c>
      <c r="M332" s="4">
        <v>6487916</v>
      </c>
      <c r="N332" s="4">
        <v>9137743</v>
      </c>
      <c r="O332" s="4">
        <v>2375210</v>
      </c>
      <c r="P332" s="4">
        <v>2477954</v>
      </c>
      <c r="Q332" s="4">
        <v>6659789</v>
      </c>
      <c r="R332" s="4">
        <v>2787510</v>
      </c>
      <c r="S332" s="4">
        <v>93200</v>
      </c>
      <c r="T332" s="18">
        <f t="shared" ref="T332:T395" si="25">M332/O332</f>
        <v>2.7315125820453772</v>
      </c>
      <c r="U332" s="18">
        <f t="shared" ref="U332:U395" si="26">P332/N332</f>
        <v>0.27117790465326064</v>
      </c>
      <c r="V332" s="28">
        <f t="shared" ref="V332:V365" si="27">R332/S332</f>
        <v>29.908905579399143</v>
      </c>
      <c r="W332" s="18">
        <f t="shared" ref="W332:W395" si="28">R332/Q332</f>
        <v>0.41855830567605068</v>
      </c>
      <c r="X332" s="20">
        <f t="shared" ref="X332:X395" si="29">R332/N332</f>
        <v>0.3050545413676003</v>
      </c>
    </row>
    <row r="333" spans="1:24" s="3" customFormat="1" ht="11.25" customHeight="1" x14ac:dyDescent="0.2">
      <c r="A333" s="2">
        <v>14515</v>
      </c>
      <c r="B333" s="4" t="s">
        <v>19</v>
      </c>
      <c r="C333" s="4" t="s">
        <v>9</v>
      </c>
      <c r="D333" s="4">
        <v>860000065</v>
      </c>
      <c r="E333" s="4" t="s">
        <v>49</v>
      </c>
      <c r="F333" s="4" t="s">
        <v>630</v>
      </c>
      <c r="G333" s="4" t="s">
        <v>74</v>
      </c>
      <c r="H333" s="4" t="s">
        <v>75</v>
      </c>
      <c r="I333" s="4" t="s">
        <v>631</v>
      </c>
      <c r="J333" s="4" t="s">
        <v>11</v>
      </c>
      <c r="K333" s="4" t="s">
        <v>11</v>
      </c>
      <c r="L333" s="4" t="s">
        <v>12</v>
      </c>
      <c r="M333" s="4">
        <v>12694991</v>
      </c>
      <c r="N333" s="4">
        <v>16137726</v>
      </c>
      <c r="O333" s="4">
        <v>733836</v>
      </c>
      <c r="P333" s="4">
        <v>2903737</v>
      </c>
      <c r="Q333" s="4">
        <v>13233989</v>
      </c>
      <c r="R333" s="4">
        <v>699673</v>
      </c>
      <c r="S333" s="4">
        <v>23209</v>
      </c>
      <c r="T333" s="18">
        <f t="shared" si="25"/>
        <v>17.299493347287406</v>
      </c>
      <c r="U333" s="18">
        <f t="shared" si="26"/>
        <v>0.17993470703369235</v>
      </c>
      <c r="V333" s="28">
        <f t="shared" si="27"/>
        <v>30.146624154422852</v>
      </c>
      <c r="W333" s="18">
        <f t="shared" si="28"/>
        <v>5.2869395614580005E-2</v>
      </c>
      <c r="X333" s="20">
        <f t="shared" si="29"/>
        <v>4.3356356403622169E-2</v>
      </c>
    </row>
    <row r="334" spans="1:24" s="3" customFormat="1" ht="11.25" customHeight="1" x14ac:dyDescent="0.2">
      <c r="A334" s="2"/>
      <c r="B334" s="4"/>
      <c r="C334" s="4"/>
      <c r="D334" s="33"/>
      <c r="E334" s="33"/>
      <c r="F334" s="33" t="s">
        <v>1130</v>
      </c>
      <c r="G334" s="32" t="s">
        <v>1133</v>
      </c>
      <c r="H334" s="4"/>
      <c r="I334" s="4"/>
      <c r="J334" s="4"/>
      <c r="K334" s="4"/>
      <c r="L334" s="4"/>
      <c r="M334" s="4">
        <v>2114597968</v>
      </c>
      <c r="N334" s="4">
        <v>3111413552</v>
      </c>
      <c r="O334" s="4">
        <v>228622347</v>
      </c>
      <c r="P334" s="4">
        <v>428816112</v>
      </c>
      <c r="Q334" s="4">
        <v>2682597440</v>
      </c>
      <c r="R334" s="4">
        <v>863528015</v>
      </c>
      <c r="S334" s="4">
        <v>27406580</v>
      </c>
      <c r="T334" s="18">
        <f t="shared" si="25"/>
        <v>9.249305659520676</v>
      </c>
      <c r="U334" s="18">
        <f t="shared" si="26"/>
        <v>0.137820352336114</v>
      </c>
      <c r="V334" s="28">
        <f t="shared" si="27"/>
        <v>31.508054452616854</v>
      </c>
      <c r="W334" s="18">
        <f t="shared" si="28"/>
        <v>0.32189996237378055</v>
      </c>
      <c r="X334" s="20">
        <f t="shared" si="29"/>
        <v>0.27753559614244427</v>
      </c>
    </row>
    <row r="335" spans="1:24" s="3" customFormat="1" ht="11.25" customHeight="1" x14ac:dyDescent="0.2">
      <c r="A335" s="2">
        <v>16179</v>
      </c>
      <c r="B335" s="4" t="s">
        <v>19</v>
      </c>
      <c r="C335" s="4" t="s">
        <v>9</v>
      </c>
      <c r="D335" s="4">
        <v>860090324</v>
      </c>
      <c r="E335" s="4" t="s">
        <v>49</v>
      </c>
      <c r="F335" s="4" t="s">
        <v>672</v>
      </c>
      <c r="G335" s="4" t="s">
        <v>74</v>
      </c>
      <c r="H335" s="4" t="s">
        <v>10</v>
      </c>
      <c r="I335" s="4" t="s">
        <v>673</v>
      </c>
      <c r="J335" s="4" t="s">
        <v>11</v>
      </c>
      <c r="K335" s="4" t="s">
        <v>11</v>
      </c>
      <c r="L335" s="4" t="s">
        <v>12</v>
      </c>
      <c r="M335" s="4">
        <v>41501609</v>
      </c>
      <c r="N335" s="4">
        <v>44223689</v>
      </c>
      <c r="O335" s="4">
        <v>1484025</v>
      </c>
      <c r="P335" s="4">
        <v>29984633</v>
      </c>
      <c r="Q335" s="4">
        <v>14239056</v>
      </c>
      <c r="R335" s="4">
        <v>8460091</v>
      </c>
      <c r="S335" s="4">
        <v>267104</v>
      </c>
      <c r="T335" s="18">
        <f t="shared" si="25"/>
        <v>27.965572682400904</v>
      </c>
      <c r="U335" s="18">
        <f t="shared" si="26"/>
        <v>0.67802197595953606</v>
      </c>
      <c r="V335" s="28">
        <f t="shared" si="27"/>
        <v>31.673396879118247</v>
      </c>
      <c r="W335" s="18">
        <f t="shared" si="28"/>
        <v>0.59414690131143522</v>
      </c>
      <c r="X335" s="20">
        <f t="shared" si="29"/>
        <v>0.19130224527402045</v>
      </c>
    </row>
    <row r="336" spans="1:24" s="3" customFormat="1" ht="11.25" customHeight="1" x14ac:dyDescent="0.2">
      <c r="A336" s="2">
        <v>28905</v>
      </c>
      <c r="B336" s="4" t="s">
        <v>19</v>
      </c>
      <c r="C336" s="4" t="s">
        <v>9</v>
      </c>
      <c r="D336" s="4">
        <v>900352229</v>
      </c>
      <c r="E336" s="4" t="s">
        <v>49</v>
      </c>
      <c r="F336" s="4" t="s">
        <v>921</v>
      </c>
      <c r="G336" s="4" t="s">
        <v>74</v>
      </c>
      <c r="H336" s="4" t="s">
        <v>10</v>
      </c>
      <c r="I336" s="4" t="s">
        <v>922</v>
      </c>
      <c r="J336" s="4" t="s">
        <v>15</v>
      </c>
      <c r="K336" s="4" t="s">
        <v>16</v>
      </c>
      <c r="L336" s="4" t="s">
        <v>12</v>
      </c>
      <c r="M336" s="4">
        <v>2788274</v>
      </c>
      <c r="N336" s="4">
        <v>2924507</v>
      </c>
      <c r="O336" s="4">
        <v>1730981</v>
      </c>
      <c r="P336" s="4">
        <v>325664</v>
      </c>
      <c r="Q336" s="4">
        <v>2598843</v>
      </c>
      <c r="R336" s="4">
        <v>574450</v>
      </c>
      <c r="S336" s="4">
        <v>14962</v>
      </c>
      <c r="T336" s="18">
        <f t="shared" si="25"/>
        <v>1.6108056645335795</v>
      </c>
      <c r="U336" s="18">
        <f t="shared" si="26"/>
        <v>0.11135688852856225</v>
      </c>
      <c r="V336" s="28">
        <f t="shared" si="27"/>
        <v>38.393931292607938</v>
      </c>
      <c r="W336" s="18">
        <f t="shared" si="28"/>
        <v>0.22104067079080961</v>
      </c>
      <c r="X336" s="20">
        <f t="shared" si="29"/>
        <v>0.19642626945327879</v>
      </c>
    </row>
    <row r="337" spans="1:24" s="3" customFormat="1" ht="11.25" customHeight="1" x14ac:dyDescent="0.2">
      <c r="A337" s="2">
        <v>1487</v>
      </c>
      <c r="B337" s="4" t="s">
        <v>21</v>
      </c>
      <c r="C337" s="4" t="s">
        <v>9</v>
      </c>
      <c r="D337" s="4">
        <v>830060331</v>
      </c>
      <c r="E337" s="4" t="s">
        <v>49</v>
      </c>
      <c r="F337" s="4" t="s">
        <v>115</v>
      </c>
      <c r="G337" s="4" t="s">
        <v>74</v>
      </c>
      <c r="H337" s="4" t="s">
        <v>10</v>
      </c>
      <c r="I337" s="4" t="s">
        <v>116</v>
      </c>
      <c r="J337" s="4" t="s">
        <v>23</v>
      </c>
      <c r="K337" s="4" t="s">
        <v>117</v>
      </c>
      <c r="L337" s="4" t="s">
        <v>12</v>
      </c>
      <c r="M337" s="4">
        <v>383180781</v>
      </c>
      <c r="N337" s="4">
        <v>524928584</v>
      </c>
      <c r="O337" s="4">
        <v>347268080</v>
      </c>
      <c r="P337" s="4">
        <v>385140335</v>
      </c>
      <c r="Q337" s="4">
        <v>139788249</v>
      </c>
      <c r="R337" s="4">
        <v>47932548</v>
      </c>
      <c r="S337" s="4">
        <v>1211701</v>
      </c>
      <c r="T337" s="18">
        <f t="shared" si="25"/>
        <v>1.1034149208300401</v>
      </c>
      <c r="U337" s="18">
        <f t="shared" si="26"/>
        <v>0.73370044371597798</v>
      </c>
      <c r="V337" s="28">
        <f t="shared" si="27"/>
        <v>39.558065892493282</v>
      </c>
      <c r="W337" s="18">
        <f t="shared" si="28"/>
        <v>0.34289397243970055</v>
      </c>
      <c r="X337" s="20">
        <f t="shared" si="29"/>
        <v>9.1312512713157948E-2</v>
      </c>
    </row>
    <row r="338" spans="1:24" s="3" customFormat="1" ht="11.25" customHeight="1" x14ac:dyDescent="0.2">
      <c r="A338" s="2">
        <v>4131</v>
      </c>
      <c r="B338" s="4" t="s">
        <v>21</v>
      </c>
      <c r="C338" s="4" t="s">
        <v>9</v>
      </c>
      <c r="D338" s="4">
        <v>900412189</v>
      </c>
      <c r="E338" s="4" t="s">
        <v>49</v>
      </c>
      <c r="F338" s="4" t="s">
        <v>217</v>
      </c>
      <c r="G338" s="4" t="s">
        <v>78</v>
      </c>
      <c r="H338" s="4" t="s">
        <v>10</v>
      </c>
      <c r="I338" s="4" t="s">
        <v>218</v>
      </c>
      <c r="J338" s="4" t="s">
        <v>11</v>
      </c>
      <c r="K338" s="4" t="s">
        <v>11</v>
      </c>
      <c r="L338" s="4" t="s">
        <v>12</v>
      </c>
      <c r="M338" s="4">
        <v>9386083</v>
      </c>
      <c r="N338" s="4">
        <v>11272388</v>
      </c>
      <c r="O338" s="4">
        <v>8775433</v>
      </c>
      <c r="P338" s="4">
        <v>8786777</v>
      </c>
      <c r="Q338" s="4">
        <v>2485611</v>
      </c>
      <c r="R338" s="4">
        <v>1702843</v>
      </c>
      <c r="S338" s="4">
        <v>42323</v>
      </c>
      <c r="T338" s="18">
        <f t="shared" si="25"/>
        <v>1.0695863098721168</v>
      </c>
      <c r="U338" s="18">
        <f t="shared" si="26"/>
        <v>0.77949561352927166</v>
      </c>
      <c r="V338" s="28">
        <f t="shared" si="27"/>
        <v>40.234458804905131</v>
      </c>
      <c r="W338" s="18">
        <f t="shared" si="28"/>
        <v>0.68508024787466748</v>
      </c>
      <c r="X338" s="20">
        <f t="shared" si="29"/>
        <v>0.151063199740818</v>
      </c>
    </row>
    <row r="339" spans="1:24" s="3" customFormat="1" ht="11.25" customHeight="1" x14ac:dyDescent="0.2">
      <c r="A339" s="2">
        <v>1057</v>
      </c>
      <c r="B339" s="4" t="s">
        <v>24</v>
      </c>
      <c r="C339" s="4" t="s">
        <v>9</v>
      </c>
      <c r="D339" s="4">
        <v>860350543</v>
      </c>
      <c r="E339" s="4" t="s">
        <v>49</v>
      </c>
      <c r="F339" s="4" t="s">
        <v>292</v>
      </c>
      <c r="G339" s="4" t="s">
        <v>74</v>
      </c>
      <c r="H339" s="4" t="s">
        <v>75</v>
      </c>
      <c r="I339" s="4" t="s">
        <v>293</v>
      </c>
      <c r="J339" s="4" t="s">
        <v>11</v>
      </c>
      <c r="K339" s="4" t="s">
        <v>11</v>
      </c>
      <c r="L339" s="4" t="s">
        <v>12</v>
      </c>
      <c r="M339" s="4">
        <v>97302848</v>
      </c>
      <c r="N339" s="4">
        <v>124235761</v>
      </c>
      <c r="O339" s="4">
        <v>22903136</v>
      </c>
      <c r="P339" s="4">
        <v>32455932</v>
      </c>
      <c r="Q339" s="4">
        <v>91779829</v>
      </c>
      <c r="R339" s="4">
        <v>24810281</v>
      </c>
      <c r="S339" s="4">
        <v>565489</v>
      </c>
      <c r="T339" s="18">
        <f t="shared" si="25"/>
        <v>4.24845086716509</v>
      </c>
      <c r="U339" s="18">
        <f t="shared" si="26"/>
        <v>0.26124468300234421</v>
      </c>
      <c r="V339" s="28">
        <f t="shared" si="27"/>
        <v>43.87402937988184</v>
      </c>
      <c r="W339" s="18">
        <f t="shared" si="28"/>
        <v>0.27032389655029754</v>
      </c>
      <c r="X339" s="20">
        <f t="shared" si="29"/>
        <v>0.19970321588805659</v>
      </c>
    </row>
    <row r="340" spans="1:24" s="3" customFormat="1" ht="11.25" customHeight="1" x14ac:dyDescent="0.2">
      <c r="A340" s="2">
        <v>1631</v>
      </c>
      <c r="B340" s="4" t="s">
        <v>21</v>
      </c>
      <c r="C340" s="4" t="s">
        <v>9</v>
      </c>
      <c r="D340" s="4">
        <v>830093986</v>
      </c>
      <c r="E340" s="4" t="s">
        <v>49</v>
      </c>
      <c r="F340" s="4" t="s">
        <v>130</v>
      </c>
      <c r="G340" s="4" t="s">
        <v>74</v>
      </c>
      <c r="H340" s="4" t="s">
        <v>75</v>
      </c>
      <c r="I340" s="4" t="s">
        <v>131</v>
      </c>
      <c r="J340" s="4" t="s">
        <v>11</v>
      </c>
      <c r="K340" s="4" t="s">
        <v>11</v>
      </c>
      <c r="L340" s="4" t="s">
        <v>12</v>
      </c>
      <c r="M340" s="4">
        <v>27991460</v>
      </c>
      <c r="N340" s="4">
        <v>31594974</v>
      </c>
      <c r="O340" s="4">
        <v>14601221</v>
      </c>
      <c r="P340" s="4">
        <v>15197289</v>
      </c>
      <c r="Q340" s="4">
        <v>16397685</v>
      </c>
      <c r="R340" s="4">
        <v>24031679</v>
      </c>
      <c r="S340" s="4">
        <v>526272</v>
      </c>
      <c r="T340" s="18">
        <f t="shared" si="25"/>
        <v>1.9170629634329897</v>
      </c>
      <c r="U340" s="18">
        <f t="shared" si="26"/>
        <v>0.48100337097919432</v>
      </c>
      <c r="V340" s="28">
        <f t="shared" si="27"/>
        <v>45.663989343913414</v>
      </c>
      <c r="W340" s="18">
        <f t="shared" si="28"/>
        <v>1.4655531558265695</v>
      </c>
      <c r="X340" s="20">
        <f t="shared" si="29"/>
        <v>0.76061714752479304</v>
      </c>
    </row>
    <row r="341" spans="1:24" s="3" customFormat="1" ht="11.25" customHeight="1" x14ac:dyDescent="0.2">
      <c r="A341" s="2">
        <v>25001</v>
      </c>
      <c r="B341" s="4" t="s">
        <v>19</v>
      </c>
      <c r="C341" s="4" t="s">
        <v>9</v>
      </c>
      <c r="D341" s="4">
        <v>900193129</v>
      </c>
      <c r="E341" s="4" t="s">
        <v>49</v>
      </c>
      <c r="F341" s="4" t="s">
        <v>838</v>
      </c>
      <c r="G341" s="4" t="s">
        <v>74</v>
      </c>
      <c r="H341" s="4" t="s">
        <v>10</v>
      </c>
      <c r="I341" s="4" t="s">
        <v>839</v>
      </c>
      <c r="J341" s="4" t="s">
        <v>11</v>
      </c>
      <c r="K341" s="4" t="s">
        <v>11</v>
      </c>
      <c r="L341" s="4" t="s">
        <v>12</v>
      </c>
      <c r="M341" s="4">
        <v>25085361</v>
      </c>
      <c r="N341" s="4">
        <v>26672410</v>
      </c>
      <c r="O341" s="4">
        <v>731046</v>
      </c>
      <c r="P341" s="4">
        <v>11079297</v>
      </c>
      <c r="Q341" s="4">
        <v>15593113</v>
      </c>
      <c r="R341" s="4">
        <v>5777909</v>
      </c>
      <c r="S341" s="4">
        <v>124238</v>
      </c>
      <c r="T341" s="18">
        <f t="shared" si="25"/>
        <v>34.314340000492443</v>
      </c>
      <c r="U341" s="18">
        <f t="shared" si="26"/>
        <v>0.41538417413349599</v>
      </c>
      <c r="V341" s="28">
        <f t="shared" si="27"/>
        <v>46.50677731450925</v>
      </c>
      <c r="W341" s="18">
        <f t="shared" si="28"/>
        <v>0.37054236700522852</v>
      </c>
      <c r="X341" s="20">
        <f t="shared" si="29"/>
        <v>0.21662493190529089</v>
      </c>
    </row>
    <row r="342" spans="1:24" s="3" customFormat="1" ht="11.25" customHeight="1" x14ac:dyDescent="0.2">
      <c r="A342" s="2">
        <v>1405</v>
      </c>
      <c r="B342" s="4" t="s">
        <v>28</v>
      </c>
      <c r="C342" s="4" t="s">
        <v>9</v>
      </c>
      <c r="D342" s="4">
        <v>832003079</v>
      </c>
      <c r="E342" s="4" t="s">
        <v>49</v>
      </c>
      <c r="F342" s="4" t="s">
        <v>1120</v>
      </c>
      <c r="G342" s="4" t="s">
        <v>74</v>
      </c>
      <c r="H342" s="4" t="s">
        <v>10</v>
      </c>
      <c r="I342" s="4" t="s">
        <v>1121</v>
      </c>
      <c r="J342" s="4" t="s">
        <v>11</v>
      </c>
      <c r="K342" s="4" t="s">
        <v>11</v>
      </c>
      <c r="L342" s="4" t="s">
        <v>12</v>
      </c>
      <c r="M342" s="4">
        <v>18912185</v>
      </c>
      <c r="N342" s="4">
        <v>22747772</v>
      </c>
      <c r="O342" s="4">
        <v>11267134</v>
      </c>
      <c r="P342" s="4">
        <v>12163744</v>
      </c>
      <c r="Q342" s="4">
        <v>10584028</v>
      </c>
      <c r="R342" s="4">
        <v>4612150</v>
      </c>
      <c r="S342" s="4">
        <v>96926</v>
      </c>
      <c r="T342" s="18">
        <f t="shared" si="25"/>
        <v>1.6785266776804111</v>
      </c>
      <c r="U342" s="18">
        <f t="shared" si="26"/>
        <v>0.53472243347612236</v>
      </c>
      <c r="V342" s="28">
        <f t="shared" si="27"/>
        <v>47.584239522935022</v>
      </c>
      <c r="W342" s="18">
        <f t="shared" si="28"/>
        <v>0.43576509812710246</v>
      </c>
      <c r="X342" s="20">
        <f t="shared" si="29"/>
        <v>0.20275172443261696</v>
      </c>
    </row>
    <row r="343" spans="1:24" s="3" customFormat="1" ht="11.25" customHeight="1" x14ac:dyDescent="0.2">
      <c r="A343" s="2">
        <v>2343</v>
      </c>
      <c r="B343" s="4" t="s">
        <v>21</v>
      </c>
      <c r="C343" s="4" t="s">
        <v>9</v>
      </c>
      <c r="D343" s="4">
        <v>860506831</v>
      </c>
      <c r="E343" s="4" t="s">
        <v>49</v>
      </c>
      <c r="F343" s="4" t="s">
        <v>163</v>
      </c>
      <c r="G343" s="4" t="s">
        <v>74</v>
      </c>
      <c r="H343" s="4" t="s">
        <v>10</v>
      </c>
      <c r="I343" s="4" t="s">
        <v>164</v>
      </c>
      <c r="J343" s="4" t="s">
        <v>11</v>
      </c>
      <c r="K343" s="4" t="s">
        <v>11</v>
      </c>
      <c r="L343" s="4" t="s">
        <v>12</v>
      </c>
      <c r="M343" s="4">
        <v>60290651</v>
      </c>
      <c r="N343" s="4">
        <v>67460451</v>
      </c>
      <c r="O343" s="4">
        <v>31545358</v>
      </c>
      <c r="P343" s="4">
        <v>40132487</v>
      </c>
      <c r="Q343" s="4">
        <v>27327964</v>
      </c>
      <c r="R343" s="4">
        <v>13127719</v>
      </c>
      <c r="S343" s="4">
        <v>263536</v>
      </c>
      <c r="T343" s="18">
        <f t="shared" si="25"/>
        <v>1.9112368609035917</v>
      </c>
      <c r="U343" s="18">
        <f t="shared" si="26"/>
        <v>0.59490392378195045</v>
      </c>
      <c r="V343" s="28">
        <f t="shared" si="27"/>
        <v>49.813759789933826</v>
      </c>
      <c r="W343" s="18">
        <f t="shared" si="28"/>
        <v>0.48037676718250943</v>
      </c>
      <c r="X343" s="20">
        <f t="shared" si="29"/>
        <v>0.19459874349194611</v>
      </c>
    </row>
    <row r="344" spans="1:24" s="3" customFormat="1" ht="11.25" customHeight="1" x14ac:dyDescent="0.2">
      <c r="A344" s="2">
        <v>33275</v>
      </c>
      <c r="B344" s="4" t="s">
        <v>19</v>
      </c>
      <c r="C344" s="4" t="s">
        <v>9</v>
      </c>
      <c r="D344" s="4">
        <v>900497017</v>
      </c>
      <c r="E344" s="4" t="s">
        <v>49</v>
      </c>
      <c r="F344" s="4" t="s">
        <v>1006</v>
      </c>
      <c r="G344" s="4" t="s">
        <v>74</v>
      </c>
      <c r="H344" s="4" t="s">
        <v>10</v>
      </c>
      <c r="I344" s="4" t="s">
        <v>1007</v>
      </c>
      <c r="J344" s="4" t="s">
        <v>13</v>
      </c>
      <c r="K344" s="4" t="s">
        <v>103</v>
      </c>
      <c r="L344" s="4" t="s">
        <v>12</v>
      </c>
      <c r="M344" s="4">
        <v>10398104</v>
      </c>
      <c r="N344" s="4">
        <v>10398104</v>
      </c>
      <c r="O344" s="4">
        <v>1198575</v>
      </c>
      <c r="P344" s="4">
        <v>6006272</v>
      </c>
      <c r="Q344" s="4">
        <v>4391832</v>
      </c>
      <c r="R344" s="4">
        <v>895388</v>
      </c>
      <c r="S344" s="4">
        <v>17841</v>
      </c>
      <c r="T344" s="18">
        <f t="shared" si="25"/>
        <v>8.6753886907369164</v>
      </c>
      <c r="U344" s="18">
        <f t="shared" si="26"/>
        <v>0.5776314605047228</v>
      </c>
      <c r="V344" s="28">
        <f t="shared" si="27"/>
        <v>50.187097135810774</v>
      </c>
      <c r="W344" s="18">
        <f t="shared" si="28"/>
        <v>0.20387574023778687</v>
      </c>
      <c r="X344" s="20">
        <f t="shared" si="29"/>
        <v>8.6110698642752559E-2</v>
      </c>
    </row>
    <row r="345" spans="1:24" s="3" customFormat="1" ht="11.25" customHeight="1" x14ac:dyDescent="0.2">
      <c r="A345" s="2">
        <v>35889</v>
      </c>
      <c r="B345" s="4" t="s">
        <v>19</v>
      </c>
      <c r="C345" s="4" t="s">
        <v>9</v>
      </c>
      <c r="D345" s="4">
        <v>900618831</v>
      </c>
      <c r="E345" s="4" t="s">
        <v>49</v>
      </c>
      <c r="F345" s="4" t="s">
        <v>1048</v>
      </c>
      <c r="G345" s="4" t="s">
        <v>74</v>
      </c>
      <c r="H345" s="4" t="s">
        <v>10</v>
      </c>
      <c r="I345" s="4" t="s">
        <v>1049</v>
      </c>
      <c r="J345" s="4" t="s">
        <v>11</v>
      </c>
      <c r="K345" s="4" t="s">
        <v>11</v>
      </c>
      <c r="L345" s="4" t="s">
        <v>12</v>
      </c>
      <c r="M345" s="4">
        <v>54636116</v>
      </c>
      <c r="N345" s="4">
        <v>55944465</v>
      </c>
      <c r="O345" s="4">
        <v>1484025</v>
      </c>
      <c r="P345" s="4">
        <v>33392673</v>
      </c>
      <c r="Q345" s="4">
        <v>22551792</v>
      </c>
      <c r="R345" s="4">
        <v>7028000</v>
      </c>
      <c r="S345" s="4">
        <v>134557</v>
      </c>
      <c r="T345" s="18">
        <f t="shared" si="25"/>
        <v>36.816169538922864</v>
      </c>
      <c r="U345" s="18">
        <f t="shared" si="26"/>
        <v>0.5968896654923771</v>
      </c>
      <c r="V345" s="28">
        <f t="shared" si="27"/>
        <v>52.230653180436541</v>
      </c>
      <c r="W345" s="18">
        <f t="shared" si="28"/>
        <v>0.31163820595720287</v>
      </c>
      <c r="X345" s="20">
        <f t="shared" si="29"/>
        <v>0.12562458144876351</v>
      </c>
    </row>
    <row r="346" spans="1:24" s="3" customFormat="1" ht="11.25" customHeight="1" x14ac:dyDescent="0.2">
      <c r="A346" s="2">
        <v>2847</v>
      </c>
      <c r="B346" s="4" t="s">
        <v>21</v>
      </c>
      <c r="C346" s="4" t="s">
        <v>9</v>
      </c>
      <c r="D346" s="4">
        <v>890923691</v>
      </c>
      <c r="E346" s="4" t="s">
        <v>49</v>
      </c>
      <c r="F346" s="4" t="s">
        <v>186</v>
      </c>
      <c r="G346" s="4" t="s">
        <v>74</v>
      </c>
      <c r="H346" s="4" t="s">
        <v>75</v>
      </c>
      <c r="I346" s="4" t="s">
        <v>187</v>
      </c>
      <c r="J346" s="4" t="s">
        <v>11</v>
      </c>
      <c r="K346" s="4" t="s">
        <v>11</v>
      </c>
      <c r="L346" s="4" t="s">
        <v>12</v>
      </c>
      <c r="M346" s="4">
        <v>82504569</v>
      </c>
      <c r="N346" s="4">
        <v>121421779</v>
      </c>
      <c r="O346" s="4">
        <v>46758090</v>
      </c>
      <c r="P346" s="4">
        <v>93361568</v>
      </c>
      <c r="Q346" s="4">
        <v>28060211</v>
      </c>
      <c r="R346" s="4">
        <v>12968034</v>
      </c>
      <c r="S346" s="4">
        <v>225740</v>
      </c>
      <c r="T346" s="18">
        <f t="shared" si="25"/>
        <v>1.7644982718498552</v>
      </c>
      <c r="U346" s="18">
        <f t="shared" si="26"/>
        <v>0.76890298238835719</v>
      </c>
      <c r="V346" s="28">
        <f t="shared" si="27"/>
        <v>57.446770621068488</v>
      </c>
      <c r="W346" s="18">
        <f t="shared" si="28"/>
        <v>0.4621502667959268</v>
      </c>
      <c r="X346" s="20">
        <f t="shared" si="29"/>
        <v>0.10680154834496372</v>
      </c>
    </row>
    <row r="347" spans="1:24" s="3" customFormat="1" ht="11.25" customHeight="1" x14ac:dyDescent="0.2">
      <c r="A347" s="2"/>
      <c r="B347" s="4"/>
      <c r="C347" s="4"/>
      <c r="D347" s="33"/>
      <c r="E347" s="33"/>
      <c r="F347" s="33" t="s">
        <v>1136</v>
      </c>
      <c r="G347" s="32" t="s">
        <v>1133</v>
      </c>
      <c r="H347" s="4"/>
      <c r="I347" s="4"/>
      <c r="J347" s="4"/>
      <c r="K347" s="4"/>
      <c r="L347" s="4"/>
      <c r="M347" s="4">
        <v>737761496</v>
      </c>
      <c r="N347" s="4">
        <v>804145134</v>
      </c>
      <c r="O347" s="4">
        <v>199293692</v>
      </c>
      <c r="P347" s="4">
        <v>199293692</v>
      </c>
      <c r="Q347" s="4">
        <v>604851442</v>
      </c>
      <c r="R347" s="4">
        <v>446839583</v>
      </c>
      <c r="S347" s="4">
        <v>7405003</v>
      </c>
      <c r="T347" s="18">
        <f t="shared" si="25"/>
        <v>3.7018808201917399</v>
      </c>
      <c r="U347" s="18">
        <f t="shared" si="26"/>
        <v>0.24783298881467833</v>
      </c>
      <c r="V347" s="28">
        <f t="shared" si="27"/>
        <v>60.342930718596605</v>
      </c>
      <c r="W347" s="18">
        <f t="shared" si="28"/>
        <v>0.73875922577365705</v>
      </c>
      <c r="X347" s="20">
        <f t="shared" si="29"/>
        <v>0.5556703188357538</v>
      </c>
    </row>
    <row r="348" spans="1:24" s="3" customFormat="1" ht="11.25" customHeight="1" x14ac:dyDescent="0.2">
      <c r="A348" s="2">
        <v>3879</v>
      </c>
      <c r="B348" s="4" t="s">
        <v>19</v>
      </c>
      <c r="C348" s="4" t="s">
        <v>9</v>
      </c>
      <c r="D348" s="4">
        <v>800208795</v>
      </c>
      <c r="E348" s="4" t="s">
        <v>49</v>
      </c>
      <c r="F348" s="4" t="s">
        <v>392</v>
      </c>
      <c r="G348" s="4" t="s">
        <v>74</v>
      </c>
      <c r="H348" s="4" t="s">
        <v>10</v>
      </c>
      <c r="I348" s="4" t="s">
        <v>393</v>
      </c>
      <c r="J348" s="4" t="s">
        <v>11</v>
      </c>
      <c r="K348" s="4" t="s">
        <v>11</v>
      </c>
      <c r="L348" s="4" t="s">
        <v>12</v>
      </c>
      <c r="M348" s="4">
        <v>9948072</v>
      </c>
      <c r="N348" s="4">
        <v>19005371</v>
      </c>
      <c r="O348" s="4">
        <v>1950846</v>
      </c>
      <c r="P348" s="4">
        <v>6719482</v>
      </c>
      <c r="Q348" s="4">
        <v>12285889</v>
      </c>
      <c r="R348" s="4">
        <v>3861983</v>
      </c>
      <c r="S348" s="4">
        <v>63989</v>
      </c>
      <c r="T348" s="18">
        <f t="shared" si="25"/>
        <v>5.0993630455709988</v>
      </c>
      <c r="U348" s="18">
        <f t="shared" si="26"/>
        <v>0.35355700238632543</v>
      </c>
      <c r="V348" s="28">
        <f t="shared" si="27"/>
        <v>60.353857694291207</v>
      </c>
      <c r="W348" s="18">
        <f t="shared" si="28"/>
        <v>0.31434298323873838</v>
      </c>
      <c r="X348" s="20">
        <f t="shared" si="29"/>
        <v>0.2032048203636751</v>
      </c>
    </row>
    <row r="349" spans="1:24" s="3" customFormat="1" ht="11.25" customHeight="1" x14ac:dyDescent="0.2">
      <c r="A349" s="2">
        <v>5811</v>
      </c>
      <c r="B349" s="4" t="s">
        <v>21</v>
      </c>
      <c r="C349" s="4" t="s">
        <v>9</v>
      </c>
      <c r="D349" s="4">
        <v>901341011</v>
      </c>
      <c r="E349" s="4" t="s">
        <v>49</v>
      </c>
      <c r="F349" s="4" t="s">
        <v>274</v>
      </c>
      <c r="G349" s="4" t="s">
        <v>74</v>
      </c>
      <c r="H349" s="4" t="s">
        <v>10</v>
      </c>
      <c r="I349" s="4" t="s">
        <v>275</v>
      </c>
      <c r="J349" s="4" t="s">
        <v>11</v>
      </c>
      <c r="K349" s="4" t="s">
        <v>11</v>
      </c>
      <c r="L349" s="4" t="s">
        <v>12</v>
      </c>
      <c r="M349" s="4">
        <v>17060684</v>
      </c>
      <c r="N349" s="4">
        <v>18866202</v>
      </c>
      <c r="O349" s="4">
        <v>10416544</v>
      </c>
      <c r="P349" s="4">
        <v>11293833</v>
      </c>
      <c r="Q349" s="4">
        <v>7572369</v>
      </c>
      <c r="R349" s="4">
        <v>782949</v>
      </c>
      <c r="S349" s="4">
        <v>12735</v>
      </c>
      <c r="T349" s="18">
        <f t="shared" si="25"/>
        <v>1.637844951262146</v>
      </c>
      <c r="U349" s="18">
        <f t="shared" si="26"/>
        <v>0.59862780012638472</v>
      </c>
      <c r="V349" s="28">
        <f t="shared" si="27"/>
        <v>61.480094228504122</v>
      </c>
      <c r="W349" s="18">
        <f t="shared" si="28"/>
        <v>0.10339551598713692</v>
      </c>
      <c r="X349" s="20">
        <f t="shared" si="29"/>
        <v>4.1500085708824699E-2</v>
      </c>
    </row>
    <row r="350" spans="1:24" s="3" customFormat="1" ht="11.25" customHeight="1" x14ac:dyDescent="0.2">
      <c r="A350" s="2">
        <v>6027</v>
      </c>
      <c r="B350" s="4" t="s">
        <v>19</v>
      </c>
      <c r="C350" s="4" t="s">
        <v>9</v>
      </c>
      <c r="D350" s="4">
        <v>805004054</v>
      </c>
      <c r="E350" s="4" t="s">
        <v>49</v>
      </c>
      <c r="F350" s="4" t="s">
        <v>437</v>
      </c>
      <c r="G350" s="4" t="s">
        <v>78</v>
      </c>
      <c r="H350" s="4" t="s">
        <v>10</v>
      </c>
      <c r="I350" s="4" t="s">
        <v>438</v>
      </c>
      <c r="J350" s="4" t="s">
        <v>439</v>
      </c>
      <c r="K350" s="4" t="s">
        <v>440</v>
      </c>
      <c r="L350" s="4" t="s">
        <v>12</v>
      </c>
      <c r="M350" s="4">
        <v>372214</v>
      </c>
      <c r="N350" s="4">
        <v>1172440</v>
      </c>
      <c r="O350" s="4">
        <v>190470</v>
      </c>
      <c r="P350" s="4">
        <v>610981</v>
      </c>
      <c r="Q350" s="4">
        <v>561459</v>
      </c>
      <c r="R350" s="4">
        <v>40024</v>
      </c>
      <c r="S350" s="4">
        <v>644</v>
      </c>
      <c r="T350" s="18">
        <f t="shared" si="25"/>
        <v>1.9541870110778601</v>
      </c>
      <c r="U350" s="18">
        <f t="shared" si="26"/>
        <v>0.52111920439425474</v>
      </c>
      <c r="V350" s="28">
        <f t="shared" si="27"/>
        <v>62.149068322981364</v>
      </c>
      <c r="W350" s="18">
        <f t="shared" si="28"/>
        <v>7.1285703853709706E-2</v>
      </c>
      <c r="X350" s="20">
        <f t="shared" si="29"/>
        <v>3.4137354576780049E-2</v>
      </c>
    </row>
    <row r="351" spans="1:24" s="3" customFormat="1" ht="11.25" customHeight="1" x14ac:dyDescent="0.2">
      <c r="A351" s="2">
        <v>135</v>
      </c>
      <c r="B351" s="4" t="s">
        <v>24</v>
      </c>
      <c r="C351" s="4" t="s">
        <v>9</v>
      </c>
      <c r="D351" s="4">
        <v>800127132</v>
      </c>
      <c r="E351" s="4" t="s">
        <v>49</v>
      </c>
      <c r="F351" s="4" t="s">
        <v>280</v>
      </c>
      <c r="G351" s="4" t="s">
        <v>74</v>
      </c>
      <c r="H351" s="4" t="s">
        <v>75</v>
      </c>
      <c r="I351" s="4" t="s">
        <v>281</v>
      </c>
      <c r="J351" s="4" t="s">
        <v>11</v>
      </c>
      <c r="K351" s="4" t="s">
        <v>11</v>
      </c>
      <c r="L351" s="4" t="s">
        <v>12</v>
      </c>
      <c r="M351" s="4">
        <v>98685365</v>
      </c>
      <c r="N351" s="4">
        <v>112510023</v>
      </c>
      <c r="O351" s="4">
        <v>21332363</v>
      </c>
      <c r="P351" s="4">
        <v>21942988</v>
      </c>
      <c r="Q351" s="4">
        <v>90567035</v>
      </c>
      <c r="R351" s="4">
        <v>25910177</v>
      </c>
      <c r="S351" s="4">
        <v>390143</v>
      </c>
      <c r="T351" s="18">
        <f t="shared" si="25"/>
        <v>4.6260868990462987</v>
      </c>
      <c r="U351" s="18">
        <f t="shared" si="26"/>
        <v>0.19503140622413703</v>
      </c>
      <c r="V351" s="28">
        <f t="shared" si="27"/>
        <v>66.412000215305667</v>
      </c>
      <c r="W351" s="18">
        <f t="shared" si="28"/>
        <v>0.28608838745797521</v>
      </c>
      <c r="X351" s="20">
        <f t="shared" si="29"/>
        <v>0.23029216694765053</v>
      </c>
    </row>
    <row r="352" spans="1:24" s="3" customFormat="1" ht="11.25" customHeight="1" x14ac:dyDescent="0.2">
      <c r="A352" s="2">
        <v>15199</v>
      </c>
      <c r="B352" s="4" t="s">
        <v>19</v>
      </c>
      <c r="C352" s="4" t="s">
        <v>9</v>
      </c>
      <c r="D352" s="4">
        <v>860035715</v>
      </c>
      <c r="E352" s="4" t="s">
        <v>49</v>
      </c>
      <c r="F352" s="4" t="s">
        <v>656</v>
      </c>
      <c r="G352" s="4" t="s">
        <v>78</v>
      </c>
      <c r="H352" s="4" t="s">
        <v>14</v>
      </c>
      <c r="I352" s="4" t="s">
        <v>657</v>
      </c>
      <c r="J352" s="4" t="s">
        <v>11</v>
      </c>
      <c r="K352" s="4" t="s">
        <v>11</v>
      </c>
      <c r="L352" s="4" t="s">
        <v>12</v>
      </c>
      <c r="M352" s="4">
        <v>11597909</v>
      </c>
      <c r="N352" s="4">
        <v>11654488</v>
      </c>
      <c r="O352" s="4">
        <v>516186</v>
      </c>
      <c r="P352" s="4">
        <v>2382195</v>
      </c>
      <c r="Q352" s="4">
        <v>9272293</v>
      </c>
      <c r="R352" s="4">
        <v>5294018</v>
      </c>
      <c r="S352" s="4">
        <v>71362</v>
      </c>
      <c r="T352" s="18">
        <f t="shared" si="25"/>
        <v>22.468468730263897</v>
      </c>
      <c r="U352" s="18">
        <f t="shared" si="26"/>
        <v>0.2044015146782939</v>
      </c>
      <c r="V352" s="28">
        <f t="shared" si="27"/>
        <v>74.185392786076619</v>
      </c>
      <c r="W352" s="18">
        <f t="shared" si="28"/>
        <v>0.57095024930726412</v>
      </c>
      <c r="X352" s="20">
        <f t="shared" si="29"/>
        <v>0.45424715354290984</v>
      </c>
    </row>
    <row r="353" spans="1:24" s="3" customFormat="1" ht="11.25" customHeight="1" x14ac:dyDescent="0.2">
      <c r="A353" s="2"/>
      <c r="B353" s="4"/>
      <c r="C353" s="4"/>
      <c r="D353" s="33"/>
      <c r="E353" s="33"/>
      <c r="F353" s="33" t="s">
        <v>1131</v>
      </c>
      <c r="G353" s="32" t="s">
        <v>1133</v>
      </c>
      <c r="H353" s="4"/>
      <c r="I353" s="4"/>
      <c r="J353" s="4"/>
      <c r="K353" s="4"/>
      <c r="L353" s="4"/>
      <c r="M353" s="4">
        <v>1592658104</v>
      </c>
      <c r="N353" s="4">
        <v>2137614271</v>
      </c>
      <c r="O353" s="4">
        <v>466203606</v>
      </c>
      <c r="P353" s="4">
        <v>634766121</v>
      </c>
      <c r="Q353" s="4">
        <v>1502848150</v>
      </c>
      <c r="R353" s="4">
        <v>1849837284</v>
      </c>
      <c r="S353" s="4">
        <v>24525692</v>
      </c>
      <c r="T353" s="18">
        <f t="shared" si="25"/>
        <v>3.4162286252243188</v>
      </c>
      <c r="U353" s="18">
        <f t="shared" si="26"/>
        <v>0.29695073129496335</v>
      </c>
      <c r="V353" s="28">
        <f t="shared" si="27"/>
        <v>75.424468512448087</v>
      </c>
      <c r="W353" s="18">
        <f t="shared" si="28"/>
        <v>1.2308876874885863</v>
      </c>
      <c r="X353" s="20">
        <f t="shared" si="29"/>
        <v>0.86537468854688426</v>
      </c>
    </row>
    <row r="354" spans="1:24" s="3" customFormat="1" ht="11.25" customHeight="1" x14ac:dyDescent="0.2">
      <c r="A354" s="2">
        <v>33395</v>
      </c>
      <c r="B354" s="4" t="s">
        <v>19</v>
      </c>
      <c r="C354" s="4" t="s">
        <v>9</v>
      </c>
      <c r="D354" s="4">
        <v>900502032</v>
      </c>
      <c r="E354" s="4" t="s">
        <v>49</v>
      </c>
      <c r="F354" s="4" t="s">
        <v>1010</v>
      </c>
      <c r="G354" s="4" t="s">
        <v>74</v>
      </c>
      <c r="H354" s="4" t="s">
        <v>10</v>
      </c>
      <c r="I354" s="4" t="s">
        <v>1011</v>
      </c>
      <c r="J354" s="4" t="s">
        <v>23</v>
      </c>
      <c r="K354" s="4" t="s">
        <v>136</v>
      </c>
      <c r="L354" s="4" t="s">
        <v>12</v>
      </c>
      <c r="M354" s="4">
        <v>5594844</v>
      </c>
      <c r="N354" s="4">
        <v>6240835</v>
      </c>
      <c r="O354" s="4">
        <v>3170245</v>
      </c>
      <c r="P354" s="4">
        <v>4380680</v>
      </c>
      <c r="Q354" s="4">
        <v>1860155</v>
      </c>
      <c r="R354" s="4">
        <v>202403</v>
      </c>
      <c r="S354" s="4">
        <v>2571</v>
      </c>
      <c r="T354" s="18">
        <f t="shared" si="25"/>
        <v>1.7647986196650416</v>
      </c>
      <c r="U354" s="18">
        <f t="shared" si="26"/>
        <v>0.70193812206219197</v>
      </c>
      <c r="V354" s="28">
        <f t="shared" si="27"/>
        <v>78.725398677557365</v>
      </c>
      <c r="W354" s="18">
        <f t="shared" si="28"/>
        <v>0.10880974972515731</v>
      </c>
      <c r="X354" s="20">
        <f t="shared" si="29"/>
        <v>3.2432038341023275E-2</v>
      </c>
    </row>
    <row r="355" spans="1:24" s="3" customFormat="1" ht="11.25" customHeight="1" x14ac:dyDescent="0.2">
      <c r="A355" s="2">
        <v>3633</v>
      </c>
      <c r="B355" s="4" t="s">
        <v>21</v>
      </c>
      <c r="C355" s="4" t="s">
        <v>9</v>
      </c>
      <c r="D355" s="4">
        <v>900261089</v>
      </c>
      <c r="E355" s="4" t="s">
        <v>49</v>
      </c>
      <c r="F355" s="4" t="s">
        <v>207</v>
      </c>
      <c r="G355" s="4" t="s">
        <v>74</v>
      </c>
      <c r="H355" s="4" t="s">
        <v>75</v>
      </c>
      <c r="I355" s="4" t="s">
        <v>208</v>
      </c>
      <c r="J355" s="4" t="s">
        <v>178</v>
      </c>
      <c r="K355" s="4" t="s">
        <v>179</v>
      </c>
      <c r="L355" s="4" t="s">
        <v>12</v>
      </c>
      <c r="M355" s="4">
        <v>34605065</v>
      </c>
      <c r="N355" s="4">
        <v>41278920</v>
      </c>
      <c r="O355" s="4">
        <v>27401230</v>
      </c>
      <c r="P355" s="4">
        <v>30760331</v>
      </c>
      <c r="Q355" s="4">
        <v>10518589</v>
      </c>
      <c r="R355" s="4">
        <v>5167011</v>
      </c>
      <c r="S355" s="4">
        <v>60366</v>
      </c>
      <c r="T355" s="18">
        <f t="shared" si="25"/>
        <v>1.2629018843314699</v>
      </c>
      <c r="U355" s="18">
        <f t="shared" si="26"/>
        <v>0.74518255322571425</v>
      </c>
      <c r="V355" s="28">
        <f t="shared" si="27"/>
        <v>85.594722194612856</v>
      </c>
      <c r="W355" s="18">
        <f t="shared" si="28"/>
        <v>0.49122662744974632</v>
      </c>
      <c r="X355" s="20">
        <f t="shared" si="29"/>
        <v>0.12517311499428765</v>
      </c>
    </row>
    <row r="356" spans="1:24" s="3" customFormat="1" ht="11.25" customHeight="1" x14ac:dyDescent="0.2">
      <c r="A356" s="2">
        <v>23025</v>
      </c>
      <c r="B356" s="4" t="s">
        <v>19</v>
      </c>
      <c r="C356" s="4" t="s">
        <v>9</v>
      </c>
      <c r="D356" s="4">
        <v>900114653</v>
      </c>
      <c r="E356" s="4" t="s">
        <v>49</v>
      </c>
      <c r="F356" s="4" t="s">
        <v>795</v>
      </c>
      <c r="G356" s="4" t="s">
        <v>74</v>
      </c>
      <c r="H356" s="4" t="s">
        <v>10</v>
      </c>
      <c r="I356" s="4" t="s">
        <v>796</v>
      </c>
      <c r="J356" s="4" t="s">
        <v>11</v>
      </c>
      <c r="K356" s="4" t="s">
        <v>11</v>
      </c>
      <c r="L356" s="4" t="s">
        <v>12</v>
      </c>
      <c r="M356" s="4">
        <v>15404396</v>
      </c>
      <c r="N356" s="4">
        <v>19535855</v>
      </c>
      <c r="O356" s="4">
        <v>80161</v>
      </c>
      <c r="P356" s="4">
        <v>2220327</v>
      </c>
      <c r="Q356" s="4">
        <v>17315528</v>
      </c>
      <c r="R356" s="4">
        <v>713392</v>
      </c>
      <c r="S356" s="4">
        <v>8282</v>
      </c>
      <c r="T356" s="18">
        <f t="shared" si="25"/>
        <v>192.16821147440774</v>
      </c>
      <c r="U356" s="18">
        <f t="shared" si="26"/>
        <v>0.11365394552733935</v>
      </c>
      <c r="V356" s="28">
        <f t="shared" si="27"/>
        <v>86.137647911132575</v>
      </c>
      <c r="W356" s="18">
        <f t="shared" si="28"/>
        <v>4.1199552216946544E-2</v>
      </c>
      <c r="X356" s="20">
        <f t="shared" si="29"/>
        <v>3.6517060553530933E-2</v>
      </c>
    </row>
    <row r="357" spans="1:24" s="3" customFormat="1" ht="11.25" customHeight="1" x14ac:dyDescent="0.2">
      <c r="A357" s="2">
        <v>3061</v>
      </c>
      <c r="B357" s="4" t="s">
        <v>21</v>
      </c>
      <c r="C357" s="4" t="s">
        <v>9</v>
      </c>
      <c r="D357" s="4">
        <v>900049818</v>
      </c>
      <c r="E357" s="4" t="s">
        <v>49</v>
      </c>
      <c r="F357" s="4" t="s">
        <v>192</v>
      </c>
      <c r="G357" s="4" t="s">
        <v>74</v>
      </c>
      <c r="H357" s="4" t="s">
        <v>10</v>
      </c>
      <c r="I357" s="4" t="s">
        <v>193</v>
      </c>
      <c r="J357" s="4" t="s">
        <v>23</v>
      </c>
      <c r="K357" s="4" t="s">
        <v>194</v>
      </c>
      <c r="L357" s="4" t="s">
        <v>12</v>
      </c>
      <c r="M357" s="4">
        <v>34207149</v>
      </c>
      <c r="N357" s="4">
        <v>40761491</v>
      </c>
      <c r="O357" s="4">
        <v>15500862</v>
      </c>
      <c r="P357" s="4">
        <v>15597080</v>
      </c>
      <c r="Q357" s="4">
        <v>25164411</v>
      </c>
      <c r="R357" s="4">
        <v>10550456</v>
      </c>
      <c r="S357" s="4">
        <v>106672</v>
      </c>
      <c r="T357" s="18">
        <f t="shared" si="25"/>
        <v>2.2067901127047</v>
      </c>
      <c r="U357" s="18">
        <f t="shared" si="26"/>
        <v>0.38264252894968931</v>
      </c>
      <c r="V357" s="28">
        <f t="shared" si="27"/>
        <v>98.90557972101395</v>
      </c>
      <c r="W357" s="18">
        <f t="shared" si="28"/>
        <v>0.41926099522059151</v>
      </c>
      <c r="X357" s="20">
        <f t="shared" si="29"/>
        <v>0.25883390771942077</v>
      </c>
    </row>
    <row r="358" spans="1:24" s="3" customFormat="1" ht="11.25" customHeight="1" x14ac:dyDescent="0.2">
      <c r="A358" s="2">
        <v>28935</v>
      </c>
      <c r="B358" s="4" t="s">
        <v>19</v>
      </c>
      <c r="C358" s="4" t="s">
        <v>9</v>
      </c>
      <c r="D358" s="4">
        <v>900353389</v>
      </c>
      <c r="E358" s="4" t="s">
        <v>49</v>
      </c>
      <c r="F358" s="4" t="s">
        <v>925</v>
      </c>
      <c r="G358" s="4" t="s">
        <v>74</v>
      </c>
      <c r="H358" s="4" t="s">
        <v>105</v>
      </c>
      <c r="I358" s="4" t="s">
        <v>926</v>
      </c>
      <c r="J358" s="4" t="s">
        <v>11</v>
      </c>
      <c r="K358" s="4" t="s">
        <v>11</v>
      </c>
      <c r="L358" s="4" t="s">
        <v>12</v>
      </c>
      <c r="M358" s="4">
        <v>16796340</v>
      </c>
      <c r="N358" s="4">
        <v>17769807</v>
      </c>
      <c r="O358" s="4">
        <v>699098</v>
      </c>
      <c r="P358" s="4">
        <v>12948673</v>
      </c>
      <c r="Q358" s="4">
        <v>4821134</v>
      </c>
      <c r="R358" s="4">
        <v>7266472</v>
      </c>
      <c r="S358" s="4">
        <v>59277</v>
      </c>
      <c r="T358" s="18">
        <f t="shared" si="25"/>
        <v>24.025730298184232</v>
      </c>
      <c r="U358" s="18">
        <f t="shared" si="26"/>
        <v>0.72868956877246893</v>
      </c>
      <c r="V358" s="28">
        <f t="shared" si="27"/>
        <v>122.58501611080183</v>
      </c>
      <c r="W358" s="18">
        <f t="shared" si="28"/>
        <v>1.5072122036018911</v>
      </c>
      <c r="X358" s="20">
        <f t="shared" si="29"/>
        <v>0.40892239291062643</v>
      </c>
    </row>
    <row r="359" spans="1:24" s="3" customFormat="1" ht="11.25" customHeight="1" x14ac:dyDescent="0.2">
      <c r="A359" s="2">
        <v>4325</v>
      </c>
      <c r="B359" s="4" t="s">
        <v>21</v>
      </c>
      <c r="C359" s="4" t="s">
        <v>9</v>
      </c>
      <c r="D359" s="4">
        <v>900476067</v>
      </c>
      <c r="E359" s="4" t="s">
        <v>49</v>
      </c>
      <c r="F359" s="4" t="s">
        <v>229</v>
      </c>
      <c r="G359" s="4" t="s">
        <v>74</v>
      </c>
      <c r="H359" s="4" t="s">
        <v>10</v>
      </c>
      <c r="I359" s="4" t="s">
        <v>230</v>
      </c>
      <c r="J359" s="4" t="s">
        <v>13</v>
      </c>
      <c r="K359" s="4" t="s">
        <v>231</v>
      </c>
      <c r="L359" s="4" t="s">
        <v>12</v>
      </c>
      <c r="M359" s="4">
        <v>60089711</v>
      </c>
      <c r="N359" s="4">
        <v>65600505</v>
      </c>
      <c r="O359" s="4">
        <v>19485583</v>
      </c>
      <c r="P359" s="4">
        <v>21648105</v>
      </c>
      <c r="Q359" s="4">
        <v>43952400</v>
      </c>
      <c r="R359" s="4">
        <v>12193739</v>
      </c>
      <c r="S359" s="4">
        <v>95503</v>
      </c>
      <c r="T359" s="18">
        <f t="shared" si="25"/>
        <v>3.0838035998204414</v>
      </c>
      <c r="U359" s="18">
        <f t="shared" si="26"/>
        <v>0.32999906022064923</v>
      </c>
      <c r="V359" s="28">
        <f t="shared" si="27"/>
        <v>127.67912002764311</v>
      </c>
      <c r="W359" s="18">
        <f t="shared" si="28"/>
        <v>0.27743056124352711</v>
      </c>
      <c r="X359" s="20">
        <f t="shared" si="29"/>
        <v>0.18587873675667588</v>
      </c>
    </row>
    <row r="360" spans="1:24" s="3" customFormat="1" ht="11.25" customHeight="1" x14ac:dyDescent="0.2">
      <c r="A360" s="2">
        <v>13937</v>
      </c>
      <c r="B360" s="4" t="s">
        <v>19</v>
      </c>
      <c r="C360" s="4" t="s">
        <v>9</v>
      </c>
      <c r="D360" s="4">
        <v>830507587</v>
      </c>
      <c r="E360" s="4" t="s">
        <v>49</v>
      </c>
      <c r="F360" s="4" t="s">
        <v>623</v>
      </c>
      <c r="G360" s="4" t="s">
        <v>78</v>
      </c>
      <c r="H360" s="4" t="s">
        <v>14</v>
      </c>
      <c r="I360" s="4" t="s">
        <v>624</v>
      </c>
      <c r="J360" s="4" t="s">
        <v>17</v>
      </c>
      <c r="K360" s="4" t="s">
        <v>18</v>
      </c>
      <c r="L360" s="4" t="s">
        <v>12</v>
      </c>
      <c r="M360" s="4">
        <v>17188128</v>
      </c>
      <c r="N360" s="4">
        <v>17966279</v>
      </c>
      <c r="O360" s="4">
        <v>1484025</v>
      </c>
      <c r="P360" s="4">
        <v>5324507</v>
      </c>
      <c r="Q360" s="4">
        <v>12641772</v>
      </c>
      <c r="R360" s="4">
        <v>272899</v>
      </c>
      <c r="S360" s="4">
        <v>1322</v>
      </c>
      <c r="T360" s="18">
        <f t="shared" si="25"/>
        <v>11.582101379693738</v>
      </c>
      <c r="U360" s="18">
        <f t="shared" si="26"/>
        <v>0.29636114411893527</v>
      </c>
      <c r="V360" s="28">
        <f t="shared" si="27"/>
        <v>206.428895612708</v>
      </c>
      <c r="W360" s="18">
        <f t="shared" si="28"/>
        <v>2.1587084468854524E-2</v>
      </c>
      <c r="X360" s="20">
        <f t="shared" si="29"/>
        <v>1.51895114174727E-2</v>
      </c>
    </row>
    <row r="361" spans="1:24" s="3" customFormat="1" ht="11.25" customHeight="1" x14ac:dyDescent="0.2">
      <c r="A361" s="2">
        <v>3249</v>
      </c>
      <c r="B361" s="4" t="s">
        <v>21</v>
      </c>
      <c r="C361" s="4" t="s">
        <v>9</v>
      </c>
      <c r="D361" s="4">
        <v>900124455</v>
      </c>
      <c r="E361" s="4" t="s">
        <v>49</v>
      </c>
      <c r="F361" s="4" t="s">
        <v>195</v>
      </c>
      <c r="G361" s="4" t="s">
        <v>74</v>
      </c>
      <c r="H361" s="4" t="s">
        <v>10</v>
      </c>
      <c r="I361" s="4" t="s">
        <v>196</v>
      </c>
      <c r="J361" s="4" t="s">
        <v>11</v>
      </c>
      <c r="K361" s="4" t="s">
        <v>11</v>
      </c>
      <c r="L361" s="4" t="s">
        <v>12</v>
      </c>
      <c r="M361" s="4">
        <v>112157131</v>
      </c>
      <c r="N361" s="4">
        <v>154781921</v>
      </c>
      <c r="O361" s="4">
        <v>39616105</v>
      </c>
      <c r="P361" s="4">
        <v>42516097</v>
      </c>
      <c r="Q361" s="4">
        <v>112265824</v>
      </c>
      <c r="R361" s="4">
        <v>10038404</v>
      </c>
      <c r="S361" s="4">
        <v>42774</v>
      </c>
      <c r="T361" s="18">
        <f t="shared" si="25"/>
        <v>2.8310993975808576</v>
      </c>
      <c r="U361" s="18">
        <f t="shared" si="26"/>
        <v>0.27468386957156321</v>
      </c>
      <c r="V361" s="28">
        <f t="shared" si="27"/>
        <v>234.68471501379344</v>
      </c>
      <c r="W361" s="18">
        <f t="shared" si="28"/>
        <v>8.941638374292786E-2</v>
      </c>
      <c r="X361" s="20">
        <f t="shared" si="29"/>
        <v>6.4855145453324617E-2</v>
      </c>
    </row>
    <row r="362" spans="1:24" s="3" customFormat="1" ht="11.25" customHeight="1" x14ac:dyDescent="0.2">
      <c r="A362" s="2">
        <v>2063</v>
      </c>
      <c r="B362" s="4" t="s">
        <v>21</v>
      </c>
      <c r="C362" s="4" t="s">
        <v>9</v>
      </c>
      <c r="D362" s="4">
        <v>860026442</v>
      </c>
      <c r="E362" s="4" t="s">
        <v>49</v>
      </c>
      <c r="F362" s="4" t="s">
        <v>145</v>
      </c>
      <c r="G362" s="4" t="s">
        <v>74</v>
      </c>
      <c r="H362" s="4" t="s">
        <v>75</v>
      </c>
      <c r="I362" s="4" t="s">
        <v>146</v>
      </c>
      <c r="J362" s="4" t="s">
        <v>11</v>
      </c>
      <c r="K362" s="4" t="s">
        <v>11</v>
      </c>
      <c r="L362" s="4" t="s">
        <v>12</v>
      </c>
      <c r="M362" s="4">
        <v>114716913</v>
      </c>
      <c r="N362" s="4">
        <v>161803219</v>
      </c>
      <c r="O362" s="4">
        <v>50951668</v>
      </c>
      <c r="P362" s="4">
        <v>51255086</v>
      </c>
      <c r="Q362" s="4">
        <v>110548133</v>
      </c>
      <c r="R362" s="4">
        <v>22812193</v>
      </c>
      <c r="S362" s="4">
        <v>55637</v>
      </c>
      <c r="T362" s="18">
        <f t="shared" si="25"/>
        <v>2.2514849366658614</v>
      </c>
      <c r="U362" s="18">
        <f t="shared" si="26"/>
        <v>0.3167742045972522</v>
      </c>
      <c r="V362" s="28">
        <f t="shared" si="27"/>
        <v>410.0183870445926</v>
      </c>
      <c r="W362" s="18">
        <f t="shared" si="28"/>
        <v>0.20635529864624669</v>
      </c>
      <c r="X362" s="20">
        <f t="shared" si="29"/>
        <v>0.14098726305315348</v>
      </c>
    </row>
    <row r="363" spans="1:24" s="3" customFormat="1" ht="11.25" customHeight="1" x14ac:dyDescent="0.2">
      <c r="A363" s="2">
        <v>13873</v>
      </c>
      <c r="B363" s="4" t="s">
        <v>19</v>
      </c>
      <c r="C363" s="4" t="s">
        <v>9</v>
      </c>
      <c r="D363" s="4">
        <v>830505238</v>
      </c>
      <c r="E363" s="4" t="s">
        <v>49</v>
      </c>
      <c r="F363" s="4" t="s">
        <v>620</v>
      </c>
      <c r="G363" s="4" t="s">
        <v>74</v>
      </c>
      <c r="H363" s="4" t="s">
        <v>10</v>
      </c>
      <c r="I363" s="4" t="s">
        <v>621</v>
      </c>
      <c r="J363" s="4" t="s">
        <v>465</v>
      </c>
      <c r="K363" s="4" t="s">
        <v>622</v>
      </c>
      <c r="L363" s="4" t="s">
        <v>12</v>
      </c>
      <c r="M363" s="4">
        <v>39158964</v>
      </c>
      <c r="N363" s="4">
        <v>39771839</v>
      </c>
      <c r="O363" s="4">
        <v>699098</v>
      </c>
      <c r="P363" s="4">
        <v>12507477</v>
      </c>
      <c r="Q363" s="4">
        <v>27264362</v>
      </c>
      <c r="R363" s="4">
        <v>5025133</v>
      </c>
      <c r="S363" s="4">
        <v>1195</v>
      </c>
      <c r="T363" s="18">
        <f t="shared" si="25"/>
        <v>56.013554608938946</v>
      </c>
      <c r="U363" s="18">
        <f t="shared" si="26"/>
        <v>0.31448073095136486</v>
      </c>
      <c r="V363" s="28">
        <f t="shared" si="27"/>
        <v>4205.1322175732221</v>
      </c>
      <c r="W363" s="18">
        <f t="shared" si="28"/>
        <v>0.18431140989105119</v>
      </c>
      <c r="X363" s="20">
        <f t="shared" si="29"/>
        <v>0.12634902298583678</v>
      </c>
    </row>
    <row r="364" spans="1:24" s="3" customFormat="1" ht="11.25" customHeight="1" x14ac:dyDescent="0.2">
      <c r="A364" s="2">
        <v>9661</v>
      </c>
      <c r="B364" s="4" t="s">
        <v>19</v>
      </c>
      <c r="C364" s="4" t="s">
        <v>9</v>
      </c>
      <c r="D364" s="4">
        <v>830005062</v>
      </c>
      <c r="E364" s="4" t="s">
        <v>49</v>
      </c>
      <c r="F364" s="4" t="s">
        <v>502</v>
      </c>
      <c r="G364" s="4" t="s">
        <v>74</v>
      </c>
      <c r="H364" s="4" t="s">
        <v>10</v>
      </c>
      <c r="I364" s="4" t="s">
        <v>503</v>
      </c>
      <c r="J364" s="4" t="s">
        <v>11</v>
      </c>
      <c r="K364" s="4" t="s">
        <v>11</v>
      </c>
      <c r="L364" s="4" t="s">
        <v>12</v>
      </c>
      <c r="M364" s="4">
        <v>8546803</v>
      </c>
      <c r="N364" s="4">
        <v>8673814</v>
      </c>
      <c r="O364" s="4">
        <v>1198575</v>
      </c>
      <c r="P364" s="4">
        <v>1669382</v>
      </c>
      <c r="Q364" s="4">
        <v>7004432</v>
      </c>
      <c r="R364" s="4">
        <v>2132191</v>
      </c>
      <c r="S364" s="4">
        <v>446</v>
      </c>
      <c r="T364" s="18">
        <f t="shared" si="25"/>
        <v>7.1308036626827693</v>
      </c>
      <c r="U364" s="18">
        <f t="shared" si="26"/>
        <v>0.19246227783994446</v>
      </c>
      <c r="V364" s="28">
        <f t="shared" si="27"/>
        <v>4780.6973094170407</v>
      </c>
      <c r="W364" s="18">
        <f t="shared" si="28"/>
        <v>0.30440598181265804</v>
      </c>
      <c r="X364" s="20">
        <f t="shared" si="29"/>
        <v>0.24581931316488917</v>
      </c>
    </row>
    <row r="365" spans="1:24" s="3" customFormat="1" ht="11.25" customHeight="1" x14ac:dyDescent="0.2">
      <c r="A365" s="2">
        <v>24123</v>
      </c>
      <c r="B365" s="4" t="s">
        <v>19</v>
      </c>
      <c r="C365" s="4" t="s">
        <v>9</v>
      </c>
      <c r="D365" s="4">
        <v>900157534</v>
      </c>
      <c r="E365" s="4" t="s">
        <v>49</v>
      </c>
      <c r="F365" s="4" t="s">
        <v>822</v>
      </c>
      <c r="G365" s="4" t="s">
        <v>74</v>
      </c>
      <c r="H365" s="4" t="s">
        <v>10</v>
      </c>
      <c r="I365" s="4" t="s">
        <v>823</v>
      </c>
      <c r="J365" s="4" t="s">
        <v>23</v>
      </c>
      <c r="K365" s="4" t="s">
        <v>136</v>
      </c>
      <c r="L365" s="4" t="s">
        <v>12</v>
      </c>
      <c r="M365" s="4">
        <v>20748000</v>
      </c>
      <c r="N365" s="4">
        <v>27014990</v>
      </c>
      <c r="O365" s="4">
        <v>774590</v>
      </c>
      <c r="P365" s="4">
        <v>4861557</v>
      </c>
      <c r="Q365" s="4">
        <v>22153433</v>
      </c>
      <c r="R365" s="4">
        <v>3106573</v>
      </c>
      <c r="S365" s="4">
        <v>490</v>
      </c>
      <c r="T365" s="18">
        <f t="shared" si="25"/>
        <v>26.785783446726654</v>
      </c>
      <c r="U365" s="18">
        <f t="shared" si="26"/>
        <v>0.17995775678613984</v>
      </c>
      <c r="V365" s="28">
        <f t="shared" si="27"/>
        <v>6339.9448979591834</v>
      </c>
      <c r="W365" s="18">
        <f t="shared" si="28"/>
        <v>0.14022986866189091</v>
      </c>
      <c r="X365" s="20">
        <f t="shared" si="29"/>
        <v>0.11499441606308201</v>
      </c>
    </row>
    <row r="366" spans="1:24" s="3" customFormat="1" ht="11.25" customHeight="1" x14ac:dyDescent="0.2">
      <c r="A366" s="2">
        <v>173</v>
      </c>
      <c r="B366" s="4" t="s">
        <v>21</v>
      </c>
      <c r="C366" s="4" t="s">
        <v>9</v>
      </c>
      <c r="D366" s="4">
        <v>800061357</v>
      </c>
      <c r="E366" s="4" t="s">
        <v>49</v>
      </c>
      <c r="F366" s="4" t="s">
        <v>82</v>
      </c>
      <c r="G366" s="4" t="s">
        <v>74</v>
      </c>
      <c r="H366" s="4" t="s">
        <v>75</v>
      </c>
      <c r="I366" s="4" t="s">
        <v>83</v>
      </c>
      <c r="J366" s="4" t="s">
        <v>11</v>
      </c>
      <c r="K366" s="4" t="s">
        <v>11</v>
      </c>
      <c r="L366" s="4" t="s">
        <v>12</v>
      </c>
      <c r="M366" s="4">
        <v>77593348</v>
      </c>
      <c r="N366" s="4">
        <v>99393091</v>
      </c>
      <c r="O366" s="4">
        <v>27595938</v>
      </c>
      <c r="P366" s="4">
        <v>31289839</v>
      </c>
      <c r="Q366" s="4">
        <v>68103252</v>
      </c>
      <c r="R366" s="4">
        <v>-888406</v>
      </c>
      <c r="S366" s="4"/>
      <c r="T366" s="18">
        <f t="shared" si="25"/>
        <v>2.811767007158807</v>
      </c>
      <c r="U366" s="18">
        <f t="shared" si="26"/>
        <v>0.31480899411811231</v>
      </c>
      <c r="V366" s="18"/>
      <c r="W366" s="18">
        <f t="shared" si="28"/>
        <v>-1.3044986456740714E-2</v>
      </c>
      <c r="X366" s="20">
        <f t="shared" si="29"/>
        <v>-8.9383073920097731E-3</v>
      </c>
    </row>
    <row r="367" spans="1:24" s="3" customFormat="1" ht="11.25" customHeight="1" x14ac:dyDescent="0.2">
      <c r="A367" s="2">
        <v>201</v>
      </c>
      <c r="B367" s="4" t="s">
        <v>21</v>
      </c>
      <c r="C367" s="4" t="s">
        <v>9</v>
      </c>
      <c r="D367" s="4">
        <v>800077635</v>
      </c>
      <c r="E367" s="4" t="s">
        <v>49</v>
      </c>
      <c r="F367" s="4" t="s">
        <v>84</v>
      </c>
      <c r="G367" s="4" t="s">
        <v>74</v>
      </c>
      <c r="H367" s="4" t="s">
        <v>75</v>
      </c>
      <c r="I367" s="4" t="s">
        <v>85</v>
      </c>
      <c r="J367" s="4" t="s">
        <v>11</v>
      </c>
      <c r="K367" s="4" t="s">
        <v>11</v>
      </c>
      <c r="L367" s="4" t="s">
        <v>12</v>
      </c>
      <c r="M367" s="4">
        <v>68188942</v>
      </c>
      <c r="N367" s="4">
        <v>80270712</v>
      </c>
      <c r="O367" s="4">
        <v>25821103</v>
      </c>
      <c r="P367" s="4">
        <v>26327384</v>
      </c>
      <c r="Q367" s="4">
        <v>53943328</v>
      </c>
      <c r="R367" s="4">
        <v>15061965</v>
      </c>
      <c r="S367" s="4"/>
      <c r="T367" s="18">
        <f t="shared" si="25"/>
        <v>2.6408221988038232</v>
      </c>
      <c r="U367" s="18">
        <f t="shared" si="26"/>
        <v>0.32798244022053774</v>
      </c>
      <c r="V367" s="18"/>
      <c r="W367" s="18">
        <f t="shared" si="28"/>
        <v>0.27921831222574922</v>
      </c>
      <c r="X367" s="20">
        <f t="shared" si="29"/>
        <v>0.18763960882768799</v>
      </c>
    </row>
    <row r="368" spans="1:24" s="3" customFormat="1" ht="11.25" customHeight="1" x14ac:dyDescent="0.2">
      <c r="A368" s="2">
        <v>269</v>
      </c>
      <c r="B368" s="4" t="s">
        <v>21</v>
      </c>
      <c r="C368" s="4" t="s">
        <v>9</v>
      </c>
      <c r="D368" s="4">
        <v>800105706</v>
      </c>
      <c r="E368" s="4" t="s">
        <v>49</v>
      </c>
      <c r="F368" s="4" t="s">
        <v>86</v>
      </c>
      <c r="G368" s="4" t="s">
        <v>74</v>
      </c>
      <c r="H368" s="4" t="s">
        <v>10</v>
      </c>
      <c r="I368" s="4" t="s">
        <v>87</v>
      </c>
      <c r="J368" s="4" t="s">
        <v>11</v>
      </c>
      <c r="K368" s="4" t="s">
        <v>11</v>
      </c>
      <c r="L368" s="4" t="s">
        <v>12</v>
      </c>
      <c r="M368" s="4">
        <v>90143741</v>
      </c>
      <c r="N368" s="4">
        <v>100373295</v>
      </c>
      <c r="O368" s="4">
        <v>64234958</v>
      </c>
      <c r="P368" s="4">
        <v>78295373</v>
      </c>
      <c r="Q368" s="4">
        <v>22077922</v>
      </c>
      <c r="R368" s="4">
        <v>17080262</v>
      </c>
      <c r="S368" s="4"/>
      <c r="T368" s="18">
        <f t="shared" si="25"/>
        <v>1.403343970428065</v>
      </c>
      <c r="U368" s="18">
        <f t="shared" si="26"/>
        <v>0.78004187269133685</v>
      </c>
      <c r="V368" s="18"/>
      <c r="W368" s="18">
        <f t="shared" si="28"/>
        <v>0.77363539920106617</v>
      </c>
      <c r="X368" s="20">
        <f t="shared" si="29"/>
        <v>0.17016739362795652</v>
      </c>
    </row>
    <row r="369" spans="1:24" s="3" customFormat="1" ht="11.25" customHeight="1" x14ac:dyDescent="0.2">
      <c r="A369" s="2">
        <v>511</v>
      </c>
      <c r="B369" s="4" t="s">
        <v>21</v>
      </c>
      <c r="C369" s="4" t="s">
        <v>9</v>
      </c>
      <c r="D369" s="4">
        <v>800200493</v>
      </c>
      <c r="E369" s="4" t="s">
        <v>49</v>
      </c>
      <c r="F369" s="4" t="s">
        <v>90</v>
      </c>
      <c r="G369" s="4" t="s">
        <v>78</v>
      </c>
      <c r="H369" s="4" t="s">
        <v>75</v>
      </c>
      <c r="I369" s="4" t="s">
        <v>91</v>
      </c>
      <c r="J369" s="4" t="s">
        <v>11</v>
      </c>
      <c r="K369" s="4" t="s">
        <v>11</v>
      </c>
      <c r="L369" s="4" t="s">
        <v>12</v>
      </c>
      <c r="M369" s="4">
        <v>25563848</v>
      </c>
      <c r="N369" s="4">
        <v>31259961</v>
      </c>
      <c r="O369" s="4">
        <v>11659552</v>
      </c>
      <c r="P369" s="4">
        <v>19012984</v>
      </c>
      <c r="Q369" s="4">
        <v>12246977</v>
      </c>
      <c r="R369" s="4">
        <v>2971082</v>
      </c>
      <c r="S369" s="4"/>
      <c r="T369" s="18">
        <f t="shared" si="25"/>
        <v>2.1925240352287978</v>
      </c>
      <c r="U369" s="18">
        <f t="shared" si="26"/>
        <v>0.60822161614341108</v>
      </c>
      <c r="V369" s="18"/>
      <c r="W369" s="18">
        <f t="shared" si="28"/>
        <v>0.2425971731636305</v>
      </c>
      <c r="X369" s="20">
        <f t="shared" si="29"/>
        <v>9.5044328430224215E-2</v>
      </c>
    </row>
    <row r="370" spans="1:24" s="3" customFormat="1" ht="11.25" customHeight="1" x14ac:dyDescent="0.2">
      <c r="A370" s="2">
        <v>663</v>
      </c>
      <c r="B370" s="4" t="s">
        <v>21</v>
      </c>
      <c r="C370" s="4" t="s">
        <v>9</v>
      </c>
      <c r="D370" s="4">
        <v>800249678</v>
      </c>
      <c r="E370" s="4" t="s">
        <v>49</v>
      </c>
      <c r="F370" s="4" t="s">
        <v>92</v>
      </c>
      <c r="G370" s="4" t="s">
        <v>74</v>
      </c>
      <c r="H370" s="4" t="s">
        <v>10</v>
      </c>
      <c r="I370" s="4" t="s">
        <v>93</v>
      </c>
      <c r="J370" s="4" t="s">
        <v>23</v>
      </c>
      <c r="K370" s="4" t="s">
        <v>94</v>
      </c>
      <c r="L370" s="4" t="s">
        <v>12</v>
      </c>
      <c r="M370" s="4">
        <v>43894593</v>
      </c>
      <c r="N370" s="4">
        <v>105105108</v>
      </c>
      <c r="O370" s="4">
        <v>38764010</v>
      </c>
      <c r="P370" s="4">
        <v>85283740</v>
      </c>
      <c r="Q370" s="4">
        <v>19821368</v>
      </c>
      <c r="R370" s="4">
        <v>15361211</v>
      </c>
      <c r="S370" s="4"/>
      <c r="T370" s="18">
        <f t="shared" si="25"/>
        <v>1.1323542894556058</v>
      </c>
      <c r="U370" s="18">
        <f t="shared" si="26"/>
        <v>0.81141384679420148</v>
      </c>
      <c r="V370" s="18"/>
      <c r="W370" s="18">
        <f t="shared" si="28"/>
        <v>0.77498238264886665</v>
      </c>
      <c r="X370" s="20">
        <f t="shared" si="29"/>
        <v>0.14615094634601394</v>
      </c>
    </row>
    <row r="371" spans="1:24" s="3" customFormat="1" ht="11.25" customHeight="1" x14ac:dyDescent="0.2">
      <c r="A371" s="2">
        <v>1313</v>
      </c>
      <c r="B371" s="4" t="s">
        <v>21</v>
      </c>
      <c r="C371" s="4" t="s">
        <v>9</v>
      </c>
      <c r="D371" s="4">
        <v>830025149</v>
      </c>
      <c r="E371" s="4" t="s">
        <v>49</v>
      </c>
      <c r="F371" s="4" t="s">
        <v>107</v>
      </c>
      <c r="G371" s="4" t="s">
        <v>74</v>
      </c>
      <c r="H371" s="4" t="s">
        <v>75</v>
      </c>
      <c r="I371" s="4" t="s">
        <v>108</v>
      </c>
      <c r="J371" s="4" t="s">
        <v>11</v>
      </c>
      <c r="K371" s="4" t="s">
        <v>11</v>
      </c>
      <c r="L371" s="4" t="s">
        <v>12</v>
      </c>
      <c r="M371" s="4">
        <v>558144231</v>
      </c>
      <c r="N371" s="4">
        <v>618935642</v>
      </c>
      <c r="O371" s="4">
        <v>199026896</v>
      </c>
      <c r="P371" s="4">
        <v>204574632</v>
      </c>
      <c r="Q371" s="4">
        <v>414361010</v>
      </c>
      <c r="R371" s="4">
        <v>20957514</v>
      </c>
      <c r="S371" s="4"/>
      <c r="T371" s="18">
        <f t="shared" si="25"/>
        <v>2.8043658531457978</v>
      </c>
      <c r="U371" s="18">
        <f t="shared" si="26"/>
        <v>0.33052650084740154</v>
      </c>
      <c r="V371" s="18"/>
      <c r="W371" s="18">
        <f t="shared" si="28"/>
        <v>5.0577910310625029E-2</v>
      </c>
      <c r="X371" s="20">
        <f t="shared" si="29"/>
        <v>3.3860570595480428E-2</v>
      </c>
    </row>
    <row r="372" spans="1:24" s="3" customFormat="1" ht="11.25" customHeight="1" x14ac:dyDescent="0.2">
      <c r="A372" s="2">
        <v>1413</v>
      </c>
      <c r="B372" s="4" t="s">
        <v>21</v>
      </c>
      <c r="C372" s="4" t="s">
        <v>9</v>
      </c>
      <c r="D372" s="4">
        <v>830046068</v>
      </c>
      <c r="E372" s="4" t="s">
        <v>49</v>
      </c>
      <c r="F372" s="4" t="s">
        <v>113</v>
      </c>
      <c r="G372" s="4" t="s">
        <v>78</v>
      </c>
      <c r="H372" s="4" t="s">
        <v>105</v>
      </c>
      <c r="I372" s="4" t="s">
        <v>114</v>
      </c>
      <c r="J372" s="4" t="s">
        <v>11</v>
      </c>
      <c r="K372" s="4" t="s">
        <v>11</v>
      </c>
      <c r="L372" s="4" t="s">
        <v>12</v>
      </c>
      <c r="M372" s="4">
        <v>30582133</v>
      </c>
      <c r="N372" s="4">
        <v>58709908</v>
      </c>
      <c r="O372" s="4">
        <v>28346979</v>
      </c>
      <c r="P372" s="4">
        <v>33720243</v>
      </c>
      <c r="Q372" s="4">
        <v>24989665</v>
      </c>
      <c r="R372" s="4">
        <v>4394446</v>
      </c>
      <c r="S372" s="4"/>
      <c r="T372" s="18">
        <f t="shared" si="25"/>
        <v>1.0788498132375941</v>
      </c>
      <c r="U372" s="18">
        <f t="shared" si="26"/>
        <v>0.57435353160492097</v>
      </c>
      <c r="V372" s="18"/>
      <c r="W372" s="18">
        <f t="shared" si="28"/>
        <v>0.17585053661183533</v>
      </c>
      <c r="X372" s="20">
        <f t="shared" si="29"/>
        <v>7.4850159874207262E-2</v>
      </c>
    </row>
    <row r="373" spans="1:24" s="3" customFormat="1" ht="11.25" customHeight="1" x14ac:dyDescent="0.2">
      <c r="A373" s="2">
        <v>1585</v>
      </c>
      <c r="B373" s="4" t="s">
        <v>21</v>
      </c>
      <c r="C373" s="4" t="s">
        <v>9</v>
      </c>
      <c r="D373" s="4">
        <v>830083714</v>
      </c>
      <c r="E373" s="4" t="s">
        <v>49</v>
      </c>
      <c r="F373" s="4" t="s">
        <v>123</v>
      </c>
      <c r="G373" s="4" t="s">
        <v>74</v>
      </c>
      <c r="H373" s="4" t="s">
        <v>10</v>
      </c>
      <c r="I373" s="4" t="s">
        <v>124</v>
      </c>
      <c r="J373" s="4" t="s">
        <v>11</v>
      </c>
      <c r="K373" s="4" t="s">
        <v>11</v>
      </c>
      <c r="L373" s="4" t="s">
        <v>12</v>
      </c>
      <c r="M373" s="4">
        <v>104316919</v>
      </c>
      <c r="N373" s="4">
        <v>113066931</v>
      </c>
      <c r="O373" s="4">
        <v>91312808</v>
      </c>
      <c r="P373" s="4">
        <v>95452129</v>
      </c>
      <c r="Q373" s="4">
        <v>17614802</v>
      </c>
      <c r="R373" s="4">
        <v>-15524429</v>
      </c>
      <c r="S373" s="4"/>
      <c r="T373" s="18">
        <f t="shared" si="25"/>
        <v>1.1424127817863186</v>
      </c>
      <c r="U373" s="18">
        <f t="shared" si="26"/>
        <v>0.84420907294282177</v>
      </c>
      <c r="V373" s="18"/>
      <c r="W373" s="18">
        <f t="shared" si="28"/>
        <v>-0.88132861215243863</v>
      </c>
      <c r="X373" s="20">
        <f t="shared" si="29"/>
        <v>-0.13730300152924466</v>
      </c>
    </row>
    <row r="374" spans="1:24" s="3" customFormat="1" ht="11.25" customHeight="1" x14ac:dyDescent="0.2">
      <c r="A374" s="2">
        <v>1623</v>
      </c>
      <c r="B374" s="4" t="s">
        <v>21</v>
      </c>
      <c r="C374" s="4" t="s">
        <v>9</v>
      </c>
      <c r="D374" s="4">
        <v>830091939</v>
      </c>
      <c r="E374" s="4" t="s">
        <v>49</v>
      </c>
      <c r="F374" s="4" t="s">
        <v>125</v>
      </c>
      <c r="G374" s="4" t="s">
        <v>126</v>
      </c>
      <c r="H374" s="4" t="s">
        <v>10</v>
      </c>
      <c r="I374" s="4" t="s">
        <v>127</v>
      </c>
      <c r="J374" s="4" t="s">
        <v>11</v>
      </c>
      <c r="K374" s="4" t="s">
        <v>11</v>
      </c>
      <c r="L374" s="4" t="s">
        <v>12</v>
      </c>
      <c r="M374" s="4">
        <v>25363233</v>
      </c>
      <c r="N374" s="4">
        <v>36628125</v>
      </c>
      <c r="O374" s="4">
        <v>11989761</v>
      </c>
      <c r="P374" s="4">
        <v>13771430</v>
      </c>
      <c r="Q374" s="4">
        <v>22856695</v>
      </c>
      <c r="R374" s="4">
        <v>9512016</v>
      </c>
      <c r="S374" s="4"/>
      <c r="T374" s="18">
        <f t="shared" si="25"/>
        <v>2.1154077216384879</v>
      </c>
      <c r="U374" s="18">
        <f t="shared" si="26"/>
        <v>0.37597966043852915</v>
      </c>
      <c r="V374" s="18"/>
      <c r="W374" s="18">
        <f t="shared" si="28"/>
        <v>0.41615885411254777</v>
      </c>
      <c r="X374" s="20">
        <f t="shared" si="29"/>
        <v>0.25969158945482468</v>
      </c>
    </row>
    <row r="375" spans="1:24" s="3" customFormat="1" ht="11.25" customHeight="1" x14ac:dyDescent="0.2">
      <c r="A375" s="2">
        <v>1715</v>
      </c>
      <c r="B375" s="4" t="s">
        <v>21</v>
      </c>
      <c r="C375" s="4" t="s">
        <v>9</v>
      </c>
      <c r="D375" s="4">
        <v>830117139</v>
      </c>
      <c r="E375" s="4" t="s">
        <v>49</v>
      </c>
      <c r="F375" s="4" t="s">
        <v>132</v>
      </c>
      <c r="G375" s="4" t="s">
        <v>74</v>
      </c>
      <c r="H375" s="4" t="s">
        <v>105</v>
      </c>
      <c r="I375" s="4" t="s">
        <v>133</v>
      </c>
      <c r="J375" s="4" t="s">
        <v>11</v>
      </c>
      <c r="K375" s="4" t="s">
        <v>11</v>
      </c>
      <c r="L375" s="4" t="s">
        <v>12</v>
      </c>
      <c r="M375" s="4">
        <v>49949968</v>
      </c>
      <c r="N375" s="4">
        <v>67026624</v>
      </c>
      <c r="O375" s="4">
        <v>7048088</v>
      </c>
      <c r="P375" s="4">
        <v>7934618</v>
      </c>
      <c r="Q375" s="4">
        <v>59092006</v>
      </c>
      <c r="R375" s="4">
        <v>2103961</v>
      </c>
      <c r="S375" s="4"/>
      <c r="T375" s="18">
        <f t="shared" si="25"/>
        <v>7.0870238850593239</v>
      </c>
      <c r="U375" s="18">
        <f t="shared" si="26"/>
        <v>0.11838009325965754</v>
      </c>
      <c r="V375" s="18"/>
      <c r="W375" s="18">
        <f t="shared" si="28"/>
        <v>3.560483291090169E-2</v>
      </c>
      <c r="X375" s="20">
        <f t="shared" si="29"/>
        <v>3.1389929470414621E-2</v>
      </c>
    </row>
    <row r="376" spans="1:24" s="3" customFormat="1" ht="11.25" customHeight="1" x14ac:dyDescent="0.2">
      <c r="A376" s="2">
        <v>1833</v>
      </c>
      <c r="B376" s="4" t="s">
        <v>21</v>
      </c>
      <c r="C376" s="4" t="s">
        <v>9</v>
      </c>
      <c r="D376" s="4">
        <v>830511110</v>
      </c>
      <c r="E376" s="4" t="s">
        <v>49</v>
      </c>
      <c r="F376" s="4" t="s">
        <v>137</v>
      </c>
      <c r="G376" s="4" t="s">
        <v>74</v>
      </c>
      <c r="H376" s="4" t="s">
        <v>10</v>
      </c>
      <c r="I376" s="4" t="s">
        <v>138</v>
      </c>
      <c r="J376" s="4" t="s">
        <v>11</v>
      </c>
      <c r="K376" s="4" t="s">
        <v>11</v>
      </c>
      <c r="L376" s="4" t="s">
        <v>12</v>
      </c>
      <c r="M376" s="4">
        <v>189533924</v>
      </c>
      <c r="N376" s="4">
        <v>201177579</v>
      </c>
      <c r="O376" s="4">
        <v>121271990</v>
      </c>
      <c r="P376" s="4">
        <v>130237214</v>
      </c>
      <c r="Q376" s="4">
        <v>70940365</v>
      </c>
      <c r="R376" s="4">
        <v>25132000</v>
      </c>
      <c r="S376" s="4"/>
      <c r="T376" s="18">
        <f t="shared" si="25"/>
        <v>1.5628829377665856</v>
      </c>
      <c r="U376" s="18">
        <f t="shared" si="26"/>
        <v>0.64737439752170389</v>
      </c>
      <c r="V376" s="18"/>
      <c r="W376" s="18">
        <f t="shared" si="28"/>
        <v>0.35426939232692134</v>
      </c>
      <c r="X376" s="20">
        <f t="shared" si="29"/>
        <v>0.12492445790890047</v>
      </c>
    </row>
    <row r="377" spans="1:24" s="3" customFormat="1" ht="11.25" customHeight="1" x14ac:dyDescent="0.2">
      <c r="A377" s="2">
        <v>1957</v>
      </c>
      <c r="B377" s="4" t="s">
        <v>21</v>
      </c>
      <c r="C377" s="4" t="s">
        <v>9</v>
      </c>
      <c r="D377" s="4">
        <v>860003437</v>
      </c>
      <c r="E377" s="4" t="s">
        <v>49</v>
      </c>
      <c r="F377" s="4" t="s">
        <v>143</v>
      </c>
      <c r="G377" s="4" t="s">
        <v>74</v>
      </c>
      <c r="H377" s="4" t="s">
        <v>10</v>
      </c>
      <c r="I377" s="4" t="s">
        <v>144</v>
      </c>
      <c r="J377" s="4" t="s">
        <v>11</v>
      </c>
      <c r="K377" s="4" t="s">
        <v>11</v>
      </c>
      <c r="L377" s="4" t="s">
        <v>12</v>
      </c>
      <c r="M377" s="4">
        <v>18511641</v>
      </c>
      <c r="N377" s="4">
        <v>30112856</v>
      </c>
      <c r="O377" s="4">
        <v>1006304</v>
      </c>
      <c r="P377" s="4">
        <v>2598309</v>
      </c>
      <c r="Q377" s="4">
        <v>27514547</v>
      </c>
      <c r="R377" s="4">
        <v>2691141</v>
      </c>
      <c r="S377" s="4"/>
      <c r="T377" s="18">
        <f t="shared" si="25"/>
        <v>18.395674666899865</v>
      </c>
      <c r="U377" s="18">
        <f t="shared" si="26"/>
        <v>8.6285704683740388E-2</v>
      </c>
      <c r="V377" s="18"/>
      <c r="W377" s="18">
        <f t="shared" si="28"/>
        <v>9.7807934108455424E-2</v>
      </c>
      <c r="X377" s="20">
        <f t="shared" si="29"/>
        <v>8.9368507590246504E-2</v>
      </c>
    </row>
    <row r="378" spans="1:24" s="3" customFormat="1" ht="11.25" customHeight="1" x14ac:dyDescent="0.2">
      <c r="A378" s="2">
        <v>2073</v>
      </c>
      <c r="B378" s="4" t="s">
        <v>21</v>
      </c>
      <c r="C378" s="4" t="s">
        <v>9</v>
      </c>
      <c r="D378" s="4">
        <v>860028581</v>
      </c>
      <c r="E378" s="4" t="s">
        <v>49</v>
      </c>
      <c r="F378" s="4" t="s">
        <v>147</v>
      </c>
      <c r="G378" s="4" t="s">
        <v>74</v>
      </c>
      <c r="H378" s="4" t="s">
        <v>10</v>
      </c>
      <c r="I378" s="4" t="s">
        <v>148</v>
      </c>
      <c r="J378" s="4" t="s">
        <v>11</v>
      </c>
      <c r="K378" s="4" t="s">
        <v>11</v>
      </c>
      <c r="L378" s="4" t="s">
        <v>12</v>
      </c>
      <c r="M378" s="4">
        <v>10234745</v>
      </c>
      <c r="N378" s="4">
        <v>52509885</v>
      </c>
      <c r="O378" s="4">
        <v>3462243</v>
      </c>
      <c r="P378" s="4">
        <v>11212223</v>
      </c>
      <c r="Q378" s="4">
        <v>41297662</v>
      </c>
      <c r="R378" s="4">
        <v>2003130</v>
      </c>
      <c r="S378" s="4"/>
      <c r="T378" s="18">
        <f t="shared" si="25"/>
        <v>2.9561024457266574</v>
      </c>
      <c r="U378" s="18">
        <f t="shared" si="26"/>
        <v>0.21352594849522141</v>
      </c>
      <c r="V378" s="18"/>
      <c r="W378" s="18">
        <f t="shared" si="28"/>
        <v>4.8504682904325191E-2</v>
      </c>
      <c r="X378" s="20">
        <f t="shared" si="29"/>
        <v>3.81476744807192E-2</v>
      </c>
    </row>
    <row r="379" spans="1:24" s="3" customFormat="1" ht="11.25" customHeight="1" x14ac:dyDescent="0.2">
      <c r="A379" s="2">
        <v>2223</v>
      </c>
      <c r="B379" s="4" t="s">
        <v>21</v>
      </c>
      <c r="C379" s="4" t="s">
        <v>9</v>
      </c>
      <c r="D379" s="4">
        <v>860064038</v>
      </c>
      <c r="E379" s="4" t="s">
        <v>49</v>
      </c>
      <c r="F379" s="4" t="s">
        <v>151</v>
      </c>
      <c r="G379" s="4" t="s">
        <v>74</v>
      </c>
      <c r="H379" s="4" t="s">
        <v>10</v>
      </c>
      <c r="I379" s="4" t="s">
        <v>152</v>
      </c>
      <c r="J379" s="4" t="s">
        <v>23</v>
      </c>
      <c r="K379" s="4" t="s">
        <v>136</v>
      </c>
      <c r="L379" s="4" t="s">
        <v>12</v>
      </c>
      <c r="M379" s="4">
        <v>118725068</v>
      </c>
      <c r="N379" s="4">
        <v>171113998</v>
      </c>
      <c r="O379" s="4">
        <v>102809501</v>
      </c>
      <c r="P379" s="4">
        <v>120630911</v>
      </c>
      <c r="Q379" s="4">
        <v>50483087</v>
      </c>
      <c r="R379" s="4">
        <v>17314995</v>
      </c>
      <c r="S379" s="4">
        <v>0</v>
      </c>
      <c r="T379" s="18">
        <f t="shared" si="25"/>
        <v>1.1548063831182296</v>
      </c>
      <c r="U379" s="18">
        <f t="shared" si="26"/>
        <v>0.70497394958885828</v>
      </c>
      <c r="V379" s="18"/>
      <c r="W379" s="18">
        <f t="shared" si="28"/>
        <v>0.34298605788508929</v>
      </c>
      <c r="X379" s="20">
        <f t="shared" si="29"/>
        <v>0.10118982200392512</v>
      </c>
    </row>
    <row r="380" spans="1:24" s="3" customFormat="1" ht="11.25" customHeight="1" x14ac:dyDescent="0.2">
      <c r="A380" s="2">
        <v>2259</v>
      </c>
      <c r="B380" s="4" t="s">
        <v>21</v>
      </c>
      <c r="C380" s="4" t="s">
        <v>9</v>
      </c>
      <c r="D380" s="4">
        <v>860072122</v>
      </c>
      <c r="E380" s="4" t="s">
        <v>49</v>
      </c>
      <c r="F380" s="4" t="s">
        <v>157</v>
      </c>
      <c r="G380" s="4" t="s">
        <v>74</v>
      </c>
      <c r="H380" s="4" t="s">
        <v>10</v>
      </c>
      <c r="I380" s="4" t="s">
        <v>158</v>
      </c>
      <c r="J380" s="4" t="s">
        <v>11</v>
      </c>
      <c r="K380" s="4" t="s">
        <v>11</v>
      </c>
      <c r="L380" s="4" t="s">
        <v>12</v>
      </c>
      <c r="M380" s="4">
        <v>3354358</v>
      </c>
      <c r="N380" s="4">
        <v>3437608</v>
      </c>
      <c r="O380" s="4">
        <v>980403</v>
      </c>
      <c r="P380" s="4">
        <v>1303651</v>
      </c>
      <c r="Q380" s="4">
        <v>2133957</v>
      </c>
      <c r="R380" s="4">
        <v>253588</v>
      </c>
      <c r="S380" s="4"/>
      <c r="T380" s="18">
        <f t="shared" si="25"/>
        <v>3.4214073192350494</v>
      </c>
      <c r="U380" s="18">
        <f t="shared" si="26"/>
        <v>0.37923201249240751</v>
      </c>
      <c r="V380" s="18"/>
      <c r="W380" s="18">
        <f t="shared" si="28"/>
        <v>0.11883463443733872</v>
      </c>
      <c r="X380" s="20">
        <f t="shared" si="29"/>
        <v>7.3768736865867199E-2</v>
      </c>
    </row>
    <row r="381" spans="1:24" s="3" customFormat="1" ht="11.25" customHeight="1" x14ac:dyDescent="0.2">
      <c r="A381" s="2">
        <v>2333</v>
      </c>
      <c r="B381" s="4" t="s">
        <v>21</v>
      </c>
      <c r="C381" s="4" t="s">
        <v>9</v>
      </c>
      <c r="D381" s="4">
        <v>860503565</v>
      </c>
      <c r="E381" s="4" t="s">
        <v>49</v>
      </c>
      <c r="F381" s="4" t="s">
        <v>161</v>
      </c>
      <c r="G381" s="4" t="s">
        <v>74</v>
      </c>
      <c r="H381" s="4" t="s">
        <v>10</v>
      </c>
      <c r="I381" s="4" t="s">
        <v>162</v>
      </c>
      <c r="J381" s="4" t="s">
        <v>11</v>
      </c>
      <c r="K381" s="4" t="s">
        <v>11</v>
      </c>
      <c r="L381" s="4" t="s">
        <v>12</v>
      </c>
      <c r="M381" s="4">
        <v>28598812</v>
      </c>
      <c r="N381" s="4">
        <v>35845152</v>
      </c>
      <c r="O381" s="4">
        <v>10083659</v>
      </c>
      <c r="P381" s="4">
        <v>17452032</v>
      </c>
      <c r="Q381" s="4">
        <v>18393120</v>
      </c>
      <c r="R381" s="4">
        <v>4066019</v>
      </c>
      <c r="S381" s="4"/>
      <c r="T381" s="18">
        <f t="shared" si="25"/>
        <v>2.8361542174323824</v>
      </c>
      <c r="U381" s="18">
        <f t="shared" si="26"/>
        <v>0.48687286916791428</v>
      </c>
      <c r="V381" s="18"/>
      <c r="W381" s="18">
        <f t="shared" si="28"/>
        <v>0.22106195142531554</v>
      </c>
      <c r="X381" s="20">
        <f t="shared" si="29"/>
        <v>0.11343288487101408</v>
      </c>
    </row>
    <row r="382" spans="1:24" s="3" customFormat="1" ht="11.25" customHeight="1" x14ac:dyDescent="0.2">
      <c r="A382" s="2">
        <v>2437</v>
      </c>
      <c r="B382" s="4" t="s">
        <v>21</v>
      </c>
      <c r="C382" s="4" t="s">
        <v>9</v>
      </c>
      <c r="D382" s="4">
        <v>860534244</v>
      </c>
      <c r="E382" s="4" t="s">
        <v>49</v>
      </c>
      <c r="F382" s="4" t="s">
        <v>169</v>
      </c>
      <c r="G382" s="4" t="s">
        <v>74</v>
      </c>
      <c r="H382" s="4" t="s">
        <v>14</v>
      </c>
      <c r="I382" s="4" t="s">
        <v>170</v>
      </c>
      <c r="J382" s="4" t="s">
        <v>11</v>
      </c>
      <c r="K382" s="4" t="s">
        <v>11</v>
      </c>
      <c r="L382" s="4" t="s">
        <v>12</v>
      </c>
      <c r="M382" s="4">
        <v>46571313</v>
      </c>
      <c r="N382" s="4">
        <v>61486442</v>
      </c>
      <c r="O382" s="4">
        <v>18209849</v>
      </c>
      <c r="P382" s="4">
        <v>23259966</v>
      </c>
      <c r="Q382" s="4">
        <v>38226476</v>
      </c>
      <c r="R382" s="4">
        <v>5869748</v>
      </c>
      <c r="S382" s="4"/>
      <c r="T382" s="18">
        <f t="shared" si="25"/>
        <v>2.5574793618552247</v>
      </c>
      <c r="U382" s="18">
        <f t="shared" si="26"/>
        <v>0.37829422622958081</v>
      </c>
      <c r="V382" s="18"/>
      <c r="W382" s="18">
        <f t="shared" si="28"/>
        <v>0.15355189947407133</v>
      </c>
      <c r="X382" s="20">
        <f t="shared" si="29"/>
        <v>9.5464102476445128E-2</v>
      </c>
    </row>
    <row r="383" spans="1:24" s="3" customFormat="1" ht="11.25" customHeight="1" x14ac:dyDescent="0.2">
      <c r="A383" s="2">
        <v>2537</v>
      </c>
      <c r="B383" s="4" t="s">
        <v>21</v>
      </c>
      <c r="C383" s="4" t="s">
        <v>9</v>
      </c>
      <c r="D383" s="4">
        <v>890210534</v>
      </c>
      <c r="E383" s="4" t="s">
        <v>49</v>
      </c>
      <c r="F383" s="4" t="s">
        <v>173</v>
      </c>
      <c r="G383" s="4" t="s">
        <v>74</v>
      </c>
      <c r="H383" s="4" t="s">
        <v>10</v>
      </c>
      <c r="I383" s="4" t="s">
        <v>174</v>
      </c>
      <c r="J383" s="4" t="s">
        <v>15</v>
      </c>
      <c r="K383" s="4" t="s">
        <v>175</v>
      </c>
      <c r="L383" s="4" t="s">
        <v>12</v>
      </c>
      <c r="M383" s="4">
        <v>111781633</v>
      </c>
      <c r="N383" s="4">
        <v>155698158</v>
      </c>
      <c r="O383" s="4">
        <v>50382435</v>
      </c>
      <c r="P383" s="4">
        <v>83184874</v>
      </c>
      <c r="Q383" s="4">
        <v>72513284</v>
      </c>
      <c r="R383" s="4">
        <v>28577394</v>
      </c>
      <c r="S383" s="4"/>
      <c r="T383" s="18">
        <f t="shared" si="25"/>
        <v>2.2186627740401987</v>
      </c>
      <c r="U383" s="18">
        <f t="shared" si="26"/>
        <v>0.53427012283600683</v>
      </c>
      <c r="V383" s="18"/>
      <c r="W383" s="18">
        <f t="shared" si="28"/>
        <v>0.39409874196292088</v>
      </c>
      <c r="X383" s="20">
        <f t="shared" si="29"/>
        <v>0.18354355868487537</v>
      </c>
    </row>
    <row r="384" spans="1:24" s="3" customFormat="1" ht="11.25" customHeight="1" x14ac:dyDescent="0.2">
      <c r="A384" s="2">
        <v>2739</v>
      </c>
      <c r="B384" s="4" t="s">
        <v>21</v>
      </c>
      <c r="C384" s="4" t="s">
        <v>9</v>
      </c>
      <c r="D384" s="4">
        <v>890900769</v>
      </c>
      <c r="E384" s="4" t="s">
        <v>49</v>
      </c>
      <c r="F384" s="4" t="s">
        <v>183</v>
      </c>
      <c r="G384" s="4" t="s">
        <v>74</v>
      </c>
      <c r="H384" s="4" t="s">
        <v>75</v>
      </c>
      <c r="I384" s="4" t="s">
        <v>184</v>
      </c>
      <c r="J384" s="4" t="s">
        <v>13</v>
      </c>
      <c r="K384" s="4" t="s">
        <v>185</v>
      </c>
      <c r="L384" s="4" t="s">
        <v>12</v>
      </c>
      <c r="M384" s="4">
        <v>39476379</v>
      </c>
      <c r="N384" s="4">
        <v>51008708</v>
      </c>
      <c r="O384" s="4">
        <v>20566026</v>
      </c>
      <c r="P384" s="4">
        <v>22289573</v>
      </c>
      <c r="Q384" s="4">
        <v>28719135</v>
      </c>
      <c r="R384" s="4">
        <v>12025887</v>
      </c>
      <c r="S384" s="4"/>
      <c r="T384" s="18">
        <f t="shared" si="25"/>
        <v>1.9194947531428774</v>
      </c>
      <c r="U384" s="18">
        <f t="shared" si="26"/>
        <v>0.4369758394978363</v>
      </c>
      <c r="V384" s="18"/>
      <c r="W384" s="18">
        <f t="shared" si="28"/>
        <v>0.41874126779932613</v>
      </c>
      <c r="X384" s="20">
        <f t="shared" si="29"/>
        <v>0.23576145077032729</v>
      </c>
    </row>
    <row r="385" spans="1:24" s="3" customFormat="1" ht="11.25" customHeight="1" x14ac:dyDescent="0.2">
      <c r="A385" s="2">
        <v>3441</v>
      </c>
      <c r="B385" s="4" t="s">
        <v>21</v>
      </c>
      <c r="C385" s="4" t="s">
        <v>9</v>
      </c>
      <c r="D385" s="4">
        <v>900184924</v>
      </c>
      <c r="E385" s="4" t="s">
        <v>49</v>
      </c>
      <c r="F385" s="4" t="s">
        <v>201</v>
      </c>
      <c r="G385" s="4" t="s">
        <v>74</v>
      </c>
      <c r="H385" s="4" t="s">
        <v>14</v>
      </c>
      <c r="I385" s="4" t="s">
        <v>202</v>
      </c>
      <c r="J385" s="4" t="s">
        <v>11</v>
      </c>
      <c r="K385" s="4" t="s">
        <v>11</v>
      </c>
      <c r="L385" s="4" t="s">
        <v>12</v>
      </c>
      <c r="M385" s="4">
        <v>148534425</v>
      </c>
      <c r="N385" s="4">
        <v>159975097</v>
      </c>
      <c r="O385" s="4">
        <v>132720313</v>
      </c>
      <c r="P385" s="4">
        <v>133065854</v>
      </c>
      <c r="Q385" s="4">
        <v>26909243</v>
      </c>
      <c r="R385" s="4">
        <v>22619722</v>
      </c>
      <c r="S385" s="4"/>
      <c r="T385" s="18">
        <f t="shared" si="25"/>
        <v>1.1191536671556825</v>
      </c>
      <c r="U385" s="18">
        <f t="shared" si="26"/>
        <v>0.83179105057832847</v>
      </c>
      <c r="V385" s="18"/>
      <c r="W385" s="18">
        <f t="shared" si="28"/>
        <v>0.8405930259725255</v>
      </c>
      <c r="X385" s="20">
        <f t="shared" si="29"/>
        <v>0.14139526979002237</v>
      </c>
    </row>
    <row r="386" spans="1:24" s="3" customFormat="1" ht="11.25" customHeight="1" x14ac:dyDescent="0.2">
      <c r="A386" s="2">
        <v>3475</v>
      </c>
      <c r="B386" s="4" t="s">
        <v>21</v>
      </c>
      <c r="C386" s="4" t="s">
        <v>9</v>
      </c>
      <c r="D386" s="4">
        <v>900194910</v>
      </c>
      <c r="E386" s="4" t="s">
        <v>49</v>
      </c>
      <c r="F386" s="4" t="s">
        <v>203</v>
      </c>
      <c r="G386" s="4" t="s">
        <v>74</v>
      </c>
      <c r="H386" s="4" t="s">
        <v>75</v>
      </c>
      <c r="I386" s="4" t="s">
        <v>204</v>
      </c>
      <c r="J386" s="4" t="s">
        <v>11</v>
      </c>
      <c r="K386" s="4" t="s">
        <v>11</v>
      </c>
      <c r="L386" s="4" t="s">
        <v>12</v>
      </c>
      <c r="M386" s="4">
        <v>73204866</v>
      </c>
      <c r="N386" s="4">
        <v>77478371</v>
      </c>
      <c r="O386" s="4">
        <v>32349799</v>
      </c>
      <c r="P386" s="4">
        <v>33402373</v>
      </c>
      <c r="Q386" s="4">
        <v>44075998</v>
      </c>
      <c r="R386" s="4">
        <v>10911594</v>
      </c>
      <c r="S386" s="4">
        <v>0</v>
      </c>
      <c r="T386" s="18">
        <f t="shared" si="25"/>
        <v>2.2629156366628429</v>
      </c>
      <c r="U386" s="18">
        <f t="shared" si="26"/>
        <v>0.43111867956026079</v>
      </c>
      <c r="V386" s="18"/>
      <c r="W386" s="18">
        <f t="shared" si="28"/>
        <v>0.24756317485993171</v>
      </c>
      <c r="X386" s="20">
        <f t="shared" si="29"/>
        <v>0.14083406580657201</v>
      </c>
    </row>
    <row r="387" spans="1:24" s="3" customFormat="1" ht="11.25" customHeight="1" x14ac:dyDescent="0.2">
      <c r="A387" s="2">
        <v>3849</v>
      </c>
      <c r="B387" s="4" t="s">
        <v>21</v>
      </c>
      <c r="C387" s="4" t="s">
        <v>9</v>
      </c>
      <c r="D387" s="4">
        <v>900334095</v>
      </c>
      <c r="E387" s="4" t="s">
        <v>49</v>
      </c>
      <c r="F387" s="4" t="s">
        <v>211</v>
      </c>
      <c r="G387" s="4" t="s">
        <v>74</v>
      </c>
      <c r="H387" s="4" t="s">
        <v>105</v>
      </c>
      <c r="I387" s="4" t="s">
        <v>212</v>
      </c>
      <c r="J387" s="4" t="s">
        <v>11</v>
      </c>
      <c r="K387" s="4" t="s">
        <v>11</v>
      </c>
      <c r="L387" s="4" t="s">
        <v>12</v>
      </c>
      <c r="M387" s="4">
        <v>31916582</v>
      </c>
      <c r="N387" s="4">
        <v>32640147</v>
      </c>
      <c r="O387" s="4">
        <v>20793511</v>
      </c>
      <c r="P387" s="4">
        <v>21427854</v>
      </c>
      <c r="Q387" s="4">
        <v>11212293</v>
      </c>
      <c r="R387" s="4">
        <v>1386233</v>
      </c>
      <c r="S387" s="4"/>
      <c r="T387" s="18">
        <f t="shared" si="25"/>
        <v>1.5349299115478863</v>
      </c>
      <c r="U387" s="18">
        <f t="shared" si="26"/>
        <v>0.65648766839193462</v>
      </c>
      <c r="V387" s="18"/>
      <c r="W387" s="18">
        <f t="shared" si="28"/>
        <v>0.12363510300702987</v>
      </c>
      <c r="X387" s="20">
        <f t="shared" si="29"/>
        <v>4.2470182502548165E-2</v>
      </c>
    </row>
    <row r="388" spans="1:24" s="3" customFormat="1" ht="11.25" customHeight="1" x14ac:dyDescent="0.2">
      <c r="A388" s="2">
        <v>4085</v>
      </c>
      <c r="B388" s="4" t="s">
        <v>21</v>
      </c>
      <c r="C388" s="4" t="s">
        <v>9</v>
      </c>
      <c r="D388" s="4">
        <v>900397663</v>
      </c>
      <c r="E388" s="4" t="s">
        <v>49</v>
      </c>
      <c r="F388" s="4" t="s">
        <v>215</v>
      </c>
      <c r="G388" s="4" t="s">
        <v>74</v>
      </c>
      <c r="H388" s="4" t="s">
        <v>10</v>
      </c>
      <c r="I388" s="4" t="s">
        <v>216</v>
      </c>
      <c r="J388" s="4" t="s">
        <v>11</v>
      </c>
      <c r="K388" s="4" t="s">
        <v>11</v>
      </c>
      <c r="L388" s="4" t="s">
        <v>12</v>
      </c>
      <c r="M388" s="4">
        <v>24325274</v>
      </c>
      <c r="N388" s="4">
        <v>25715107</v>
      </c>
      <c r="O388" s="4">
        <v>18701865</v>
      </c>
      <c r="P388" s="4">
        <v>18701865</v>
      </c>
      <c r="Q388" s="4">
        <v>7013242</v>
      </c>
      <c r="R388" s="4">
        <v>726342</v>
      </c>
      <c r="S388" s="4"/>
      <c r="T388" s="18">
        <f t="shared" si="25"/>
        <v>1.3006870705140905</v>
      </c>
      <c r="U388" s="18">
        <f t="shared" si="26"/>
        <v>0.72727152175567455</v>
      </c>
      <c r="V388" s="18"/>
      <c r="W388" s="18">
        <f t="shared" si="28"/>
        <v>0.10356722326136757</v>
      </c>
      <c r="X388" s="20">
        <f t="shared" si="29"/>
        <v>2.8245731196063079E-2</v>
      </c>
    </row>
    <row r="389" spans="1:24" s="3" customFormat="1" ht="11.25" customHeight="1" x14ac:dyDescent="0.2">
      <c r="A389" s="2">
        <v>4247</v>
      </c>
      <c r="B389" s="4" t="s">
        <v>21</v>
      </c>
      <c r="C389" s="4" t="s">
        <v>9</v>
      </c>
      <c r="D389" s="4">
        <v>900454399</v>
      </c>
      <c r="E389" s="4" t="s">
        <v>49</v>
      </c>
      <c r="F389" s="4" t="s">
        <v>225</v>
      </c>
      <c r="G389" s="4" t="s">
        <v>74</v>
      </c>
      <c r="H389" s="4" t="s">
        <v>10</v>
      </c>
      <c r="I389" s="4" t="s">
        <v>226</v>
      </c>
      <c r="J389" s="4" t="s">
        <v>11</v>
      </c>
      <c r="K389" s="4" t="s">
        <v>11</v>
      </c>
      <c r="L389" s="4" t="s">
        <v>12</v>
      </c>
      <c r="M389" s="4">
        <v>103337337</v>
      </c>
      <c r="N389" s="4">
        <v>116948208</v>
      </c>
      <c r="O389" s="4">
        <v>76592610</v>
      </c>
      <c r="P389" s="4">
        <v>89596886</v>
      </c>
      <c r="Q389" s="4">
        <v>27351322</v>
      </c>
      <c r="R389" s="4">
        <v>6189859</v>
      </c>
      <c r="S389" s="4"/>
      <c r="T389" s="18">
        <f t="shared" si="25"/>
        <v>1.349181559421986</v>
      </c>
      <c r="U389" s="18">
        <f t="shared" si="26"/>
        <v>0.76612448820079393</v>
      </c>
      <c r="V389" s="18"/>
      <c r="W389" s="18">
        <f t="shared" si="28"/>
        <v>0.22630931696829865</v>
      </c>
      <c r="X389" s="20">
        <f t="shared" si="29"/>
        <v>5.2928207330889585E-2</v>
      </c>
    </row>
    <row r="390" spans="1:24" s="3" customFormat="1" ht="11.25" customHeight="1" x14ac:dyDescent="0.2">
      <c r="A390" s="2">
        <v>4259</v>
      </c>
      <c r="B390" s="4" t="s">
        <v>21</v>
      </c>
      <c r="C390" s="4" t="s">
        <v>9</v>
      </c>
      <c r="D390" s="4">
        <v>900456739</v>
      </c>
      <c r="E390" s="4" t="s">
        <v>49</v>
      </c>
      <c r="F390" s="4" t="s">
        <v>227</v>
      </c>
      <c r="G390" s="4" t="s">
        <v>74</v>
      </c>
      <c r="H390" s="4" t="s">
        <v>10</v>
      </c>
      <c r="I390" s="4" t="s">
        <v>228</v>
      </c>
      <c r="J390" s="4" t="s">
        <v>11</v>
      </c>
      <c r="K390" s="4" t="s">
        <v>11</v>
      </c>
      <c r="L390" s="4" t="s">
        <v>12</v>
      </c>
      <c r="M390" s="4">
        <v>35718590</v>
      </c>
      <c r="N390" s="4">
        <v>39836294</v>
      </c>
      <c r="O390" s="4">
        <v>31808223</v>
      </c>
      <c r="P390" s="4">
        <v>32801307</v>
      </c>
      <c r="Q390" s="4">
        <v>7034987</v>
      </c>
      <c r="R390" s="4">
        <v>28643</v>
      </c>
      <c r="S390" s="4"/>
      <c r="T390" s="18">
        <f t="shared" si="25"/>
        <v>1.122935726400057</v>
      </c>
      <c r="U390" s="18">
        <f t="shared" si="26"/>
        <v>0.82340257354260915</v>
      </c>
      <c r="V390" s="18"/>
      <c r="W390" s="18">
        <f t="shared" si="28"/>
        <v>4.0715071683856702E-3</v>
      </c>
      <c r="X390" s="20">
        <f t="shared" si="29"/>
        <v>7.1901768773972798E-4</v>
      </c>
    </row>
    <row r="391" spans="1:24" s="3" customFormat="1" ht="11.25" customHeight="1" x14ac:dyDescent="0.2">
      <c r="A391" s="2">
        <v>4357</v>
      </c>
      <c r="B391" s="4" t="s">
        <v>21</v>
      </c>
      <c r="C391" s="4" t="s">
        <v>9</v>
      </c>
      <c r="D391" s="4">
        <v>900481127</v>
      </c>
      <c r="E391" s="4" t="s">
        <v>49</v>
      </c>
      <c r="F391" s="4" t="s">
        <v>232</v>
      </c>
      <c r="G391" s="4" t="s">
        <v>74</v>
      </c>
      <c r="H391" s="4" t="s">
        <v>10</v>
      </c>
      <c r="I391" s="4" t="s">
        <v>233</v>
      </c>
      <c r="J391" s="4" t="s">
        <v>17</v>
      </c>
      <c r="K391" s="4" t="s">
        <v>18</v>
      </c>
      <c r="L391" s="4" t="s">
        <v>12</v>
      </c>
      <c r="M391" s="4">
        <v>84138901</v>
      </c>
      <c r="N391" s="4">
        <v>90978893</v>
      </c>
      <c r="O391" s="4">
        <v>40994957</v>
      </c>
      <c r="P391" s="4">
        <v>42830197</v>
      </c>
      <c r="Q391" s="4">
        <v>48148696</v>
      </c>
      <c r="R391" s="4">
        <v>3546089</v>
      </c>
      <c r="S391" s="4"/>
      <c r="T391" s="18">
        <f t="shared" si="25"/>
        <v>2.0524207648272443</v>
      </c>
      <c r="U391" s="18">
        <f t="shared" si="26"/>
        <v>0.47077069843001934</v>
      </c>
      <c r="V391" s="18"/>
      <c r="W391" s="18">
        <f t="shared" si="28"/>
        <v>7.3648702760299056E-2</v>
      </c>
      <c r="X391" s="20">
        <f t="shared" si="29"/>
        <v>3.8977051523368174E-2</v>
      </c>
    </row>
    <row r="392" spans="1:24" s="3" customFormat="1" ht="11.25" customHeight="1" x14ac:dyDescent="0.2">
      <c r="A392" s="2">
        <v>4421</v>
      </c>
      <c r="B392" s="4" t="s">
        <v>21</v>
      </c>
      <c r="C392" s="4" t="s">
        <v>9</v>
      </c>
      <c r="D392" s="4">
        <v>900498582</v>
      </c>
      <c r="E392" s="4" t="s">
        <v>49</v>
      </c>
      <c r="F392" s="4" t="s">
        <v>234</v>
      </c>
      <c r="G392" s="4" t="s">
        <v>74</v>
      </c>
      <c r="H392" s="4" t="s">
        <v>10</v>
      </c>
      <c r="I392" s="4" t="s">
        <v>235</v>
      </c>
      <c r="J392" s="4" t="s">
        <v>178</v>
      </c>
      <c r="K392" s="4" t="s">
        <v>179</v>
      </c>
      <c r="L392" s="4" t="s">
        <v>12</v>
      </c>
      <c r="M392" s="4">
        <v>23270886</v>
      </c>
      <c r="N392" s="4">
        <v>26767751</v>
      </c>
      <c r="O392" s="4">
        <v>10912720</v>
      </c>
      <c r="P392" s="4">
        <v>18797599</v>
      </c>
      <c r="Q392" s="4">
        <v>7970152</v>
      </c>
      <c r="R392" s="4">
        <v>4950208</v>
      </c>
      <c r="S392" s="4"/>
      <c r="T392" s="18">
        <f t="shared" si="25"/>
        <v>2.1324551532523515</v>
      </c>
      <c r="U392" s="18">
        <f t="shared" si="26"/>
        <v>0.70224797742626943</v>
      </c>
      <c r="V392" s="18"/>
      <c r="W392" s="18">
        <f t="shared" si="28"/>
        <v>0.62109329909893818</v>
      </c>
      <c r="X392" s="20">
        <f t="shared" si="29"/>
        <v>0.18493178601369983</v>
      </c>
    </row>
    <row r="393" spans="1:24" s="3" customFormat="1" ht="11.25" customHeight="1" x14ac:dyDescent="0.2">
      <c r="A393" s="2">
        <v>5027</v>
      </c>
      <c r="B393" s="4" t="s">
        <v>21</v>
      </c>
      <c r="C393" s="4" t="s">
        <v>9</v>
      </c>
      <c r="D393" s="4">
        <v>900824185</v>
      </c>
      <c r="E393" s="4" t="s">
        <v>49</v>
      </c>
      <c r="F393" s="4" t="s">
        <v>248</v>
      </c>
      <c r="G393" s="4" t="s">
        <v>74</v>
      </c>
      <c r="H393" s="4" t="s">
        <v>10</v>
      </c>
      <c r="I393" s="4" t="s">
        <v>249</v>
      </c>
      <c r="J393" s="4" t="s">
        <v>11</v>
      </c>
      <c r="K393" s="4" t="s">
        <v>11</v>
      </c>
      <c r="L393" s="4" t="s">
        <v>12</v>
      </c>
      <c r="M393" s="4">
        <v>790004152</v>
      </c>
      <c r="N393" s="4">
        <v>895489952</v>
      </c>
      <c r="O393" s="4">
        <v>472145334</v>
      </c>
      <c r="P393" s="4">
        <v>505844289</v>
      </c>
      <c r="Q393" s="4">
        <v>389645663</v>
      </c>
      <c r="R393" s="4">
        <v>49164800</v>
      </c>
      <c r="S393" s="4">
        <v>0</v>
      </c>
      <c r="T393" s="18">
        <f t="shared" si="25"/>
        <v>1.6732224065567065</v>
      </c>
      <c r="U393" s="18">
        <f t="shared" si="26"/>
        <v>0.56487991615119759</v>
      </c>
      <c r="V393" s="18"/>
      <c r="W393" s="18">
        <f t="shared" si="28"/>
        <v>0.12617822978309398</v>
      </c>
      <c r="X393" s="20">
        <f t="shared" si="29"/>
        <v>5.4902681923113303E-2</v>
      </c>
    </row>
    <row r="394" spans="1:24" s="3" customFormat="1" ht="11.25" customHeight="1" x14ac:dyDescent="0.2">
      <c r="A394" s="2">
        <v>5215</v>
      </c>
      <c r="B394" s="4" t="s">
        <v>21</v>
      </c>
      <c r="C394" s="4" t="s">
        <v>9</v>
      </c>
      <c r="D394" s="4">
        <v>900961620</v>
      </c>
      <c r="E394" s="4" t="s">
        <v>49</v>
      </c>
      <c r="F394" s="4" t="s">
        <v>258</v>
      </c>
      <c r="G394" s="4" t="s">
        <v>74</v>
      </c>
      <c r="H394" s="4" t="s">
        <v>10</v>
      </c>
      <c r="I394" s="4" t="s">
        <v>259</v>
      </c>
      <c r="J394" s="4" t="s">
        <v>11</v>
      </c>
      <c r="K394" s="4" t="s">
        <v>11</v>
      </c>
      <c r="L394" s="4" t="s">
        <v>12</v>
      </c>
      <c r="M394" s="4">
        <v>45467330</v>
      </c>
      <c r="N394" s="4">
        <v>48062622</v>
      </c>
      <c r="O394" s="4">
        <v>32851216</v>
      </c>
      <c r="P394" s="4">
        <v>32982601</v>
      </c>
      <c r="Q394" s="4">
        <v>15080021</v>
      </c>
      <c r="R394" s="4">
        <v>2081116</v>
      </c>
      <c r="S394" s="4"/>
      <c r="T394" s="18">
        <f t="shared" si="25"/>
        <v>1.3840379607257156</v>
      </c>
      <c r="U394" s="18">
        <f t="shared" si="26"/>
        <v>0.68624223206133028</v>
      </c>
      <c r="V394" s="18"/>
      <c r="W394" s="18">
        <f t="shared" si="28"/>
        <v>0.13800484760598145</v>
      </c>
      <c r="X394" s="20">
        <f t="shared" si="29"/>
        <v>4.3300092949569005E-2</v>
      </c>
    </row>
    <row r="395" spans="1:24" s="3" customFormat="1" ht="11.25" customHeight="1" x14ac:dyDescent="0.2">
      <c r="A395" s="2">
        <v>5431</v>
      </c>
      <c r="B395" s="4" t="s">
        <v>21</v>
      </c>
      <c r="C395" s="4" t="s">
        <v>9</v>
      </c>
      <c r="D395" s="4">
        <v>901117560</v>
      </c>
      <c r="E395" s="4" t="s">
        <v>49</v>
      </c>
      <c r="F395" s="4" t="s">
        <v>260</v>
      </c>
      <c r="G395" s="4" t="s">
        <v>74</v>
      </c>
      <c r="H395" s="4" t="s">
        <v>10</v>
      </c>
      <c r="I395" s="4" t="s">
        <v>261</v>
      </c>
      <c r="J395" s="4" t="s">
        <v>11</v>
      </c>
      <c r="K395" s="4" t="s">
        <v>11</v>
      </c>
      <c r="L395" s="4" t="s">
        <v>12</v>
      </c>
      <c r="M395" s="4">
        <v>24261354</v>
      </c>
      <c r="N395" s="4">
        <v>27779740</v>
      </c>
      <c r="O395" s="4">
        <v>7718797</v>
      </c>
      <c r="P395" s="4">
        <v>8915942</v>
      </c>
      <c r="Q395" s="4">
        <v>18863798</v>
      </c>
      <c r="R395" s="4">
        <v>-3563950</v>
      </c>
      <c r="S395" s="4"/>
      <c r="T395" s="18">
        <f t="shared" si="25"/>
        <v>3.1431522295507968</v>
      </c>
      <c r="U395" s="18">
        <f t="shared" si="26"/>
        <v>0.32095124000440611</v>
      </c>
      <c r="V395" s="18"/>
      <c r="W395" s="18">
        <f t="shared" si="28"/>
        <v>-0.18893067027117233</v>
      </c>
      <c r="X395" s="20">
        <f t="shared" si="29"/>
        <v>-0.12829313737277598</v>
      </c>
    </row>
    <row r="396" spans="1:24" s="3" customFormat="1" ht="11.25" customHeight="1" x14ac:dyDescent="0.2">
      <c r="A396" s="2">
        <v>5519</v>
      </c>
      <c r="B396" s="4" t="s">
        <v>21</v>
      </c>
      <c r="C396" s="4" t="s">
        <v>9</v>
      </c>
      <c r="D396" s="4">
        <v>901161466</v>
      </c>
      <c r="E396" s="4" t="s">
        <v>49</v>
      </c>
      <c r="F396" s="4" t="s">
        <v>264</v>
      </c>
      <c r="G396" s="4" t="s">
        <v>78</v>
      </c>
      <c r="H396" s="4" t="s">
        <v>10</v>
      </c>
      <c r="I396" s="4" t="s">
        <v>265</v>
      </c>
      <c r="J396" s="4" t="s">
        <v>11</v>
      </c>
      <c r="K396" s="4" t="s">
        <v>11</v>
      </c>
      <c r="L396" s="4" t="s">
        <v>12</v>
      </c>
      <c r="M396" s="4">
        <v>29610932</v>
      </c>
      <c r="N396" s="4">
        <v>89342461</v>
      </c>
      <c r="O396" s="4">
        <v>25028048</v>
      </c>
      <c r="P396" s="4">
        <v>75915659</v>
      </c>
      <c r="Q396" s="4">
        <v>13426802</v>
      </c>
      <c r="R396" s="4">
        <v>5703821</v>
      </c>
      <c r="S396" s="4"/>
      <c r="T396" s="18">
        <f t="shared" ref="T396:T459" si="30">M396/O396</f>
        <v>1.1831099253125934</v>
      </c>
      <c r="U396" s="18">
        <f t="shared" ref="U396:U459" si="31">P396/N396</f>
        <v>0.84971533300386703</v>
      </c>
      <c r="V396" s="18"/>
      <c r="W396" s="18">
        <f t="shared" ref="W396:W459" si="32">R396/Q396</f>
        <v>0.42480860297187673</v>
      </c>
      <c r="X396" s="20">
        <f t="shared" ref="X396:X459" si="33">R396/N396</f>
        <v>6.3842219434720973E-2</v>
      </c>
    </row>
    <row r="397" spans="1:24" s="3" customFormat="1" ht="11.25" customHeight="1" x14ac:dyDescent="0.2">
      <c r="A397" s="2">
        <v>5651</v>
      </c>
      <c r="B397" s="4" t="s">
        <v>21</v>
      </c>
      <c r="C397" s="4" t="s">
        <v>9</v>
      </c>
      <c r="D397" s="4">
        <v>901239290</v>
      </c>
      <c r="E397" s="4" t="s">
        <v>49</v>
      </c>
      <c r="F397" s="4" t="s">
        <v>266</v>
      </c>
      <c r="G397" s="4" t="s">
        <v>74</v>
      </c>
      <c r="H397" s="4" t="s">
        <v>10</v>
      </c>
      <c r="I397" s="4" t="s">
        <v>267</v>
      </c>
      <c r="J397" s="4" t="s">
        <v>11</v>
      </c>
      <c r="K397" s="4" t="s">
        <v>11</v>
      </c>
      <c r="L397" s="4" t="s">
        <v>12</v>
      </c>
      <c r="M397" s="4">
        <v>50750750</v>
      </c>
      <c r="N397" s="4">
        <v>69296262</v>
      </c>
      <c r="O397" s="4">
        <v>18334201</v>
      </c>
      <c r="P397" s="4">
        <v>18451282</v>
      </c>
      <c r="Q397" s="4">
        <v>50844980</v>
      </c>
      <c r="R397" s="4">
        <v>1620524</v>
      </c>
      <c r="S397" s="4"/>
      <c r="T397" s="18">
        <f t="shared" si="30"/>
        <v>2.7680917210409115</v>
      </c>
      <c r="U397" s="18">
        <f t="shared" si="31"/>
        <v>0.26626662777279386</v>
      </c>
      <c r="V397" s="18"/>
      <c r="W397" s="18">
        <f t="shared" si="32"/>
        <v>3.1871858342750845E-2</v>
      </c>
      <c r="X397" s="20">
        <f t="shared" si="33"/>
        <v>2.3385446100974393E-2</v>
      </c>
    </row>
    <row r="398" spans="1:24" s="3" customFormat="1" ht="11.25" customHeight="1" x14ac:dyDescent="0.2">
      <c r="A398" s="2">
        <v>5709</v>
      </c>
      <c r="B398" s="4" t="s">
        <v>21</v>
      </c>
      <c r="C398" s="4" t="s">
        <v>9</v>
      </c>
      <c r="D398" s="4">
        <v>901274344</v>
      </c>
      <c r="E398" s="4" t="s">
        <v>49</v>
      </c>
      <c r="F398" s="4" t="s">
        <v>268</v>
      </c>
      <c r="G398" s="4" t="s">
        <v>74</v>
      </c>
      <c r="H398" s="4" t="s">
        <v>10</v>
      </c>
      <c r="I398" s="4" t="s">
        <v>269</v>
      </c>
      <c r="J398" s="4" t="s">
        <v>17</v>
      </c>
      <c r="K398" s="4" t="s">
        <v>18</v>
      </c>
      <c r="L398" s="4" t="s">
        <v>12</v>
      </c>
      <c r="M398" s="4">
        <v>8654865</v>
      </c>
      <c r="N398" s="4">
        <v>9569265</v>
      </c>
      <c r="O398" s="4">
        <v>6884858</v>
      </c>
      <c r="P398" s="4">
        <v>6884858</v>
      </c>
      <c r="Q398" s="4">
        <v>2684407</v>
      </c>
      <c r="R398" s="4">
        <v>879699</v>
      </c>
      <c r="S398" s="4"/>
      <c r="T398" s="18">
        <f t="shared" si="30"/>
        <v>1.2570869290259872</v>
      </c>
      <c r="U398" s="18">
        <f t="shared" si="31"/>
        <v>0.7194761562147145</v>
      </c>
      <c r="V398" s="18"/>
      <c r="W398" s="18">
        <f t="shared" si="32"/>
        <v>0.32770701313176431</v>
      </c>
      <c r="X398" s="20">
        <f t="shared" si="33"/>
        <v>9.1929630959117548E-2</v>
      </c>
    </row>
    <row r="399" spans="1:24" s="3" customFormat="1" ht="11.25" customHeight="1" x14ac:dyDescent="0.2">
      <c r="A399" s="2">
        <v>5783</v>
      </c>
      <c r="B399" s="4" t="s">
        <v>21</v>
      </c>
      <c r="C399" s="4" t="s">
        <v>9</v>
      </c>
      <c r="D399" s="4">
        <v>901318588</v>
      </c>
      <c r="E399" s="4" t="s">
        <v>49</v>
      </c>
      <c r="F399" s="4" t="s">
        <v>272</v>
      </c>
      <c r="G399" s="4" t="s">
        <v>74</v>
      </c>
      <c r="H399" s="4" t="s">
        <v>10</v>
      </c>
      <c r="I399" s="4" t="s">
        <v>273</v>
      </c>
      <c r="J399" s="4" t="s">
        <v>11</v>
      </c>
      <c r="K399" s="4" t="s">
        <v>11</v>
      </c>
      <c r="L399" s="4" t="s">
        <v>12</v>
      </c>
      <c r="M399" s="4">
        <v>25216206</v>
      </c>
      <c r="N399" s="4">
        <v>25572417</v>
      </c>
      <c r="O399" s="4">
        <v>16527693</v>
      </c>
      <c r="P399" s="4">
        <v>16690682</v>
      </c>
      <c r="Q399" s="4">
        <v>8881735</v>
      </c>
      <c r="R399" s="4">
        <v>2330958</v>
      </c>
      <c r="S399" s="4">
        <v>0</v>
      </c>
      <c r="T399" s="18">
        <f t="shared" si="30"/>
        <v>1.5256942393593589</v>
      </c>
      <c r="U399" s="18">
        <f t="shared" si="31"/>
        <v>0.65268300606860896</v>
      </c>
      <c r="V399" s="18"/>
      <c r="W399" s="18">
        <f t="shared" si="32"/>
        <v>0.26244399320628231</v>
      </c>
      <c r="X399" s="20">
        <f t="shared" si="33"/>
        <v>9.1151258795756376E-2</v>
      </c>
    </row>
    <row r="400" spans="1:24" s="3" customFormat="1" ht="11.25" customHeight="1" x14ac:dyDescent="0.2">
      <c r="A400" s="2">
        <v>393</v>
      </c>
      <c r="B400" s="4" t="s">
        <v>24</v>
      </c>
      <c r="C400" s="4" t="s">
        <v>9</v>
      </c>
      <c r="D400" s="4">
        <v>805031746</v>
      </c>
      <c r="E400" s="4" t="s">
        <v>49</v>
      </c>
      <c r="F400" s="4" t="s">
        <v>284</v>
      </c>
      <c r="G400" s="4" t="s">
        <v>74</v>
      </c>
      <c r="H400" s="4" t="s">
        <v>14</v>
      </c>
      <c r="I400" s="4" t="s">
        <v>285</v>
      </c>
      <c r="J400" s="4" t="s">
        <v>178</v>
      </c>
      <c r="K400" s="4" t="s">
        <v>179</v>
      </c>
      <c r="L400" s="4" t="s">
        <v>12</v>
      </c>
      <c r="M400" s="4">
        <v>5126</v>
      </c>
      <c r="N400" s="4">
        <v>20769009</v>
      </c>
      <c r="O400" s="4">
        <v>12754</v>
      </c>
      <c r="P400" s="4">
        <v>27132</v>
      </c>
      <c r="Q400" s="4">
        <v>20741877</v>
      </c>
      <c r="R400" s="4">
        <v>-11609</v>
      </c>
      <c r="S400" s="4"/>
      <c r="T400" s="18">
        <f t="shared" si="30"/>
        <v>0.4019131252940254</v>
      </c>
      <c r="U400" s="18">
        <f t="shared" si="31"/>
        <v>1.3063695046788221E-3</v>
      </c>
      <c r="V400" s="18"/>
      <c r="W400" s="18">
        <f t="shared" si="32"/>
        <v>-5.5968898089599119E-4</v>
      </c>
      <c r="X400" s="20">
        <f t="shared" si="33"/>
        <v>-5.5895782027924395E-4</v>
      </c>
    </row>
    <row r="401" spans="1:24" s="3" customFormat="1" ht="11.25" customHeight="1" x14ac:dyDescent="0.2">
      <c r="A401" s="2">
        <v>2095</v>
      </c>
      <c r="B401" s="4" t="s">
        <v>24</v>
      </c>
      <c r="C401" s="4" t="s">
        <v>9</v>
      </c>
      <c r="D401" s="4">
        <v>900818280</v>
      </c>
      <c r="E401" s="4" t="s">
        <v>49</v>
      </c>
      <c r="F401" s="4" t="s">
        <v>300</v>
      </c>
      <c r="G401" s="4" t="s">
        <v>74</v>
      </c>
      <c r="H401" s="4" t="s">
        <v>10</v>
      </c>
      <c r="I401" s="4" t="s">
        <v>196</v>
      </c>
      <c r="J401" s="4" t="s">
        <v>11</v>
      </c>
      <c r="K401" s="4" t="s">
        <v>11</v>
      </c>
      <c r="L401" s="4" t="s">
        <v>12</v>
      </c>
      <c r="M401" s="4">
        <v>28330</v>
      </c>
      <c r="N401" s="4">
        <v>141303649</v>
      </c>
      <c r="O401" s="4">
        <v>258112</v>
      </c>
      <c r="P401" s="4">
        <v>666535</v>
      </c>
      <c r="Q401" s="4">
        <v>140637114</v>
      </c>
      <c r="R401" s="4">
        <v>4723793</v>
      </c>
      <c r="S401" s="4"/>
      <c r="T401" s="18">
        <f t="shared" si="30"/>
        <v>0.10975855442598562</v>
      </c>
      <c r="U401" s="18">
        <f t="shared" si="31"/>
        <v>4.7170402513809105E-3</v>
      </c>
      <c r="V401" s="18"/>
      <c r="W401" s="18">
        <f t="shared" si="32"/>
        <v>3.3588523439125752E-2</v>
      </c>
      <c r="X401" s="20">
        <f t="shared" si="33"/>
        <v>3.3430085022078941E-2</v>
      </c>
    </row>
    <row r="402" spans="1:24" s="3" customFormat="1" ht="11.25" customHeight="1" x14ac:dyDescent="0.2">
      <c r="A402" s="2">
        <v>329</v>
      </c>
      <c r="B402" s="4" t="s">
        <v>19</v>
      </c>
      <c r="C402" s="4" t="s">
        <v>9</v>
      </c>
      <c r="D402" s="4">
        <v>800014620</v>
      </c>
      <c r="E402" s="4" t="s">
        <v>49</v>
      </c>
      <c r="F402" s="4" t="s">
        <v>309</v>
      </c>
      <c r="G402" s="4" t="s">
        <v>74</v>
      </c>
      <c r="H402" s="4" t="s">
        <v>75</v>
      </c>
      <c r="I402" s="4" t="s">
        <v>310</v>
      </c>
      <c r="J402" s="4" t="s">
        <v>11</v>
      </c>
      <c r="K402" s="4" t="s">
        <v>11</v>
      </c>
      <c r="L402" s="4" t="s">
        <v>12</v>
      </c>
      <c r="M402" s="4">
        <v>4732617</v>
      </c>
      <c r="N402" s="4">
        <v>5689017</v>
      </c>
      <c r="O402" s="4">
        <v>1920668</v>
      </c>
      <c r="P402" s="4">
        <v>1973050</v>
      </c>
      <c r="Q402" s="4">
        <v>3715967</v>
      </c>
      <c r="R402" s="4">
        <v>261764</v>
      </c>
      <c r="S402" s="4">
        <v>0</v>
      </c>
      <c r="T402" s="18">
        <f t="shared" si="30"/>
        <v>2.4640474043405733</v>
      </c>
      <c r="U402" s="18">
        <f t="shared" si="31"/>
        <v>0.34681738514755711</v>
      </c>
      <c r="V402" s="18"/>
      <c r="W402" s="18">
        <f t="shared" si="32"/>
        <v>7.0443036765396469E-2</v>
      </c>
      <c r="X402" s="20">
        <f t="shared" si="33"/>
        <v>4.6012166952568434E-2</v>
      </c>
    </row>
    <row r="403" spans="1:24" s="3" customFormat="1" ht="11.25" customHeight="1" x14ac:dyDescent="0.2">
      <c r="A403" s="2">
        <v>627</v>
      </c>
      <c r="B403" s="4" t="s">
        <v>19</v>
      </c>
      <c r="C403" s="4" t="s">
        <v>9</v>
      </c>
      <c r="D403" s="4">
        <v>800030667</v>
      </c>
      <c r="E403" s="4" t="s">
        <v>49</v>
      </c>
      <c r="F403" s="4" t="s">
        <v>315</v>
      </c>
      <c r="G403" s="4" t="s">
        <v>74</v>
      </c>
      <c r="H403" s="4" t="s">
        <v>10</v>
      </c>
      <c r="I403" s="4" t="s">
        <v>316</v>
      </c>
      <c r="J403" s="4" t="s">
        <v>11</v>
      </c>
      <c r="K403" s="4" t="s">
        <v>11</v>
      </c>
      <c r="L403" s="4" t="s">
        <v>12</v>
      </c>
      <c r="M403" s="4">
        <v>7122384</v>
      </c>
      <c r="N403" s="4">
        <v>9951447</v>
      </c>
      <c r="O403" s="4">
        <v>4145237</v>
      </c>
      <c r="P403" s="4">
        <v>4329513</v>
      </c>
      <c r="Q403" s="4">
        <v>5621934</v>
      </c>
      <c r="R403" s="4">
        <v>184012</v>
      </c>
      <c r="S403" s="4"/>
      <c r="T403" s="18">
        <f t="shared" si="30"/>
        <v>1.7182091156669692</v>
      </c>
      <c r="U403" s="18">
        <f t="shared" si="31"/>
        <v>0.43506366461078472</v>
      </c>
      <c r="V403" s="18"/>
      <c r="W403" s="18">
        <f t="shared" si="32"/>
        <v>3.2731085067878779E-2</v>
      </c>
      <c r="X403" s="20">
        <f t="shared" si="33"/>
        <v>1.84909792515601E-2</v>
      </c>
    </row>
    <row r="404" spans="1:24" s="3" customFormat="1" ht="11.25" customHeight="1" x14ac:dyDescent="0.2">
      <c r="A404" s="2">
        <v>725</v>
      </c>
      <c r="B404" s="4" t="s">
        <v>19</v>
      </c>
      <c r="C404" s="4" t="s">
        <v>9</v>
      </c>
      <c r="D404" s="4">
        <v>800036678</v>
      </c>
      <c r="E404" s="4" t="s">
        <v>49</v>
      </c>
      <c r="F404" s="4" t="s">
        <v>321</v>
      </c>
      <c r="G404" s="4" t="s">
        <v>74</v>
      </c>
      <c r="H404" s="4" t="s">
        <v>14</v>
      </c>
      <c r="I404" s="4" t="s">
        <v>322</v>
      </c>
      <c r="J404" s="4" t="s">
        <v>11</v>
      </c>
      <c r="K404" s="4" t="s">
        <v>11</v>
      </c>
      <c r="L404" s="4" t="s">
        <v>12</v>
      </c>
      <c r="M404" s="4">
        <v>11647310</v>
      </c>
      <c r="N404" s="4">
        <v>11680288</v>
      </c>
      <c r="O404" s="4">
        <v>1913922</v>
      </c>
      <c r="P404" s="4">
        <v>1913922</v>
      </c>
      <c r="Q404" s="4">
        <v>9766366</v>
      </c>
      <c r="R404" s="4">
        <v>1378723</v>
      </c>
      <c r="S404" s="4"/>
      <c r="T404" s="18">
        <f t="shared" si="30"/>
        <v>6.08557193030855</v>
      </c>
      <c r="U404" s="18">
        <f t="shared" si="31"/>
        <v>0.16385914456903802</v>
      </c>
      <c r="V404" s="18"/>
      <c r="W404" s="18">
        <f t="shared" si="32"/>
        <v>0.14117052340655675</v>
      </c>
      <c r="X404" s="20">
        <f t="shared" si="33"/>
        <v>0.118038442202795</v>
      </c>
    </row>
    <row r="405" spans="1:24" s="3" customFormat="1" ht="11.25" customHeight="1" x14ac:dyDescent="0.2">
      <c r="A405" s="2">
        <v>825</v>
      </c>
      <c r="B405" s="4" t="s">
        <v>19</v>
      </c>
      <c r="C405" s="4" t="s">
        <v>9</v>
      </c>
      <c r="D405" s="4">
        <v>800042641</v>
      </c>
      <c r="E405" s="4" t="s">
        <v>49</v>
      </c>
      <c r="F405" s="4" t="s">
        <v>323</v>
      </c>
      <c r="G405" s="4" t="s">
        <v>74</v>
      </c>
      <c r="H405" s="4" t="s">
        <v>10</v>
      </c>
      <c r="I405" s="4" t="s">
        <v>324</v>
      </c>
      <c r="J405" s="4" t="s">
        <v>13</v>
      </c>
      <c r="K405" s="4" t="s">
        <v>325</v>
      </c>
      <c r="L405" s="4" t="s">
        <v>12</v>
      </c>
      <c r="M405" s="4">
        <v>34984681</v>
      </c>
      <c r="N405" s="4">
        <v>50493352</v>
      </c>
      <c r="O405" s="4">
        <v>6380118</v>
      </c>
      <c r="P405" s="4">
        <v>20027564</v>
      </c>
      <c r="Q405" s="4">
        <v>30465788</v>
      </c>
      <c r="R405" s="4">
        <v>1318959</v>
      </c>
      <c r="S405" s="4"/>
      <c r="T405" s="18">
        <f t="shared" si="30"/>
        <v>5.4833909028014842</v>
      </c>
      <c r="U405" s="18">
        <f t="shared" si="31"/>
        <v>0.39663764053533224</v>
      </c>
      <c r="V405" s="18"/>
      <c r="W405" s="18">
        <f t="shared" si="32"/>
        <v>4.3293119482089221E-2</v>
      </c>
      <c r="X405" s="20">
        <f t="shared" si="33"/>
        <v>2.6121438719299128E-2</v>
      </c>
    </row>
    <row r="406" spans="1:24" s="3" customFormat="1" ht="11.25" customHeight="1" x14ac:dyDescent="0.2">
      <c r="A406" s="2">
        <v>1555</v>
      </c>
      <c r="B406" s="4" t="s">
        <v>19</v>
      </c>
      <c r="C406" s="4" t="s">
        <v>9</v>
      </c>
      <c r="D406" s="4">
        <v>800085606</v>
      </c>
      <c r="E406" s="4" t="s">
        <v>49</v>
      </c>
      <c r="F406" s="4" t="s">
        <v>334</v>
      </c>
      <c r="G406" s="4" t="s">
        <v>74</v>
      </c>
      <c r="H406" s="4" t="s">
        <v>10</v>
      </c>
      <c r="I406" s="4" t="s">
        <v>335</v>
      </c>
      <c r="J406" s="4" t="s">
        <v>11</v>
      </c>
      <c r="K406" s="4" t="s">
        <v>11</v>
      </c>
      <c r="L406" s="4" t="s">
        <v>12</v>
      </c>
      <c r="M406" s="4">
        <v>12528330</v>
      </c>
      <c r="N406" s="4">
        <v>15444952</v>
      </c>
      <c r="O406" s="4">
        <v>1209719</v>
      </c>
      <c r="P406" s="4">
        <v>1328898</v>
      </c>
      <c r="Q406" s="4">
        <v>14116054</v>
      </c>
      <c r="R406" s="4">
        <v>2499183</v>
      </c>
      <c r="S406" s="4"/>
      <c r="T406" s="18">
        <f t="shared" si="30"/>
        <v>10.356396816120107</v>
      </c>
      <c r="U406" s="18">
        <f t="shared" si="31"/>
        <v>8.6040927806055989E-2</v>
      </c>
      <c r="V406" s="18"/>
      <c r="W406" s="18">
        <f t="shared" si="32"/>
        <v>0.17704544060259333</v>
      </c>
      <c r="X406" s="20">
        <f t="shared" si="33"/>
        <v>0.16181228662931421</v>
      </c>
    </row>
    <row r="407" spans="1:24" s="3" customFormat="1" ht="11.25" customHeight="1" x14ac:dyDescent="0.2">
      <c r="A407" s="2">
        <v>1909</v>
      </c>
      <c r="B407" s="4" t="s">
        <v>19</v>
      </c>
      <c r="C407" s="4" t="s">
        <v>9</v>
      </c>
      <c r="D407" s="4">
        <v>800106087</v>
      </c>
      <c r="E407" s="4" t="s">
        <v>49</v>
      </c>
      <c r="F407" s="4" t="s">
        <v>338</v>
      </c>
      <c r="G407" s="4" t="s">
        <v>74</v>
      </c>
      <c r="H407" s="4" t="s">
        <v>10</v>
      </c>
      <c r="I407" s="4" t="s">
        <v>339</v>
      </c>
      <c r="J407" s="4" t="s">
        <v>11</v>
      </c>
      <c r="K407" s="4" t="s">
        <v>11</v>
      </c>
      <c r="L407" s="4" t="s">
        <v>12</v>
      </c>
      <c r="M407" s="4">
        <v>2212311</v>
      </c>
      <c r="N407" s="4">
        <v>3622816</v>
      </c>
      <c r="O407" s="4">
        <v>1542846</v>
      </c>
      <c r="P407" s="4">
        <v>1950222</v>
      </c>
      <c r="Q407" s="4">
        <v>1672594</v>
      </c>
      <c r="R407" s="4">
        <v>233693</v>
      </c>
      <c r="S407" s="4"/>
      <c r="T407" s="18">
        <f t="shared" si="30"/>
        <v>1.4339156338351333</v>
      </c>
      <c r="U407" s="18">
        <f t="shared" si="31"/>
        <v>0.5383166023336543</v>
      </c>
      <c r="V407" s="18"/>
      <c r="W407" s="18">
        <f t="shared" si="32"/>
        <v>0.13971890369091364</v>
      </c>
      <c r="X407" s="20">
        <f t="shared" si="33"/>
        <v>6.4505898174237936E-2</v>
      </c>
    </row>
    <row r="408" spans="1:24" s="3" customFormat="1" ht="11.25" customHeight="1" x14ac:dyDescent="0.2">
      <c r="A408" s="2">
        <v>1933</v>
      </c>
      <c r="B408" s="4" t="s">
        <v>19</v>
      </c>
      <c r="C408" s="4" t="s">
        <v>9</v>
      </c>
      <c r="D408" s="4">
        <v>800107853</v>
      </c>
      <c r="E408" s="4" t="s">
        <v>49</v>
      </c>
      <c r="F408" s="4" t="s">
        <v>342</v>
      </c>
      <c r="G408" s="4" t="s">
        <v>74</v>
      </c>
      <c r="H408" s="4" t="s">
        <v>10</v>
      </c>
      <c r="I408" s="4" t="s">
        <v>343</v>
      </c>
      <c r="J408" s="4" t="s">
        <v>11</v>
      </c>
      <c r="K408" s="4" t="s">
        <v>11</v>
      </c>
      <c r="L408" s="4" t="s">
        <v>12</v>
      </c>
      <c r="M408" s="4">
        <v>4498570</v>
      </c>
      <c r="N408" s="4">
        <v>6433495</v>
      </c>
      <c r="O408" s="4">
        <v>2566560</v>
      </c>
      <c r="P408" s="4">
        <v>3095318</v>
      </c>
      <c r="Q408" s="4">
        <v>3338177</v>
      </c>
      <c r="R408" s="4">
        <v>425144</v>
      </c>
      <c r="S408" s="4"/>
      <c r="T408" s="18">
        <f t="shared" si="30"/>
        <v>1.752762452465557</v>
      </c>
      <c r="U408" s="18">
        <f t="shared" si="31"/>
        <v>0.48112542249585954</v>
      </c>
      <c r="V408" s="18"/>
      <c r="W408" s="18">
        <f t="shared" si="32"/>
        <v>0.12735813589273426</v>
      </c>
      <c r="X408" s="20">
        <f t="shared" si="33"/>
        <v>6.6082898953057398E-2</v>
      </c>
    </row>
    <row r="409" spans="1:24" s="3" customFormat="1" ht="11.25" customHeight="1" x14ac:dyDescent="0.2">
      <c r="A409" s="2">
        <v>1975</v>
      </c>
      <c r="B409" s="4" t="s">
        <v>19</v>
      </c>
      <c r="C409" s="4" t="s">
        <v>9</v>
      </c>
      <c r="D409" s="4">
        <v>800111618</v>
      </c>
      <c r="E409" s="4" t="s">
        <v>49</v>
      </c>
      <c r="F409" s="4" t="s">
        <v>344</v>
      </c>
      <c r="G409" s="4" t="s">
        <v>74</v>
      </c>
      <c r="H409" s="4" t="s">
        <v>75</v>
      </c>
      <c r="I409" s="4" t="s">
        <v>345</v>
      </c>
      <c r="J409" s="4" t="s">
        <v>23</v>
      </c>
      <c r="K409" s="4" t="s">
        <v>136</v>
      </c>
      <c r="L409" s="4" t="s">
        <v>12</v>
      </c>
      <c r="M409" s="4">
        <v>4388577</v>
      </c>
      <c r="N409" s="4">
        <v>5686629</v>
      </c>
      <c r="O409" s="4">
        <v>2059955</v>
      </c>
      <c r="P409" s="4">
        <v>2104399</v>
      </c>
      <c r="Q409" s="4">
        <v>3582230</v>
      </c>
      <c r="R409" s="4">
        <v>1040000</v>
      </c>
      <c r="S409" s="4"/>
      <c r="T409" s="18">
        <f t="shared" si="30"/>
        <v>2.1304237228483145</v>
      </c>
      <c r="U409" s="18">
        <f t="shared" si="31"/>
        <v>0.37006089196253178</v>
      </c>
      <c r="V409" s="18"/>
      <c r="W409" s="18">
        <f t="shared" si="32"/>
        <v>0.29032195029353225</v>
      </c>
      <c r="X409" s="20">
        <f t="shared" si="33"/>
        <v>0.18288515041160588</v>
      </c>
    </row>
    <row r="410" spans="1:24" s="3" customFormat="1" ht="11.25" customHeight="1" x14ac:dyDescent="0.2">
      <c r="A410" s="2">
        <v>2057</v>
      </c>
      <c r="B410" s="4" t="s">
        <v>19</v>
      </c>
      <c r="C410" s="4" t="s">
        <v>9</v>
      </c>
      <c r="D410" s="4">
        <v>800115389</v>
      </c>
      <c r="E410" s="4" t="s">
        <v>49</v>
      </c>
      <c r="F410" s="4" t="s">
        <v>346</v>
      </c>
      <c r="G410" s="4" t="s">
        <v>74</v>
      </c>
      <c r="H410" s="4" t="s">
        <v>14</v>
      </c>
      <c r="I410" s="4" t="s">
        <v>347</v>
      </c>
      <c r="J410" s="4" t="s">
        <v>11</v>
      </c>
      <c r="K410" s="4" t="s">
        <v>11</v>
      </c>
      <c r="L410" s="4" t="s">
        <v>12</v>
      </c>
      <c r="M410" s="4">
        <v>3562512</v>
      </c>
      <c r="N410" s="4">
        <v>4549967</v>
      </c>
      <c r="O410" s="4">
        <v>1001177</v>
      </c>
      <c r="P410" s="4">
        <v>1391732</v>
      </c>
      <c r="Q410" s="4">
        <v>3158235</v>
      </c>
      <c r="R410" s="4">
        <v>467296</v>
      </c>
      <c r="S410" s="4"/>
      <c r="T410" s="18">
        <f t="shared" si="30"/>
        <v>3.5583238528252248</v>
      </c>
      <c r="U410" s="18">
        <f t="shared" si="31"/>
        <v>0.30587738328651615</v>
      </c>
      <c r="V410" s="18"/>
      <c r="W410" s="18">
        <f t="shared" si="32"/>
        <v>0.14796112385557122</v>
      </c>
      <c r="X410" s="20">
        <f t="shared" si="33"/>
        <v>0.10270316246249699</v>
      </c>
    </row>
    <row r="411" spans="1:24" s="3" customFormat="1" ht="11.25" customHeight="1" x14ac:dyDescent="0.2">
      <c r="A411" s="2">
        <v>3163</v>
      </c>
      <c r="B411" s="4" t="s">
        <v>19</v>
      </c>
      <c r="C411" s="4" t="s">
        <v>9</v>
      </c>
      <c r="D411" s="4">
        <v>800174381</v>
      </c>
      <c r="E411" s="4" t="s">
        <v>49</v>
      </c>
      <c r="F411" s="4" t="s">
        <v>370</v>
      </c>
      <c r="G411" s="4" t="s">
        <v>74</v>
      </c>
      <c r="H411" s="4" t="s">
        <v>10</v>
      </c>
      <c r="I411" s="4" t="s">
        <v>371</v>
      </c>
      <c r="J411" s="4" t="s">
        <v>178</v>
      </c>
      <c r="K411" s="4" t="s">
        <v>179</v>
      </c>
      <c r="L411" s="4" t="s">
        <v>12</v>
      </c>
      <c r="M411" s="4">
        <v>6133780</v>
      </c>
      <c r="N411" s="4">
        <v>6481575</v>
      </c>
      <c r="O411" s="4">
        <v>192910</v>
      </c>
      <c r="P411" s="4">
        <v>2326714</v>
      </c>
      <c r="Q411" s="4">
        <v>4154861</v>
      </c>
      <c r="R411" s="4">
        <v>584775</v>
      </c>
      <c r="S411" s="4"/>
      <c r="T411" s="18">
        <f t="shared" si="30"/>
        <v>31.796070706547095</v>
      </c>
      <c r="U411" s="18">
        <f t="shared" si="31"/>
        <v>0.3589735519530361</v>
      </c>
      <c r="V411" s="18"/>
      <c r="W411" s="18">
        <f t="shared" si="32"/>
        <v>0.1407447806316505</v>
      </c>
      <c r="X411" s="20">
        <f t="shared" si="33"/>
        <v>9.0221126809456029E-2</v>
      </c>
    </row>
    <row r="412" spans="1:24" s="3" customFormat="1" ht="11.25" customHeight="1" x14ac:dyDescent="0.2">
      <c r="A412" s="2">
        <v>3407</v>
      </c>
      <c r="B412" s="4" t="s">
        <v>19</v>
      </c>
      <c r="C412" s="4" t="s">
        <v>9</v>
      </c>
      <c r="D412" s="4">
        <v>800185534</v>
      </c>
      <c r="E412" s="4" t="s">
        <v>49</v>
      </c>
      <c r="F412" s="4" t="s">
        <v>372</v>
      </c>
      <c r="G412" s="4" t="s">
        <v>74</v>
      </c>
      <c r="H412" s="4" t="s">
        <v>10</v>
      </c>
      <c r="I412" s="4" t="s">
        <v>373</v>
      </c>
      <c r="J412" s="4" t="s">
        <v>11</v>
      </c>
      <c r="K412" s="4" t="s">
        <v>11</v>
      </c>
      <c r="L412" s="4" t="s">
        <v>12</v>
      </c>
      <c r="M412" s="4">
        <v>5388510</v>
      </c>
      <c r="N412" s="4">
        <v>5874447</v>
      </c>
      <c r="O412" s="4">
        <v>1666612</v>
      </c>
      <c r="P412" s="4">
        <v>2273677</v>
      </c>
      <c r="Q412" s="4">
        <v>3600770</v>
      </c>
      <c r="R412" s="4">
        <v>2022878</v>
      </c>
      <c r="S412" s="4"/>
      <c r="T412" s="18">
        <f t="shared" si="30"/>
        <v>3.233212049355219</v>
      </c>
      <c r="U412" s="18">
        <f t="shared" si="31"/>
        <v>0.38704528273044253</v>
      </c>
      <c r="V412" s="18"/>
      <c r="W412" s="18">
        <f t="shared" si="32"/>
        <v>0.56179039483221649</v>
      </c>
      <c r="X412" s="20">
        <f t="shared" si="33"/>
        <v>0.34435207262913431</v>
      </c>
    </row>
    <row r="413" spans="1:24" s="3" customFormat="1" ht="11.25" customHeight="1" x14ac:dyDescent="0.2">
      <c r="A413" s="2">
        <v>3583</v>
      </c>
      <c r="B413" s="4" t="s">
        <v>19</v>
      </c>
      <c r="C413" s="4" t="s">
        <v>9</v>
      </c>
      <c r="D413" s="4">
        <v>800193265</v>
      </c>
      <c r="E413" s="4" t="s">
        <v>49</v>
      </c>
      <c r="F413" s="4" t="s">
        <v>376</v>
      </c>
      <c r="G413" s="4" t="s">
        <v>74</v>
      </c>
      <c r="H413" s="4" t="s">
        <v>10</v>
      </c>
      <c r="I413" s="4" t="s">
        <v>377</v>
      </c>
      <c r="J413" s="4" t="s">
        <v>11</v>
      </c>
      <c r="K413" s="4" t="s">
        <v>11</v>
      </c>
      <c r="L413" s="4" t="s">
        <v>12</v>
      </c>
      <c r="M413" s="4">
        <v>2548792</v>
      </c>
      <c r="N413" s="4">
        <v>3814319</v>
      </c>
      <c r="O413" s="4">
        <v>546068</v>
      </c>
      <c r="P413" s="4">
        <v>1660175</v>
      </c>
      <c r="Q413" s="4">
        <v>2154144</v>
      </c>
      <c r="R413" s="4">
        <v>271482</v>
      </c>
      <c r="S413" s="4"/>
      <c r="T413" s="18">
        <f t="shared" si="30"/>
        <v>4.6675359112784491</v>
      </c>
      <c r="U413" s="18">
        <f t="shared" si="31"/>
        <v>0.43524807442691604</v>
      </c>
      <c r="V413" s="18"/>
      <c r="W413" s="18">
        <f t="shared" si="32"/>
        <v>0.12602778644324614</v>
      </c>
      <c r="X413" s="20">
        <f t="shared" si="33"/>
        <v>7.1174435069536662E-2</v>
      </c>
    </row>
    <row r="414" spans="1:24" s="3" customFormat="1" ht="11.25" customHeight="1" x14ac:dyDescent="0.2">
      <c r="A414" s="2">
        <v>3741</v>
      </c>
      <c r="B414" s="4" t="s">
        <v>19</v>
      </c>
      <c r="C414" s="4" t="s">
        <v>9</v>
      </c>
      <c r="D414" s="4">
        <v>800201735</v>
      </c>
      <c r="E414" s="4" t="s">
        <v>49</v>
      </c>
      <c r="F414" s="4" t="s">
        <v>382</v>
      </c>
      <c r="G414" s="4" t="s">
        <v>78</v>
      </c>
      <c r="H414" s="4" t="s">
        <v>10</v>
      </c>
      <c r="I414" s="4" t="s">
        <v>383</v>
      </c>
      <c r="J414" s="4" t="s">
        <v>384</v>
      </c>
      <c r="K414" s="4" t="s">
        <v>385</v>
      </c>
      <c r="L414" s="4" t="s">
        <v>12</v>
      </c>
      <c r="M414" s="4">
        <v>22358257</v>
      </c>
      <c r="N414" s="4">
        <v>25068346</v>
      </c>
      <c r="O414" s="4">
        <v>5275637</v>
      </c>
      <c r="P414" s="4">
        <v>13430399</v>
      </c>
      <c r="Q414" s="4">
        <v>11637947</v>
      </c>
      <c r="R414" s="4">
        <v>2835199</v>
      </c>
      <c r="S414" s="4"/>
      <c r="T414" s="18">
        <f t="shared" si="30"/>
        <v>4.2380203565939052</v>
      </c>
      <c r="U414" s="18">
        <f t="shared" si="31"/>
        <v>0.53575130166146578</v>
      </c>
      <c r="V414" s="18"/>
      <c r="W414" s="18">
        <f t="shared" si="32"/>
        <v>0.24361676505314897</v>
      </c>
      <c r="X414" s="20">
        <f t="shared" si="33"/>
        <v>0.11309876606936892</v>
      </c>
    </row>
    <row r="415" spans="1:24" s="3" customFormat="1" ht="11.25" customHeight="1" x14ac:dyDescent="0.2">
      <c r="A415" s="2">
        <v>3779</v>
      </c>
      <c r="B415" s="4" t="s">
        <v>19</v>
      </c>
      <c r="C415" s="4" t="s">
        <v>9</v>
      </c>
      <c r="D415" s="4">
        <v>800203838</v>
      </c>
      <c r="E415" s="4" t="s">
        <v>49</v>
      </c>
      <c r="F415" s="4" t="s">
        <v>386</v>
      </c>
      <c r="G415" s="4" t="s">
        <v>74</v>
      </c>
      <c r="H415" s="4" t="s">
        <v>14</v>
      </c>
      <c r="I415" s="4" t="s">
        <v>387</v>
      </c>
      <c r="J415" s="4" t="s">
        <v>11</v>
      </c>
      <c r="K415" s="4" t="s">
        <v>11</v>
      </c>
      <c r="L415" s="4" t="s">
        <v>12</v>
      </c>
      <c r="M415" s="4">
        <v>4715974</v>
      </c>
      <c r="N415" s="4">
        <v>5718158</v>
      </c>
      <c r="O415" s="4">
        <v>304339</v>
      </c>
      <c r="P415" s="4">
        <v>4583203</v>
      </c>
      <c r="Q415" s="4">
        <v>1134955</v>
      </c>
      <c r="R415" s="4">
        <v>79735</v>
      </c>
      <c r="S415" s="4"/>
      <c r="T415" s="18">
        <f t="shared" si="30"/>
        <v>15.495792520840247</v>
      </c>
      <c r="U415" s="18">
        <f t="shared" si="31"/>
        <v>0.80151737674964563</v>
      </c>
      <c r="V415" s="18"/>
      <c r="W415" s="18">
        <f t="shared" si="32"/>
        <v>7.0253886717975597E-2</v>
      </c>
      <c r="X415" s="20">
        <f t="shared" si="33"/>
        <v>1.3944175729317028E-2</v>
      </c>
    </row>
    <row r="416" spans="1:24" s="3" customFormat="1" ht="11.25" customHeight="1" x14ac:dyDescent="0.2">
      <c r="A416" s="2">
        <v>4189</v>
      </c>
      <c r="B416" s="4" t="s">
        <v>19</v>
      </c>
      <c r="C416" s="4" t="s">
        <v>9</v>
      </c>
      <c r="D416" s="4">
        <v>800223278</v>
      </c>
      <c r="E416" s="4" t="s">
        <v>49</v>
      </c>
      <c r="F416" s="4" t="s">
        <v>402</v>
      </c>
      <c r="G416" s="4" t="s">
        <v>74</v>
      </c>
      <c r="H416" s="4" t="s">
        <v>10</v>
      </c>
      <c r="I416" s="4" t="s">
        <v>403</v>
      </c>
      <c r="J416" s="4" t="s">
        <v>17</v>
      </c>
      <c r="K416" s="4" t="s">
        <v>18</v>
      </c>
      <c r="L416" s="4" t="s">
        <v>12</v>
      </c>
      <c r="M416" s="4">
        <v>3477570</v>
      </c>
      <c r="N416" s="4">
        <v>3516013</v>
      </c>
      <c r="O416" s="4">
        <v>611171</v>
      </c>
      <c r="P416" s="4">
        <v>611171</v>
      </c>
      <c r="Q416" s="4">
        <v>2904842</v>
      </c>
      <c r="R416" s="4">
        <v>615700</v>
      </c>
      <c r="S416" s="4"/>
      <c r="T416" s="18">
        <f t="shared" si="30"/>
        <v>5.6900114697850519</v>
      </c>
      <c r="U416" s="18">
        <f t="shared" si="31"/>
        <v>0.17382501145473581</v>
      </c>
      <c r="V416" s="18"/>
      <c r="W416" s="18">
        <f t="shared" si="32"/>
        <v>0.2119564506434429</v>
      </c>
      <c r="X416" s="20">
        <f t="shared" si="33"/>
        <v>0.1751131181824413</v>
      </c>
    </row>
    <row r="417" spans="1:24" s="3" customFormat="1" ht="11.25" customHeight="1" x14ac:dyDescent="0.2">
      <c r="A417" s="2">
        <v>4245</v>
      </c>
      <c r="B417" s="4" t="s">
        <v>19</v>
      </c>
      <c r="C417" s="4" t="s">
        <v>9</v>
      </c>
      <c r="D417" s="4">
        <v>800226013</v>
      </c>
      <c r="E417" s="4" t="s">
        <v>49</v>
      </c>
      <c r="F417" s="4" t="s">
        <v>404</v>
      </c>
      <c r="G417" s="4" t="s">
        <v>74</v>
      </c>
      <c r="H417" s="4" t="s">
        <v>10</v>
      </c>
      <c r="I417" s="4" t="s">
        <v>405</v>
      </c>
      <c r="J417" s="4" t="s">
        <v>178</v>
      </c>
      <c r="K417" s="4" t="s">
        <v>182</v>
      </c>
      <c r="L417" s="4" t="s">
        <v>12</v>
      </c>
      <c r="M417" s="4">
        <v>6657343</v>
      </c>
      <c r="N417" s="4">
        <v>8414425</v>
      </c>
      <c r="O417" s="4">
        <v>1319634</v>
      </c>
      <c r="P417" s="4">
        <v>1589206</v>
      </c>
      <c r="Q417" s="4">
        <v>6825219</v>
      </c>
      <c r="R417" s="4">
        <v>1055861</v>
      </c>
      <c r="S417" s="4"/>
      <c r="T417" s="18">
        <f t="shared" si="30"/>
        <v>5.0448404633405932</v>
      </c>
      <c r="U417" s="18">
        <f t="shared" si="31"/>
        <v>0.18886685661824784</v>
      </c>
      <c r="V417" s="18"/>
      <c r="W417" s="18">
        <f t="shared" si="32"/>
        <v>0.15469994442669166</v>
      </c>
      <c r="X417" s="20">
        <f t="shared" si="33"/>
        <v>0.12548225220380477</v>
      </c>
    </row>
    <row r="418" spans="1:24" s="3" customFormat="1" ht="11.25" customHeight="1" x14ac:dyDescent="0.2">
      <c r="A418" s="2">
        <v>4299</v>
      </c>
      <c r="B418" s="4" t="s">
        <v>19</v>
      </c>
      <c r="C418" s="4" t="s">
        <v>9</v>
      </c>
      <c r="D418" s="4">
        <v>800227915</v>
      </c>
      <c r="E418" s="4" t="s">
        <v>49</v>
      </c>
      <c r="F418" s="4" t="s">
        <v>406</v>
      </c>
      <c r="G418" s="4" t="s">
        <v>74</v>
      </c>
      <c r="H418" s="4" t="s">
        <v>10</v>
      </c>
      <c r="I418" s="4" t="s">
        <v>407</v>
      </c>
      <c r="J418" s="4" t="s">
        <v>11</v>
      </c>
      <c r="K418" s="4" t="s">
        <v>11</v>
      </c>
      <c r="L418" s="4" t="s">
        <v>12</v>
      </c>
      <c r="M418" s="4">
        <v>6660947</v>
      </c>
      <c r="N418" s="4">
        <v>8392007</v>
      </c>
      <c r="O418" s="4">
        <v>3766226</v>
      </c>
      <c r="P418" s="4">
        <v>7741179</v>
      </c>
      <c r="Q418" s="4">
        <v>650828</v>
      </c>
      <c r="R418" s="4">
        <v>-169987</v>
      </c>
      <c r="S418" s="4"/>
      <c r="T418" s="18">
        <f t="shared" si="30"/>
        <v>1.7685999193887993</v>
      </c>
      <c r="U418" s="18">
        <f t="shared" si="31"/>
        <v>0.92244668051397005</v>
      </c>
      <c r="V418" s="18"/>
      <c r="W418" s="18">
        <f t="shared" si="32"/>
        <v>-0.26118575107401648</v>
      </c>
      <c r="X418" s="20">
        <f t="shared" si="33"/>
        <v>-2.0255821998241899E-2</v>
      </c>
    </row>
    <row r="419" spans="1:24" s="3" customFormat="1" ht="11.25" customHeight="1" x14ac:dyDescent="0.2">
      <c r="A419" s="2">
        <v>4367</v>
      </c>
      <c r="B419" s="4" t="s">
        <v>19</v>
      </c>
      <c r="C419" s="4" t="s">
        <v>9</v>
      </c>
      <c r="D419" s="4">
        <v>800230972</v>
      </c>
      <c r="E419" s="4" t="s">
        <v>49</v>
      </c>
      <c r="F419" s="4" t="s">
        <v>408</v>
      </c>
      <c r="G419" s="4" t="s">
        <v>74</v>
      </c>
      <c r="H419" s="4" t="s">
        <v>10</v>
      </c>
      <c r="I419" s="4" t="s">
        <v>409</v>
      </c>
      <c r="J419" s="4" t="s">
        <v>11</v>
      </c>
      <c r="K419" s="4" t="s">
        <v>11</v>
      </c>
      <c r="L419" s="4" t="s">
        <v>12</v>
      </c>
      <c r="M419" s="4">
        <v>11425760</v>
      </c>
      <c r="N419" s="4">
        <v>14476014</v>
      </c>
      <c r="O419" s="4">
        <v>12943109</v>
      </c>
      <c r="P419" s="4">
        <v>13122577</v>
      </c>
      <c r="Q419" s="4">
        <v>1353437</v>
      </c>
      <c r="R419" s="4">
        <v>-395174</v>
      </c>
      <c r="S419" s="4"/>
      <c r="T419" s="18">
        <f t="shared" si="30"/>
        <v>0.88276781104138113</v>
      </c>
      <c r="U419" s="18">
        <f t="shared" si="31"/>
        <v>0.90650485693092031</v>
      </c>
      <c r="V419" s="18"/>
      <c r="W419" s="18">
        <f t="shared" si="32"/>
        <v>-0.29197812679866147</v>
      </c>
      <c r="X419" s="20">
        <f t="shared" si="33"/>
        <v>-2.7298536738082736E-2</v>
      </c>
    </row>
    <row r="420" spans="1:24" s="3" customFormat="1" ht="11.25" customHeight="1" x14ac:dyDescent="0.2">
      <c r="A420" s="2">
        <v>5703</v>
      </c>
      <c r="B420" s="4" t="s">
        <v>19</v>
      </c>
      <c r="C420" s="4" t="s">
        <v>9</v>
      </c>
      <c r="D420" s="4">
        <v>804007262</v>
      </c>
      <c r="E420" s="4" t="s">
        <v>49</v>
      </c>
      <c r="F420" s="4" t="s">
        <v>432</v>
      </c>
      <c r="G420" s="4" t="s">
        <v>78</v>
      </c>
      <c r="H420" s="4" t="s">
        <v>10</v>
      </c>
      <c r="I420" s="4" t="s">
        <v>433</v>
      </c>
      <c r="J420" s="4" t="s">
        <v>15</v>
      </c>
      <c r="K420" s="4" t="s">
        <v>431</v>
      </c>
      <c r="L420" s="4" t="s">
        <v>12</v>
      </c>
      <c r="M420" s="4">
        <v>31045169</v>
      </c>
      <c r="N420" s="4">
        <v>36298634</v>
      </c>
      <c r="O420" s="4">
        <v>4265825</v>
      </c>
      <c r="P420" s="4">
        <v>25337846</v>
      </c>
      <c r="Q420" s="4">
        <v>10960788</v>
      </c>
      <c r="R420" s="4">
        <v>-6729750</v>
      </c>
      <c r="S420" s="4"/>
      <c r="T420" s="18">
        <f t="shared" si="30"/>
        <v>7.2776471139814687</v>
      </c>
      <c r="U420" s="18">
        <f t="shared" si="31"/>
        <v>0.69803855428829631</v>
      </c>
      <c r="V420" s="18"/>
      <c r="W420" s="18">
        <f t="shared" si="32"/>
        <v>-0.61398414055631767</v>
      </c>
      <c r="X420" s="20">
        <f t="shared" si="33"/>
        <v>-0.18539953872644355</v>
      </c>
    </row>
    <row r="421" spans="1:24" s="3" customFormat="1" ht="11.25" customHeight="1" x14ac:dyDescent="0.2">
      <c r="A421" s="2">
        <v>6045</v>
      </c>
      <c r="B421" s="4" t="s">
        <v>19</v>
      </c>
      <c r="C421" s="4" t="s">
        <v>9</v>
      </c>
      <c r="D421" s="4">
        <v>805004659</v>
      </c>
      <c r="E421" s="4" t="s">
        <v>49</v>
      </c>
      <c r="F421" s="4" t="s">
        <v>441</v>
      </c>
      <c r="G421" s="4" t="s">
        <v>78</v>
      </c>
      <c r="H421" s="4" t="s">
        <v>10</v>
      </c>
      <c r="I421" s="4" t="s">
        <v>442</v>
      </c>
      <c r="J421" s="4" t="s">
        <v>178</v>
      </c>
      <c r="K421" s="4" t="s">
        <v>179</v>
      </c>
      <c r="L421" s="4" t="s">
        <v>12</v>
      </c>
      <c r="M421" s="4">
        <v>7173136</v>
      </c>
      <c r="N421" s="4">
        <v>7729981</v>
      </c>
      <c r="O421" s="4">
        <v>1447393</v>
      </c>
      <c r="P421" s="4">
        <v>2605761</v>
      </c>
      <c r="Q421" s="4">
        <v>5124220</v>
      </c>
      <c r="R421" s="4">
        <v>574287</v>
      </c>
      <c r="S421" s="4"/>
      <c r="T421" s="18">
        <f t="shared" si="30"/>
        <v>4.9559007125224452</v>
      </c>
      <c r="U421" s="18">
        <f t="shared" si="31"/>
        <v>0.33709798251768019</v>
      </c>
      <c r="V421" s="18"/>
      <c r="W421" s="18">
        <f t="shared" si="32"/>
        <v>0.11207305697257339</v>
      </c>
      <c r="X421" s="20">
        <f t="shared" si="33"/>
        <v>7.4293455572529865E-2</v>
      </c>
    </row>
    <row r="422" spans="1:24" s="3" customFormat="1" ht="11.25" customHeight="1" x14ac:dyDescent="0.2">
      <c r="A422" s="2">
        <v>6067</v>
      </c>
      <c r="B422" s="4" t="s">
        <v>19</v>
      </c>
      <c r="C422" s="4" t="s">
        <v>9</v>
      </c>
      <c r="D422" s="4">
        <v>805005133</v>
      </c>
      <c r="E422" s="4" t="s">
        <v>49</v>
      </c>
      <c r="F422" s="4" t="s">
        <v>443</v>
      </c>
      <c r="G422" s="4" t="s">
        <v>74</v>
      </c>
      <c r="H422" s="4" t="s">
        <v>10</v>
      </c>
      <c r="I422" s="4" t="s">
        <v>444</v>
      </c>
      <c r="J422" s="4" t="s">
        <v>178</v>
      </c>
      <c r="K422" s="4" t="s">
        <v>179</v>
      </c>
      <c r="L422" s="4" t="s">
        <v>12</v>
      </c>
      <c r="M422" s="4">
        <v>2347906</v>
      </c>
      <c r="N422" s="4">
        <v>3133227</v>
      </c>
      <c r="O422" s="4">
        <v>2100996</v>
      </c>
      <c r="P422" s="4">
        <v>2135244</v>
      </c>
      <c r="Q422" s="4">
        <v>997983</v>
      </c>
      <c r="R422" s="4">
        <v>-60978</v>
      </c>
      <c r="S422" s="4"/>
      <c r="T422" s="18">
        <f t="shared" si="30"/>
        <v>1.1175204522045734</v>
      </c>
      <c r="U422" s="18">
        <f t="shared" si="31"/>
        <v>0.68148397802010519</v>
      </c>
      <c r="V422" s="18"/>
      <c r="W422" s="18">
        <f t="shared" si="32"/>
        <v>-6.1101241203507475E-2</v>
      </c>
      <c r="X422" s="20">
        <f t="shared" si="33"/>
        <v>-1.9461724286175243E-2</v>
      </c>
    </row>
    <row r="423" spans="1:24" s="3" customFormat="1" ht="11.25" customHeight="1" x14ac:dyDescent="0.2">
      <c r="A423" s="2">
        <v>6099</v>
      </c>
      <c r="B423" s="4" t="s">
        <v>19</v>
      </c>
      <c r="C423" s="4" t="s">
        <v>9</v>
      </c>
      <c r="D423" s="4">
        <v>805006278</v>
      </c>
      <c r="E423" s="4" t="s">
        <v>49</v>
      </c>
      <c r="F423" s="4" t="s">
        <v>445</v>
      </c>
      <c r="G423" s="4" t="s">
        <v>74</v>
      </c>
      <c r="H423" s="4" t="s">
        <v>10</v>
      </c>
      <c r="I423" s="4" t="s">
        <v>446</v>
      </c>
      <c r="J423" s="4" t="s">
        <v>26</v>
      </c>
      <c r="K423" s="4" t="s">
        <v>27</v>
      </c>
      <c r="L423" s="4" t="s">
        <v>12</v>
      </c>
      <c r="M423" s="4">
        <v>13307732</v>
      </c>
      <c r="N423" s="4">
        <v>16634309</v>
      </c>
      <c r="O423" s="4">
        <v>2507307</v>
      </c>
      <c r="P423" s="4">
        <v>7675261</v>
      </c>
      <c r="Q423" s="4">
        <v>8959048</v>
      </c>
      <c r="R423" s="4">
        <v>40995</v>
      </c>
      <c r="S423" s="4"/>
      <c r="T423" s="18">
        <f t="shared" si="30"/>
        <v>5.3075798057437718</v>
      </c>
      <c r="U423" s="18">
        <f t="shared" si="31"/>
        <v>0.46141147191626658</v>
      </c>
      <c r="V423" s="18"/>
      <c r="W423" s="18">
        <f t="shared" si="32"/>
        <v>4.5758210024100772E-3</v>
      </c>
      <c r="X423" s="20">
        <f t="shared" si="33"/>
        <v>2.4644846984626773E-3</v>
      </c>
    </row>
    <row r="424" spans="1:24" s="3" customFormat="1" ht="11.25" customHeight="1" x14ac:dyDescent="0.2">
      <c r="A424" s="2">
        <v>6889</v>
      </c>
      <c r="B424" s="4" t="s">
        <v>19</v>
      </c>
      <c r="C424" s="4" t="s">
        <v>9</v>
      </c>
      <c r="D424" s="4">
        <v>807001649</v>
      </c>
      <c r="E424" s="4" t="s">
        <v>49</v>
      </c>
      <c r="F424" s="4" t="s">
        <v>463</v>
      </c>
      <c r="G424" s="4" t="s">
        <v>78</v>
      </c>
      <c r="H424" s="4" t="s">
        <v>10</v>
      </c>
      <c r="I424" s="4" t="s">
        <v>464</v>
      </c>
      <c r="J424" s="4" t="s">
        <v>465</v>
      </c>
      <c r="K424" s="4" t="s">
        <v>466</v>
      </c>
      <c r="L424" s="4" t="s">
        <v>12</v>
      </c>
      <c r="M424" s="4">
        <v>300727</v>
      </c>
      <c r="N424" s="4">
        <v>436097</v>
      </c>
      <c r="O424" s="4">
        <v>134921</v>
      </c>
      <c r="P424" s="4">
        <v>543316</v>
      </c>
      <c r="Q424" s="4">
        <v>-107219</v>
      </c>
      <c r="R424" s="4">
        <v>-59018</v>
      </c>
      <c r="S424" s="4"/>
      <c r="T424" s="18">
        <f t="shared" si="30"/>
        <v>2.2289117335329562</v>
      </c>
      <c r="U424" s="18">
        <f t="shared" si="31"/>
        <v>1.2458604393059343</v>
      </c>
      <c r="V424" s="18"/>
      <c r="W424" s="18">
        <f t="shared" si="32"/>
        <v>0.55044348483011407</v>
      </c>
      <c r="X424" s="20">
        <f t="shared" si="33"/>
        <v>-0.13533227699342118</v>
      </c>
    </row>
    <row r="425" spans="1:24" s="3" customFormat="1" ht="11.25" customHeight="1" x14ac:dyDescent="0.2">
      <c r="A425" s="2">
        <v>8033</v>
      </c>
      <c r="B425" s="4" t="s">
        <v>19</v>
      </c>
      <c r="C425" s="4" t="s">
        <v>9</v>
      </c>
      <c r="D425" s="4">
        <v>811030826</v>
      </c>
      <c r="E425" s="4" t="s">
        <v>49</v>
      </c>
      <c r="F425" s="4" t="s">
        <v>477</v>
      </c>
      <c r="G425" s="4" t="s">
        <v>78</v>
      </c>
      <c r="H425" s="4" t="s">
        <v>10</v>
      </c>
      <c r="I425" s="4" t="s">
        <v>478</v>
      </c>
      <c r="J425" s="4" t="s">
        <v>13</v>
      </c>
      <c r="K425" s="4" t="s">
        <v>103</v>
      </c>
      <c r="L425" s="4" t="s">
        <v>12</v>
      </c>
      <c r="M425" s="4">
        <v>431265</v>
      </c>
      <c r="N425" s="4">
        <v>1009871</v>
      </c>
      <c r="O425" s="4">
        <v>471104</v>
      </c>
      <c r="P425" s="4">
        <v>679824</v>
      </c>
      <c r="Q425" s="4">
        <v>330047</v>
      </c>
      <c r="R425" s="4">
        <v>70699</v>
      </c>
      <c r="S425" s="4"/>
      <c r="T425" s="18">
        <f t="shared" si="30"/>
        <v>0.91543480844993885</v>
      </c>
      <c r="U425" s="18">
        <f t="shared" si="31"/>
        <v>0.67317904960138475</v>
      </c>
      <c r="V425" s="18"/>
      <c r="W425" s="18">
        <f t="shared" si="32"/>
        <v>0.21420888540117014</v>
      </c>
      <c r="X425" s="20">
        <f t="shared" si="33"/>
        <v>7.0007951510638489E-2</v>
      </c>
    </row>
    <row r="426" spans="1:24" s="3" customFormat="1" ht="11.25" customHeight="1" x14ac:dyDescent="0.2">
      <c r="A426" s="2">
        <v>8259</v>
      </c>
      <c r="B426" s="4" t="s">
        <v>19</v>
      </c>
      <c r="C426" s="4" t="s">
        <v>9</v>
      </c>
      <c r="D426" s="4">
        <v>811038520</v>
      </c>
      <c r="E426" s="4" t="s">
        <v>49</v>
      </c>
      <c r="F426" s="4" t="s">
        <v>479</v>
      </c>
      <c r="G426" s="4" t="s">
        <v>74</v>
      </c>
      <c r="H426" s="4" t="s">
        <v>10</v>
      </c>
      <c r="I426" s="4" t="s">
        <v>480</v>
      </c>
      <c r="J426" s="4" t="s">
        <v>13</v>
      </c>
      <c r="K426" s="4" t="s">
        <v>185</v>
      </c>
      <c r="L426" s="4" t="s">
        <v>12</v>
      </c>
      <c r="M426" s="4">
        <v>7765639</v>
      </c>
      <c r="N426" s="4">
        <v>8486774</v>
      </c>
      <c r="O426" s="4">
        <v>1947883</v>
      </c>
      <c r="P426" s="4">
        <v>3019692</v>
      </c>
      <c r="Q426" s="4">
        <v>5467082</v>
      </c>
      <c r="R426" s="4">
        <v>686139</v>
      </c>
      <c r="S426" s="4"/>
      <c r="T426" s="18">
        <f t="shared" si="30"/>
        <v>3.9867071071517128</v>
      </c>
      <c r="U426" s="18">
        <f t="shared" si="31"/>
        <v>0.35581152508597497</v>
      </c>
      <c r="V426" s="18"/>
      <c r="W426" s="18">
        <f t="shared" si="32"/>
        <v>0.1255036964874498</v>
      </c>
      <c r="X426" s="20">
        <f t="shared" si="33"/>
        <v>8.0848034836322968E-2</v>
      </c>
    </row>
    <row r="427" spans="1:24" s="3" customFormat="1" ht="11.25" customHeight="1" x14ac:dyDescent="0.2">
      <c r="A427" s="2">
        <v>8277</v>
      </c>
      <c r="B427" s="4" t="s">
        <v>19</v>
      </c>
      <c r="C427" s="4" t="s">
        <v>9</v>
      </c>
      <c r="D427" s="4">
        <v>811039154</v>
      </c>
      <c r="E427" s="4" t="s">
        <v>49</v>
      </c>
      <c r="F427" s="4" t="s">
        <v>481</v>
      </c>
      <c r="G427" s="4" t="s">
        <v>126</v>
      </c>
      <c r="H427" s="4" t="s">
        <v>10</v>
      </c>
      <c r="I427" s="4" t="s">
        <v>482</v>
      </c>
      <c r="J427" s="4" t="s">
        <v>13</v>
      </c>
      <c r="K427" s="4" t="s">
        <v>103</v>
      </c>
      <c r="L427" s="4" t="s">
        <v>12</v>
      </c>
      <c r="M427" s="4">
        <v>1231133</v>
      </c>
      <c r="N427" s="4">
        <v>1375917</v>
      </c>
      <c r="O427" s="4">
        <v>895984</v>
      </c>
      <c r="P427" s="4">
        <v>1328832</v>
      </c>
      <c r="Q427" s="4">
        <v>47085</v>
      </c>
      <c r="R427" s="4">
        <v>38542</v>
      </c>
      <c r="S427" s="4"/>
      <c r="T427" s="18">
        <f t="shared" si="30"/>
        <v>1.3740569028018357</v>
      </c>
      <c r="U427" s="18">
        <f t="shared" si="31"/>
        <v>0.96577918580844624</v>
      </c>
      <c r="V427" s="18"/>
      <c r="W427" s="18">
        <f t="shared" si="32"/>
        <v>0.81856217479027293</v>
      </c>
      <c r="X427" s="20">
        <f t="shared" si="33"/>
        <v>2.8011864087732038E-2</v>
      </c>
    </row>
    <row r="428" spans="1:24" s="3" customFormat="1" ht="11.25" customHeight="1" x14ac:dyDescent="0.2">
      <c r="A428" s="2">
        <v>9501</v>
      </c>
      <c r="B428" s="4" t="s">
        <v>19</v>
      </c>
      <c r="C428" s="4" t="s">
        <v>9</v>
      </c>
      <c r="D428" s="4">
        <v>829000170</v>
      </c>
      <c r="E428" s="4" t="s">
        <v>49</v>
      </c>
      <c r="F428" s="4" t="s">
        <v>494</v>
      </c>
      <c r="G428" s="4" t="s">
        <v>78</v>
      </c>
      <c r="H428" s="4" t="s">
        <v>10</v>
      </c>
      <c r="I428" s="4" t="s">
        <v>495</v>
      </c>
      <c r="J428" s="4" t="s">
        <v>15</v>
      </c>
      <c r="K428" s="4" t="s">
        <v>431</v>
      </c>
      <c r="L428" s="4" t="s">
        <v>12</v>
      </c>
      <c r="M428" s="4">
        <v>38757</v>
      </c>
      <c r="N428" s="4">
        <v>3777299</v>
      </c>
      <c r="O428" s="4">
        <v>516186</v>
      </c>
      <c r="P428" s="4">
        <v>838863</v>
      </c>
      <c r="Q428" s="4">
        <v>2938436</v>
      </c>
      <c r="R428" s="4">
        <v>216</v>
      </c>
      <c r="S428" s="4"/>
      <c r="T428" s="18">
        <f t="shared" si="30"/>
        <v>7.5083400169706271E-2</v>
      </c>
      <c r="U428" s="18">
        <f t="shared" si="31"/>
        <v>0.22208011597705132</v>
      </c>
      <c r="V428" s="18"/>
      <c r="W428" s="18">
        <f t="shared" si="32"/>
        <v>7.3508492272760073E-5</v>
      </c>
      <c r="X428" s="20">
        <f t="shared" si="33"/>
        <v>5.7183717783527329E-5</v>
      </c>
    </row>
    <row r="429" spans="1:24" s="3" customFormat="1" ht="11.25" customHeight="1" x14ac:dyDescent="0.2">
      <c r="A429" s="2">
        <v>9857</v>
      </c>
      <c r="B429" s="4" t="s">
        <v>19</v>
      </c>
      <c r="C429" s="4" t="s">
        <v>9</v>
      </c>
      <c r="D429" s="4">
        <v>830012595</v>
      </c>
      <c r="E429" s="4" t="s">
        <v>49</v>
      </c>
      <c r="F429" s="4" t="s">
        <v>506</v>
      </c>
      <c r="G429" s="4" t="s">
        <v>74</v>
      </c>
      <c r="H429" s="4" t="s">
        <v>10</v>
      </c>
      <c r="I429" s="4" t="s">
        <v>507</v>
      </c>
      <c r="J429" s="4" t="s">
        <v>23</v>
      </c>
      <c r="K429" s="4" t="s">
        <v>61</v>
      </c>
      <c r="L429" s="4" t="s">
        <v>12</v>
      </c>
      <c r="M429" s="4">
        <v>104531009</v>
      </c>
      <c r="N429" s="4">
        <v>107456856</v>
      </c>
      <c r="O429" s="4">
        <v>3170245</v>
      </c>
      <c r="P429" s="4">
        <v>52501570</v>
      </c>
      <c r="Q429" s="4">
        <v>54955286</v>
      </c>
      <c r="R429" s="4">
        <v>-264921</v>
      </c>
      <c r="S429" s="4"/>
      <c r="T429" s="18">
        <f t="shared" si="30"/>
        <v>32.972533353100474</v>
      </c>
      <c r="U429" s="18">
        <f t="shared" si="31"/>
        <v>0.48858278526220794</v>
      </c>
      <c r="V429" s="18"/>
      <c r="W429" s="18">
        <f t="shared" si="32"/>
        <v>-4.8206645671901331E-3</v>
      </c>
      <c r="X429" s="20">
        <f t="shared" si="33"/>
        <v>-2.4653708461375421E-3</v>
      </c>
    </row>
    <row r="430" spans="1:24" s="3" customFormat="1" ht="11.25" customHeight="1" x14ac:dyDescent="0.2">
      <c r="A430" s="2">
        <v>9919</v>
      </c>
      <c r="B430" s="4" t="s">
        <v>19</v>
      </c>
      <c r="C430" s="4" t="s">
        <v>9</v>
      </c>
      <c r="D430" s="4">
        <v>830014721</v>
      </c>
      <c r="E430" s="4" t="s">
        <v>49</v>
      </c>
      <c r="F430" s="4" t="s">
        <v>518</v>
      </c>
      <c r="G430" s="4" t="s">
        <v>74</v>
      </c>
      <c r="H430" s="4" t="s">
        <v>10</v>
      </c>
      <c r="I430" s="4" t="s">
        <v>519</v>
      </c>
      <c r="J430" s="4" t="s">
        <v>11</v>
      </c>
      <c r="K430" s="4" t="s">
        <v>11</v>
      </c>
      <c r="L430" s="4" t="s">
        <v>12</v>
      </c>
      <c r="M430" s="4">
        <v>6922385</v>
      </c>
      <c r="N430" s="4">
        <v>8196115</v>
      </c>
      <c r="O430" s="4">
        <v>80161</v>
      </c>
      <c r="P430" s="4">
        <v>2210068</v>
      </c>
      <c r="Q430" s="4">
        <v>5986047</v>
      </c>
      <c r="R430" s="4">
        <v>1318184</v>
      </c>
      <c r="S430" s="4"/>
      <c r="T430" s="18">
        <f t="shared" si="30"/>
        <v>86.356021007721964</v>
      </c>
      <c r="U430" s="18">
        <f t="shared" si="31"/>
        <v>0.26964824188045189</v>
      </c>
      <c r="V430" s="18"/>
      <c r="W430" s="18">
        <f t="shared" si="32"/>
        <v>0.22020943036364399</v>
      </c>
      <c r="X430" s="20">
        <f t="shared" si="33"/>
        <v>0.16083034462059159</v>
      </c>
    </row>
    <row r="431" spans="1:24" s="3" customFormat="1" ht="11.25" customHeight="1" x14ac:dyDescent="0.2">
      <c r="A431" s="2">
        <v>9941</v>
      </c>
      <c r="B431" s="4" t="s">
        <v>19</v>
      </c>
      <c r="C431" s="4" t="s">
        <v>9</v>
      </c>
      <c r="D431" s="4">
        <v>830015673</v>
      </c>
      <c r="E431" s="4" t="s">
        <v>49</v>
      </c>
      <c r="F431" s="4" t="s">
        <v>520</v>
      </c>
      <c r="G431" s="4" t="s">
        <v>74</v>
      </c>
      <c r="H431" s="4" t="s">
        <v>14</v>
      </c>
      <c r="I431" s="4" t="s">
        <v>521</v>
      </c>
      <c r="J431" s="4" t="s">
        <v>11</v>
      </c>
      <c r="K431" s="4" t="s">
        <v>11</v>
      </c>
      <c r="L431" s="4" t="s">
        <v>12</v>
      </c>
      <c r="M431" s="4">
        <v>2714323</v>
      </c>
      <c r="N431" s="4">
        <v>2723641</v>
      </c>
      <c r="O431" s="4">
        <v>20892440</v>
      </c>
      <c r="P431" s="4">
        <v>669730</v>
      </c>
      <c r="Q431" s="4">
        <v>2053911</v>
      </c>
      <c r="R431" s="4">
        <v>218490</v>
      </c>
      <c r="S431" s="4"/>
      <c r="T431" s="18">
        <f t="shared" si="30"/>
        <v>0.12991890846641177</v>
      </c>
      <c r="U431" s="18">
        <f t="shared" si="31"/>
        <v>0.24589510879003509</v>
      </c>
      <c r="V431" s="18"/>
      <c r="W431" s="18">
        <f t="shared" si="32"/>
        <v>0.10637754021474154</v>
      </c>
      <c r="X431" s="20">
        <f t="shared" si="33"/>
        <v>8.0219823390821329E-2</v>
      </c>
    </row>
    <row r="432" spans="1:24" s="3" customFormat="1" ht="11.25" customHeight="1" x14ac:dyDescent="0.2">
      <c r="A432" s="2">
        <v>10159</v>
      </c>
      <c r="B432" s="4" t="s">
        <v>19</v>
      </c>
      <c r="C432" s="4" t="s">
        <v>9</v>
      </c>
      <c r="D432" s="4">
        <v>830023819</v>
      </c>
      <c r="E432" s="4" t="s">
        <v>49</v>
      </c>
      <c r="F432" s="4" t="s">
        <v>524</v>
      </c>
      <c r="G432" s="4" t="s">
        <v>74</v>
      </c>
      <c r="H432" s="4" t="s">
        <v>10</v>
      </c>
      <c r="I432" s="4" t="s">
        <v>525</v>
      </c>
      <c r="J432" s="4" t="s">
        <v>11</v>
      </c>
      <c r="K432" s="4" t="s">
        <v>11</v>
      </c>
      <c r="L432" s="4" t="s">
        <v>12</v>
      </c>
      <c r="M432" s="4">
        <v>9173793</v>
      </c>
      <c r="N432" s="4">
        <v>12463152</v>
      </c>
      <c r="O432" s="4">
        <v>516186</v>
      </c>
      <c r="P432" s="4">
        <v>4025245</v>
      </c>
      <c r="Q432" s="4">
        <v>8437907</v>
      </c>
      <c r="R432" s="4">
        <v>152616</v>
      </c>
      <c r="S432" s="4"/>
      <c r="T432" s="18">
        <f t="shared" si="30"/>
        <v>17.772262324045982</v>
      </c>
      <c r="U432" s="18">
        <f t="shared" si="31"/>
        <v>0.32297166880416767</v>
      </c>
      <c r="V432" s="18"/>
      <c r="W432" s="18">
        <f t="shared" si="32"/>
        <v>1.8086949761356698E-2</v>
      </c>
      <c r="X432" s="20">
        <f t="shared" si="33"/>
        <v>1.2245377413354182E-2</v>
      </c>
    </row>
    <row r="433" spans="1:24" s="3" customFormat="1" ht="11.25" customHeight="1" x14ac:dyDescent="0.2">
      <c r="A433" s="2">
        <v>10429</v>
      </c>
      <c r="B433" s="4" t="s">
        <v>19</v>
      </c>
      <c r="C433" s="4" t="s">
        <v>9</v>
      </c>
      <c r="D433" s="4">
        <v>830034233</v>
      </c>
      <c r="E433" s="4" t="s">
        <v>49</v>
      </c>
      <c r="F433" s="4" t="s">
        <v>528</v>
      </c>
      <c r="G433" s="4" t="s">
        <v>74</v>
      </c>
      <c r="H433" s="4" t="s">
        <v>14</v>
      </c>
      <c r="I433" s="4" t="s">
        <v>529</v>
      </c>
      <c r="J433" s="4" t="s">
        <v>11</v>
      </c>
      <c r="K433" s="4" t="s">
        <v>11</v>
      </c>
      <c r="L433" s="4" t="s">
        <v>12</v>
      </c>
      <c r="M433" s="4">
        <v>14946393</v>
      </c>
      <c r="N433" s="4">
        <v>16050341</v>
      </c>
      <c r="O433" s="4">
        <v>97578</v>
      </c>
      <c r="P433" s="4">
        <v>5021722</v>
      </c>
      <c r="Q433" s="4">
        <v>11028619</v>
      </c>
      <c r="R433" s="4">
        <v>2657251</v>
      </c>
      <c r="S433" s="4"/>
      <c r="T433" s="18">
        <f t="shared" si="30"/>
        <v>153.17379942200085</v>
      </c>
      <c r="U433" s="18">
        <f t="shared" si="31"/>
        <v>0.31287322805166567</v>
      </c>
      <c r="V433" s="18"/>
      <c r="W433" s="18">
        <f t="shared" si="32"/>
        <v>0.24094140889262744</v>
      </c>
      <c r="X433" s="20">
        <f t="shared" si="33"/>
        <v>0.16555729252107479</v>
      </c>
    </row>
    <row r="434" spans="1:24" s="3" customFormat="1" ht="11.25" customHeight="1" x14ac:dyDescent="0.2">
      <c r="A434" s="2">
        <v>10703</v>
      </c>
      <c r="B434" s="4" t="s">
        <v>19</v>
      </c>
      <c r="C434" s="4" t="s">
        <v>9</v>
      </c>
      <c r="D434" s="4">
        <v>830044682</v>
      </c>
      <c r="E434" s="4" t="s">
        <v>49</v>
      </c>
      <c r="F434" s="4" t="s">
        <v>536</v>
      </c>
      <c r="G434" s="4" t="s">
        <v>74</v>
      </c>
      <c r="H434" s="4" t="s">
        <v>10</v>
      </c>
      <c r="I434" s="4" t="s">
        <v>537</v>
      </c>
      <c r="J434" s="4" t="s">
        <v>11</v>
      </c>
      <c r="K434" s="4" t="s">
        <v>11</v>
      </c>
      <c r="L434" s="4" t="s">
        <v>12</v>
      </c>
      <c r="M434" s="4">
        <v>5185360</v>
      </c>
      <c r="N434" s="4">
        <v>8170249</v>
      </c>
      <c r="O434" s="4">
        <v>3170245</v>
      </c>
      <c r="P434" s="4">
        <v>2557076</v>
      </c>
      <c r="Q434" s="4">
        <v>5613173</v>
      </c>
      <c r="R434" s="4">
        <v>601896</v>
      </c>
      <c r="S434" s="4"/>
      <c r="T434" s="18">
        <f t="shared" si="30"/>
        <v>1.6356338390250595</v>
      </c>
      <c r="U434" s="18">
        <f t="shared" si="31"/>
        <v>0.31297405990931243</v>
      </c>
      <c r="V434" s="18"/>
      <c r="W434" s="18">
        <f t="shared" si="32"/>
        <v>0.10722919104755901</v>
      </c>
      <c r="X434" s="20">
        <f t="shared" si="33"/>
        <v>7.366923578461318E-2</v>
      </c>
    </row>
    <row r="435" spans="1:24" s="3" customFormat="1" ht="11.25" customHeight="1" x14ac:dyDescent="0.2">
      <c r="A435" s="2">
        <v>10777</v>
      </c>
      <c r="B435" s="4" t="s">
        <v>19</v>
      </c>
      <c r="C435" s="4" t="s">
        <v>9</v>
      </c>
      <c r="D435" s="4">
        <v>830046982</v>
      </c>
      <c r="E435" s="4" t="s">
        <v>49</v>
      </c>
      <c r="F435" s="4" t="s">
        <v>540</v>
      </c>
      <c r="G435" s="4" t="s">
        <v>74</v>
      </c>
      <c r="H435" s="4" t="s">
        <v>105</v>
      </c>
      <c r="I435" s="4" t="s">
        <v>541</v>
      </c>
      <c r="J435" s="4" t="s">
        <v>11</v>
      </c>
      <c r="K435" s="4" t="s">
        <v>11</v>
      </c>
      <c r="L435" s="4" t="s">
        <v>12</v>
      </c>
      <c r="M435" s="4">
        <v>8780983</v>
      </c>
      <c r="N435" s="4">
        <v>8847678</v>
      </c>
      <c r="O435" s="4">
        <v>1484025</v>
      </c>
      <c r="P435" s="4">
        <v>2835638</v>
      </c>
      <c r="Q435" s="4">
        <v>6012040</v>
      </c>
      <c r="R435" s="4">
        <v>1765349</v>
      </c>
      <c r="S435" s="4"/>
      <c r="T435" s="18">
        <f t="shared" si="30"/>
        <v>5.9170047674399013</v>
      </c>
      <c r="U435" s="18">
        <f t="shared" si="31"/>
        <v>0.32049516268562217</v>
      </c>
      <c r="V435" s="18"/>
      <c r="W435" s="18">
        <f t="shared" si="32"/>
        <v>0.29363560455352927</v>
      </c>
      <c r="X435" s="20">
        <f t="shared" si="33"/>
        <v>0.19952681370185488</v>
      </c>
    </row>
    <row r="436" spans="1:24" s="3" customFormat="1" ht="11.25" customHeight="1" x14ac:dyDescent="0.2">
      <c r="A436" s="2">
        <v>10919</v>
      </c>
      <c r="B436" s="4" t="s">
        <v>19</v>
      </c>
      <c r="C436" s="4" t="s">
        <v>9</v>
      </c>
      <c r="D436" s="4">
        <v>830051556</v>
      </c>
      <c r="E436" s="4" t="s">
        <v>49</v>
      </c>
      <c r="F436" s="4" t="s">
        <v>544</v>
      </c>
      <c r="G436" s="4" t="s">
        <v>74</v>
      </c>
      <c r="H436" s="4" t="s">
        <v>14</v>
      </c>
      <c r="I436" s="4" t="s">
        <v>545</v>
      </c>
      <c r="J436" s="4" t="s">
        <v>11</v>
      </c>
      <c r="K436" s="4" t="s">
        <v>11</v>
      </c>
      <c r="L436" s="4" t="s">
        <v>12</v>
      </c>
      <c r="M436" s="4">
        <v>10145212</v>
      </c>
      <c r="N436" s="4">
        <v>14075725</v>
      </c>
      <c r="O436" s="4">
        <v>3466556</v>
      </c>
      <c r="P436" s="4">
        <v>1771668</v>
      </c>
      <c r="Q436" s="4">
        <v>12304057</v>
      </c>
      <c r="R436" s="4">
        <v>2373803</v>
      </c>
      <c r="S436" s="4"/>
      <c r="T436" s="18">
        <f t="shared" si="30"/>
        <v>2.9265968875160246</v>
      </c>
      <c r="U436" s="18">
        <f t="shared" si="31"/>
        <v>0.12586690916453683</v>
      </c>
      <c r="V436" s="18"/>
      <c r="W436" s="18">
        <f t="shared" si="32"/>
        <v>0.19292847879362068</v>
      </c>
      <c r="X436" s="20">
        <f t="shared" si="33"/>
        <v>0.16864516747805175</v>
      </c>
    </row>
    <row r="437" spans="1:24" s="3" customFormat="1" ht="11.25" customHeight="1" x14ac:dyDescent="0.2">
      <c r="A437" s="2">
        <v>11349</v>
      </c>
      <c r="B437" s="4" t="s">
        <v>19</v>
      </c>
      <c r="C437" s="4" t="s">
        <v>9</v>
      </c>
      <c r="D437" s="4">
        <v>830065206</v>
      </c>
      <c r="E437" s="4" t="s">
        <v>49</v>
      </c>
      <c r="F437" s="4" t="s">
        <v>558</v>
      </c>
      <c r="G437" s="4" t="s">
        <v>74</v>
      </c>
      <c r="H437" s="4" t="s">
        <v>10</v>
      </c>
      <c r="I437" s="4" t="s">
        <v>559</v>
      </c>
      <c r="J437" s="4" t="s">
        <v>11</v>
      </c>
      <c r="K437" s="4" t="s">
        <v>11</v>
      </c>
      <c r="L437" s="4" t="s">
        <v>12</v>
      </c>
      <c r="M437" s="4">
        <v>4071678</v>
      </c>
      <c r="N437" s="4">
        <v>4994212</v>
      </c>
      <c r="O437" s="4">
        <v>3170245</v>
      </c>
      <c r="P437" s="4">
        <v>755147</v>
      </c>
      <c r="Q437" s="4">
        <v>4239065</v>
      </c>
      <c r="R437" s="4">
        <v>-172845</v>
      </c>
      <c r="S437" s="4">
        <v>0</v>
      </c>
      <c r="T437" s="18">
        <f t="shared" si="30"/>
        <v>1.2843417464580813</v>
      </c>
      <c r="U437" s="18">
        <f t="shared" si="31"/>
        <v>0.15120443425309138</v>
      </c>
      <c r="V437" s="18"/>
      <c r="W437" s="18">
        <f t="shared" si="32"/>
        <v>-4.0774321695940023E-2</v>
      </c>
      <c r="X437" s="20">
        <f t="shared" si="33"/>
        <v>-3.4609063451851864E-2</v>
      </c>
    </row>
    <row r="438" spans="1:24" s="3" customFormat="1" ht="11.25" customHeight="1" x14ac:dyDescent="0.2">
      <c r="A438" s="2">
        <v>11779</v>
      </c>
      <c r="B438" s="4" t="s">
        <v>19</v>
      </c>
      <c r="C438" s="4" t="s">
        <v>9</v>
      </c>
      <c r="D438" s="4">
        <v>830080022</v>
      </c>
      <c r="E438" s="4" t="s">
        <v>49</v>
      </c>
      <c r="F438" s="4" t="s">
        <v>574</v>
      </c>
      <c r="G438" s="4" t="s">
        <v>74</v>
      </c>
      <c r="H438" s="4" t="s">
        <v>10</v>
      </c>
      <c r="I438" s="4" t="s">
        <v>575</v>
      </c>
      <c r="J438" s="4" t="s">
        <v>11</v>
      </c>
      <c r="K438" s="4" t="s">
        <v>11</v>
      </c>
      <c r="L438" s="4" t="s">
        <v>12</v>
      </c>
      <c r="M438" s="4">
        <v>1467900</v>
      </c>
      <c r="N438" s="4">
        <v>3522800</v>
      </c>
      <c r="O438" s="4">
        <v>3466556</v>
      </c>
      <c r="P438" s="4">
        <v>2332837</v>
      </c>
      <c r="Q438" s="4">
        <v>1189963</v>
      </c>
      <c r="R438" s="4">
        <v>37456</v>
      </c>
      <c r="S438" s="4"/>
      <c r="T438" s="18">
        <f t="shared" si="30"/>
        <v>0.42344621001362737</v>
      </c>
      <c r="U438" s="18">
        <f t="shared" si="31"/>
        <v>0.66221102532076759</v>
      </c>
      <c r="V438" s="18"/>
      <c r="W438" s="18">
        <f t="shared" si="32"/>
        <v>3.1476608936580379E-2</v>
      </c>
      <c r="X438" s="20">
        <f t="shared" si="33"/>
        <v>1.0632451459066652E-2</v>
      </c>
    </row>
    <row r="439" spans="1:24" s="3" customFormat="1" ht="11.25" customHeight="1" x14ac:dyDescent="0.2">
      <c r="A439" s="2">
        <v>11889</v>
      </c>
      <c r="B439" s="4" t="s">
        <v>19</v>
      </c>
      <c r="C439" s="4" t="s">
        <v>9</v>
      </c>
      <c r="D439" s="4">
        <v>830083878</v>
      </c>
      <c r="E439" s="4" t="s">
        <v>49</v>
      </c>
      <c r="F439" s="4" t="s">
        <v>580</v>
      </c>
      <c r="G439" s="4" t="s">
        <v>74</v>
      </c>
      <c r="H439" s="4" t="s">
        <v>10</v>
      </c>
      <c r="I439" s="4" t="s">
        <v>581</v>
      </c>
      <c r="J439" s="4" t="s">
        <v>11</v>
      </c>
      <c r="K439" s="4" t="s">
        <v>11</v>
      </c>
      <c r="L439" s="4" t="s">
        <v>12</v>
      </c>
      <c r="M439" s="4">
        <v>8137700</v>
      </c>
      <c r="N439" s="4">
        <v>8590656</v>
      </c>
      <c r="O439" s="4">
        <v>97578</v>
      </c>
      <c r="P439" s="4">
        <v>2047114</v>
      </c>
      <c r="Q439" s="4">
        <v>6543542</v>
      </c>
      <c r="R439" s="4">
        <v>524438</v>
      </c>
      <c r="S439" s="4"/>
      <c r="T439" s="18">
        <f t="shared" si="30"/>
        <v>83.396872245793105</v>
      </c>
      <c r="U439" s="18">
        <f t="shared" si="31"/>
        <v>0.23829542237519463</v>
      </c>
      <c r="V439" s="18"/>
      <c r="W439" s="18">
        <f t="shared" si="32"/>
        <v>8.0145890406143949E-2</v>
      </c>
      <c r="X439" s="20">
        <f t="shared" si="33"/>
        <v>6.1047491600175821E-2</v>
      </c>
    </row>
    <row r="440" spans="1:24" s="3" customFormat="1" ht="11.25" customHeight="1" x14ac:dyDescent="0.2">
      <c r="A440" s="2">
        <v>12359</v>
      </c>
      <c r="B440" s="4" t="s">
        <v>19</v>
      </c>
      <c r="C440" s="4" t="s">
        <v>9</v>
      </c>
      <c r="D440" s="4">
        <v>830099538</v>
      </c>
      <c r="E440" s="4" t="s">
        <v>49</v>
      </c>
      <c r="F440" s="4" t="s">
        <v>588</v>
      </c>
      <c r="G440" s="4" t="s">
        <v>74</v>
      </c>
      <c r="H440" s="4" t="s">
        <v>10</v>
      </c>
      <c r="I440" s="4" t="s">
        <v>589</v>
      </c>
      <c r="J440" s="4" t="s">
        <v>11</v>
      </c>
      <c r="K440" s="4" t="s">
        <v>11</v>
      </c>
      <c r="L440" s="4" t="s">
        <v>12</v>
      </c>
      <c r="M440" s="4">
        <v>13909383</v>
      </c>
      <c r="N440" s="4">
        <v>15348296</v>
      </c>
      <c r="O440" s="4">
        <v>3170245</v>
      </c>
      <c r="P440" s="4">
        <v>5579883</v>
      </c>
      <c r="Q440" s="4">
        <v>9768413</v>
      </c>
      <c r="R440" s="4">
        <v>-651008</v>
      </c>
      <c r="S440" s="4"/>
      <c r="T440" s="18">
        <f t="shared" si="30"/>
        <v>4.3874788857012632</v>
      </c>
      <c r="U440" s="18">
        <f t="shared" si="31"/>
        <v>0.36355065083446397</v>
      </c>
      <c r="V440" s="18"/>
      <c r="W440" s="18">
        <f t="shared" si="32"/>
        <v>-6.6644192869404678E-2</v>
      </c>
      <c r="X440" s="20">
        <f t="shared" si="33"/>
        <v>-4.2415653177395068E-2</v>
      </c>
    </row>
    <row r="441" spans="1:24" s="3" customFormat="1" ht="11.25" customHeight="1" x14ac:dyDescent="0.2">
      <c r="A441" s="2">
        <v>12417</v>
      </c>
      <c r="B441" s="4" t="s">
        <v>19</v>
      </c>
      <c r="C441" s="4" t="s">
        <v>9</v>
      </c>
      <c r="D441" s="4">
        <v>830101742</v>
      </c>
      <c r="E441" s="4" t="s">
        <v>49</v>
      </c>
      <c r="F441" s="4" t="s">
        <v>590</v>
      </c>
      <c r="G441" s="4" t="s">
        <v>74</v>
      </c>
      <c r="H441" s="4" t="s">
        <v>10</v>
      </c>
      <c r="I441" s="4" t="s">
        <v>591</v>
      </c>
      <c r="J441" s="4" t="s">
        <v>11</v>
      </c>
      <c r="K441" s="4" t="s">
        <v>11</v>
      </c>
      <c r="L441" s="4" t="s">
        <v>12</v>
      </c>
      <c r="M441" s="4">
        <v>4274540</v>
      </c>
      <c r="N441" s="4">
        <v>4304128</v>
      </c>
      <c r="O441" s="4">
        <v>699098</v>
      </c>
      <c r="P441" s="4">
        <v>731952</v>
      </c>
      <c r="Q441" s="4">
        <v>3572176</v>
      </c>
      <c r="R441" s="4">
        <v>511865</v>
      </c>
      <c r="S441" s="4"/>
      <c r="T441" s="18">
        <f t="shared" si="30"/>
        <v>6.1143645096967809</v>
      </c>
      <c r="U441" s="18">
        <f t="shared" si="31"/>
        <v>0.17005813953488372</v>
      </c>
      <c r="V441" s="18"/>
      <c r="W441" s="18">
        <f t="shared" si="32"/>
        <v>0.14329221180591326</v>
      </c>
      <c r="X441" s="20">
        <f t="shared" si="33"/>
        <v>0.11892420485636115</v>
      </c>
    </row>
    <row r="442" spans="1:24" s="3" customFormat="1" ht="11.25" customHeight="1" x14ac:dyDescent="0.2">
      <c r="A442" s="2">
        <v>12747</v>
      </c>
      <c r="B442" s="4" t="s">
        <v>19</v>
      </c>
      <c r="C442" s="4" t="s">
        <v>9</v>
      </c>
      <c r="D442" s="4">
        <v>830114737</v>
      </c>
      <c r="E442" s="4" t="s">
        <v>49</v>
      </c>
      <c r="F442" s="4" t="s">
        <v>596</v>
      </c>
      <c r="G442" s="4" t="s">
        <v>74</v>
      </c>
      <c r="H442" s="4" t="s">
        <v>10</v>
      </c>
      <c r="I442" s="4" t="s">
        <v>597</v>
      </c>
      <c r="J442" s="4" t="s">
        <v>11</v>
      </c>
      <c r="K442" s="4" t="s">
        <v>11</v>
      </c>
      <c r="L442" s="4" t="s">
        <v>12</v>
      </c>
      <c r="M442" s="4">
        <v>3451683</v>
      </c>
      <c r="N442" s="4">
        <v>4511963</v>
      </c>
      <c r="O442" s="4">
        <v>774590</v>
      </c>
      <c r="P442" s="4">
        <v>1162177</v>
      </c>
      <c r="Q442" s="4">
        <v>3349786</v>
      </c>
      <c r="R442" s="4">
        <v>855421</v>
      </c>
      <c r="S442" s="4"/>
      <c r="T442" s="18">
        <f t="shared" si="30"/>
        <v>4.456141958971843</v>
      </c>
      <c r="U442" s="18">
        <f t="shared" si="31"/>
        <v>0.25757680193742721</v>
      </c>
      <c r="V442" s="18"/>
      <c r="W442" s="18">
        <f t="shared" si="32"/>
        <v>0.2553658651627298</v>
      </c>
      <c r="X442" s="20">
        <f t="shared" si="33"/>
        <v>0.18958954229012959</v>
      </c>
    </row>
    <row r="443" spans="1:24" s="3" customFormat="1" ht="11.25" customHeight="1" x14ac:dyDescent="0.2">
      <c r="A443" s="2">
        <v>12875</v>
      </c>
      <c r="B443" s="4" t="s">
        <v>19</v>
      </c>
      <c r="C443" s="4" t="s">
        <v>9</v>
      </c>
      <c r="D443" s="4">
        <v>830118759</v>
      </c>
      <c r="E443" s="4" t="s">
        <v>49</v>
      </c>
      <c r="F443" s="4" t="s">
        <v>600</v>
      </c>
      <c r="G443" s="4" t="s">
        <v>74</v>
      </c>
      <c r="H443" s="4" t="s">
        <v>10</v>
      </c>
      <c r="I443" s="4" t="s">
        <v>601</v>
      </c>
      <c r="J443" s="4" t="s">
        <v>11</v>
      </c>
      <c r="K443" s="4" t="s">
        <v>11</v>
      </c>
      <c r="L443" s="4" t="s">
        <v>12</v>
      </c>
      <c r="M443" s="4">
        <v>8472952</v>
      </c>
      <c r="N443" s="4">
        <v>8490783</v>
      </c>
      <c r="O443" s="4">
        <v>80161</v>
      </c>
      <c r="P443" s="4">
        <v>2186441</v>
      </c>
      <c r="Q443" s="4">
        <v>6304342</v>
      </c>
      <c r="R443" s="4">
        <v>281941</v>
      </c>
      <c r="S443" s="4"/>
      <c r="T443" s="18">
        <f t="shared" si="30"/>
        <v>105.69918039944612</v>
      </c>
      <c r="U443" s="18">
        <f t="shared" si="31"/>
        <v>0.25750758204514235</v>
      </c>
      <c r="V443" s="18"/>
      <c r="W443" s="18">
        <f t="shared" si="32"/>
        <v>4.4721717191104161E-2</v>
      </c>
      <c r="X443" s="20">
        <f t="shared" si="33"/>
        <v>3.3205535932316253E-2</v>
      </c>
    </row>
    <row r="444" spans="1:24" s="3" customFormat="1" ht="11.25" customHeight="1" x14ac:dyDescent="0.2">
      <c r="A444" s="2">
        <v>12897</v>
      </c>
      <c r="B444" s="4" t="s">
        <v>19</v>
      </c>
      <c r="C444" s="4" t="s">
        <v>9</v>
      </c>
      <c r="D444" s="4">
        <v>830119211</v>
      </c>
      <c r="E444" s="4" t="s">
        <v>49</v>
      </c>
      <c r="F444" s="4" t="s">
        <v>602</v>
      </c>
      <c r="G444" s="4" t="s">
        <v>74</v>
      </c>
      <c r="H444" s="4" t="s">
        <v>10</v>
      </c>
      <c r="I444" s="4" t="s">
        <v>603</v>
      </c>
      <c r="J444" s="4" t="s">
        <v>11</v>
      </c>
      <c r="K444" s="4" t="s">
        <v>11</v>
      </c>
      <c r="L444" s="4" t="s">
        <v>12</v>
      </c>
      <c r="M444" s="4">
        <v>2265547</v>
      </c>
      <c r="N444" s="4">
        <v>4158343</v>
      </c>
      <c r="O444" s="4">
        <v>20892440</v>
      </c>
      <c r="P444" s="4">
        <v>361790</v>
      </c>
      <c r="Q444" s="4">
        <v>3796553</v>
      </c>
      <c r="R444" s="4">
        <v>193204</v>
      </c>
      <c r="S444" s="4"/>
      <c r="T444" s="18">
        <f t="shared" si="30"/>
        <v>0.10843860267158838</v>
      </c>
      <c r="U444" s="18">
        <f t="shared" si="31"/>
        <v>8.7003404962024536E-2</v>
      </c>
      <c r="V444" s="18"/>
      <c r="W444" s="18">
        <f t="shared" si="32"/>
        <v>5.0889319864624569E-2</v>
      </c>
      <c r="X444" s="20">
        <f t="shared" si="33"/>
        <v>4.6461775760200635E-2</v>
      </c>
    </row>
    <row r="445" spans="1:24" s="3" customFormat="1" ht="11.25" customHeight="1" x14ac:dyDescent="0.2">
      <c r="A445" s="2">
        <v>13273</v>
      </c>
      <c r="B445" s="4" t="s">
        <v>19</v>
      </c>
      <c r="C445" s="4" t="s">
        <v>9</v>
      </c>
      <c r="D445" s="4">
        <v>830132755</v>
      </c>
      <c r="E445" s="4" t="s">
        <v>49</v>
      </c>
      <c r="F445" s="4" t="s">
        <v>608</v>
      </c>
      <c r="G445" s="4" t="s">
        <v>74</v>
      </c>
      <c r="H445" s="4" t="s">
        <v>75</v>
      </c>
      <c r="I445" s="4" t="s">
        <v>609</v>
      </c>
      <c r="J445" s="4" t="s">
        <v>11</v>
      </c>
      <c r="K445" s="4" t="s">
        <v>11</v>
      </c>
      <c r="L445" s="4" t="s">
        <v>12</v>
      </c>
      <c r="M445" s="4">
        <v>4551693</v>
      </c>
      <c r="N445" s="4">
        <v>4558599</v>
      </c>
      <c r="O445" s="4">
        <v>2057884</v>
      </c>
      <c r="P445" s="4">
        <v>3915978</v>
      </c>
      <c r="Q445" s="4">
        <v>642621</v>
      </c>
      <c r="R445" s="4">
        <v>45815</v>
      </c>
      <c r="S445" s="4"/>
      <c r="T445" s="18">
        <f t="shared" si="30"/>
        <v>2.2118316678685486</v>
      </c>
      <c r="U445" s="18">
        <f t="shared" si="31"/>
        <v>0.85903103124446789</v>
      </c>
      <c r="V445" s="18"/>
      <c r="W445" s="18">
        <f t="shared" si="32"/>
        <v>7.1293966428112365E-2</v>
      </c>
      <c r="X445" s="20">
        <f t="shared" si="33"/>
        <v>1.005023692586253E-2</v>
      </c>
    </row>
    <row r="446" spans="1:24" s="3" customFormat="1" ht="11.25" customHeight="1" x14ac:dyDescent="0.2">
      <c r="A446" s="2">
        <v>13939</v>
      </c>
      <c r="B446" s="4" t="s">
        <v>19</v>
      </c>
      <c r="C446" s="4" t="s">
        <v>9</v>
      </c>
      <c r="D446" s="4">
        <v>830507646</v>
      </c>
      <c r="E446" s="4" t="s">
        <v>49</v>
      </c>
      <c r="F446" s="4" t="s">
        <v>625</v>
      </c>
      <c r="G446" s="4" t="s">
        <v>78</v>
      </c>
      <c r="H446" s="4" t="s">
        <v>10</v>
      </c>
      <c r="I446" s="4" t="s">
        <v>626</v>
      </c>
      <c r="J446" s="4" t="s">
        <v>178</v>
      </c>
      <c r="K446" s="4" t="s">
        <v>436</v>
      </c>
      <c r="L446" s="4" t="s">
        <v>12</v>
      </c>
      <c r="M446" s="4">
        <v>928736</v>
      </c>
      <c r="N446" s="4">
        <v>2823684</v>
      </c>
      <c r="O446" s="4">
        <v>4336768</v>
      </c>
      <c r="P446" s="4">
        <v>2799074</v>
      </c>
      <c r="Q446" s="4">
        <v>24610</v>
      </c>
      <c r="R446" s="4">
        <v>-1370784</v>
      </c>
      <c r="S446" s="4"/>
      <c r="T446" s="18">
        <f t="shared" si="30"/>
        <v>0.21415395059177711</v>
      </c>
      <c r="U446" s="18">
        <f t="shared" si="31"/>
        <v>0.99128443551048917</v>
      </c>
      <c r="V446" s="18"/>
      <c r="W446" s="18">
        <f t="shared" si="32"/>
        <v>-55.700284437220645</v>
      </c>
      <c r="X446" s="20">
        <f t="shared" si="33"/>
        <v>-0.48545942109669493</v>
      </c>
    </row>
    <row r="447" spans="1:24" s="3" customFormat="1" ht="11.25" customHeight="1" x14ac:dyDescent="0.2">
      <c r="A447" s="2">
        <v>14573</v>
      </c>
      <c r="B447" s="4" t="s">
        <v>19</v>
      </c>
      <c r="C447" s="4" t="s">
        <v>9</v>
      </c>
      <c r="D447" s="4">
        <v>860000888</v>
      </c>
      <c r="E447" s="4" t="s">
        <v>49</v>
      </c>
      <c r="F447" s="4" t="s">
        <v>640</v>
      </c>
      <c r="G447" s="4" t="s">
        <v>74</v>
      </c>
      <c r="H447" s="4" t="s">
        <v>10</v>
      </c>
      <c r="I447" s="4" t="s">
        <v>641</v>
      </c>
      <c r="J447" s="4" t="s">
        <v>11</v>
      </c>
      <c r="K447" s="4" t="s">
        <v>11</v>
      </c>
      <c r="L447" s="4" t="s">
        <v>12</v>
      </c>
      <c r="M447" s="4">
        <v>4733061</v>
      </c>
      <c r="N447" s="4">
        <v>6483355</v>
      </c>
      <c r="O447" s="4">
        <v>2057884</v>
      </c>
      <c r="P447" s="4">
        <v>1060018</v>
      </c>
      <c r="Q447" s="4">
        <v>5423337</v>
      </c>
      <c r="R447" s="4">
        <v>156979</v>
      </c>
      <c r="S447" s="4"/>
      <c r="T447" s="18">
        <f t="shared" si="30"/>
        <v>2.2999649154179731</v>
      </c>
      <c r="U447" s="18">
        <f t="shared" si="31"/>
        <v>0.16349837391288924</v>
      </c>
      <c r="V447" s="18"/>
      <c r="W447" s="18">
        <f t="shared" si="32"/>
        <v>2.8945094136691118E-2</v>
      </c>
      <c r="X447" s="20">
        <f t="shared" si="33"/>
        <v>2.4212618312586615E-2</v>
      </c>
    </row>
    <row r="448" spans="1:24" s="3" customFormat="1" ht="11.25" customHeight="1" x14ac:dyDescent="0.2">
      <c r="A448" s="2">
        <v>14669</v>
      </c>
      <c r="B448" s="4" t="s">
        <v>19</v>
      </c>
      <c r="C448" s="4" t="s">
        <v>9</v>
      </c>
      <c r="D448" s="4">
        <v>860003981</v>
      </c>
      <c r="E448" s="4" t="s">
        <v>49</v>
      </c>
      <c r="F448" s="4" t="s">
        <v>644</v>
      </c>
      <c r="G448" s="4" t="s">
        <v>78</v>
      </c>
      <c r="H448" s="4" t="s">
        <v>75</v>
      </c>
      <c r="I448" s="4" t="s">
        <v>645</v>
      </c>
      <c r="J448" s="4" t="s">
        <v>11</v>
      </c>
      <c r="K448" s="4" t="s">
        <v>11</v>
      </c>
      <c r="L448" s="4" t="s">
        <v>12</v>
      </c>
      <c r="M448" s="4">
        <v>30998360</v>
      </c>
      <c r="N448" s="4">
        <v>38334198</v>
      </c>
      <c r="O448" s="4">
        <v>731046</v>
      </c>
      <c r="P448" s="4">
        <v>21236398</v>
      </c>
      <c r="Q448" s="4">
        <v>17097800</v>
      </c>
      <c r="R448" s="4">
        <v>2797259</v>
      </c>
      <c r="S448" s="4"/>
      <c r="T448" s="18">
        <f t="shared" si="30"/>
        <v>42.40274893782334</v>
      </c>
      <c r="U448" s="18">
        <f t="shared" si="31"/>
        <v>0.5539804954312596</v>
      </c>
      <c r="V448" s="18"/>
      <c r="W448" s="18">
        <f t="shared" si="32"/>
        <v>0.1636034460573875</v>
      </c>
      <c r="X448" s="20">
        <f t="shared" si="33"/>
        <v>7.2970327956254619E-2</v>
      </c>
    </row>
    <row r="449" spans="1:24" s="3" customFormat="1" ht="11.25" customHeight="1" x14ac:dyDescent="0.2">
      <c r="A449" s="2">
        <v>14731</v>
      </c>
      <c r="B449" s="4" t="s">
        <v>19</v>
      </c>
      <c r="C449" s="4" t="s">
        <v>9</v>
      </c>
      <c r="D449" s="4">
        <v>860007229</v>
      </c>
      <c r="E449" s="4" t="s">
        <v>49</v>
      </c>
      <c r="F449" s="4" t="s">
        <v>650</v>
      </c>
      <c r="G449" s="4" t="s">
        <v>74</v>
      </c>
      <c r="H449" s="4" t="s">
        <v>75</v>
      </c>
      <c r="I449" s="4" t="s">
        <v>651</v>
      </c>
      <c r="J449" s="4" t="s">
        <v>11</v>
      </c>
      <c r="K449" s="4" t="s">
        <v>11</v>
      </c>
      <c r="L449" s="4" t="s">
        <v>12</v>
      </c>
      <c r="M449" s="4">
        <v>14944241</v>
      </c>
      <c r="N449" s="4">
        <v>33948219</v>
      </c>
      <c r="O449" s="4">
        <v>3170245</v>
      </c>
      <c r="P449" s="4">
        <v>26303165</v>
      </c>
      <c r="Q449" s="4">
        <v>7645054</v>
      </c>
      <c r="R449" s="4">
        <v>433681</v>
      </c>
      <c r="S449" s="4"/>
      <c r="T449" s="18">
        <f t="shared" si="30"/>
        <v>4.7139072847682115</v>
      </c>
      <c r="U449" s="18">
        <f t="shared" si="31"/>
        <v>0.77480250142135587</v>
      </c>
      <c r="V449" s="18"/>
      <c r="W449" s="18">
        <f t="shared" si="32"/>
        <v>5.6727002843930209E-2</v>
      </c>
      <c r="X449" s="20">
        <f t="shared" si="33"/>
        <v>1.2774779142316714E-2</v>
      </c>
    </row>
    <row r="450" spans="1:24" s="3" customFormat="1" ht="11.25" customHeight="1" x14ac:dyDescent="0.2">
      <c r="A450" s="2">
        <v>15375</v>
      </c>
      <c r="B450" s="4" t="s">
        <v>19</v>
      </c>
      <c r="C450" s="4" t="s">
        <v>9</v>
      </c>
      <c r="D450" s="4">
        <v>860042811</v>
      </c>
      <c r="E450" s="4" t="s">
        <v>49</v>
      </c>
      <c r="F450" s="4" t="s">
        <v>658</v>
      </c>
      <c r="G450" s="4" t="s">
        <v>74</v>
      </c>
      <c r="H450" s="4" t="s">
        <v>10</v>
      </c>
      <c r="I450" s="4" t="s">
        <v>659</v>
      </c>
      <c r="J450" s="4" t="s">
        <v>11</v>
      </c>
      <c r="K450" s="4" t="s">
        <v>11</v>
      </c>
      <c r="L450" s="4" t="s">
        <v>12</v>
      </c>
      <c r="M450" s="4">
        <v>1199973</v>
      </c>
      <c r="N450" s="4">
        <v>6864023</v>
      </c>
      <c r="O450" s="4">
        <v>2057884</v>
      </c>
      <c r="P450" s="4">
        <v>123366</v>
      </c>
      <c r="Q450" s="4">
        <v>6740657</v>
      </c>
      <c r="R450" s="4">
        <v>38544</v>
      </c>
      <c r="S450" s="4"/>
      <c r="T450" s="18">
        <f t="shared" si="30"/>
        <v>0.58311012671268159</v>
      </c>
      <c r="U450" s="18">
        <f t="shared" si="31"/>
        <v>1.7972841874218663E-2</v>
      </c>
      <c r="V450" s="18"/>
      <c r="W450" s="18">
        <f t="shared" si="32"/>
        <v>5.7181369709213802E-3</v>
      </c>
      <c r="X450" s="20">
        <f t="shared" si="33"/>
        <v>5.6153657993278866E-3</v>
      </c>
    </row>
    <row r="451" spans="1:24" s="3" customFormat="1" ht="11.25" customHeight="1" x14ac:dyDescent="0.2">
      <c r="A451" s="2">
        <v>15873</v>
      </c>
      <c r="B451" s="4" t="s">
        <v>19</v>
      </c>
      <c r="C451" s="4" t="s">
        <v>9</v>
      </c>
      <c r="D451" s="4">
        <v>860064146</v>
      </c>
      <c r="E451" s="4" t="s">
        <v>49</v>
      </c>
      <c r="F451" s="4" t="s">
        <v>668</v>
      </c>
      <c r="G451" s="4" t="s">
        <v>74</v>
      </c>
      <c r="H451" s="4" t="s">
        <v>14</v>
      </c>
      <c r="I451" s="4" t="s">
        <v>669</v>
      </c>
      <c r="J451" s="4" t="s">
        <v>11</v>
      </c>
      <c r="K451" s="4" t="s">
        <v>11</v>
      </c>
      <c r="L451" s="4" t="s">
        <v>12</v>
      </c>
      <c r="M451" s="4">
        <v>2606471</v>
      </c>
      <c r="N451" s="4">
        <v>3320630</v>
      </c>
      <c r="O451" s="4">
        <v>3170245</v>
      </c>
      <c r="P451" s="4">
        <v>651938</v>
      </c>
      <c r="Q451" s="4">
        <v>2668692</v>
      </c>
      <c r="R451" s="4">
        <v>283960</v>
      </c>
      <c r="S451" s="4"/>
      <c r="T451" s="18">
        <f t="shared" si="30"/>
        <v>0.82216705648932498</v>
      </c>
      <c r="U451" s="18">
        <f t="shared" si="31"/>
        <v>0.19632961215191094</v>
      </c>
      <c r="V451" s="18"/>
      <c r="W451" s="18">
        <f t="shared" si="32"/>
        <v>0.10640418602071726</v>
      </c>
      <c r="X451" s="20">
        <f t="shared" si="33"/>
        <v>8.5513893447930062E-2</v>
      </c>
    </row>
    <row r="452" spans="1:24" s="3" customFormat="1" ht="11.25" customHeight="1" x14ac:dyDescent="0.2">
      <c r="A452" s="2">
        <v>16145</v>
      </c>
      <c r="B452" s="4" t="s">
        <v>19</v>
      </c>
      <c r="C452" s="4" t="s">
        <v>9</v>
      </c>
      <c r="D452" s="4">
        <v>860079475</v>
      </c>
      <c r="E452" s="4" t="s">
        <v>49</v>
      </c>
      <c r="F452" s="4" t="s">
        <v>670</v>
      </c>
      <c r="G452" s="4" t="s">
        <v>74</v>
      </c>
      <c r="H452" s="4" t="s">
        <v>14</v>
      </c>
      <c r="I452" s="4" t="s">
        <v>671</v>
      </c>
      <c r="J452" s="4" t="s">
        <v>11</v>
      </c>
      <c r="K452" s="4" t="s">
        <v>11</v>
      </c>
      <c r="L452" s="4" t="s">
        <v>12</v>
      </c>
      <c r="M452" s="4">
        <v>3180984</v>
      </c>
      <c r="N452" s="4">
        <v>8640625</v>
      </c>
      <c r="O452" s="4">
        <v>699098</v>
      </c>
      <c r="P452" s="4">
        <v>1758115</v>
      </c>
      <c r="Q452" s="4">
        <v>6882510</v>
      </c>
      <c r="R452" s="4">
        <v>998505</v>
      </c>
      <c r="S452" s="4"/>
      <c r="T452" s="18">
        <f t="shared" si="30"/>
        <v>4.5501260195280206</v>
      </c>
      <c r="U452" s="18">
        <f t="shared" si="31"/>
        <v>0.20347081374321882</v>
      </c>
      <c r="V452" s="18"/>
      <c r="W452" s="18">
        <f t="shared" si="32"/>
        <v>0.1450786123085909</v>
      </c>
      <c r="X452" s="20">
        <f t="shared" si="33"/>
        <v>0.11555934900542496</v>
      </c>
    </row>
    <row r="453" spans="1:24" s="3" customFormat="1" ht="11.25" customHeight="1" x14ac:dyDescent="0.2">
      <c r="A453" s="2">
        <v>16233</v>
      </c>
      <c r="B453" s="4" t="s">
        <v>19</v>
      </c>
      <c r="C453" s="4" t="s">
        <v>9</v>
      </c>
      <c r="D453" s="4">
        <v>860351760</v>
      </c>
      <c r="E453" s="4" t="s">
        <v>49</v>
      </c>
      <c r="F453" s="4" t="s">
        <v>674</v>
      </c>
      <c r="G453" s="4" t="s">
        <v>74</v>
      </c>
      <c r="H453" s="4" t="s">
        <v>10</v>
      </c>
      <c r="I453" s="4" t="s">
        <v>675</v>
      </c>
      <c r="J453" s="4" t="s">
        <v>11</v>
      </c>
      <c r="K453" s="4" t="s">
        <v>11</v>
      </c>
      <c r="L453" s="4" t="s">
        <v>12</v>
      </c>
      <c r="M453" s="4">
        <v>188100</v>
      </c>
      <c r="N453" s="4">
        <v>188100</v>
      </c>
      <c r="O453" s="4">
        <v>4336768</v>
      </c>
      <c r="P453" s="4">
        <v>80283</v>
      </c>
      <c r="Q453" s="4">
        <v>107817</v>
      </c>
      <c r="R453" s="4">
        <v>146686</v>
      </c>
      <c r="S453" s="4"/>
      <c r="T453" s="18">
        <f t="shared" si="30"/>
        <v>4.337331395177238E-2</v>
      </c>
      <c r="U453" s="18">
        <f t="shared" si="31"/>
        <v>0.42681020733652314</v>
      </c>
      <c r="V453" s="18"/>
      <c r="W453" s="18">
        <f t="shared" si="32"/>
        <v>1.3605090106383966</v>
      </c>
      <c r="X453" s="20">
        <f t="shared" si="33"/>
        <v>0.77982987772461454</v>
      </c>
    </row>
    <row r="454" spans="1:24" s="3" customFormat="1" ht="11.25" customHeight="1" x14ac:dyDescent="0.2">
      <c r="A454" s="2">
        <v>16509</v>
      </c>
      <c r="B454" s="4" t="s">
        <v>19</v>
      </c>
      <c r="C454" s="4" t="s">
        <v>9</v>
      </c>
      <c r="D454" s="4">
        <v>860502682</v>
      </c>
      <c r="E454" s="4" t="s">
        <v>49</v>
      </c>
      <c r="F454" s="4" t="s">
        <v>680</v>
      </c>
      <c r="G454" s="4" t="s">
        <v>74</v>
      </c>
      <c r="H454" s="4" t="s">
        <v>10</v>
      </c>
      <c r="I454" s="4" t="s">
        <v>681</v>
      </c>
      <c r="J454" s="4" t="s">
        <v>11</v>
      </c>
      <c r="K454" s="4" t="s">
        <v>11</v>
      </c>
      <c r="L454" s="4" t="s">
        <v>12</v>
      </c>
      <c r="M454" s="4">
        <v>28689810</v>
      </c>
      <c r="N454" s="4">
        <v>29813175</v>
      </c>
      <c r="O454" s="4">
        <v>80161</v>
      </c>
      <c r="P454" s="4">
        <v>2954995</v>
      </c>
      <c r="Q454" s="4">
        <v>26858180</v>
      </c>
      <c r="R454" s="4">
        <v>4219011</v>
      </c>
      <c r="S454" s="4"/>
      <c r="T454" s="18">
        <f t="shared" si="30"/>
        <v>357.90234652761319</v>
      </c>
      <c r="U454" s="18">
        <f t="shared" si="31"/>
        <v>9.911708498004658E-2</v>
      </c>
      <c r="V454" s="18"/>
      <c r="W454" s="18">
        <f t="shared" si="32"/>
        <v>0.15708476896051779</v>
      </c>
      <c r="X454" s="20">
        <f t="shared" si="33"/>
        <v>0.14151498456638717</v>
      </c>
    </row>
    <row r="455" spans="1:24" s="3" customFormat="1" ht="11.25" customHeight="1" x14ac:dyDescent="0.2">
      <c r="A455" s="2">
        <v>16605</v>
      </c>
      <c r="B455" s="4" t="s">
        <v>19</v>
      </c>
      <c r="C455" s="4" t="s">
        <v>9</v>
      </c>
      <c r="D455" s="4">
        <v>860507111</v>
      </c>
      <c r="E455" s="4" t="s">
        <v>49</v>
      </c>
      <c r="F455" s="4" t="s">
        <v>682</v>
      </c>
      <c r="G455" s="4" t="s">
        <v>78</v>
      </c>
      <c r="H455" s="4" t="s">
        <v>683</v>
      </c>
      <c r="I455" s="4" t="s">
        <v>684</v>
      </c>
      <c r="J455" s="4" t="s">
        <v>23</v>
      </c>
      <c r="K455" s="4" t="s">
        <v>136</v>
      </c>
      <c r="L455" s="4" t="s">
        <v>12</v>
      </c>
      <c r="M455" s="4">
        <v>2201485</v>
      </c>
      <c r="N455" s="4">
        <v>5009495</v>
      </c>
      <c r="O455" s="4">
        <v>20892440</v>
      </c>
      <c r="P455" s="4">
        <v>2177963</v>
      </c>
      <c r="Q455" s="4">
        <v>2831532</v>
      </c>
      <c r="R455" s="4">
        <v>481657</v>
      </c>
      <c r="S455" s="4"/>
      <c r="T455" s="18">
        <f t="shared" si="30"/>
        <v>0.10537232606627087</v>
      </c>
      <c r="U455" s="18">
        <f t="shared" si="31"/>
        <v>0.43476697750970905</v>
      </c>
      <c r="V455" s="18"/>
      <c r="W455" s="18">
        <f t="shared" si="32"/>
        <v>0.17010473482199742</v>
      </c>
      <c r="X455" s="20">
        <f t="shared" si="33"/>
        <v>9.614881340334705E-2</v>
      </c>
    </row>
    <row r="456" spans="1:24" s="3" customFormat="1" ht="11.25" customHeight="1" x14ac:dyDescent="0.2">
      <c r="A456" s="2">
        <v>16661</v>
      </c>
      <c r="B456" s="4" t="s">
        <v>19</v>
      </c>
      <c r="C456" s="4" t="s">
        <v>9</v>
      </c>
      <c r="D456" s="4">
        <v>860509225</v>
      </c>
      <c r="E456" s="4" t="s">
        <v>49</v>
      </c>
      <c r="F456" s="4" t="s">
        <v>685</v>
      </c>
      <c r="G456" s="4" t="s">
        <v>74</v>
      </c>
      <c r="H456" s="4" t="s">
        <v>10</v>
      </c>
      <c r="I456" s="4" t="s">
        <v>686</v>
      </c>
      <c r="J456" s="4" t="s">
        <v>11</v>
      </c>
      <c r="K456" s="4" t="s">
        <v>11</v>
      </c>
      <c r="L456" s="4" t="s">
        <v>12</v>
      </c>
      <c r="M456" s="4">
        <v>22267043</v>
      </c>
      <c r="N456" s="4">
        <v>24677838</v>
      </c>
      <c r="O456" s="4">
        <v>3466556</v>
      </c>
      <c r="P456" s="4">
        <v>21291494</v>
      </c>
      <c r="Q456" s="4">
        <v>3386344</v>
      </c>
      <c r="R456" s="4">
        <v>3876133</v>
      </c>
      <c r="S456" s="4"/>
      <c r="T456" s="18">
        <f t="shared" si="30"/>
        <v>6.4233905351593918</v>
      </c>
      <c r="U456" s="18">
        <f t="shared" si="31"/>
        <v>0.86277793054642793</v>
      </c>
      <c r="V456" s="18"/>
      <c r="W456" s="18">
        <f t="shared" si="32"/>
        <v>1.1446365165500021</v>
      </c>
      <c r="X456" s="20">
        <f t="shared" si="33"/>
        <v>0.15706939157311917</v>
      </c>
    </row>
    <row r="457" spans="1:24" s="3" customFormat="1" ht="11.25" customHeight="1" x14ac:dyDescent="0.2">
      <c r="A457" s="2">
        <v>16843</v>
      </c>
      <c r="B457" s="4" t="s">
        <v>19</v>
      </c>
      <c r="C457" s="4" t="s">
        <v>9</v>
      </c>
      <c r="D457" s="4">
        <v>860516281</v>
      </c>
      <c r="E457" s="4" t="s">
        <v>49</v>
      </c>
      <c r="F457" s="4" t="s">
        <v>687</v>
      </c>
      <c r="G457" s="4" t="s">
        <v>74</v>
      </c>
      <c r="H457" s="4" t="s">
        <v>10</v>
      </c>
      <c r="I457" s="4" t="s">
        <v>688</v>
      </c>
      <c r="J457" s="4" t="s">
        <v>11</v>
      </c>
      <c r="K457" s="4" t="s">
        <v>11</v>
      </c>
      <c r="L457" s="4" t="s">
        <v>12</v>
      </c>
      <c r="M457" s="4">
        <v>9000932</v>
      </c>
      <c r="N457" s="4">
        <v>10553418</v>
      </c>
      <c r="O457" s="4">
        <v>516186</v>
      </c>
      <c r="P457" s="4">
        <v>5567884</v>
      </c>
      <c r="Q457" s="4">
        <v>4985534</v>
      </c>
      <c r="R457" s="4">
        <v>773630</v>
      </c>
      <c r="S457" s="4"/>
      <c r="T457" s="18">
        <f t="shared" si="30"/>
        <v>17.437381099061191</v>
      </c>
      <c r="U457" s="18">
        <f t="shared" si="31"/>
        <v>0.52759058723912955</v>
      </c>
      <c r="V457" s="18"/>
      <c r="W457" s="18">
        <f t="shared" si="32"/>
        <v>0.15517495217162294</v>
      </c>
      <c r="X457" s="20">
        <f t="shared" si="33"/>
        <v>7.3306108030592551E-2</v>
      </c>
    </row>
    <row r="458" spans="1:24" s="3" customFormat="1" ht="11.25" customHeight="1" x14ac:dyDescent="0.2">
      <c r="A458" s="2">
        <v>17293</v>
      </c>
      <c r="B458" s="4" t="s">
        <v>19</v>
      </c>
      <c r="C458" s="4" t="s">
        <v>9</v>
      </c>
      <c r="D458" s="4">
        <v>860534810</v>
      </c>
      <c r="E458" s="4" t="s">
        <v>49</v>
      </c>
      <c r="F458" s="4" t="s">
        <v>695</v>
      </c>
      <c r="G458" s="4" t="s">
        <v>74</v>
      </c>
      <c r="H458" s="4" t="s">
        <v>10</v>
      </c>
      <c r="I458" s="4" t="s">
        <v>696</v>
      </c>
      <c r="J458" s="4" t="s">
        <v>11</v>
      </c>
      <c r="K458" s="4" t="s">
        <v>11</v>
      </c>
      <c r="L458" s="4" t="s">
        <v>12</v>
      </c>
      <c r="M458" s="4">
        <v>9511159</v>
      </c>
      <c r="N458" s="4">
        <v>14096242</v>
      </c>
      <c r="O458" s="4">
        <v>1198575</v>
      </c>
      <c r="P458" s="4">
        <v>8349070</v>
      </c>
      <c r="Q458" s="4">
        <v>5747172</v>
      </c>
      <c r="R458" s="4">
        <v>1570182</v>
      </c>
      <c r="S458" s="4"/>
      <c r="T458" s="18">
        <f t="shared" si="30"/>
        <v>7.9353891078989633</v>
      </c>
      <c r="U458" s="18">
        <f t="shared" si="31"/>
        <v>0.59229048422976849</v>
      </c>
      <c r="V458" s="18"/>
      <c r="W458" s="18">
        <f t="shared" si="32"/>
        <v>0.27320950199506816</v>
      </c>
      <c r="X458" s="20">
        <f t="shared" si="33"/>
        <v>0.11139011376223536</v>
      </c>
    </row>
    <row r="459" spans="1:24" s="3" customFormat="1" ht="11.25" customHeight="1" x14ac:dyDescent="0.2">
      <c r="A459" s="2">
        <v>17405</v>
      </c>
      <c r="B459" s="4" t="s">
        <v>19</v>
      </c>
      <c r="C459" s="4" t="s">
        <v>9</v>
      </c>
      <c r="D459" s="4">
        <v>890101001</v>
      </c>
      <c r="E459" s="4" t="s">
        <v>49</v>
      </c>
      <c r="F459" s="4" t="s">
        <v>697</v>
      </c>
      <c r="G459" s="4" t="s">
        <v>74</v>
      </c>
      <c r="H459" s="4" t="s">
        <v>75</v>
      </c>
      <c r="I459" s="4" t="s">
        <v>698</v>
      </c>
      <c r="J459" s="4" t="s">
        <v>17</v>
      </c>
      <c r="K459" s="4" t="s">
        <v>18</v>
      </c>
      <c r="L459" s="4" t="s">
        <v>12</v>
      </c>
      <c r="M459" s="4">
        <v>3870599</v>
      </c>
      <c r="N459" s="4">
        <v>5701801</v>
      </c>
      <c r="O459" s="4">
        <v>1730981</v>
      </c>
      <c r="P459" s="4">
        <v>4235556</v>
      </c>
      <c r="Q459" s="4">
        <v>1466245</v>
      </c>
      <c r="R459" s="4">
        <v>195927</v>
      </c>
      <c r="S459" s="4"/>
      <c r="T459" s="18">
        <f t="shared" si="30"/>
        <v>2.2360724929967457</v>
      </c>
      <c r="U459" s="18">
        <f t="shared" si="31"/>
        <v>0.74284528695406937</v>
      </c>
      <c r="V459" s="18"/>
      <c r="W459" s="18">
        <f t="shared" si="32"/>
        <v>0.13362500809891936</v>
      </c>
      <c r="X459" s="20">
        <f t="shared" si="33"/>
        <v>3.4362300613437757E-2</v>
      </c>
    </row>
    <row r="460" spans="1:24" s="3" customFormat="1" ht="11.25" customHeight="1" x14ac:dyDescent="0.2">
      <c r="A460" s="2">
        <v>17847</v>
      </c>
      <c r="B460" s="4" t="s">
        <v>19</v>
      </c>
      <c r="C460" s="4" t="s">
        <v>9</v>
      </c>
      <c r="D460" s="4">
        <v>890208730</v>
      </c>
      <c r="E460" s="4" t="s">
        <v>49</v>
      </c>
      <c r="F460" s="4" t="s">
        <v>705</v>
      </c>
      <c r="G460" s="4" t="s">
        <v>74</v>
      </c>
      <c r="H460" s="4" t="s">
        <v>10</v>
      </c>
      <c r="I460" s="4" t="s">
        <v>706</v>
      </c>
      <c r="J460" s="4" t="s">
        <v>15</v>
      </c>
      <c r="K460" s="4" t="s">
        <v>175</v>
      </c>
      <c r="L460" s="4" t="s">
        <v>12</v>
      </c>
      <c r="M460" s="4">
        <v>27070498</v>
      </c>
      <c r="N460" s="4">
        <v>29025293</v>
      </c>
      <c r="O460" s="4">
        <v>4336768</v>
      </c>
      <c r="P460" s="4">
        <v>24865562</v>
      </c>
      <c r="Q460" s="4">
        <v>4159731</v>
      </c>
      <c r="R460" s="4">
        <v>-359927</v>
      </c>
      <c r="S460" s="4"/>
      <c r="T460" s="18">
        <f t="shared" ref="T460:T519" si="34">M460/O460</f>
        <v>6.2420904230984915</v>
      </c>
      <c r="U460" s="18">
        <f t="shared" ref="U460:U519" si="35">P460/N460</f>
        <v>0.85668599452208805</v>
      </c>
      <c r="V460" s="18"/>
      <c r="W460" s="18">
        <f t="shared" ref="W460:W519" si="36">R460/Q460</f>
        <v>-8.6526508565097124E-2</v>
      </c>
      <c r="X460" s="20">
        <f t="shared" ref="X460:X519" si="37">R460/N460</f>
        <v>-1.2400460522482925E-2</v>
      </c>
    </row>
    <row r="461" spans="1:24" s="3" customFormat="1" ht="11.25" customHeight="1" x14ac:dyDescent="0.2">
      <c r="A461" s="2">
        <v>18061</v>
      </c>
      <c r="B461" s="4" t="s">
        <v>19</v>
      </c>
      <c r="C461" s="4" t="s">
        <v>9</v>
      </c>
      <c r="D461" s="4">
        <v>890306166</v>
      </c>
      <c r="E461" s="4" t="s">
        <v>49</v>
      </c>
      <c r="F461" s="4" t="s">
        <v>707</v>
      </c>
      <c r="G461" s="4" t="s">
        <v>74</v>
      </c>
      <c r="H461" s="4" t="s">
        <v>10</v>
      </c>
      <c r="I461" s="4" t="s">
        <v>708</v>
      </c>
      <c r="J461" s="4" t="s">
        <v>178</v>
      </c>
      <c r="K461" s="4" t="s">
        <v>179</v>
      </c>
      <c r="L461" s="4" t="s">
        <v>12</v>
      </c>
      <c r="M461" s="4">
        <v>2716548</v>
      </c>
      <c r="N461" s="4">
        <v>2785011</v>
      </c>
      <c r="O461" s="4">
        <v>774590</v>
      </c>
      <c r="P461" s="4">
        <v>341374</v>
      </c>
      <c r="Q461" s="4">
        <v>2443637</v>
      </c>
      <c r="R461" s="4">
        <v>39893</v>
      </c>
      <c r="S461" s="4"/>
      <c r="T461" s="18">
        <f t="shared" si="34"/>
        <v>3.5070785835086951</v>
      </c>
      <c r="U461" s="18">
        <f t="shared" si="35"/>
        <v>0.12257545840932046</v>
      </c>
      <c r="V461" s="18"/>
      <c r="W461" s="18">
        <f t="shared" si="36"/>
        <v>1.6325256165297872E-2</v>
      </c>
      <c r="X461" s="20">
        <f t="shared" si="37"/>
        <v>1.4324180407186901E-2</v>
      </c>
    </row>
    <row r="462" spans="1:24" s="3" customFormat="1" ht="11.25" customHeight="1" x14ac:dyDescent="0.2">
      <c r="A462" s="2">
        <v>18077</v>
      </c>
      <c r="B462" s="4" t="s">
        <v>19</v>
      </c>
      <c r="C462" s="4" t="s">
        <v>9</v>
      </c>
      <c r="D462" s="4">
        <v>890307709</v>
      </c>
      <c r="E462" s="4" t="s">
        <v>49</v>
      </c>
      <c r="F462" s="4" t="s">
        <v>709</v>
      </c>
      <c r="G462" s="4" t="s">
        <v>78</v>
      </c>
      <c r="H462" s="4" t="s">
        <v>75</v>
      </c>
      <c r="I462" s="4" t="s">
        <v>710</v>
      </c>
      <c r="J462" s="4" t="s">
        <v>178</v>
      </c>
      <c r="K462" s="4" t="s">
        <v>179</v>
      </c>
      <c r="L462" s="4" t="s">
        <v>12</v>
      </c>
      <c r="M462" s="4">
        <v>2327971</v>
      </c>
      <c r="N462" s="4">
        <v>8779585</v>
      </c>
      <c r="O462" s="4">
        <v>733836</v>
      </c>
      <c r="P462" s="4">
        <v>8321655</v>
      </c>
      <c r="Q462" s="4">
        <v>457930</v>
      </c>
      <c r="R462" s="4">
        <v>-13412</v>
      </c>
      <c r="S462" s="4"/>
      <c r="T462" s="18">
        <f t="shared" si="34"/>
        <v>3.1723314200993138</v>
      </c>
      <c r="U462" s="18">
        <f t="shared" si="35"/>
        <v>0.94784149820293329</v>
      </c>
      <c r="V462" s="18"/>
      <c r="W462" s="18">
        <f t="shared" si="36"/>
        <v>-2.9288319175419825E-2</v>
      </c>
      <c r="X462" s="20">
        <f t="shared" si="37"/>
        <v>-1.5276348483441984E-3</v>
      </c>
    </row>
    <row r="463" spans="1:24" s="3" customFormat="1" ht="11.25" customHeight="1" x14ac:dyDescent="0.2">
      <c r="A463" s="2">
        <v>18213</v>
      </c>
      <c r="B463" s="4" t="s">
        <v>19</v>
      </c>
      <c r="C463" s="4" t="s">
        <v>9</v>
      </c>
      <c r="D463" s="4">
        <v>890315310</v>
      </c>
      <c r="E463" s="4" t="s">
        <v>49</v>
      </c>
      <c r="F463" s="4" t="s">
        <v>711</v>
      </c>
      <c r="G463" s="4" t="s">
        <v>74</v>
      </c>
      <c r="H463" s="4" t="s">
        <v>712</v>
      </c>
      <c r="I463" s="4" t="s">
        <v>713</v>
      </c>
      <c r="J463" s="4" t="s">
        <v>178</v>
      </c>
      <c r="K463" s="4" t="s">
        <v>179</v>
      </c>
      <c r="L463" s="4" t="s">
        <v>12</v>
      </c>
      <c r="M463" s="4">
        <v>2234888</v>
      </c>
      <c r="N463" s="4">
        <v>4967069</v>
      </c>
      <c r="O463" s="4">
        <v>80161</v>
      </c>
      <c r="P463" s="4">
        <v>1886059</v>
      </c>
      <c r="Q463" s="4">
        <v>3081010</v>
      </c>
      <c r="R463" s="4">
        <v>-419985</v>
      </c>
      <c r="S463" s="4">
        <v>0</v>
      </c>
      <c r="T463" s="18">
        <f t="shared" si="34"/>
        <v>27.879991517071893</v>
      </c>
      <c r="U463" s="18">
        <f t="shared" si="35"/>
        <v>0.37971266354463767</v>
      </c>
      <c r="V463" s="18"/>
      <c r="W463" s="18">
        <f t="shared" si="36"/>
        <v>-0.13631406584204531</v>
      </c>
      <c r="X463" s="20">
        <f t="shared" si="37"/>
        <v>-8.4553888822563164E-2</v>
      </c>
    </row>
    <row r="464" spans="1:24" s="3" customFormat="1" ht="11.25" customHeight="1" x14ac:dyDescent="0.2">
      <c r="A464" s="2">
        <v>18371</v>
      </c>
      <c r="B464" s="4" t="s">
        <v>19</v>
      </c>
      <c r="C464" s="4" t="s">
        <v>9</v>
      </c>
      <c r="D464" s="4">
        <v>890322642</v>
      </c>
      <c r="E464" s="4" t="s">
        <v>49</v>
      </c>
      <c r="F464" s="4" t="s">
        <v>718</v>
      </c>
      <c r="G464" s="4" t="s">
        <v>74</v>
      </c>
      <c r="H464" s="4" t="s">
        <v>10</v>
      </c>
      <c r="I464" s="4" t="s">
        <v>719</v>
      </c>
      <c r="J464" s="4" t="s">
        <v>178</v>
      </c>
      <c r="K464" s="4" t="s">
        <v>179</v>
      </c>
      <c r="L464" s="4" t="s">
        <v>12</v>
      </c>
      <c r="M464" s="4">
        <v>4928524</v>
      </c>
      <c r="N464" s="4">
        <v>7389930</v>
      </c>
      <c r="O464" s="4">
        <v>516186</v>
      </c>
      <c r="P464" s="4">
        <v>5815878</v>
      </c>
      <c r="Q464" s="4">
        <v>1574052</v>
      </c>
      <c r="R464" s="4">
        <v>-579828</v>
      </c>
      <c r="S464" s="4"/>
      <c r="T464" s="18">
        <f t="shared" si="34"/>
        <v>9.5479613937611632</v>
      </c>
      <c r="U464" s="18">
        <f t="shared" si="35"/>
        <v>0.78700041813657229</v>
      </c>
      <c r="V464" s="18"/>
      <c r="W464" s="18">
        <f t="shared" si="36"/>
        <v>-0.36836648344527373</v>
      </c>
      <c r="X464" s="20">
        <f t="shared" si="37"/>
        <v>-7.8461906946344556E-2</v>
      </c>
    </row>
    <row r="465" spans="1:24" s="3" customFormat="1" ht="11.25" customHeight="1" x14ac:dyDescent="0.2">
      <c r="A465" s="2">
        <v>18543</v>
      </c>
      <c r="B465" s="4" t="s">
        <v>19</v>
      </c>
      <c r="C465" s="4" t="s">
        <v>9</v>
      </c>
      <c r="D465" s="4">
        <v>890331634</v>
      </c>
      <c r="E465" s="4" t="s">
        <v>49</v>
      </c>
      <c r="F465" s="4" t="s">
        <v>722</v>
      </c>
      <c r="G465" s="4" t="s">
        <v>74</v>
      </c>
      <c r="H465" s="4" t="s">
        <v>75</v>
      </c>
      <c r="I465" s="4" t="s">
        <v>723</v>
      </c>
      <c r="J465" s="4" t="s">
        <v>178</v>
      </c>
      <c r="K465" s="4" t="s">
        <v>179</v>
      </c>
      <c r="L465" s="4" t="s">
        <v>12</v>
      </c>
      <c r="M465" s="4">
        <v>23860681</v>
      </c>
      <c r="N465" s="4">
        <v>28784840</v>
      </c>
      <c r="O465" s="4">
        <v>97578</v>
      </c>
      <c r="P465" s="4">
        <v>7334711</v>
      </c>
      <c r="Q465" s="4">
        <v>21450129</v>
      </c>
      <c r="R465" s="4">
        <v>2478280</v>
      </c>
      <c r="S465" s="4"/>
      <c r="T465" s="18">
        <f t="shared" si="34"/>
        <v>244.52930988542499</v>
      </c>
      <c r="U465" s="18">
        <f t="shared" si="35"/>
        <v>0.25481159527028813</v>
      </c>
      <c r="V465" s="18"/>
      <c r="W465" s="18">
        <f t="shared" si="36"/>
        <v>0.11553683430062356</v>
      </c>
      <c r="X465" s="20">
        <f t="shared" si="37"/>
        <v>8.609670924000272E-2</v>
      </c>
    </row>
    <row r="466" spans="1:24" s="3" customFormat="1" ht="11.25" customHeight="1" x14ac:dyDescent="0.2">
      <c r="A466" s="2">
        <v>19641</v>
      </c>
      <c r="B466" s="4" t="s">
        <v>19</v>
      </c>
      <c r="C466" s="4" t="s">
        <v>9</v>
      </c>
      <c r="D466" s="4">
        <v>890927986</v>
      </c>
      <c r="E466" s="4" t="s">
        <v>49</v>
      </c>
      <c r="F466" s="4" t="s">
        <v>736</v>
      </c>
      <c r="G466" s="4" t="s">
        <v>74</v>
      </c>
      <c r="H466" s="4" t="s">
        <v>10</v>
      </c>
      <c r="I466" s="4" t="s">
        <v>737</v>
      </c>
      <c r="J466" s="4" t="s">
        <v>13</v>
      </c>
      <c r="K466" s="4" t="s">
        <v>103</v>
      </c>
      <c r="L466" s="4" t="s">
        <v>12</v>
      </c>
      <c r="M466" s="4">
        <v>2347839</v>
      </c>
      <c r="N466" s="4">
        <v>2392061</v>
      </c>
      <c r="O466" s="4">
        <v>4336768</v>
      </c>
      <c r="P466" s="4">
        <v>430431</v>
      </c>
      <c r="Q466" s="4">
        <v>1961630</v>
      </c>
      <c r="R466" s="4">
        <v>60175</v>
      </c>
      <c r="S466" s="4"/>
      <c r="T466" s="18">
        <f t="shared" si="34"/>
        <v>0.54137989396712016</v>
      </c>
      <c r="U466" s="18">
        <f t="shared" si="35"/>
        <v>0.17994148142543187</v>
      </c>
      <c r="V466" s="18"/>
      <c r="W466" s="18">
        <f t="shared" si="36"/>
        <v>3.0676019432818627E-2</v>
      </c>
      <c r="X466" s="20">
        <f t="shared" si="37"/>
        <v>2.5156131051841904E-2</v>
      </c>
    </row>
    <row r="467" spans="1:24" s="3" customFormat="1" ht="11.25" customHeight="1" x14ac:dyDescent="0.2">
      <c r="A467" s="2">
        <v>19809</v>
      </c>
      <c r="B467" s="4" t="s">
        <v>19</v>
      </c>
      <c r="C467" s="4" t="s">
        <v>9</v>
      </c>
      <c r="D467" s="4">
        <v>890935401</v>
      </c>
      <c r="E467" s="4" t="s">
        <v>49</v>
      </c>
      <c r="F467" s="4" t="s">
        <v>738</v>
      </c>
      <c r="G467" s="4" t="s">
        <v>74</v>
      </c>
      <c r="H467" s="4" t="s">
        <v>10</v>
      </c>
      <c r="I467" s="4" t="s">
        <v>739</v>
      </c>
      <c r="J467" s="4" t="s">
        <v>13</v>
      </c>
      <c r="K467" s="4" t="s">
        <v>103</v>
      </c>
      <c r="L467" s="4" t="s">
        <v>12</v>
      </c>
      <c r="M467" s="4">
        <v>12978426</v>
      </c>
      <c r="N467" s="4">
        <v>14434996</v>
      </c>
      <c r="O467" s="4">
        <v>774590</v>
      </c>
      <c r="P467" s="4">
        <v>8520950</v>
      </c>
      <c r="Q467" s="4">
        <v>5914046</v>
      </c>
      <c r="R467" s="4">
        <v>1319481</v>
      </c>
      <c r="S467" s="4">
        <v>0</v>
      </c>
      <c r="T467" s="18">
        <f t="shared" si="34"/>
        <v>16.755220180998979</v>
      </c>
      <c r="U467" s="18">
        <f t="shared" si="35"/>
        <v>0.59029805065411867</v>
      </c>
      <c r="V467" s="18"/>
      <c r="W467" s="18">
        <f t="shared" si="36"/>
        <v>0.22310969512242548</v>
      </c>
      <c r="X467" s="20">
        <f t="shared" si="37"/>
        <v>9.1408477009622999E-2</v>
      </c>
    </row>
    <row r="468" spans="1:24" s="3" customFormat="1" ht="11.25" customHeight="1" x14ac:dyDescent="0.2">
      <c r="A468" s="2">
        <v>20035</v>
      </c>
      <c r="B468" s="4" t="s">
        <v>19</v>
      </c>
      <c r="C468" s="4" t="s">
        <v>9</v>
      </c>
      <c r="D468" s="4">
        <v>890943055</v>
      </c>
      <c r="E468" s="4" t="s">
        <v>49</v>
      </c>
      <c r="F468" s="4" t="s">
        <v>740</v>
      </c>
      <c r="G468" s="4" t="s">
        <v>74</v>
      </c>
      <c r="H468" s="4" t="s">
        <v>75</v>
      </c>
      <c r="I468" s="4" t="s">
        <v>741</v>
      </c>
      <c r="J468" s="4" t="s">
        <v>13</v>
      </c>
      <c r="K468" s="4" t="s">
        <v>103</v>
      </c>
      <c r="L468" s="4" t="s">
        <v>12</v>
      </c>
      <c r="M468" s="4">
        <v>4564667</v>
      </c>
      <c r="N468" s="4">
        <v>4605473</v>
      </c>
      <c r="O468" s="4">
        <v>733836</v>
      </c>
      <c r="P468" s="4">
        <v>881205</v>
      </c>
      <c r="Q468" s="4">
        <v>3724268</v>
      </c>
      <c r="R468" s="4">
        <v>620142</v>
      </c>
      <c r="S468" s="4"/>
      <c r="T468" s="18">
        <f t="shared" si="34"/>
        <v>6.2202821883908666</v>
      </c>
      <c r="U468" s="18">
        <f t="shared" si="35"/>
        <v>0.19133865294617947</v>
      </c>
      <c r="V468" s="18"/>
      <c r="W468" s="18">
        <f t="shared" si="36"/>
        <v>0.16651379546262512</v>
      </c>
      <c r="X468" s="20">
        <f t="shared" si="37"/>
        <v>0.1346532701418508</v>
      </c>
    </row>
    <row r="469" spans="1:24" s="3" customFormat="1" ht="11.25" customHeight="1" x14ac:dyDescent="0.2">
      <c r="A469" s="2">
        <v>20481</v>
      </c>
      <c r="B469" s="4" t="s">
        <v>19</v>
      </c>
      <c r="C469" s="4" t="s">
        <v>9</v>
      </c>
      <c r="D469" s="4">
        <v>892002085</v>
      </c>
      <c r="E469" s="4" t="s">
        <v>49</v>
      </c>
      <c r="F469" s="4" t="s">
        <v>742</v>
      </c>
      <c r="G469" s="4" t="s">
        <v>74</v>
      </c>
      <c r="H469" s="4" t="s">
        <v>10</v>
      </c>
      <c r="I469" s="4" t="s">
        <v>743</v>
      </c>
      <c r="J469" s="4" t="s">
        <v>25</v>
      </c>
      <c r="K469" s="4" t="s">
        <v>57</v>
      </c>
      <c r="L469" s="4" t="s">
        <v>12</v>
      </c>
      <c r="M469" s="4">
        <v>8755318</v>
      </c>
      <c r="N469" s="4">
        <v>12339411</v>
      </c>
      <c r="O469" s="4">
        <v>80161</v>
      </c>
      <c r="P469" s="4">
        <v>2708128</v>
      </c>
      <c r="Q469" s="4">
        <v>9631283</v>
      </c>
      <c r="R469" s="4">
        <v>2726336</v>
      </c>
      <c r="S469" s="4">
        <v>0</v>
      </c>
      <c r="T469" s="18">
        <f t="shared" si="34"/>
        <v>109.22166639637729</v>
      </c>
      <c r="U469" s="18">
        <f t="shared" si="35"/>
        <v>0.21946979479004305</v>
      </c>
      <c r="V469" s="18"/>
      <c r="W469" s="18">
        <f t="shared" si="36"/>
        <v>0.28307090550656644</v>
      </c>
      <c r="X469" s="20">
        <f t="shared" si="37"/>
        <v>0.22094539196400864</v>
      </c>
    </row>
    <row r="470" spans="1:24" s="3" customFormat="1" ht="11.25" customHeight="1" x14ac:dyDescent="0.2">
      <c r="A470" s="2">
        <v>21619</v>
      </c>
      <c r="B470" s="4" t="s">
        <v>19</v>
      </c>
      <c r="C470" s="4" t="s">
        <v>9</v>
      </c>
      <c r="D470" s="4">
        <v>900057180</v>
      </c>
      <c r="E470" s="4" t="s">
        <v>49</v>
      </c>
      <c r="F470" s="4" t="s">
        <v>761</v>
      </c>
      <c r="G470" s="4" t="s">
        <v>423</v>
      </c>
      <c r="H470" s="4" t="s">
        <v>10</v>
      </c>
      <c r="I470" s="4" t="s">
        <v>762</v>
      </c>
      <c r="J470" s="4" t="s">
        <v>11</v>
      </c>
      <c r="K470" s="4" t="s">
        <v>11</v>
      </c>
      <c r="L470" s="4" t="s">
        <v>12</v>
      </c>
      <c r="M470" s="4">
        <v>2282589</v>
      </c>
      <c r="N470" s="4">
        <v>2354876</v>
      </c>
      <c r="O470" s="4">
        <v>1730981</v>
      </c>
      <c r="P470" s="4">
        <v>579258</v>
      </c>
      <c r="Q470" s="4">
        <v>1775618</v>
      </c>
      <c r="R470" s="4">
        <v>117128</v>
      </c>
      <c r="S470" s="4"/>
      <c r="T470" s="18">
        <f t="shared" si="34"/>
        <v>1.3186678536621719</v>
      </c>
      <c r="U470" s="18">
        <f t="shared" si="35"/>
        <v>0.24598237869000322</v>
      </c>
      <c r="V470" s="18"/>
      <c r="W470" s="18">
        <f t="shared" si="36"/>
        <v>6.5964638790550673E-2</v>
      </c>
      <c r="X470" s="20">
        <f t="shared" si="37"/>
        <v>4.973850003142416E-2</v>
      </c>
    </row>
    <row r="471" spans="1:24" s="3" customFormat="1" ht="11.25" customHeight="1" x14ac:dyDescent="0.2">
      <c r="A471" s="2">
        <v>21843</v>
      </c>
      <c r="B471" s="4" t="s">
        <v>19</v>
      </c>
      <c r="C471" s="4" t="s">
        <v>9</v>
      </c>
      <c r="D471" s="4">
        <v>900068178</v>
      </c>
      <c r="E471" s="4" t="s">
        <v>49</v>
      </c>
      <c r="F471" s="4" t="s">
        <v>767</v>
      </c>
      <c r="G471" s="4" t="s">
        <v>74</v>
      </c>
      <c r="H471" s="4" t="s">
        <v>10</v>
      </c>
      <c r="I471" s="4" t="s">
        <v>768</v>
      </c>
      <c r="J471" s="4" t="s">
        <v>11</v>
      </c>
      <c r="K471" s="4" t="s">
        <v>11</v>
      </c>
      <c r="L471" s="4" t="s">
        <v>12</v>
      </c>
      <c r="M471" s="4">
        <v>4254966</v>
      </c>
      <c r="N471" s="4">
        <v>4452480</v>
      </c>
      <c r="O471" s="4">
        <v>1484025</v>
      </c>
      <c r="P471" s="4">
        <v>2329239</v>
      </c>
      <c r="Q471" s="4">
        <v>2123241</v>
      </c>
      <c r="R471" s="4">
        <v>244390</v>
      </c>
      <c r="S471" s="4"/>
      <c r="T471" s="18">
        <f t="shared" si="34"/>
        <v>2.8671794612624448</v>
      </c>
      <c r="U471" s="18">
        <f t="shared" si="35"/>
        <v>0.52313295062526954</v>
      </c>
      <c r="V471" s="18"/>
      <c r="W471" s="18">
        <f t="shared" si="36"/>
        <v>0.1151023364752282</v>
      </c>
      <c r="X471" s="20">
        <f t="shared" si="37"/>
        <v>5.488851157107949E-2</v>
      </c>
    </row>
    <row r="472" spans="1:24" s="3" customFormat="1" ht="11.25" customHeight="1" x14ac:dyDescent="0.2">
      <c r="A472" s="2">
        <v>22049</v>
      </c>
      <c r="B472" s="4" t="s">
        <v>19</v>
      </c>
      <c r="C472" s="4" t="s">
        <v>9</v>
      </c>
      <c r="D472" s="4">
        <v>900075980</v>
      </c>
      <c r="E472" s="4" t="s">
        <v>49</v>
      </c>
      <c r="F472" s="4" t="s">
        <v>773</v>
      </c>
      <c r="G472" s="4" t="s">
        <v>74</v>
      </c>
      <c r="H472" s="4" t="s">
        <v>10</v>
      </c>
      <c r="I472" s="4" t="s">
        <v>774</v>
      </c>
      <c r="J472" s="4" t="s">
        <v>11</v>
      </c>
      <c r="K472" s="4" t="s">
        <v>11</v>
      </c>
      <c r="L472" s="4" t="s">
        <v>12</v>
      </c>
      <c r="M472" s="4">
        <v>12097821</v>
      </c>
      <c r="N472" s="4">
        <v>12247420</v>
      </c>
      <c r="O472" s="4">
        <v>2057884</v>
      </c>
      <c r="P472" s="4">
        <v>7918719</v>
      </c>
      <c r="Q472" s="4">
        <v>4328701</v>
      </c>
      <c r="R472" s="4">
        <v>87522</v>
      </c>
      <c r="S472" s="4"/>
      <c r="T472" s="18">
        <f t="shared" si="34"/>
        <v>5.8787672191435476</v>
      </c>
      <c r="U472" s="18">
        <f t="shared" si="35"/>
        <v>0.64656221473583819</v>
      </c>
      <c r="V472" s="18"/>
      <c r="W472" s="18">
        <f t="shared" si="36"/>
        <v>2.0218998725021663E-2</v>
      </c>
      <c r="X472" s="20">
        <f t="shared" si="37"/>
        <v>7.1461581296305672E-3</v>
      </c>
    </row>
    <row r="473" spans="1:24" s="3" customFormat="1" ht="11.25" customHeight="1" x14ac:dyDescent="0.2">
      <c r="A473" s="2">
        <v>22213</v>
      </c>
      <c r="B473" s="4" t="s">
        <v>19</v>
      </c>
      <c r="C473" s="4" t="s">
        <v>9</v>
      </c>
      <c r="D473" s="4">
        <v>900081215</v>
      </c>
      <c r="E473" s="4" t="s">
        <v>49</v>
      </c>
      <c r="F473" s="4" t="s">
        <v>781</v>
      </c>
      <c r="G473" s="4" t="s">
        <v>74</v>
      </c>
      <c r="H473" s="4" t="s">
        <v>10</v>
      </c>
      <c r="I473" s="4" t="s">
        <v>782</v>
      </c>
      <c r="J473" s="4" t="s">
        <v>11</v>
      </c>
      <c r="K473" s="4" t="s">
        <v>11</v>
      </c>
      <c r="L473" s="4" t="s">
        <v>12</v>
      </c>
      <c r="M473" s="4">
        <v>3655708</v>
      </c>
      <c r="N473" s="4">
        <v>3655838</v>
      </c>
      <c r="O473" s="4">
        <v>1730981</v>
      </c>
      <c r="P473" s="4">
        <v>1324533</v>
      </c>
      <c r="Q473" s="4">
        <v>2331305</v>
      </c>
      <c r="R473" s="4">
        <v>77651</v>
      </c>
      <c r="S473" s="4"/>
      <c r="T473" s="18">
        <f t="shared" si="34"/>
        <v>2.1119284382670869</v>
      </c>
      <c r="U473" s="18">
        <f t="shared" si="35"/>
        <v>0.3623062619295494</v>
      </c>
      <c r="V473" s="18"/>
      <c r="W473" s="18">
        <f t="shared" si="36"/>
        <v>3.3307954128696159E-2</v>
      </c>
      <c r="X473" s="20">
        <f t="shared" si="37"/>
        <v>2.1240273775807353E-2</v>
      </c>
    </row>
    <row r="474" spans="1:24" s="3" customFormat="1" ht="11.25" customHeight="1" x14ac:dyDescent="0.2">
      <c r="A474" s="2">
        <v>22443</v>
      </c>
      <c r="B474" s="4" t="s">
        <v>19</v>
      </c>
      <c r="C474" s="4" t="s">
        <v>9</v>
      </c>
      <c r="D474" s="4">
        <v>900089543</v>
      </c>
      <c r="E474" s="4" t="s">
        <v>49</v>
      </c>
      <c r="F474" s="4" t="s">
        <v>787</v>
      </c>
      <c r="G474" s="4" t="s">
        <v>74</v>
      </c>
      <c r="H474" s="4" t="s">
        <v>75</v>
      </c>
      <c r="I474" s="4" t="s">
        <v>788</v>
      </c>
      <c r="J474" s="4" t="s">
        <v>11</v>
      </c>
      <c r="K474" s="4" t="s">
        <v>11</v>
      </c>
      <c r="L474" s="4" t="s">
        <v>12</v>
      </c>
      <c r="M474" s="4">
        <v>2834025</v>
      </c>
      <c r="N474" s="4">
        <v>3118164</v>
      </c>
      <c r="O474" s="4">
        <v>1484025</v>
      </c>
      <c r="P474" s="4">
        <v>762084</v>
      </c>
      <c r="Q474" s="4">
        <v>2356080</v>
      </c>
      <c r="R474" s="4">
        <v>150668</v>
      </c>
      <c r="S474" s="4"/>
      <c r="T474" s="18">
        <f t="shared" si="34"/>
        <v>1.9096881791074949</v>
      </c>
      <c r="U474" s="18">
        <f t="shared" si="35"/>
        <v>0.24440151319815123</v>
      </c>
      <c r="V474" s="18"/>
      <c r="W474" s="18">
        <f t="shared" si="36"/>
        <v>6.3948592577501615E-2</v>
      </c>
      <c r="X474" s="20">
        <f t="shared" si="37"/>
        <v>4.8319459784668159E-2</v>
      </c>
    </row>
    <row r="475" spans="1:24" s="3" customFormat="1" ht="11.25" customHeight="1" x14ac:dyDescent="0.2">
      <c r="A475" s="2">
        <v>22631</v>
      </c>
      <c r="B475" s="4" t="s">
        <v>19</v>
      </c>
      <c r="C475" s="4" t="s">
        <v>9</v>
      </c>
      <c r="D475" s="4">
        <v>900098348</v>
      </c>
      <c r="E475" s="4" t="s">
        <v>49</v>
      </c>
      <c r="F475" s="4" t="s">
        <v>791</v>
      </c>
      <c r="G475" s="4" t="s">
        <v>74</v>
      </c>
      <c r="H475" s="4" t="s">
        <v>10</v>
      </c>
      <c r="I475" s="4" t="s">
        <v>792</v>
      </c>
      <c r="J475" s="4" t="s">
        <v>11</v>
      </c>
      <c r="K475" s="4" t="s">
        <v>11</v>
      </c>
      <c r="L475" s="4" t="s">
        <v>12</v>
      </c>
      <c r="M475" s="4">
        <v>11121336</v>
      </c>
      <c r="N475" s="4">
        <v>11603871</v>
      </c>
      <c r="O475" s="4">
        <v>774590</v>
      </c>
      <c r="P475" s="4">
        <v>6183895</v>
      </c>
      <c r="Q475" s="4">
        <v>5419976</v>
      </c>
      <c r="R475" s="4">
        <v>1807416</v>
      </c>
      <c r="S475" s="4"/>
      <c r="T475" s="18">
        <f t="shared" si="34"/>
        <v>14.357706657715696</v>
      </c>
      <c r="U475" s="18">
        <f t="shared" si="35"/>
        <v>0.53291655862082576</v>
      </c>
      <c r="V475" s="18"/>
      <c r="W475" s="18">
        <f t="shared" si="36"/>
        <v>0.333473063349358</v>
      </c>
      <c r="X475" s="20">
        <f t="shared" si="37"/>
        <v>0.15575974603647352</v>
      </c>
    </row>
    <row r="476" spans="1:24" s="3" customFormat="1" ht="11.25" customHeight="1" x14ac:dyDescent="0.2">
      <c r="A476" s="2">
        <v>22907</v>
      </c>
      <c r="B476" s="4" t="s">
        <v>19</v>
      </c>
      <c r="C476" s="4" t="s">
        <v>9</v>
      </c>
      <c r="D476" s="4">
        <v>900110270</v>
      </c>
      <c r="E476" s="4" t="s">
        <v>49</v>
      </c>
      <c r="F476" s="4" t="s">
        <v>793</v>
      </c>
      <c r="G476" s="4" t="s">
        <v>74</v>
      </c>
      <c r="H476" s="4" t="s">
        <v>10</v>
      </c>
      <c r="I476" s="4" t="s">
        <v>794</v>
      </c>
      <c r="J476" s="4" t="s">
        <v>11</v>
      </c>
      <c r="K476" s="4" t="s">
        <v>11</v>
      </c>
      <c r="L476" s="4" t="s">
        <v>12</v>
      </c>
      <c r="M476" s="4">
        <v>2558667</v>
      </c>
      <c r="N476" s="4">
        <v>2966299</v>
      </c>
      <c r="O476" s="4">
        <v>733836</v>
      </c>
      <c r="P476" s="4">
        <v>1665655</v>
      </c>
      <c r="Q476" s="4">
        <v>1300644</v>
      </c>
      <c r="R476" s="4">
        <v>144803</v>
      </c>
      <c r="S476" s="4"/>
      <c r="T476" s="18">
        <f t="shared" si="34"/>
        <v>3.4867013883210962</v>
      </c>
      <c r="U476" s="18">
        <f t="shared" si="35"/>
        <v>0.56152633298261567</v>
      </c>
      <c r="V476" s="18"/>
      <c r="W476" s="18">
        <f t="shared" si="36"/>
        <v>0.11133177103035112</v>
      </c>
      <c r="X476" s="20">
        <f t="shared" si="37"/>
        <v>4.8816049899217846E-2</v>
      </c>
    </row>
    <row r="477" spans="1:24" s="3" customFormat="1" ht="11.25" customHeight="1" x14ac:dyDescent="0.2">
      <c r="A477" s="2">
        <v>23549</v>
      </c>
      <c r="B477" s="4" t="s">
        <v>19</v>
      </c>
      <c r="C477" s="4" t="s">
        <v>9</v>
      </c>
      <c r="D477" s="4">
        <v>900135826</v>
      </c>
      <c r="E477" s="4" t="s">
        <v>49</v>
      </c>
      <c r="F477" s="4" t="s">
        <v>806</v>
      </c>
      <c r="G477" s="4" t="s">
        <v>74</v>
      </c>
      <c r="H477" s="4" t="s">
        <v>14</v>
      </c>
      <c r="I477" s="4" t="s">
        <v>807</v>
      </c>
      <c r="J477" s="4" t="s">
        <v>11</v>
      </c>
      <c r="K477" s="4" t="s">
        <v>11</v>
      </c>
      <c r="L477" s="4" t="s">
        <v>12</v>
      </c>
      <c r="M477" s="4">
        <v>1526375</v>
      </c>
      <c r="N477" s="4">
        <v>2215276</v>
      </c>
      <c r="O477" s="4">
        <v>97578</v>
      </c>
      <c r="P477" s="4">
        <v>728241</v>
      </c>
      <c r="Q477" s="4">
        <v>1487035</v>
      </c>
      <c r="R477" s="4">
        <v>-173150</v>
      </c>
      <c r="S477" s="4"/>
      <c r="T477" s="18">
        <f t="shared" si="34"/>
        <v>15.642614113837135</v>
      </c>
      <c r="U477" s="18">
        <f t="shared" si="35"/>
        <v>0.32873601302952771</v>
      </c>
      <c r="V477" s="18"/>
      <c r="W477" s="18">
        <f t="shared" si="36"/>
        <v>-0.11643976100091794</v>
      </c>
      <c r="X477" s="20">
        <f t="shared" si="37"/>
        <v>-7.8161818211365086E-2</v>
      </c>
    </row>
    <row r="478" spans="1:24" s="3" customFormat="1" ht="11.25" customHeight="1" x14ac:dyDescent="0.2">
      <c r="A478" s="2">
        <v>24285</v>
      </c>
      <c r="B478" s="4" t="s">
        <v>19</v>
      </c>
      <c r="C478" s="4" t="s">
        <v>9</v>
      </c>
      <c r="D478" s="4">
        <v>900164399</v>
      </c>
      <c r="E478" s="4" t="s">
        <v>49</v>
      </c>
      <c r="F478" s="4" t="s">
        <v>828</v>
      </c>
      <c r="G478" s="4" t="s">
        <v>74</v>
      </c>
      <c r="H478" s="4" t="s">
        <v>10</v>
      </c>
      <c r="I478" s="4" t="s">
        <v>829</v>
      </c>
      <c r="J478" s="4" t="s">
        <v>23</v>
      </c>
      <c r="K478" s="4" t="s">
        <v>194</v>
      </c>
      <c r="L478" s="4" t="s">
        <v>12</v>
      </c>
      <c r="M478" s="4">
        <v>17515336</v>
      </c>
      <c r="N478" s="4">
        <v>18130738</v>
      </c>
      <c r="O478" s="4">
        <v>20892440</v>
      </c>
      <c r="P478" s="4">
        <v>3442554</v>
      </c>
      <c r="Q478" s="4">
        <v>14688184</v>
      </c>
      <c r="R478" s="4">
        <v>3477733</v>
      </c>
      <c r="S478" s="4"/>
      <c r="T478" s="18">
        <f t="shared" si="34"/>
        <v>0.83835760686640715</v>
      </c>
      <c r="U478" s="18">
        <f t="shared" si="35"/>
        <v>0.18987390364363546</v>
      </c>
      <c r="V478" s="18"/>
      <c r="W478" s="18">
        <f t="shared" si="36"/>
        <v>0.23677079481030466</v>
      </c>
      <c r="X478" s="20">
        <f t="shared" si="37"/>
        <v>0.19181419973086589</v>
      </c>
    </row>
    <row r="479" spans="1:24" s="3" customFormat="1" ht="11.25" customHeight="1" x14ac:dyDescent="0.2">
      <c r="A479" s="2">
        <v>25241</v>
      </c>
      <c r="B479" s="4" t="s">
        <v>19</v>
      </c>
      <c r="C479" s="4" t="s">
        <v>9</v>
      </c>
      <c r="D479" s="4">
        <v>900202168</v>
      </c>
      <c r="E479" s="4" t="s">
        <v>49</v>
      </c>
      <c r="F479" s="4" t="s">
        <v>846</v>
      </c>
      <c r="G479" s="4" t="s">
        <v>74</v>
      </c>
      <c r="H479" s="4" t="s">
        <v>14</v>
      </c>
      <c r="I479" s="4" t="s">
        <v>847</v>
      </c>
      <c r="J479" s="4" t="s">
        <v>11</v>
      </c>
      <c r="K479" s="4" t="s">
        <v>11</v>
      </c>
      <c r="L479" s="4" t="s">
        <v>12</v>
      </c>
      <c r="M479" s="4">
        <v>35063072</v>
      </c>
      <c r="N479" s="4">
        <v>36525494</v>
      </c>
      <c r="O479" s="4">
        <v>699098</v>
      </c>
      <c r="P479" s="4">
        <v>26781343</v>
      </c>
      <c r="Q479" s="4">
        <v>9744151</v>
      </c>
      <c r="R479" s="4">
        <v>-526411</v>
      </c>
      <c r="S479" s="4"/>
      <c r="T479" s="18">
        <f t="shared" si="34"/>
        <v>50.154730810272667</v>
      </c>
      <c r="U479" s="18">
        <f t="shared" si="35"/>
        <v>0.73322329329755265</v>
      </c>
      <c r="V479" s="18"/>
      <c r="W479" s="18">
        <f t="shared" si="36"/>
        <v>-5.4023280222155835E-2</v>
      </c>
      <c r="X479" s="20">
        <f t="shared" si="37"/>
        <v>-1.441215278293019E-2</v>
      </c>
    </row>
    <row r="480" spans="1:24" s="3" customFormat="1" ht="11.25" customHeight="1" x14ac:dyDescent="0.2">
      <c r="A480" s="2">
        <v>25309</v>
      </c>
      <c r="B480" s="4" t="s">
        <v>19</v>
      </c>
      <c r="C480" s="4" t="s">
        <v>9</v>
      </c>
      <c r="D480" s="4">
        <v>900204640</v>
      </c>
      <c r="E480" s="4" t="s">
        <v>49</v>
      </c>
      <c r="F480" s="4" t="s">
        <v>848</v>
      </c>
      <c r="G480" s="4" t="s">
        <v>74</v>
      </c>
      <c r="H480" s="4" t="s">
        <v>10</v>
      </c>
      <c r="I480" s="4" t="s">
        <v>849</v>
      </c>
      <c r="J480" s="4" t="s">
        <v>15</v>
      </c>
      <c r="K480" s="4" t="s">
        <v>16</v>
      </c>
      <c r="L480" s="4" t="s">
        <v>12</v>
      </c>
      <c r="M480" s="4">
        <v>3185292</v>
      </c>
      <c r="N480" s="4">
        <v>3202956</v>
      </c>
      <c r="O480" s="4">
        <v>1484025</v>
      </c>
      <c r="P480" s="4">
        <v>2634128</v>
      </c>
      <c r="Q480" s="4">
        <v>568828</v>
      </c>
      <c r="R480" s="4">
        <v>-105611</v>
      </c>
      <c r="S480" s="4"/>
      <c r="T480" s="18">
        <f t="shared" si="34"/>
        <v>2.1463870217819783</v>
      </c>
      <c r="U480" s="18">
        <f t="shared" si="35"/>
        <v>0.82240530310126025</v>
      </c>
      <c r="V480" s="18"/>
      <c r="W480" s="18">
        <f t="shared" si="36"/>
        <v>-0.18566420780974213</v>
      </c>
      <c r="X480" s="20">
        <f t="shared" si="37"/>
        <v>-3.2972978710915792E-2</v>
      </c>
    </row>
    <row r="481" spans="1:24" s="3" customFormat="1" ht="11.25" customHeight="1" x14ac:dyDescent="0.2">
      <c r="A481" s="2">
        <v>26111</v>
      </c>
      <c r="B481" s="4" t="s">
        <v>19</v>
      </c>
      <c r="C481" s="4" t="s">
        <v>9</v>
      </c>
      <c r="D481" s="4">
        <v>900238756</v>
      </c>
      <c r="E481" s="4" t="s">
        <v>49</v>
      </c>
      <c r="F481" s="4" t="s">
        <v>856</v>
      </c>
      <c r="G481" s="4" t="s">
        <v>74</v>
      </c>
      <c r="H481" s="4" t="s">
        <v>105</v>
      </c>
      <c r="I481" s="4" t="s">
        <v>857</v>
      </c>
      <c r="J481" s="4" t="s">
        <v>23</v>
      </c>
      <c r="K481" s="4" t="s">
        <v>194</v>
      </c>
      <c r="L481" s="4" t="s">
        <v>12</v>
      </c>
      <c r="M481" s="4">
        <v>10658368</v>
      </c>
      <c r="N481" s="4">
        <v>11100156</v>
      </c>
      <c r="O481" s="4">
        <v>80161</v>
      </c>
      <c r="P481" s="4">
        <v>9902631</v>
      </c>
      <c r="Q481" s="4">
        <v>1197525</v>
      </c>
      <c r="R481" s="4">
        <v>-1872011</v>
      </c>
      <c r="S481" s="4"/>
      <c r="T481" s="18">
        <f t="shared" si="34"/>
        <v>132.96201394693179</v>
      </c>
      <c r="U481" s="18">
        <f t="shared" si="35"/>
        <v>0.89211638106707691</v>
      </c>
      <c r="V481" s="18"/>
      <c r="W481" s="18">
        <f t="shared" si="36"/>
        <v>-1.5632333354209724</v>
      </c>
      <c r="X481" s="20">
        <f t="shared" si="37"/>
        <v>-0.16864726946179856</v>
      </c>
    </row>
    <row r="482" spans="1:24" s="3" customFormat="1" ht="11.25" customHeight="1" x14ac:dyDescent="0.2">
      <c r="A482" s="2">
        <v>26275</v>
      </c>
      <c r="B482" s="4" t="s">
        <v>19</v>
      </c>
      <c r="C482" s="4" t="s">
        <v>9</v>
      </c>
      <c r="D482" s="4">
        <v>900246871</v>
      </c>
      <c r="E482" s="4" t="s">
        <v>49</v>
      </c>
      <c r="F482" s="4" t="s">
        <v>858</v>
      </c>
      <c r="G482" s="4" t="s">
        <v>74</v>
      </c>
      <c r="H482" s="4" t="s">
        <v>10</v>
      </c>
      <c r="I482" s="4" t="s">
        <v>859</v>
      </c>
      <c r="J482" s="4" t="s">
        <v>23</v>
      </c>
      <c r="K482" s="4" t="s">
        <v>136</v>
      </c>
      <c r="L482" s="4" t="s">
        <v>12</v>
      </c>
      <c r="M482" s="4">
        <v>3078199</v>
      </c>
      <c r="N482" s="4">
        <v>9870220</v>
      </c>
      <c r="O482" s="4">
        <v>20892440</v>
      </c>
      <c r="P482" s="4">
        <v>5605056</v>
      </c>
      <c r="Q482" s="4">
        <v>4265164</v>
      </c>
      <c r="R482" s="4">
        <v>1028117</v>
      </c>
      <c r="S482" s="4"/>
      <c r="T482" s="18">
        <f t="shared" si="34"/>
        <v>0.14733554338315677</v>
      </c>
      <c r="U482" s="18">
        <f t="shared" si="35"/>
        <v>0.56787548808435884</v>
      </c>
      <c r="V482" s="18"/>
      <c r="W482" s="18">
        <f t="shared" si="36"/>
        <v>0.24104981660728639</v>
      </c>
      <c r="X482" s="20">
        <f t="shared" si="37"/>
        <v>0.10416353434877845</v>
      </c>
    </row>
    <row r="483" spans="1:24" s="3" customFormat="1" ht="11.25" customHeight="1" x14ac:dyDescent="0.2">
      <c r="A483" s="2">
        <v>26617</v>
      </c>
      <c r="B483" s="4" t="s">
        <v>19</v>
      </c>
      <c r="C483" s="4" t="s">
        <v>9</v>
      </c>
      <c r="D483" s="4">
        <v>900259499</v>
      </c>
      <c r="E483" s="4" t="s">
        <v>49</v>
      </c>
      <c r="F483" s="4" t="s">
        <v>864</v>
      </c>
      <c r="G483" s="4" t="s">
        <v>78</v>
      </c>
      <c r="H483" s="4" t="s">
        <v>10</v>
      </c>
      <c r="I483" s="4" t="s">
        <v>865</v>
      </c>
      <c r="J483" s="4" t="s">
        <v>17</v>
      </c>
      <c r="K483" s="4" t="s">
        <v>18</v>
      </c>
      <c r="L483" s="4" t="s">
        <v>12</v>
      </c>
      <c r="M483" s="4">
        <v>9788066</v>
      </c>
      <c r="N483" s="4">
        <v>10346975</v>
      </c>
      <c r="O483" s="4">
        <v>2057884</v>
      </c>
      <c r="P483" s="4">
        <v>9801358</v>
      </c>
      <c r="Q483" s="4">
        <v>545617</v>
      </c>
      <c r="R483" s="4">
        <v>1315236</v>
      </c>
      <c r="S483" s="4"/>
      <c r="T483" s="18">
        <f t="shared" si="34"/>
        <v>4.7563740230255931</v>
      </c>
      <c r="U483" s="18">
        <f t="shared" si="35"/>
        <v>0.94726796962397219</v>
      </c>
      <c r="V483" s="18"/>
      <c r="W483" s="18">
        <f t="shared" si="36"/>
        <v>2.4105480584365955</v>
      </c>
      <c r="X483" s="20">
        <f t="shared" si="37"/>
        <v>0.12711309344035335</v>
      </c>
    </row>
    <row r="484" spans="1:24" s="3" customFormat="1" ht="11.25" customHeight="1" x14ac:dyDescent="0.2">
      <c r="A484" s="2">
        <v>27657</v>
      </c>
      <c r="B484" s="4" t="s">
        <v>19</v>
      </c>
      <c r="C484" s="4" t="s">
        <v>9</v>
      </c>
      <c r="D484" s="4">
        <v>900309256</v>
      </c>
      <c r="E484" s="4" t="s">
        <v>49</v>
      </c>
      <c r="F484" s="4" t="s">
        <v>882</v>
      </c>
      <c r="G484" s="4" t="s">
        <v>74</v>
      </c>
      <c r="H484" s="4" t="s">
        <v>10</v>
      </c>
      <c r="I484" s="4" t="s">
        <v>883</v>
      </c>
      <c r="J484" s="4" t="s">
        <v>11</v>
      </c>
      <c r="K484" s="4" t="s">
        <v>11</v>
      </c>
      <c r="L484" s="4" t="s">
        <v>12</v>
      </c>
      <c r="M484" s="4">
        <v>4626590</v>
      </c>
      <c r="N484" s="4">
        <v>4972764</v>
      </c>
      <c r="O484" s="4">
        <v>2057884</v>
      </c>
      <c r="P484" s="4">
        <v>3685727</v>
      </c>
      <c r="Q484" s="4">
        <v>1287037</v>
      </c>
      <c r="R484" s="4">
        <v>-314912</v>
      </c>
      <c r="S484" s="4"/>
      <c r="T484" s="18">
        <f t="shared" si="34"/>
        <v>2.2482268193931243</v>
      </c>
      <c r="U484" s="18">
        <f t="shared" si="35"/>
        <v>0.74118277078904204</v>
      </c>
      <c r="V484" s="18"/>
      <c r="W484" s="18">
        <f t="shared" si="36"/>
        <v>-0.24467983437927582</v>
      </c>
      <c r="X484" s="20">
        <f t="shared" si="37"/>
        <v>-6.3327356777840252E-2</v>
      </c>
    </row>
    <row r="485" spans="1:24" s="3" customFormat="1" ht="11.25" customHeight="1" x14ac:dyDescent="0.2">
      <c r="A485" s="2">
        <v>27693</v>
      </c>
      <c r="B485" s="4" t="s">
        <v>19</v>
      </c>
      <c r="C485" s="4" t="s">
        <v>9</v>
      </c>
      <c r="D485" s="4">
        <v>900310458</v>
      </c>
      <c r="E485" s="4" t="s">
        <v>49</v>
      </c>
      <c r="F485" s="4" t="s">
        <v>884</v>
      </c>
      <c r="G485" s="4" t="s">
        <v>74</v>
      </c>
      <c r="H485" s="4" t="s">
        <v>10</v>
      </c>
      <c r="I485" s="4" t="s">
        <v>885</v>
      </c>
      <c r="J485" s="4" t="s">
        <v>11</v>
      </c>
      <c r="K485" s="4" t="s">
        <v>11</v>
      </c>
      <c r="L485" s="4" t="s">
        <v>12</v>
      </c>
      <c r="M485" s="4">
        <v>5908427</v>
      </c>
      <c r="N485" s="4">
        <v>6675808</v>
      </c>
      <c r="O485" s="4">
        <v>97578</v>
      </c>
      <c r="P485" s="4">
        <v>4338774</v>
      </c>
      <c r="Q485" s="4">
        <v>2337034</v>
      </c>
      <c r="R485" s="4">
        <v>342004</v>
      </c>
      <c r="S485" s="4"/>
      <c r="T485" s="18">
        <f t="shared" si="34"/>
        <v>60.550810633544444</v>
      </c>
      <c r="U485" s="18">
        <f t="shared" si="35"/>
        <v>0.64992492294565696</v>
      </c>
      <c r="V485" s="18"/>
      <c r="W485" s="18">
        <f t="shared" si="36"/>
        <v>0.14634104595825306</v>
      </c>
      <c r="X485" s="20">
        <f t="shared" si="37"/>
        <v>5.1230352940048608E-2</v>
      </c>
    </row>
    <row r="486" spans="1:24" s="3" customFormat="1" ht="11.25" customHeight="1" x14ac:dyDescent="0.2">
      <c r="A486" s="2">
        <v>27785</v>
      </c>
      <c r="B486" s="4" t="s">
        <v>19</v>
      </c>
      <c r="C486" s="4" t="s">
        <v>9</v>
      </c>
      <c r="D486" s="4">
        <v>900314721</v>
      </c>
      <c r="E486" s="4" t="s">
        <v>49</v>
      </c>
      <c r="F486" s="4" t="s">
        <v>891</v>
      </c>
      <c r="G486" s="4" t="s">
        <v>78</v>
      </c>
      <c r="H486" s="4" t="s">
        <v>10</v>
      </c>
      <c r="I486" s="4" t="s">
        <v>892</v>
      </c>
      <c r="J486" s="4" t="s">
        <v>23</v>
      </c>
      <c r="K486" s="4" t="s">
        <v>117</v>
      </c>
      <c r="L486" s="4" t="s">
        <v>12</v>
      </c>
      <c r="M486" s="4">
        <v>821610</v>
      </c>
      <c r="N486" s="4">
        <v>864270</v>
      </c>
      <c r="O486" s="4">
        <v>1730981</v>
      </c>
      <c r="P486" s="4">
        <v>23630</v>
      </c>
      <c r="Q486" s="4">
        <v>840640</v>
      </c>
      <c r="R486" s="4">
        <v>18808</v>
      </c>
      <c r="S486" s="4"/>
      <c r="T486" s="18">
        <f t="shared" si="34"/>
        <v>0.47464992394486133</v>
      </c>
      <c r="U486" s="18">
        <f t="shared" si="35"/>
        <v>2.7340992976731808E-2</v>
      </c>
      <c r="V486" s="18"/>
      <c r="W486" s="18">
        <f t="shared" si="36"/>
        <v>2.2373429767795966E-2</v>
      </c>
      <c r="X486" s="20">
        <f t="shared" si="37"/>
        <v>2.1761717981649255E-2</v>
      </c>
    </row>
    <row r="487" spans="1:24" s="3" customFormat="1" ht="11.25" customHeight="1" x14ac:dyDescent="0.2">
      <c r="A487" s="2">
        <v>28005</v>
      </c>
      <c r="B487" s="4" t="s">
        <v>19</v>
      </c>
      <c r="C487" s="4" t="s">
        <v>9</v>
      </c>
      <c r="D487" s="4">
        <v>900321578</v>
      </c>
      <c r="E487" s="4" t="s">
        <v>49</v>
      </c>
      <c r="F487" s="4" t="s">
        <v>895</v>
      </c>
      <c r="G487" s="4" t="s">
        <v>74</v>
      </c>
      <c r="H487" s="4" t="s">
        <v>14</v>
      </c>
      <c r="I487" s="4" t="s">
        <v>896</v>
      </c>
      <c r="J487" s="4" t="s">
        <v>23</v>
      </c>
      <c r="K487" s="4" t="s">
        <v>136</v>
      </c>
      <c r="L487" s="4" t="s">
        <v>12</v>
      </c>
      <c r="M487" s="4">
        <v>19481459</v>
      </c>
      <c r="N487" s="4">
        <v>22918928</v>
      </c>
      <c r="O487" s="4">
        <v>699098</v>
      </c>
      <c r="P487" s="4">
        <v>22339422</v>
      </c>
      <c r="Q487" s="4">
        <v>579506</v>
      </c>
      <c r="R487" s="4">
        <v>1993715</v>
      </c>
      <c r="S487" s="4">
        <v>0</v>
      </c>
      <c r="T487" s="18">
        <f t="shared" si="34"/>
        <v>27.866563772175002</v>
      </c>
      <c r="U487" s="18">
        <f t="shared" si="35"/>
        <v>0.97471496049029871</v>
      </c>
      <c r="V487" s="18"/>
      <c r="W487" s="18">
        <f t="shared" si="36"/>
        <v>3.4403699012607292</v>
      </c>
      <c r="X487" s="20">
        <f t="shared" si="37"/>
        <v>8.6989888881364788E-2</v>
      </c>
    </row>
    <row r="488" spans="1:24" s="3" customFormat="1" ht="11.25" customHeight="1" x14ac:dyDescent="0.2">
      <c r="A488" s="2">
        <v>28165</v>
      </c>
      <c r="B488" s="4" t="s">
        <v>19</v>
      </c>
      <c r="C488" s="4" t="s">
        <v>9</v>
      </c>
      <c r="D488" s="4">
        <v>900327306</v>
      </c>
      <c r="E488" s="4" t="s">
        <v>49</v>
      </c>
      <c r="F488" s="4" t="s">
        <v>897</v>
      </c>
      <c r="G488" s="4" t="s">
        <v>74</v>
      </c>
      <c r="H488" s="4" t="s">
        <v>10</v>
      </c>
      <c r="I488" s="4" t="s">
        <v>898</v>
      </c>
      <c r="J488" s="4" t="s">
        <v>11</v>
      </c>
      <c r="K488" s="4" t="s">
        <v>11</v>
      </c>
      <c r="L488" s="4" t="s">
        <v>12</v>
      </c>
      <c r="M488" s="4">
        <v>3882668</v>
      </c>
      <c r="N488" s="4">
        <v>4908200</v>
      </c>
      <c r="O488" s="4">
        <v>1484025</v>
      </c>
      <c r="P488" s="4">
        <v>2223701</v>
      </c>
      <c r="Q488" s="4">
        <v>2684499</v>
      </c>
      <c r="R488" s="4">
        <v>412685</v>
      </c>
      <c r="S488" s="4"/>
      <c r="T488" s="18">
        <f t="shared" si="34"/>
        <v>2.6163090244436584</v>
      </c>
      <c r="U488" s="18">
        <f t="shared" si="35"/>
        <v>0.45305835133042666</v>
      </c>
      <c r="V488" s="18"/>
      <c r="W488" s="18">
        <f t="shared" si="36"/>
        <v>0.15372887082468648</v>
      </c>
      <c r="X488" s="20">
        <f t="shared" si="37"/>
        <v>8.4080722056965887E-2</v>
      </c>
    </row>
    <row r="489" spans="1:24" s="3" customFormat="1" ht="11.25" customHeight="1" x14ac:dyDescent="0.2">
      <c r="A489" s="2">
        <v>28835</v>
      </c>
      <c r="B489" s="4" t="s">
        <v>19</v>
      </c>
      <c r="C489" s="4" t="s">
        <v>9</v>
      </c>
      <c r="D489" s="4">
        <v>900348900</v>
      </c>
      <c r="E489" s="4" t="s">
        <v>49</v>
      </c>
      <c r="F489" s="4" t="s">
        <v>917</v>
      </c>
      <c r="G489" s="4" t="s">
        <v>423</v>
      </c>
      <c r="H489" s="4" t="s">
        <v>10</v>
      </c>
      <c r="I489" s="4" t="s">
        <v>918</v>
      </c>
      <c r="J489" s="4" t="s">
        <v>15</v>
      </c>
      <c r="K489" s="4" t="s">
        <v>16</v>
      </c>
      <c r="L489" s="4" t="s">
        <v>12</v>
      </c>
      <c r="M489" s="4">
        <v>1995221</v>
      </c>
      <c r="N489" s="4">
        <v>4506243</v>
      </c>
      <c r="O489" s="4">
        <v>731046</v>
      </c>
      <c r="P489" s="4">
        <v>672195</v>
      </c>
      <c r="Q489" s="4">
        <v>3834048</v>
      </c>
      <c r="R489" s="4">
        <v>286899</v>
      </c>
      <c r="S489" s="4"/>
      <c r="T489" s="18">
        <f t="shared" si="34"/>
        <v>2.7292687464263534</v>
      </c>
      <c r="U489" s="18">
        <f t="shared" si="35"/>
        <v>0.1491697185438069</v>
      </c>
      <c r="V489" s="18"/>
      <c r="W489" s="18">
        <f t="shared" si="36"/>
        <v>7.4829266613250539E-2</v>
      </c>
      <c r="X489" s="20">
        <f t="shared" si="37"/>
        <v>6.3667005973712471E-2</v>
      </c>
    </row>
    <row r="490" spans="1:24" s="3" customFormat="1" ht="11.25" customHeight="1" x14ac:dyDescent="0.2">
      <c r="A490" s="2">
        <v>29081</v>
      </c>
      <c r="B490" s="4" t="s">
        <v>19</v>
      </c>
      <c r="C490" s="4" t="s">
        <v>9</v>
      </c>
      <c r="D490" s="4">
        <v>900358250</v>
      </c>
      <c r="E490" s="4" t="s">
        <v>49</v>
      </c>
      <c r="F490" s="4" t="s">
        <v>927</v>
      </c>
      <c r="G490" s="4" t="s">
        <v>78</v>
      </c>
      <c r="H490" s="4" t="s">
        <v>10</v>
      </c>
      <c r="I490" s="4" t="s">
        <v>928</v>
      </c>
      <c r="J490" s="4" t="s">
        <v>13</v>
      </c>
      <c r="K490" s="4" t="s">
        <v>103</v>
      </c>
      <c r="L490" s="4" t="s">
        <v>12</v>
      </c>
      <c r="M490" s="4">
        <v>1980246</v>
      </c>
      <c r="N490" s="4">
        <v>2110668</v>
      </c>
      <c r="O490" s="4">
        <v>1484025</v>
      </c>
      <c r="P490" s="4">
        <v>944103</v>
      </c>
      <c r="Q490" s="4">
        <v>1166565</v>
      </c>
      <c r="R490" s="4">
        <v>-73024</v>
      </c>
      <c r="S490" s="4">
        <v>0</v>
      </c>
      <c r="T490" s="18">
        <f t="shared" si="34"/>
        <v>1.3343750947591853</v>
      </c>
      <c r="U490" s="18">
        <f t="shared" si="35"/>
        <v>0.44730057024600745</v>
      </c>
      <c r="V490" s="18"/>
      <c r="W490" s="18">
        <f t="shared" si="36"/>
        <v>-6.2597454921071688E-2</v>
      </c>
      <c r="X490" s="20">
        <f t="shared" si="37"/>
        <v>-3.4597577638927582E-2</v>
      </c>
    </row>
    <row r="491" spans="1:24" s="3" customFormat="1" ht="11.25" customHeight="1" x14ac:dyDescent="0.2">
      <c r="A491" s="2">
        <v>29209</v>
      </c>
      <c r="B491" s="4" t="s">
        <v>19</v>
      </c>
      <c r="C491" s="4" t="s">
        <v>9</v>
      </c>
      <c r="D491" s="4">
        <v>900362587</v>
      </c>
      <c r="E491" s="4" t="s">
        <v>49</v>
      </c>
      <c r="F491" s="4" t="s">
        <v>929</v>
      </c>
      <c r="G491" s="4" t="s">
        <v>74</v>
      </c>
      <c r="H491" s="4" t="s">
        <v>10</v>
      </c>
      <c r="I491" s="4" t="s">
        <v>930</v>
      </c>
      <c r="J491" s="4" t="s">
        <v>13</v>
      </c>
      <c r="K491" s="4" t="s">
        <v>325</v>
      </c>
      <c r="L491" s="4" t="s">
        <v>12</v>
      </c>
      <c r="M491" s="4">
        <v>2178611</v>
      </c>
      <c r="N491" s="4">
        <v>2391829</v>
      </c>
      <c r="O491" s="4">
        <v>4336768</v>
      </c>
      <c r="P491" s="4">
        <v>1281264</v>
      </c>
      <c r="Q491" s="4">
        <v>1110565</v>
      </c>
      <c r="R491" s="4">
        <v>107556</v>
      </c>
      <c r="S491" s="4"/>
      <c r="T491" s="18">
        <f t="shared" si="34"/>
        <v>0.50235820777131723</v>
      </c>
      <c r="U491" s="18">
        <f t="shared" si="35"/>
        <v>0.53568378006956185</v>
      </c>
      <c r="V491" s="18"/>
      <c r="W491" s="18">
        <f t="shared" si="36"/>
        <v>9.6848000792389463E-2</v>
      </c>
      <c r="X491" s="20">
        <f t="shared" si="37"/>
        <v>4.4968097635742353E-2</v>
      </c>
    </row>
    <row r="492" spans="1:24" s="3" customFormat="1" ht="11.25" customHeight="1" x14ac:dyDescent="0.2">
      <c r="A492" s="2">
        <v>29255</v>
      </c>
      <c r="B492" s="4" t="s">
        <v>19</v>
      </c>
      <c r="C492" s="4" t="s">
        <v>9</v>
      </c>
      <c r="D492" s="4">
        <v>900364247</v>
      </c>
      <c r="E492" s="4" t="s">
        <v>49</v>
      </c>
      <c r="F492" s="4" t="s">
        <v>931</v>
      </c>
      <c r="G492" s="4" t="s">
        <v>74</v>
      </c>
      <c r="H492" s="4" t="s">
        <v>10</v>
      </c>
      <c r="I492" s="4" t="s">
        <v>932</v>
      </c>
      <c r="J492" s="4" t="s">
        <v>15</v>
      </c>
      <c r="K492" s="4" t="s">
        <v>431</v>
      </c>
      <c r="L492" s="4" t="s">
        <v>12</v>
      </c>
      <c r="M492" s="4">
        <v>1196758</v>
      </c>
      <c r="N492" s="4">
        <v>1341610</v>
      </c>
      <c r="O492" s="4">
        <v>774590</v>
      </c>
      <c r="P492" s="4">
        <v>1417486</v>
      </c>
      <c r="Q492" s="4">
        <v>-75876</v>
      </c>
      <c r="R492" s="4">
        <v>-568396</v>
      </c>
      <c r="S492" s="4"/>
      <c r="T492" s="18">
        <f t="shared" si="34"/>
        <v>1.5450212370415317</v>
      </c>
      <c r="U492" s="18">
        <f t="shared" si="35"/>
        <v>1.0565559290702962</v>
      </c>
      <c r="V492" s="18"/>
      <c r="W492" s="18">
        <f t="shared" si="36"/>
        <v>7.4911170857715224</v>
      </c>
      <c r="X492" s="20">
        <f t="shared" si="37"/>
        <v>-0.42366708656017771</v>
      </c>
    </row>
    <row r="493" spans="1:24" s="3" customFormat="1" ht="11.25" customHeight="1" x14ac:dyDescent="0.2">
      <c r="A493" s="2">
        <v>29803</v>
      </c>
      <c r="B493" s="4" t="s">
        <v>19</v>
      </c>
      <c r="C493" s="4" t="s">
        <v>9</v>
      </c>
      <c r="D493" s="4">
        <v>900384485</v>
      </c>
      <c r="E493" s="4" t="s">
        <v>49</v>
      </c>
      <c r="F493" s="4" t="s">
        <v>941</v>
      </c>
      <c r="G493" s="4" t="s">
        <v>78</v>
      </c>
      <c r="H493" s="4" t="s">
        <v>10</v>
      </c>
      <c r="I493" s="4" t="s">
        <v>942</v>
      </c>
      <c r="J493" s="4" t="s">
        <v>368</v>
      </c>
      <c r="K493" s="4" t="s">
        <v>369</v>
      </c>
      <c r="L493" s="4" t="s">
        <v>12</v>
      </c>
      <c r="M493" s="4">
        <v>1697384</v>
      </c>
      <c r="N493" s="4">
        <v>7001609</v>
      </c>
      <c r="O493" s="4">
        <v>516186</v>
      </c>
      <c r="P493" s="4">
        <v>2756030</v>
      </c>
      <c r="Q493" s="4">
        <v>4245579</v>
      </c>
      <c r="R493" s="4">
        <v>659310</v>
      </c>
      <c r="S493" s="4"/>
      <c r="T493" s="18">
        <f t="shared" si="34"/>
        <v>3.2883185518398408</v>
      </c>
      <c r="U493" s="18">
        <f t="shared" si="35"/>
        <v>0.39362809319972025</v>
      </c>
      <c r="V493" s="18"/>
      <c r="W493" s="18">
        <f t="shared" si="36"/>
        <v>0.15529330628401922</v>
      </c>
      <c r="X493" s="20">
        <f t="shared" si="37"/>
        <v>9.4165498244760601E-2</v>
      </c>
    </row>
    <row r="494" spans="1:24" s="3" customFormat="1" ht="11.25" customHeight="1" x14ac:dyDescent="0.2">
      <c r="A494" s="2">
        <v>29891</v>
      </c>
      <c r="B494" s="4" t="s">
        <v>19</v>
      </c>
      <c r="C494" s="4" t="s">
        <v>9</v>
      </c>
      <c r="D494" s="4">
        <v>900387617</v>
      </c>
      <c r="E494" s="4" t="s">
        <v>49</v>
      </c>
      <c r="F494" s="4" t="s">
        <v>943</v>
      </c>
      <c r="G494" s="4" t="s">
        <v>74</v>
      </c>
      <c r="H494" s="4" t="s">
        <v>10</v>
      </c>
      <c r="I494" s="4" t="s">
        <v>944</v>
      </c>
      <c r="J494" s="4" t="s">
        <v>465</v>
      </c>
      <c r="K494" s="4" t="s">
        <v>622</v>
      </c>
      <c r="L494" s="4" t="s">
        <v>12</v>
      </c>
      <c r="M494" s="4">
        <v>3760870</v>
      </c>
      <c r="N494" s="4">
        <v>4396287</v>
      </c>
      <c r="O494" s="4">
        <v>2057884</v>
      </c>
      <c r="P494" s="4">
        <v>1756543</v>
      </c>
      <c r="Q494" s="4">
        <v>2639744</v>
      </c>
      <c r="R494" s="4">
        <v>10788</v>
      </c>
      <c r="S494" s="4"/>
      <c r="T494" s="18">
        <f t="shared" si="34"/>
        <v>1.8275422715760461</v>
      </c>
      <c r="U494" s="18">
        <f t="shared" si="35"/>
        <v>0.3995514851509922</v>
      </c>
      <c r="V494" s="18"/>
      <c r="W494" s="18">
        <f t="shared" si="36"/>
        <v>4.0867599282354656E-3</v>
      </c>
      <c r="X494" s="20">
        <f t="shared" si="37"/>
        <v>2.4538889294534231E-3</v>
      </c>
    </row>
    <row r="495" spans="1:24" s="3" customFormat="1" ht="11.25" customHeight="1" x14ac:dyDescent="0.2">
      <c r="A495" s="2">
        <v>30525</v>
      </c>
      <c r="B495" s="4" t="s">
        <v>19</v>
      </c>
      <c r="C495" s="4" t="s">
        <v>9</v>
      </c>
      <c r="D495" s="4">
        <v>900403546</v>
      </c>
      <c r="E495" s="4" t="s">
        <v>49</v>
      </c>
      <c r="F495" s="4" t="s">
        <v>947</v>
      </c>
      <c r="G495" s="4" t="s">
        <v>74</v>
      </c>
      <c r="H495" s="4" t="s">
        <v>10</v>
      </c>
      <c r="I495" s="4" t="s">
        <v>948</v>
      </c>
      <c r="J495" s="4" t="s">
        <v>23</v>
      </c>
      <c r="K495" s="4" t="s">
        <v>136</v>
      </c>
      <c r="L495" s="4" t="s">
        <v>12</v>
      </c>
      <c r="M495" s="4">
        <v>4871394</v>
      </c>
      <c r="N495" s="4">
        <v>5290275</v>
      </c>
      <c r="O495" s="4">
        <v>731046</v>
      </c>
      <c r="P495" s="4">
        <v>3133069</v>
      </c>
      <c r="Q495" s="4">
        <v>2157206</v>
      </c>
      <c r="R495" s="4">
        <v>-380598</v>
      </c>
      <c r="S495" s="4"/>
      <c r="T495" s="18">
        <f t="shared" si="34"/>
        <v>6.6635943565794769</v>
      </c>
      <c r="U495" s="18">
        <f t="shared" si="35"/>
        <v>0.59223178379195784</v>
      </c>
      <c r="V495" s="18"/>
      <c r="W495" s="18">
        <f t="shared" si="36"/>
        <v>-0.17643099453645131</v>
      </c>
      <c r="X495" s="20">
        <f t="shared" si="37"/>
        <v>-7.194295192593958E-2</v>
      </c>
    </row>
    <row r="496" spans="1:24" s="3" customFormat="1" ht="11.25" customHeight="1" x14ac:dyDescent="0.2">
      <c r="A496" s="2">
        <v>30797</v>
      </c>
      <c r="B496" s="4" t="s">
        <v>19</v>
      </c>
      <c r="C496" s="4" t="s">
        <v>9</v>
      </c>
      <c r="D496" s="4">
        <v>900410229</v>
      </c>
      <c r="E496" s="4" t="s">
        <v>49</v>
      </c>
      <c r="F496" s="4" t="s">
        <v>951</v>
      </c>
      <c r="G496" s="4" t="s">
        <v>74</v>
      </c>
      <c r="H496" s="4" t="s">
        <v>10</v>
      </c>
      <c r="I496" s="4" t="s">
        <v>952</v>
      </c>
      <c r="J496" s="4" t="s">
        <v>11</v>
      </c>
      <c r="K496" s="4" t="s">
        <v>11</v>
      </c>
      <c r="L496" s="4" t="s">
        <v>12</v>
      </c>
      <c r="M496" s="4">
        <v>6514710</v>
      </c>
      <c r="N496" s="4">
        <v>6518292</v>
      </c>
      <c r="O496" s="4">
        <v>1730981</v>
      </c>
      <c r="P496" s="4">
        <v>839271</v>
      </c>
      <c r="Q496" s="4">
        <v>5679021</v>
      </c>
      <c r="R496" s="4">
        <v>359752</v>
      </c>
      <c r="S496" s="4"/>
      <c r="T496" s="18">
        <f t="shared" si="34"/>
        <v>3.7635941700111095</v>
      </c>
      <c r="U496" s="18">
        <f t="shared" si="35"/>
        <v>0.12875627541693438</v>
      </c>
      <c r="V496" s="18"/>
      <c r="W496" s="18">
        <f t="shared" si="36"/>
        <v>6.3347538246468896E-2</v>
      </c>
      <c r="X496" s="20">
        <f t="shared" si="37"/>
        <v>5.5191145165021757E-2</v>
      </c>
    </row>
    <row r="497" spans="1:24" s="3" customFormat="1" ht="11.25" customHeight="1" x14ac:dyDescent="0.2">
      <c r="A497" s="2">
        <v>30803</v>
      </c>
      <c r="B497" s="4" t="s">
        <v>19</v>
      </c>
      <c r="C497" s="4" t="s">
        <v>9</v>
      </c>
      <c r="D497" s="4">
        <v>900410401</v>
      </c>
      <c r="E497" s="4" t="s">
        <v>49</v>
      </c>
      <c r="F497" s="4" t="s">
        <v>953</v>
      </c>
      <c r="G497" s="4" t="s">
        <v>78</v>
      </c>
      <c r="H497" s="4" t="s">
        <v>10</v>
      </c>
      <c r="I497" s="4" t="s">
        <v>954</v>
      </c>
      <c r="J497" s="4" t="s">
        <v>368</v>
      </c>
      <c r="K497" s="4" t="s">
        <v>369</v>
      </c>
      <c r="L497" s="4" t="s">
        <v>12</v>
      </c>
      <c r="M497" s="4">
        <v>8993293</v>
      </c>
      <c r="N497" s="4">
        <v>10212706</v>
      </c>
      <c r="O497" s="4">
        <v>3170245</v>
      </c>
      <c r="P497" s="4">
        <v>1735832</v>
      </c>
      <c r="Q497" s="4">
        <v>8476874</v>
      </c>
      <c r="R497" s="4">
        <v>2754403</v>
      </c>
      <c r="S497" s="4"/>
      <c r="T497" s="18">
        <f t="shared" si="34"/>
        <v>2.8367816998370787</v>
      </c>
      <c r="U497" s="18">
        <f t="shared" si="35"/>
        <v>0.1699678811864358</v>
      </c>
      <c r="V497" s="18"/>
      <c r="W497" s="18">
        <f t="shared" si="36"/>
        <v>0.32493145468482837</v>
      </c>
      <c r="X497" s="20">
        <f t="shared" si="37"/>
        <v>0.26970354380122175</v>
      </c>
    </row>
    <row r="498" spans="1:24" s="3" customFormat="1" ht="11.25" customHeight="1" x14ac:dyDescent="0.2">
      <c r="A498" s="2">
        <v>31205</v>
      </c>
      <c r="B498" s="4" t="s">
        <v>19</v>
      </c>
      <c r="C498" s="4" t="s">
        <v>9</v>
      </c>
      <c r="D498" s="4">
        <v>900424218</v>
      </c>
      <c r="E498" s="4" t="s">
        <v>49</v>
      </c>
      <c r="F498" s="4" t="s">
        <v>967</v>
      </c>
      <c r="G498" s="4" t="s">
        <v>78</v>
      </c>
      <c r="H498" s="4" t="s">
        <v>10</v>
      </c>
      <c r="I498" s="4" t="s">
        <v>968</v>
      </c>
      <c r="J498" s="4" t="s">
        <v>11</v>
      </c>
      <c r="K498" s="4" t="s">
        <v>11</v>
      </c>
      <c r="L498" s="4" t="s">
        <v>12</v>
      </c>
      <c r="M498" s="4">
        <v>18332431</v>
      </c>
      <c r="N498" s="4">
        <v>18568359</v>
      </c>
      <c r="O498" s="4">
        <v>20892440</v>
      </c>
      <c r="P498" s="4">
        <v>7766321</v>
      </c>
      <c r="Q498" s="4">
        <v>10802038</v>
      </c>
      <c r="R498" s="4">
        <v>6102063</v>
      </c>
      <c r="S498" s="4"/>
      <c r="T498" s="18">
        <f t="shared" si="34"/>
        <v>0.87746720823417468</v>
      </c>
      <c r="U498" s="18">
        <f t="shared" si="35"/>
        <v>0.4182556466082975</v>
      </c>
      <c r="V498" s="18"/>
      <c r="W498" s="18">
        <f t="shared" si="36"/>
        <v>0.56489923475551562</v>
      </c>
      <c r="X498" s="20">
        <f t="shared" si="37"/>
        <v>0.32862694005431498</v>
      </c>
    </row>
    <row r="499" spans="1:24" s="3" customFormat="1" ht="11.25" customHeight="1" x14ac:dyDescent="0.2">
      <c r="A499" s="2">
        <v>31357</v>
      </c>
      <c r="B499" s="4" t="s">
        <v>19</v>
      </c>
      <c r="C499" s="4" t="s">
        <v>9</v>
      </c>
      <c r="D499" s="4">
        <v>900429554</v>
      </c>
      <c r="E499" s="4" t="s">
        <v>49</v>
      </c>
      <c r="F499" s="4" t="s">
        <v>971</v>
      </c>
      <c r="G499" s="4" t="s">
        <v>78</v>
      </c>
      <c r="H499" s="4" t="s">
        <v>10</v>
      </c>
      <c r="I499" s="4" t="s">
        <v>972</v>
      </c>
      <c r="J499" s="4" t="s">
        <v>13</v>
      </c>
      <c r="K499" s="4" t="s">
        <v>973</v>
      </c>
      <c r="L499" s="4" t="s">
        <v>12</v>
      </c>
      <c r="M499" s="4">
        <v>1615457</v>
      </c>
      <c r="N499" s="4">
        <v>4933607</v>
      </c>
      <c r="O499" s="4">
        <v>516186</v>
      </c>
      <c r="P499" s="4">
        <v>2552641</v>
      </c>
      <c r="Q499" s="4">
        <v>2380966</v>
      </c>
      <c r="R499" s="4">
        <v>-57055</v>
      </c>
      <c r="S499" s="4"/>
      <c r="T499" s="18">
        <f t="shared" si="34"/>
        <v>3.129602507623221</v>
      </c>
      <c r="U499" s="18">
        <f t="shared" si="35"/>
        <v>0.5173985280951644</v>
      </c>
      <c r="V499" s="18"/>
      <c r="W499" s="18">
        <f t="shared" si="36"/>
        <v>-2.396296293185203E-2</v>
      </c>
      <c r="X499" s="20">
        <f t="shared" si="37"/>
        <v>-1.1564561182112803E-2</v>
      </c>
    </row>
    <row r="500" spans="1:24" s="3" customFormat="1" ht="11.25" customHeight="1" x14ac:dyDescent="0.2">
      <c r="A500" s="2">
        <v>31867</v>
      </c>
      <c r="B500" s="4" t="s">
        <v>19</v>
      </c>
      <c r="C500" s="4" t="s">
        <v>9</v>
      </c>
      <c r="D500" s="4">
        <v>900446887</v>
      </c>
      <c r="E500" s="4" t="s">
        <v>49</v>
      </c>
      <c r="F500" s="4" t="s">
        <v>984</v>
      </c>
      <c r="G500" s="4" t="s">
        <v>74</v>
      </c>
      <c r="H500" s="4" t="s">
        <v>10</v>
      </c>
      <c r="I500" s="4" t="s">
        <v>985</v>
      </c>
      <c r="J500" s="4" t="s">
        <v>26</v>
      </c>
      <c r="K500" s="4" t="s">
        <v>27</v>
      </c>
      <c r="L500" s="4" t="s">
        <v>12</v>
      </c>
      <c r="M500" s="4">
        <v>10698360</v>
      </c>
      <c r="N500" s="4">
        <v>10981402</v>
      </c>
      <c r="O500" s="4">
        <v>3170245</v>
      </c>
      <c r="P500" s="4">
        <v>4795289</v>
      </c>
      <c r="Q500" s="4">
        <v>6186113</v>
      </c>
      <c r="R500" s="4">
        <v>537955</v>
      </c>
      <c r="S500" s="4"/>
      <c r="T500" s="18">
        <f t="shared" si="34"/>
        <v>3.3746161574263187</v>
      </c>
      <c r="U500" s="18">
        <f t="shared" si="35"/>
        <v>0.43667365970210359</v>
      </c>
      <c r="V500" s="18"/>
      <c r="W500" s="18">
        <f t="shared" si="36"/>
        <v>8.6961715700957939E-2</v>
      </c>
      <c r="X500" s="20">
        <f t="shared" si="37"/>
        <v>4.8987825051846748E-2</v>
      </c>
    </row>
    <row r="501" spans="1:24" s="3" customFormat="1" ht="11.25" customHeight="1" x14ac:dyDescent="0.2">
      <c r="A501" s="2">
        <v>32449</v>
      </c>
      <c r="B501" s="4" t="s">
        <v>19</v>
      </c>
      <c r="C501" s="4" t="s">
        <v>9</v>
      </c>
      <c r="D501" s="4">
        <v>900467933</v>
      </c>
      <c r="E501" s="4" t="s">
        <v>49</v>
      </c>
      <c r="F501" s="4" t="s">
        <v>990</v>
      </c>
      <c r="G501" s="4" t="s">
        <v>74</v>
      </c>
      <c r="H501" s="4" t="s">
        <v>10</v>
      </c>
      <c r="I501" s="4" t="s">
        <v>991</v>
      </c>
      <c r="J501" s="4" t="s">
        <v>26</v>
      </c>
      <c r="K501" s="4" t="s">
        <v>27</v>
      </c>
      <c r="L501" s="4" t="s">
        <v>12</v>
      </c>
      <c r="M501" s="4">
        <v>17726140</v>
      </c>
      <c r="N501" s="4">
        <v>21133480</v>
      </c>
      <c r="O501" s="4">
        <v>4336768</v>
      </c>
      <c r="P501" s="4">
        <v>10308807</v>
      </c>
      <c r="Q501" s="4">
        <v>10824673</v>
      </c>
      <c r="R501" s="4">
        <v>2218688</v>
      </c>
      <c r="S501" s="4"/>
      <c r="T501" s="18">
        <f t="shared" si="34"/>
        <v>4.0874079498834153</v>
      </c>
      <c r="U501" s="18">
        <f t="shared" si="35"/>
        <v>0.48779505315735977</v>
      </c>
      <c r="V501" s="18"/>
      <c r="W501" s="18">
        <f t="shared" si="36"/>
        <v>0.20496582206224612</v>
      </c>
      <c r="X501" s="20">
        <f t="shared" si="37"/>
        <v>0.10498450799395083</v>
      </c>
    </row>
    <row r="502" spans="1:24" s="3" customFormat="1" ht="11.25" customHeight="1" x14ac:dyDescent="0.2">
      <c r="A502" s="2">
        <v>33047</v>
      </c>
      <c r="B502" s="4" t="s">
        <v>19</v>
      </c>
      <c r="C502" s="4" t="s">
        <v>9</v>
      </c>
      <c r="D502" s="4">
        <v>900488465</v>
      </c>
      <c r="E502" s="4" t="s">
        <v>49</v>
      </c>
      <c r="F502" s="4" t="s">
        <v>998</v>
      </c>
      <c r="G502" s="4" t="s">
        <v>74</v>
      </c>
      <c r="H502" s="4" t="s">
        <v>10</v>
      </c>
      <c r="I502" s="4" t="s">
        <v>999</v>
      </c>
      <c r="J502" s="4" t="s">
        <v>178</v>
      </c>
      <c r="K502" s="4" t="s">
        <v>182</v>
      </c>
      <c r="L502" s="4" t="s">
        <v>12</v>
      </c>
      <c r="M502" s="4">
        <v>2446243</v>
      </c>
      <c r="N502" s="4">
        <v>4233225</v>
      </c>
      <c r="O502" s="4">
        <v>516186</v>
      </c>
      <c r="P502" s="4">
        <v>2306434</v>
      </c>
      <c r="Q502" s="4">
        <v>1926791</v>
      </c>
      <c r="R502" s="4">
        <v>448007</v>
      </c>
      <c r="S502" s="4"/>
      <c r="T502" s="18">
        <f t="shared" si="34"/>
        <v>4.739072737346615</v>
      </c>
      <c r="U502" s="18">
        <f t="shared" si="35"/>
        <v>0.54484087191207653</v>
      </c>
      <c r="V502" s="18"/>
      <c r="W502" s="18">
        <f t="shared" si="36"/>
        <v>0.23251457994146746</v>
      </c>
      <c r="X502" s="20">
        <f t="shared" si="37"/>
        <v>0.10583113347388812</v>
      </c>
    </row>
    <row r="503" spans="1:24" s="3" customFormat="1" ht="11.25" customHeight="1" x14ac:dyDescent="0.2">
      <c r="A503" s="2">
        <v>33169</v>
      </c>
      <c r="B503" s="4" t="s">
        <v>19</v>
      </c>
      <c r="C503" s="4" t="s">
        <v>9</v>
      </c>
      <c r="D503" s="4">
        <v>900492874</v>
      </c>
      <c r="E503" s="4" t="s">
        <v>49</v>
      </c>
      <c r="F503" s="4" t="s">
        <v>1000</v>
      </c>
      <c r="G503" s="4" t="s">
        <v>74</v>
      </c>
      <c r="H503" s="4" t="s">
        <v>10</v>
      </c>
      <c r="I503" s="4" t="s">
        <v>1001</v>
      </c>
      <c r="J503" s="4" t="s">
        <v>17</v>
      </c>
      <c r="K503" s="4" t="s">
        <v>18</v>
      </c>
      <c r="L503" s="4" t="s">
        <v>12</v>
      </c>
      <c r="M503" s="4">
        <v>6400123</v>
      </c>
      <c r="N503" s="4">
        <v>8442771</v>
      </c>
      <c r="O503" s="4">
        <v>2057884</v>
      </c>
      <c r="P503" s="4">
        <v>2543153</v>
      </c>
      <c r="Q503" s="4">
        <v>5899618</v>
      </c>
      <c r="R503" s="4">
        <v>1768908</v>
      </c>
      <c r="S503" s="4"/>
      <c r="T503" s="18">
        <f t="shared" si="34"/>
        <v>3.1100504207234225</v>
      </c>
      <c r="U503" s="18">
        <f t="shared" si="35"/>
        <v>0.30122254885274041</v>
      </c>
      <c r="V503" s="18"/>
      <c r="W503" s="18">
        <f t="shared" si="36"/>
        <v>0.29983432825650747</v>
      </c>
      <c r="X503" s="20">
        <f t="shared" si="37"/>
        <v>0.20951746766553303</v>
      </c>
    </row>
    <row r="504" spans="1:24" s="3" customFormat="1" ht="11.25" customHeight="1" x14ac:dyDescent="0.2">
      <c r="A504" s="2">
        <v>33747</v>
      </c>
      <c r="B504" s="4" t="s">
        <v>19</v>
      </c>
      <c r="C504" s="4" t="s">
        <v>9</v>
      </c>
      <c r="D504" s="4">
        <v>900519726</v>
      </c>
      <c r="E504" s="4" t="s">
        <v>49</v>
      </c>
      <c r="F504" s="4" t="s">
        <v>1016</v>
      </c>
      <c r="G504" s="4" t="s">
        <v>78</v>
      </c>
      <c r="H504" s="4" t="s">
        <v>105</v>
      </c>
      <c r="I504" s="4" t="s">
        <v>1017</v>
      </c>
      <c r="J504" s="4" t="s">
        <v>11</v>
      </c>
      <c r="K504" s="4" t="s">
        <v>11</v>
      </c>
      <c r="L504" s="4" t="s">
        <v>12</v>
      </c>
      <c r="M504" s="4">
        <v>7168367</v>
      </c>
      <c r="N504" s="4">
        <v>7333502</v>
      </c>
      <c r="O504" s="4">
        <v>1484025</v>
      </c>
      <c r="P504" s="4">
        <v>2552496</v>
      </c>
      <c r="Q504" s="4">
        <v>4781006</v>
      </c>
      <c r="R504" s="4">
        <v>2077494</v>
      </c>
      <c r="S504" s="4"/>
      <c r="T504" s="18">
        <f t="shared" si="34"/>
        <v>4.8303546099290777</v>
      </c>
      <c r="U504" s="18">
        <f t="shared" si="35"/>
        <v>0.34805963099212356</v>
      </c>
      <c r="V504" s="18"/>
      <c r="W504" s="18">
        <f t="shared" si="36"/>
        <v>0.43453072428689693</v>
      </c>
      <c r="X504" s="20">
        <f t="shared" si="37"/>
        <v>0.28328812073685944</v>
      </c>
    </row>
    <row r="505" spans="1:24" s="3" customFormat="1" ht="11.25" customHeight="1" x14ac:dyDescent="0.2">
      <c r="A505" s="2">
        <v>34105</v>
      </c>
      <c r="B505" s="4" t="s">
        <v>19</v>
      </c>
      <c r="C505" s="4" t="s">
        <v>9</v>
      </c>
      <c r="D505" s="4">
        <v>900535940</v>
      </c>
      <c r="E505" s="4" t="s">
        <v>49</v>
      </c>
      <c r="F505" s="4" t="s">
        <v>1025</v>
      </c>
      <c r="G505" s="4" t="s">
        <v>78</v>
      </c>
      <c r="H505" s="4" t="s">
        <v>10</v>
      </c>
      <c r="I505" s="4" t="s">
        <v>1026</v>
      </c>
      <c r="J505" s="4" t="s">
        <v>62</v>
      </c>
      <c r="K505" s="4" t="s">
        <v>63</v>
      </c>
      <c r="L505" s="4" t="s">
        <v>12</v>
      </c>
      <c r="M505" s="4">
        <v>1329925</v>
      </c>
      <c r="N505" s="4">
        <v>1660045</v>
      </c>
      <c r="O505" s="4">
        <v>80161</v>
      </c>
      <c r="P505" s="4">
        <v>642088</v>
      </c>
      <c r="Q505" s="4">
        <v>1017957</v>
      </c>
      <c r="R505" s="4">
        <v>61600</v>
      </c>
      <c r="S505" s="4"/>
      <c r="T505" s="18">
        <f t="shared" si="34"/>
        <v>16.590673769039807</v>
      </c>
      <c r="U505" s="18">
        <f t="shared" si="35"/>
        <v>0.38678951474207024</v>
      </c>
      <c r="V505" s="18"/>
      <c r="W505" s="18">
        <f t="shared" si="36"/>
        <v>6.0513361566353001E-2</v>
      </c>
      <c r="X505" s="20">
        <f t="shared" si="37"/>
        <v>3.710742781069188E-2</v>
      </c>
    </row>
    <row r="506" spans="1:24" s="3" customFormat="1" ht="11.25" customHeight="1" x14ac:dyDescent="0.2">
      <c r="A506" s="2">
        <v>34149</v>
      </c>
      <c r="B506" s="4" t="s">
        <v>19</v>
      </c>
      <c r="C506" s="4" t="s">
        <v>9</v>
      </c>
      <c r="D506" s="4">
        <v>900537099</v>
      </c>
      <c r="E506" s="4" t="s">
        <v>49</v>
      </c>
      <c r="F506" s="4" t="s">
        <v>1027</v>
      </c>
      <c r="G506" s="4" t="s">
        <v>74</v>
      </c>
      <c r="H506" s="4" t="s">
        <v>10</v>
      </c>
      <c r="I506" s="4" t="s">
        <v>1028</v>
      </c>
      <c r="J506" s="4" t="s">
        <v>11</v>
      </c>
      <c r="K506" s="4" t="s">
        <v>11</v>
      </c>
      <c r="L506" s="4" t="s">
        <v>12</v>
      </c>
      <c r="M506" s="4">
        <v>26220857</v>
      </c>
      <c r="N506" s="4">
        <v>37209616</v>
      </c>
      <c r="O506" s="4">
        <v>20892440</v>
      </c>
      <c r="P506" s="4">
        <v>27111831</v>
      </c>
      <c r="Q506" s="4">
        <v>10097785</v>
      </c>
      <c r="R506" s="4">
        <v>932474</v>
      </c>
      <c r="S506" s="4"/>
      <c r="T506" s="18">
        <f t="shared" si="34"/>
        <v>1.255040435679126</v>
      </c>
      <c r="U506" s="18">
        <f t="shared" si="35"/>
        <v>0.72862431582201759</v>
      </c>
      <c r="V506" s="18"/>
      <c r="W506" s="18">
        <f t="shared" si="36"/>
        <v>9.2344410185005915E-2</v>
      </c>
      <c r="X506" s="20">
        <f t="shared" si="37"/>
        <v>2.5060027493968226E-2</v>
      </c>
    </row>
    <row r="507" spans="1:24" s="3" customFormat="1" ht="11.25" customHeight="1" x14ac:dyDescent="0.2">
      <c r="A507" s="2">
        <v>34791</v>
      </c>
      <c r="B507" s="4" t="s">
        <v>19</v>
      </c>
      <c r="C507" s="4" t="s">
        <v>9</v>
      </c>
      <c r="D507" s="4">
        <v>900565091</v>
      </c>
      <c r="E507" s="4" t="s">
        <v>49</v>
      </c>
      <c r="F507" s="4" t="s">
        <v>1038</v>
      </c>
      <c r="G507" s="4" t="s">
        <v>74</v>
      </c>
      <c r="H507" s="4" t="s">
        <v>10</v>
      </c>
      <c r="I507" s="4" t="s">
        <v>1039</v>
      </c>
      <c r="J507" s="4" t="s">
        <v>11</v>
      </c>
      <c r="K507" s="4" t="s">
        <v>11</v>
      </c>
      <c r="L507" s="4" t="s">
        <v>12</v>
      </c>
      <c r="M507" s="4">
        <v>32182394</v>
      </c>
      <c r="N507" s="4">
        <v>43234704</v>
      </c>
      <c r="O507" s="4">
        <v>731046</v>
      </c>
      <c r="P507" s="4">
        <v>18463141</v>
      </c>
      <c r="Q507" s="4">
        <v>24771563</v>
      </c>
      <c r="R507" s="4">
        <v>2489167</v>
      </c>
      <c r="S507" s="4"/>
      <c r="T507" s="18">
        <f t="shared" si="34"/>
        <v>44.022392571739672</v>
      </c>
      <c r="U507" s="18">
        <f t="shared" si="35"/>
        <v>0.42704446409532493</v>
      </c>
      <c r="V507" s="18"/>
      <c r="W507" s="18">
        <f t="shared" si="36"/>
        <v>0.10048485838378467</v>
      </c>
      <c r="X507" s="20">
        <f t="shared" si="37"/>
        <v>5.7573355885586729E-2</v>
      </c>
    </row>
    <row r="508" spans="1:24" s="3" customFormat="1" ht="11.25" customHeight="1" x14ac:dyDescent="0.2">
      <c r="A508" s="2">
        <v>35001</v>
      </c>
      <c r="B508" s="4" t="s">
        <v>19</v>
      </c>
      <c r="C508" s="4" t="s">
        <v>9</v>
      </c>
      <c r="D508" s="4">
        <v>900573774</v>
      </c>
      <c r="E508" s="4" t="s">
        <v>49</v>
      </c>
      <c r="F508" s="4" t="s">
        <v>1040</v>
      </c>
      <c r="G508" s="4" t="s">
        <v>74</v>
      </c>
      <c r="H508" s="4" t="s">
        <v>10</v>
      </c>
      <c r="I508" s="4" t="s">
        <v>1041</v>
      </c>
      <c r="J508" s="4" t="s">
        <v>23</v>
      </c>
      <c r="K508" s="4" t="s">
        <v>136</v>
      </c>
      <c r="L508" s="4" t="s">
        <v>12</v>
      </c>
      <c r="M508" s="4">
        <v>10730839</v>
      </c>
      <c r="N508" s="4">
        <v>15860862</v>
      </c>
      <c r="O508" s="4">
        <v>1198575</v>
      </c>
      <c r="P508" s="4">
        <v>24437877</v>
      </c>
      <c r="Q508" s="4">
        <v>-8577015</v>
      </c>
      <c r="R508" s="4">
        <v>-3368157</v>
      </c>
      <c r="S508" s="4"/>
      <c r="T508" s="18">
        <f t="shared" si="34"/>
        <v>8.952997517885823</v>
      </c>
      <c r="U508" s="18">
        <f t="shared" si="35"/>
        <v>1.5407660062864175</v>
      </c>
      <c r="V508" s="18"/>
      <c r="W508" s="18">
        <f t="shared" si="36"/>
        <v>0.39269571057063557</v>
      </c>
      <c r="X508" s="20">
        <f t="shared" si="37"/>
        <v>-0.21235649109108951</v>
      </c>
    </row>
    <row r="509" spans="1:24" s="3" customFormat="1" ht="11.25" customHeight="1" x14ac:dyDescent="0.2">
      <c r="A509" s="2">
        <v>35711</v>
      </c>
      <c r="B509" s="4" t="s">
        <v>19</v>
      </c>
      <c r="C509" s="4" t="s">
        <v>9</v>
      </c>
      <c r="D509" s="4">
        <v>900606989</v>
      </c>
      <c r="E509" s="4" t="s">
        <v>49</v>
      </c>
      <c r="F509" s="4" t="s">
        <v>1046</v>
      </c>
      <c r="G509" s="4" t="s">
        <v>74</v>
      </c>
      <c r="H509" s="4" t="s">
        <v>10</v>
      </c>
      <c r="I509" s="4" t="s">
        <v>1047</v>
      </c>
      <c r="J509" s="4" t="s">
        <v>178</v>
      </c>
      <c r="K509" s="4" t="s">
        <v>179</v>
      </c>
      <c r="L509" s="4" t="s">
        <v>12</v>
      </c>
      <c r="M509" s="4">
        <v>10334943</v>
      </c>
      <c r="N509" s="4">
        <v>11870000</v>
      </c>
      <c r="O509" s="4">
        <v>699098</v>
      </c>
      <c r="P509" s="4">
        <v>6114709</v>
      </c>
      <c r="Q509" s="4">
        <v>5755291</v>
      </c>
      <c r="R509" s="4">
        <v>932038</v>
      </c>
      <c r="S509" s="4"/>
      <c r="T509" s="18">
        <f t="shared" si="34"/>
        <v>14.783253563878025</v>
      </c>
      <c r="U509" s="18">
        <f t="shared" si="35"/>
        <v>0.51513976411120477</v>
      </c>
      <c r="V509" s="18"/>
      <c r="W509" s="18">
        <f t="shared" si="36"/>
        <v>0.16194454806889869</v>
      </c>
      <c r="X509" s="20">
        <f t="shared" si="37"/>
        <v>7.852047177759057E-2</v>
      </c>
    </row>
    <row r="510" spans="1:24" s="3" customFormat="1" ht="11.25" customHeight="1" x14ac:dyDescent="0.2">
      <c r="A510" s="2">
        <v>35985</v>
      </c>
      <c r="B510" s="4" t="s">
        <v>19</v>
      </c>
      <c r="C510" s="4" t="s">
        <v>9</v>
      </c>
      <c r="D510" s="4">
        <v>900624066</v>
      </c>
      <c r="E510" s="4" t="s">
        <v>49</v>
      </c>
      <c r="F510" s="4" t="s">
        <v>1050</v>
      </c>
      <c r="G510" s="4" t="s">
        <v>74</v>
      </c>
      <c r="H510" s="4" t="s">
        <v>10</v>
      </c>
      <c r="I510" s="4" t="s">
        <v>1051</v>
      </c>
      <c r="J510" s="4" t="s">
        <v>11</v>
      </c>
      <c r="K510" s="4" t="s">
        <v>11</v>
      </c>
      <c r="L510" s="4" t="s">
        <v>12</v>
      </c>
      <c r="M510" s="4">
        <v>10803191</v>
      </c>
      <c r="N510" s="4">
        <v>11288957</v>
      </c>
      <c r="O510" s="4">
        <v>4336768</v>
      </c>
      <c r="P510" s="4">
        <v>5954977</v>
      </c>
      <c r="Q510" s="4">
        <v>5333980</v>
      </c>
      <c r="R510" s="4">
        <v>1073993</v>
      </c>
      <c r="S510" s="4"/>
      <c r="T510" s="18">
        <f t="shared" si="34"/>
        <v>2.4910696168206368</v>
      </c>
      <c r="U510" s="18">
        <f t="shared" si="35"/>
        <v>0.52750462243766183</v>
      </c>
      <c r="V510" s="18"/>
      <c r="W510" s="18">
        <f t="shared" si="36"/>
        <v>0.20134927390053955</v>
      </c>
      <c r="X510" s="20">
        <f t="shared" si="37"/>
        <v>9.5136601193538076E-2</v>
      </c>
    </row>
    <row r="511" spans="1:24" s="3" customFormat="1" ht="11.25" customHeight="1" x14ac:dyDescent="0.2">
      <c r="A511" s="2">
        <v>37143</v>
      </c>
      <c r="B511" s="4" t="s">
        <v>19</v>
      </c>
      <c r="C511" s="4" t="s">
        <v>9</v>
      </c>
      <c r="D511" s="4">
        <v>900704499</v>
      </c>
      <c r="E511" s="4" t="s">
        <v>49</v>
      </c>
      <c r="F511" s="4" t="s">
        <v>1060</v>
      </c>
      <c r="G511" s="4" t="s">
        <v>74</v>
      </c>
      <c r="H511" s="4" t="s">
        <v>683</v>
      </c>
      <c r="I511" s="4" t="s">
        <v>1061</v>
      </c>
      <c r="J511" s="4" t="s">
        <v>11</v>
      </c>
      <c r="K511" s="4" t="s">
        <v>11</v>
      </c>
      <c r="L511" s="4" t="s">
        <v>12</v>
      </c>
      <c r="M511" s="4">
        <v>3965731</v>
      </c>
      <c r="N511" s="4">
        <v>4045543</v>
      </c>
      <c r="O511" s="4">
        <v>3466556</v>
      </c>
      <c r="P511" s="4">
        <v>2312603</v>
      </c>
      <c r="Q511" s="4">
        <v>1732940</v>
      </c>
      <c r="R511" s="4">
        <v>161377</v>
      </c>
      <c r="S511" s="4"/>
      <c r="T511" s="18">
        <f t="shared" si="34"/>
        <v>1.1439973853011463</v>
      </c>
      <c r="U511" s="18">
        <f t="shared" si="35"/>
        <v>0.57164217510480053</v>
      </c>
      <c r="V511" s="18"/>
      <c r="W511" s="18">
        <f t="shared" si="36"/>
        <v>9.3123247198402717E-2</v>
      </c>
      <c r="X511" s="20">
        <f t="shared" si="37"/>
        <v>3.9890071617085764E-2</v>
      </c>
    </row>
    <row r="512" spans="1:24" s="3" customFormat="1" ht="11.25" customHeight="1" x14ac:dyDescent="0.2">
      <c r="A512" s="2">
        <v>37161</v>
      </c>
      <c r="B512" s="4" t="s">
        <v>19</v>
      </c>
      <c r="C512" s="4" t="s">
        <v>9</v>
      </c>
      <c r="D512" s="4">
        <v>900706244</v>
      </c>
      <c r="E512" s="4" t="s">
        <v>49</v>
      </c>
      <c r="F512" s="4" t="s">
        <v>1062</v>
      </c>
      <c r="G512" s="4" t="s">
        <v>74</v>
      </c>
      <c r="H512" s="4" t="s">
        <v>10</v>
      </c>
      <c r="I512" s="4" t="s">
        <v>1063</v>
      </c>
      <c r="J512" s="4" t="s">
        <v>23</v>
      </c>
      <c r="K512" s="4" t="s">
        <v>136</v>
      </c>
      <c r="L512" s="4" t="s">
        <v>12</v>
      </c>
      <c r="M512" s="4">
        <v>21708712</v>
      </c>
      <c r="N512" s="4">
        <v>21897577</v>
      </c>
      <c r="O512" s="4">
        <v>516186</v>
      </c>
      <c r="P512" s="4">
        <v>9423975</v>
      </c>
      <c r="Q512" s="4">
        <v>12473602</v>
      </c>
      <c r="R512" s="4">
        <v>3295398</v>
      </c>
      <c r="S512" s="4"/>
      <c r="T512" s="18">
        <f t="shared" si="34"/>
        <v>42.055987570371919</v>
      </c>
      <c r="U512" s="18">
        <f t="shared" si="35"/>
        <v>0.43036610854251134</v>
      </c>
      <c r="V512" s="18"/>
      <c r="W512" s="18">
        <f t="shared" si="36"/>
        <v>0.26418976651652026</v>
      </c>
      <c r="X512" s="20">
        <f t="shared" si="37"/>
        <v>0.15049144478405077</v>
      </c>
    </row>
    <row r="513" spans="1:24" s="3" customFormat="1" ht="11.25" customHeight="1" x14ac:dyDescent="0.2">
      <c r="A513" s="2">
        <v>38223</v>
      </c>
      <c r="B513" s="4" t="s">
        <v>19</v>
      </c>
      <c r="C513" s="4" t="s">
        <v>9</v>
      </c>
      <c r="D513" s="4">
        <v>900802218</v>
      </c>
      <c r="E513" s="4" t="s">
        <v>49</v>
      </c>
      <c r="F513" s="4" t="s">
        <v>1070</v>
      </c>
      <c r="G513" s="4" t="s">
        <v>74</v>
      </c>
      <c r="H513" s="4" t="s">
        <v>10</v>
      </c>
      <c r="I513" s="4" t="s">
        <v>1071</v>
      </c>
      <c r="J513" s="4" t="s">
        <v>11</v>
      </c>
      <c r="K513" s="4" t="s">
        <v>11</v>
      </c>
      <c r="L513" s="4" t="s">
        <v>12</v>
      </c>
      <c r="M513" s="4">
        <v>22644285</v>
      </c>
      <c r="N513" s="4">
        <v>23360591</v>
      </c>
      <c r="O513" s="4">
        <v>1198575</v>
      </c>
      <c r="P513" s="4">
        <v>12585757</v>
      </c>
      <c r="Q513" s="4">
        <v>10774834</v>
      </c>
      <c r="R513" s="4">
        <v>1629098</v>
      </c>
      <c r="S513" s="4"/>
      <c r="T513" s="18">
        <f t="shared" si="34"/>
        <v>18.892672548651525</v>
      </c>
      <c r="U513" s="18">
        <f t="shared" si="35"/>
        <v>0.53876021372918181</v>
      </c>
      <c r="V513" s="18"/>
      <c r="W513" s="18">
        <f t="shared" si="36"/>
        <v>0.15119471910193696</v>
      </c>
      <c r="X513" s="20">
        <f t="shared" si="37"/>
        <v>6.973701992385381E-2</v>
      </c>
    </row>
    <row r="514" spans="1:24" s="3" customFormat="1" ht="11.25" customHeight="1" x14ac:dyDescent="0.2">
      <c r="A514" s="2">
        <v>38233</v>
      </c>
      <c r="B514" s="4" t="s">
        <v>19</v>
      </c>
      <c r="C514" s="4" t="s">
        <v>9</v>
      </c>
      <c r="D514" s="4">
        <v>900803088</v>
      </c>
      <c r="E514" s="4" t="s">
        <v>49</v>
      </c>
      <c r="F514" s="4" t="s">
        <v>1072</v>
      </c>
      <c r="G514" s="4" t="s">
        <v>74</v>
      </c>
      <c r="H514" s="4" t="s">
        <v>10</v>
      </c>
      <c r="I514" s="4" t="s">
        <v>1073</v>
      </c>
      <c r="J514" s="4" t="s">
        <v>178</v>
      </c>
      <c r="K514" s="4" t="s">
        <v>1074</v>
      </c>
      <c r="L514" s="4" t="s">
        <v>12</v>
      </c>
      <c r="M514" s="4">
        <v>22185706</v>
      </c>
      <c r="N514" s="4">
        <v>26407888</v>
      </c>
      <c r="O514" s="4">
        <v>1730981</v>
      </c>
      <c r="P514" s="4">
        <v>14322042</v>
      </c>
      <c r="Q514" s="4">
        <v>12085846</v>
      </c>
      <c r="R514" s="4">
        <v>2335122</v>
      </c>
      <c r="S514" s="4"/>
      <c r="T514" s="18">
        <f t="shared" si="34"/>
        <v>12.816839699569204</v>
      </c>
      <c r="U514" s="18">
        <f t="shared" si="35"/>
        <v>0.54233954642643134</v>
      </c>
      <c r="V514" s="18"/>
      <c r="W514" s="18">
        <f t="shared" si="36"/>
        <v>0.19321129857189973</v>
      </c>
      <c r="X514" s="20">
        <f t="shared" si="37"/>
        <v>8.8425170539953815E-2</v>
      </c>
    </row>
    <row r="515" spans="1:24" s="3" customFormat="1" ht="11.25" customHeight="1" x14ac:dyDescent="0.2">
      <c r="A515" s="2">
        <v>38305</v>
      </c>
      <c r="B515" s="4" t="s">
        <v>19</v>
      </c>
      <c r="C515" s="4" t="s">
        <v>9</v>
      </c>
      <c r="D515" s="4">
        <v>900809570</v>
      </c>
      <c r="E515" s="4" t="s">
        <v>49</v>
      </c>
      <c r="F515" s="4" t="s">
        <v>1075</v>
      </c>
      <c r="G515" s="4" t="s">
        <v>74</v>
      </c>
      <c r="H515" s="4" t="s">
        <v>10</v>
      </c>
      <c r="I515" s="4" t="s">
        <v>1076</v>
      </c>
      <c r="J515" s="4" t="s">
        <v>26</v>
      </c>
      <c r="K515" s="4" t="s">
        <v>27</v>
      </c>
      <c r="L515" s="4" t="s">
        <v>12</v>
      </c>
      <c r="M515" s="4">
        <v>208342</v>
      </c>
      <c r="N515" s="4">
        <v>26756550</v>
      </c>
      <c r="O515" s="4">
        <v>3170245</v>
      </c>
      <c r="P515" s="4">
        <v>1795727</v>
      </c>
      <c r="Q515" s="4">
        <v>24960823</v>
      </c>
      <c r="R515" s="4">
        <v>-28272</v>
      </c>
      <c r="S515" s="4"/>
      <c r="T515" s="18">
        <f t="shared" si="34"/>
        <v>6.5717949243670443E-2</v>
      </c>
      <c r="U515" s="18">
        <f t="shared" si="35"/>
        <v>6.7113547897617587E-2</v>
      </c>
      <c r="V515" s="18"/>
      <c r="W515" s="18">
        <f t="shared" si="36"/>
        <v>-1.1326549609361838E-3</v>
      </c>
      <c r="X515" s="20">
        <f t="shared" si="37"/>
        <v>-1.0566384679639191E-3</v>
      </c>
    </row>
    <row r="516" spans="1:24" s="3" customFormat="1" ht="11.25" customHeight="1" x14ac:dyDescent="0.2">
      <c r="A516" s="2">
        <v>38339</v>
      </c>
      <c r="B516" s="4" t="s">
        <v>19</v>
      </c>
      <c r="C516" s="4" t="s">
        <v>9</v>
      </c>
      <c r="D516" s="4">
        <v>900812558</v>
      </c>
      <c r="E516" s="4" t="s">
        <v>49</v>
      </c>
      <c r="F516" s="4" t="s">
        <v>1077</v>
      </c>
      <c r="G516" s="4" t="s">
        <v>74</v>
      </c>
      <c r="H516" s="4" t="s">
        <v>10</v>
      </c>
      <c r="I516" s="4" t="s">
        <v>1078</v>
      </c>
      <c r="J516" s="4" t="s">
        <v>26</v>
      </c>
      <c r="K516" s="4" t="s">
        <v>27</v>
      </c>
      <c r="L516" s="4" t="s">
        <v>12</v>
      </c>
      <c r="M516" s="4">
        <v>21502429</v>
      </c>
      <c r="N516" s="4">
        <v>38427999</v>
      </c>
      <c r="O516" s="4">
        <v>699098</v>
      </c>
      <c r="P516" s="4">
        <v>8112660</v>
      </c>
      <c r="Q516" s="4">
        <v>30315339</v>
      </c>
      <c r="R516" s="4">
        <v>12329668</v>
      </c>
      <c r="S516" s="4"/>
      <c r="T516" s="18">
        <f t="shared" si="34"/>
        <v>30.757388806719515</v>
      </c>
      <c r="U516" s="18">
        <f t="shared" si="35"/>
        <v>0.21111325624839325</v>
      </c>
      <c r="V516" s="18"/>
      <c r="W516" s="18">
        <f t="shared" si="36"/>
        <v>0.40671384212460893</v>
      </c>
      <c r="X516" s="20">
        <f t="shared" si="37"/>
        <v>0.32085115855238783</v>
      </c>
    </row>
    <row r="517" spans="1:24" s="3" customFormat="1" ht="11.25" customHeight="1" x14ac:dyDescent="0.2">
      <c r="A517" s="2">
        <v>39275</v>
      </c>
      <c r="B517" s="4" t="s">
        <v>19</v>
      </c>
      <c r="C517" s="4" t="s">
        <v>9</v>
      </c>
      <c r="D517" s="4">
        <v>900924778</v>
      </c>
      <c r="E517" s="4" t="s">
        <v>49</v>
      </c>
      <c r="F517" s="4" t="s">
        <v>1087</v>
      </c>
      <c r="G517" s="4" t="s">
        <v>78</v>
      </c>
      <c r="H517" s="4" t="s">
        <v>10</v>
      </c>
      <c r="I517" s="4" t="s">
        <v>1088</v>
      </c>
      <c r="J517" s="4" t="s">
        <v>1089</v>
      </c>
      <c r="K517" s="4" t="s">
        <v>1090</v>
      </c>
      <c r="L517" s="4" t="s">
        <v>12</v>
      </c>
      <c r="M517" s="4">
        <v>46885</v>
      </c>
      <c r="N517" s="4">
        <v>254939</v>
      </c>
      <c r="O517" s="4">
        <v>80161</v>
      </c>
      <c r="P517" s="4">
        <v>2118013</v>
      </c>
      <c r="Q517" s="4">
        <v>-1863074</v>
      </c>
      <c r="R517" s="4">
        <v>-16297</v>
      </c>
      <c r="S517" s="4"/>
      <c r="T517" s="18">
        <f t="shared" si="34"/>
        <v>0.58488541809608163</v>
      </c>
      <c r="U517" s="18">
        <f t="shared" si="35"/>
        <v>8.3079207182894734</v>
      </c>
      <c r="V517" s="18"/>
      <c r="W517" s="18">
        <f t="shared" si="36"/>
        <v>8.7473712799384252E-3</v>
      </c>
      <c r="X517" s="20">
        <f t="shared" si="37"/>
        <v>-6.3925095807232324E-2</v>
      </c>
    </row>
    <row r="518" spans="1:24" s="3" customFormat="1" ht="11.25" customHeight="1" x14ac:dyDescent="0.2">
      <c r="A518" s="2">
        <v>39807</v>
      </c>
      <c r="B518" s="4" t="s">
        <v>19</v>
      </c>
      <c r="C518" s="4" t="s">
        <v>9</v>
      </c>
      <c r="D518" s="4">
        <v>900983380</v>
      </c>
      <c r="E518" s="4" t="s">
        <v>49</v>
      </c>
      <c r="F518" s="4" t="s">
        <v>1095</v>
      </c>
      <c r="G518" s="4" t="s">
        <v>74</v>
      </c>
      <c r="H518" s="4" t="s">
        <v>10</v>
      </c>
      <c r="I518" s="4" t="s">
        <v>1096</v>
      </c>
      <c r="J518" s="4" t="s">
        <v>17</v>
      </c>
      <c r="K518" s="4" t="s">
        <v>629</v>
      </c>
      <c r="L518" s="4" t="s">
        <v>12</v>
      </c>
      <c r="M518" s="4">
        <v>9125449</v>
      </c>
      <c r="N518" s="4">
        <v>10790106</v>
      </c>
      <c r="O518" s="4">
        <v>516186</v>
      </c>
      <c r="P518" s="4">
        <v>8345172</v>
      </c>
      <c r="Q518" s="4">
        <v>2444934</v>
      </c>
      <c r="R518" s="4">
        <v>820425</v>
      </c>
      <c r="S518" s="4"/>
      <c r="T518" s="18">
        <f t="shared" si="34"/>
        <v>17.678606161344941</v>
      </c>
      <c r="U518" s="18">
        <f t="shared" si="35"/>
        <v>0.77340964027600845</v>
      </c>
      <c r="V518" s="18"/>
      <c r="W518" s="18">
        <f t="shared" si="36"/>
        <v>0.33556120533315009</v>
      </c>
      <c r="X518" s="20">
        <f t="shared" si="37"/>
        <v>7.6034934225854681E-2</v>
      </c>
    </row>
    <row r="519" spans="1:24" s="3" customFormat="1" ht="11.25" customHeight="1" x14ac:dyDescent="0.2">
      <c r="A519" s="2">
        <v>42227</v>
      </c>
      <c r="B519" s="4" t="s">
        <v>19</v>
      </c>
      <c r="C519" s="4" t="s">
        <v>9</v>
      </c>
      <c r="D519" s="4">
        <v>901250883</v>
      </c>
      <c r="E519" s="4" t="s">
        <v>49</v>
      </c>
      <c r="F519" s="4" t="s">
        <v>1097</v>
      </c>
      <c r="G519" s="4" t="s">
        <v>74</v>
      </c>
      <c r="H519" s="4" t="s">
        <v>10</v>
      </c>
      <c r="I519" s="4" t="s">
        <v>1098</v>
      </c>
      <c r="J519" s="4" t="s">
        <v>11</v>
      </c>
      <c r="K519" s="4" t="s">
        <v>11</v>
      </c>
      <c r="L519" s="4" t="s">
        <v>12</v>
      </c>
      <c r="M519" s="4">
        <v>76321437</v>
      </c>
      <c r="N519" s="4">
        <v>76336953</v>
      </c>
      <c r="O519" s="4">
        <v>2057884</v>
      </c>
      <c r="P519" s="4">
        <v>62417614</v>
      </c>
      <c r="Q519" s="4">
        <v>13919339</v>
      </c>
      <c r="R519" s="4">
        <v>3076852</v>
      </c>
      <c r="S519" s="4"/>
      <c r="T519" s="18">
        <f t="shared" si="34"/>
        <v>37.087336798381251</v>
      </c>
      <c r="U519" s="18">
        <f t="shared" si="35"/>
        <v>0.81765922724214579</v>
      </c>
      <c r="V519" s="18"/>
      <c r="W519" s="18">
        <f t="shared" si="36"/>
        <v>0.22104871502878118</v>
      </c>
      <c r="X519" s="20">
        <f t="shared" si="37"/>
        <v>4.0306193515478671E-2</v>
      </c>
    </row>
    <row r="521" spans="1:24" x14ac:dyDescent="0.2">
      <c r="F521" s="13"/>
      <c r="G521" s="26" t="s">
        <v>67</v>
      </c>
      <c r="H521" s="24" t="s">
        <v>68</v>
      </c>
      <c r="L521" s="37"/>
      <c r="M521" s="35"/>
      <c r="N521" s="35"/>
      <c r="O521" s="35"/>
      <c r="P521" s="35"/>
      <c r="Q521" s="35"/>
      <c r="R521" s="35"/>
      <c r="S521" s="35"/>
      <c r="T521" s="38"/>
      <c r="U521" s="27" t="s">
        <v>69</v>
      </c>
      <c r="V521" s="41">
        <v>0.2</v>
      </c>
      <c r="W521" s="13" t="s">
        <v>48</v>
      </c>
      <c r="X521" s="17">
        <f>COUNT(A12:A519)+3</f>
        <v>507</v>
      </c>
    </row>
    <row r="522" spans="1:24" x14ac:dyDescent="0.2">
      <c r="F522" s="13" t="s">
        <v>64</v>
      </c>
      <c r="G522" s="21">
        <f>COUNTIF(B12:B519,"Pymes-Individuales")+COUNTIF(B12:B519,"Pymes-Separados")</f>
        <v>398</v>
      </c>
      <c r="H522" s="22">
        <f>G522/$G$524</f>
        <v>0.78968253968253965</v>
      </c>
      <c r="L522" s="35"/>
      <c r="M522" s="35"/>
      <c r="N522" s="35"/>
      <c r="O522" s="35"/>
      <c r="P522" s="35"/>
      <c r="Q522" s="35"/>
      <c r="R522" s="35"/>
      <c r="S522" s="35"/>
      <c r="T522" s="35"/>
      <c r="U522" s="13" t="s">
        <v>70</v>
      </c>
      <c r="V522" s="13">
        <f>354*V521</f>
        <v>70.8</v>
      </c>
    </row>
    <row r="523" spans="1:24" x14ac:dyDescent="0.2">
      <c r="F523" s="13" t="s">
        <v>65</v>
      </c>
      <c r="G523" s="21">
        <f>COUNTIF(B12:B519,"Plenas-Individuales")+COUNTIF(B12:B519,"Plenas-Separados")</f>
        <v>106</v>
      </c>
      <c r="H523" s="22">
        <f>G523/$G$524</f>
        <v>0.21031746031746032</v>
      </c>
      <c r="L523" s="35"/>
      <c r="M523" s="35"/>
      <c r="N523" s="35"/>
      <c r="O523" s="35"/>
      <c r="P523" s="35"/>
      <c r="Q523" s="35"/>
      <c r="R523" s="35"/>
      <c r="S523" s="35"/>
      <c r="T523" s="36"/>
      <c r="U523" s="4" t="s">
        <v>71</v>
      </c>
      <c r="V523" s="29">
        <f>AVERAGE(V83:V294)</f>
        <v>3.4254798747154291</v>
      </c>
    </row>
    <row r="524" spans="1:24" x14ac:dyDescent="0.2">
      <c r="F524" s="23" t="s">
        <v>66</v>
      </c>
      <c r="G524" s="24">
        <f>SUM(G522:G523)</f>
        <v>504</v>
      </c>
      <c r="H524" s="25">
        <f>SUM(H522:H523)</f>
        <v>1</v>
      </c>
      <c r="L524" s="35"/>
      <c r="M524" s="35"/>
      <c r="N524" s="35"/>
      <c r="O524" s="35"/>
      <c r="P524" s="35"/>
      <c r="Q524" s="35"/>
      <c r="R524" s="35"/>
      <c r="S524" s="35"/>
      <c r="T524" s="36"/>
      <c r="U524" s="13" t="s">
        <v>72</v>
      </c>
      <c r="V524" s="18">
        <f>STDEVA(V83:V294)</f>
        <v>2.1599500833223622</v>
      </c>
    </row>
    <row r="525" spans="1:24" x14ac:dyDescent="0.2">
      <c r="L525" s="35"/>
      <c r="M525" s="35"/>
      <c r="N525" s="35"/>
      <c r="O525" s="35"/>
      <c r="P525" s="35"/>
      <c r="Q525" s="35"/>
      <c r="R525" s="35"/>
      <c r="S525" s="35"/>
      <c r="T525" s="36"/>
      <c r="U525" s="34" t="s">
        <v>1134</v>
      </c>
      <c r="V525" s="17">
        <f>+V523-V524</f>
        <v>1.265529791393067</v>
      </c>
    </row>
    <row r="526" spans="1:24" x14ac:dyDescent="0.2">
      <c r="L526" s="35"/>
      <c r="M526" s="35"/>
      <c r="N526" s="35"/>
      <c r="O526" s="35"/>
      <c r="P526" s="35"/>
      <c r="Q526" s="35"/>
      <c r="R526" s="35"/>
      <c r="S526" s="35"/>
      <c r="T526" s="35"/>
    </row>
    <row r="527" spans="1:24" x14ac:dyDescent="0.2">
      <c r="L527" s="35"/>
      <c r="M527" s="35"/>
      <c r="N527" s="35"/>
      <c r="O527" s="35"/>
      <c r="P527" s="35"/>
      <c r="Q527" s="35"/>
      <c r="R527" s="35"/>
      <c r="S527" s="35"/>
      <c r="T527" s="36"/>
      <c r="U527" s="13" t="s">
        <v>20</v>
      </c>
      <c r="V527" s="18">
        <f>AVERAGE(V12:V519)</f>
        <v>51.930243579249357</v>
      </c>
    </row>
    <row r="528" spans="1:24" x14ac:dyDescent="0.2">
      <c r="L528" s="35"/>
      <c r="M528" s="35"/>
      <c r="N528" s="35"/>
      <c r="O528" s="35"/>
      <c r="P528" s="35"/>
      <c r="Q528" s="35"/>
      <c r="R528" s="35"/>
      <c r="S528" s="35"/>
      <c r="T528" s="39"/>
      <c r="U528" s="13" t="s">
        <v>45</v>
      </c>
      <c r="V528" s="40">
        <f>STDEVA(V12:V519)</f>
        <v>477.0584296176695</v>
      </c>
    </row>
    <row r="529" spans="12:21" x14ac:dyDescent="0.2">
      <c r="L529" s="35"/>
      <c r="M529" s="35"/>
      <c r="N529" s="35"/>
      <c r="O529" s="35"/>
      <c r="P529" s="35"/>
      <c r="Q529" s="35"/>
      <c r="R529" s="35"/>
      <c r="S529" s="35"/>
      <c r="T529" s="36"/>
      <c r="U529" s="35"/>
    </row>
  </sheetData>
  <autoFilter ref="A11:X519">
    <sortState ref="A12:X519">
      <sortCondition ref="V11:V519"/>
    </sortState>
  </autoFilter>
  <mergeCells count="9">
    <mergeCell ref="L3:L4"/>
    <mergeCell ref="T3:V3"/>
    <mergeCell ref="W3:X3"/>
    <mergeCell ref="I5:I9"/>
    <mergeCell ref="J5:J9"/>
    <mergeCell ref="K5:K9"/>
    <mergeCell ref="I3:I4"/>
    <mergeCell ref="J3:J4"/>
    <mergeCell ref="K3:K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9"/>
  <sheetViews>
    <sheetView topLeftCell="C500" workbookViewId="0">
      <selection activeCell="C9" sqref="A1:XFD9"/>
    </sheetView>
  </sheetViews>
  <sheetFormatPr baseColWidth="10" defaultRowHeight="11.25" x14ac:dyDescent="0.2"/>
  <cols>
    <col min="1" max="1" width="11.5703125" style="1" customWidth="1"/>
    <col min="2" max="3" width="11.42578125" style="1"/>
    <col min="4" max="4" width="11.5703125" style="1" customWidth="1"/>
    <col min="5" max="11" width="11.42578125" style="1"/>
    <col min="12" max="12" width="14.7109375" style="1" customWidth="1"/>
    <col min="13" max="13" width="22.5703125" style="1" hidden="1" customWidth="1"/>
    <col min="14" max="14" width="15.7109375" style="1" hidden="1" customWidth="1"/>
    <col min="15" max="15" width="22.42578125" style="1" hidden="1" customWidth="1"/>
    <col min="16" max="16" width="13.85546875" style="1" hidden="1" customWidth="1"/>
    <col min="17" max="17" width="16.42578125" style="1" hidden="1" customWidth="1"/>
    <col min="18" max="18" width="27.5703125" style="1" hidden="1" customWidth="1"/>
    <col min="19" max="19" width="17.42578125" style="1" hidden="1" customWidth="1"/>
    <col min="20" max="20" width="17.5703125" style="5" customWidth="1"/>
    <col min="21" max="21" width="16.140625" style="1" customWidth="1"/>
    <col min="22" max="22" width="11.5703125" style="1" customWidth="1"/>
    <col min="23" max="24" width="12" style="1" customWidth="1"/>
    <col min="25" max="16384" width="11.42578125" style="1"/>
  </cols>
  <sheetData>
    <row r="1" spans="1:24" hidden="1" x14ac:dyDescent="0.2">
      <c r="T1" s="1"/>
    </row>
    <row r="2" spans="1:24" hidden="1" x14ac:dyDescent="0.2">
      <c r="T2" s="1"/>
    </row>
    <row r="3" spans="1:24" hidden="1" x14ac:dyDescent="0.2">
      <c r="I3" s="49" t="s">
        <v>37</v>
      </c>
      <c r="J3" s="49" t="s">
        <v>38</v>
      </c>
      <c r="K3" s="49" t="s">
        <v>39</v>
      </c>
      <c r="L3" s="47" t="s">
        <v>40</v>
      </c>
      <c r="M3" s="31"/>
      <c r="N3" s="31"/>
      <c r="O3" s="31"/>
      <c r="P3" s="31"/>
      <c r="Q3" s="31"/>
      <c r="R3" s="31"/>
      <c r="S3" s="31"/>
      <c r="T3" s="47" t="s">
        <v>41</v>
      </c>
      <c r="U3" s="47"/>
      <c r="V3" s="47"/>
      <c r="W3" s="47" t="s">
        <v>42</v>
      </c>
      <c r="X3" s="47"/>
    </row>
    <row r="4" spans="1:24" ht="33.75" hidden="1" x14ac:dyDescent="0.2">
      <c r="I4" s="49"/>
      <c r="J4" s="49"/>
      <c r="K4" s="49"/>
      <c r="L4" s="47"/>
      <c r="M4" s="19"/>
      <c r="N4" s="19"/>
      <c r="O4" s="19"/>
      <c r="P4" s="19"/>
      <c r="Q4" s="19"/>
      <c r="R4" s="19"/>
      <c r="S4" s="19"/>
      <c r="T4" s="12" t="s">
        <v>32</v>
      </c>
      <c r="U4" s="12" t="s">
        <v>33</v>
      </c>
      <c r="V4" s="12" t="s">
        <v>34</v>
      </c>
      <c r="W4" s="12" t="s">
        <v>35</v>
      </c>
      <c r="X4" s="12" t="s">
        <v>36</v>
      </c>
    </row>
    <row r="5" spans="1:24" hidden="1" x14ac:dyDescent="0.2">
      <c r="I5" s="48" t="s">
        <v>43</v>
      </c>
      <c r="J5" s="48" t="s">
        <v>44</v>
      </c>
      <c r="K5" s="48" t="s">
        <v>1138</v>
      </c>
      <c r="L5" s="13" t="s">
        <v>45</v>
      </c>
      <c r="M5" s="13"/>
      <c r="N5" s="13"/>
      <c r="O5" s="13"/>
      <c r="P5" s="13"/>
      <c r="Q5" s="13"/>
      <c r="R5" s="13"/>
      <c r="S5" s="13"/>
      <c r="T5" s="14">
        <f>STDEVA(T12:T519)</f>
        <v>51.42487803229411</v>
      </c>
      <c r="U5" s="14">
        <f>STDEVA(U12:U519)</f>
        <v>0.44990255260813433</v>
      </c>
      <c r="V5" s="14">
        <f>STDEVA(V12:V519)</f>
        <v>477.05842961766928</v>
      </c>
      <c r="W5" s="14">
        <f>STDEVA(W12:W519)</f>
        <v>20.779759731509497</v>
      </c>
      <c r="X5" s="14">
        <f>STDEVA(X12:X519)</f>
        <v>0.12806425936362129</v>
      </c>
    </row>
    <row r="6" spans="1:24" hidden="1" x14ac:dyDescent="0.2">
      <c r="I6" s="48"/>
      <c r="J6" s="48"/>
      <c r="K6" s="48"/>
      <c r="L6" s="13" t="s">
        <v>20</v>
      </c>
      <c r="M6" s="13"/>
      <c r="N6" s="13"/>
      <c r="O6" s="13"/>
      <c r="P6" s="13"/>
      <c r="Q6" s="13"/>
      <c r="R6" s="13"/>
      <c r="S6" s="13"/>
      <c r="T6" s="15">
        <f>AVERAGE(T12:T519)</f>
        <v>16.764095885427533</v>
      </c>
      <c r="U6" s="15">
        <f>AVERAGE(U12:U519)</f>
        <v>0.53227755552116052</v>
      </c>
      <c r="V6" s="15">
        <f>AVERAGE(V12:V519)</f>
        <v>51.930243579249364</v>
      </c>
      <c r="W6" s="15">
        <f>AVERAGE(W12:W519)</f>
        <v>1.0817844813869781</v>
      </c>
      <c r="X6" s="15">
        <f>AVERAGE(X12:X519)</f>
        <v>9.5184486567051446E-2</v>
      </c>
    </row>
    <row r="7" spans="1:24" hidden="1" x14ac:dyDescent="0.2">
      <c r="I7" s="48"/>
      <c r="J7" s="48"/>
      <c r="K7" s="48"/>
      <c r="L7" s="4" t="s">
        <v>29</v>
      </c>
      <c r="M7" s="4"/>
      <c r="N7" s="4"/>
      <c r="O7" s="4"/>
      <c r="P7" s="4"/>
      <c r="Q7" s="4"/>
      <c r="R7" s="4"/>
      <c r="S7" s="4"/>
      <c r="T7" s="15">
        <f>MEDIAN(T12:T519)</f>
        <v>3.359354057960704</v>
      </c>
      <c r="U7" s="15">
        <f>MEDIAN(U12:U519)</f>
        <v>0.51327552115708719</v>
      </c>
      <c r="V7" s="15">
        <f>MEDIAN(V12:V519)</f>
        <v>2.7602120837384789</v>
      </c>
      <c r="W7" s="15">
        <f>MEDIAN(W12:W519)</f>
        <v>0.18554601266594112</v>
      </c>
      <c r="X7" s="15">
        <f>MEDIAN(X12:X519)</f>
        <v>8.6265277959185843E-2</v>
      </c>
    </row>
    <row r="8" spans="1:24" hidden="1" x14ac:dyDescent="0.2">
      <c r="I8" s="48"/>
      <c r="J8" s="48"/>
      <c r="K8" s="48"/>
      <c r="L8" s="13" t="s">
        <v>46</v>
      </c>
      <c r="M8" s="13"/>
      <c r="N8" s="13"/>
      <c r="O8" s="13"/>
      <c r="P8" s="13"/>
      <c r="Q8" s="13"/>
      <c r="R8" s="13"/>
      <c r="S8" s="13"/>
      <c r="T8" s="14">
        <f>MIN(T12:T519)</f>
        <v>4.337331395177238E-2</v>
      </c>
      <c r="U8" s="14">
        <f>MIN(U12:U519)</f>
        <v>1.3063695046788221E-3</v>
      </c>
      <c r="V8" s="14">
        <f>MIN(V12:V519)</f>
        <v>-310.41869158878507</v>
      </c>
      <c r="W8" s="14">
        <f>MIN(W12:W519)</f>
        <v>-55.700284437220645</v>
      </c>
      <c r="X8" s="14">
        <f>MIN(X12:X519)</f>
        <v>-0.48545942109669493</v>
      </c>
    </row>
    <row r="9" spans="1:24" hidden="1" x14ac:dyDescent="0.2">
      <c r="I9" s="48"/>
      <c r="J9" s="48"/>
      <c r="K9" s="48"/>
      <c r="L9" s="13" t="s">
        <v>47</v>
      </c>
      <c r="M9" s="13"/>
      <c r="N9" s="13"/>
      <c r="O9" s="13"/>
      <c r="P9" s="13"/>
      <c r="Q9" s="13"/>
      <c r="R9" s="13"/>
      <c r="S9" s="13"/>
      <c r="T9" s="14">
        <f>MAX(T12:T519)</f>
        <v>611.76962020127485</v>
      </c>
      <c r="U9" s="14">
        <f>MAX(U12:U519)</f>
        <v>8.3079207182894734</v>
      </c>
      <c r="V9" s="14">
        <f>MAX(V12:V519)</f>
        <v>6339.9448979591834</v>
      </c>
      <c r="W9" s="14">
        <f>MAX(W12:W519)</f>
        <v>464.2908953532301</v>
      </c>
      <c r="X9" s="14">
        <f>MAX(X12:X519)</f>
        <v>0.86537468854688426</v>
      </c>
    </row>
    <row r="10" spans="1:24" x14ac:dyDescent="0.2">
      <c r="T10" s="5">
        <v>2.02</v>
      </c>
      <c r="U10" s="5">
        <v>0.56000000000000005</v>
      </c>
      <c r="V10" s="5">
        <v>1.91</v>
      </c>
      <c r="W10" s="1">
        <v>0.12</v>
      </c>
      <c r="X10" s="1">
        <v>0.06</v>
      </c>
    </row>
    <row r="11" spans="1:24" ht="67.5" x14ac:dyDescent="0.2">
      <c r="A11" s="6"/>
      <c r="B11" s="6" t="s">
        <v>30</v>
      </c>
      <c r="C11" s="6" t="s">
        <v>31</v>
      </c>
      <c r="D11" s="6" t="s">
        <v>0</v>
      </c>
      <c r="E11" s="6" t="s">
        <v>2</v>
      </c>
      <c r="F11" s="6" t="s">
        <v>1</v>
      </c>
      <c r="G11" s="6" t="s">
        <v>3</v>
      </c>
      <c r="H11" s="6" t="s">
        <v>4</v>
      </c>
      <c r="I11" s="6" t="s">
        <v>5</v>
      </c>
      <c r="J11" s="6" t="s">
        <v>6</v>
      </c>
      <c r="K11" s="6" t="s">
        <v>7</v>
      </c>
      <c r="L11" s="6" t="s">
        <v>8</v>
      </c>
      <c r="M11" s="6" t="s">
        <v>50</v>
      </c>
      <c r="N11" s="6" t="s">
        <v>51</v>
      </c>
      <c r="O11" s="6" t="s">
        <v>52</v>
      </c>
      <c r="P11" s="6" t="s">
        <v>53</v>
      </c>
      <c r="Q11" s="6" t="s">
        <v>54</v>
      </c>
      <c r="R11" s="6" t="s">
        <v>55</v>
      </c>
      <c r="S11" s="6" t="s">
        <v>56</v>
      </c>
      <c r="T11" s="7" t="s">
        <v>32</v>
      </c>
      <c r="U11" s="8" t="s">
        <v>33</v>
      </c>
      <c r="V11" s="9" t="s">
        <v>34</v>
      </c>
      <c r="W11" s="10" t="s">
        <v>35</v>
      </c>
      <c r="X11" s="11" t="s">
        <v>36</v>
      </c>
    </row>
    <row r="12" spans="1:24" s="3" customFormat="1" ht="11.25" customHeight="1" x14ac:dyDescent="0.2">
      <c r="A12" s="2">
        <v>13939</v>
      </c>
      <c r="B12" s="4" t="s">
        <v>19</v>
      </c>
      <c r="C12" s="4" t="s">
        <v>9</v>
      </c>
      <c r="D12" s="4">
        <v>830507646</v>
      </c>
      <c r="E12" s="4" t="s">
        <v>49</v>
      </c>
      <c r="F12" s="4" t="s">
        <v>625</v>
      </c>
      <c r="G12" s="4" t="s">
        <v>78</v>
      </c>
      <c r="H12" s="4" t="s">
        <v>10</v>
      </c>
      <c r="I12" s="4" t="s">
        <v>626</v>
      </c>
      <c r="J12" s="4" t="s">
        <v>178</v>
      </c>
      <c r="K12" s="4" t="s">
        <v>436</v>
      </c>
      <c r="L12" s="4" t="s">
        <v>12</v>
      </c>
      <c r="M12" s="4">
        <v>928736</v>
      </c>
      <c r="N12" s="4">
        <v>2823684</v>
      </c>
      <c r="O12" s="4">
        <v>4336768</v>
      </c>
      <c r="P12" s="4">
        <v>2799074</v>
      </c>
      <c r="Q12" s="4">
        <v>24610</v>
      </c>
      <c r="R12" s="4">
        <v>-1370784</v>
      </c>
      <c r="S12" s="4"/>
      <c r="T12" s="18">
        <f t="shared" ref="T12:T75" si="0">M12/O12</f>
        <v>0.21415395059177711</v>
      </c>
      <c r="U12" s="18">
        <f t="shared" ref="U12:U75" si="1">P12/N12</f>
        <v>0.99128443551048917</v>
      </c>
      <c r="V12" s="18"/>
      <c r="W12" s="28">
        <f t="shared" ref="W12:W75" si="2">R12/Q12</f>
        <v>-55.700284437220645</v>
      </c>
      <c r="X12" s="20">
        <f t="shared" ref="X12:X75" si="3">R12/N12</f>
        <v>-0.48545942109669493</v>
      </c>
    </row>
    <row r="13" spans="1:24" s="3" customFormat="1" ht="11.25" customHeight="1" x14ac:dyDescent="0.2">
      <c r="A13" s="2">
        <v>1391</v>
      </c>
      <c r="B13" s="4" t="s">
        <v>21</v>
      </c>
      <c r="C13" s="4" t="s">
        <v>9</v>
      </c>
      <c r="D13" s="4">
        <v>830041688</v>
      </c>
      <c r="E13" s="4" t="s">
        <v>49</v>
      </c>
      <c r="F13" s="4" t="s">
        <v>111</v>
      </c>
      <c r="G13" s="4" t="s">
        <v>74</v>
      </c>
      <c r="H13" s="4" t="s">
        <v>10</v>
      </c>
      <c r="I13" s="4" t="s">
        <v>112</v>
      </c>
      <c r="J13" s="4" t="s">
        <v>11</v>
      </c>
      <c r="K13" s="4" t="s">
        <v>11</v>
      </c>
      <c r="L13" s="4" t="s">
        <v>12</v>
      </c>
      <c r="M13" s="4">
        <v>12786948</v>
      </c>
      <c r="N13" s="4">
        <v>14662001</v>
      </c>
      <c r="O13" s="4">
        <v>14734084</v>
      </c>
      <c r="P13" s="4">
        <v>15296867</v>
      </c>
      <c r="Q13" s="4">
        <v>-634866</v>
      </c>
      <c r="R13" s="4">
        <v>2346382</v>
      </c>
      <c r="S13" s="4">
        <v>1512741</v>
      </c>
      <c r="T13" s="18">
        <f t="shared" si="0"/>
        <v>0.86784818112887097</v>
      </c>
      <c r="U13" s="18">
        <f t="shared" si="1"/>
        <v>1.0433000925317084</v>
      </c>
      <c r="V13" s="18">
        <f>R13/S13</f>
        <v>1.5510797948888806</v>
      </c>
      <c r="W13" s="28">
        <f t="shared" si="2"/>
        <v>-3.6958696795859285</v>
      </c>
      <c r="X13" s="20">
        <f t="shared" si="3"/>
        <v>0.1600314991112059</v>
      </c>
    </row>
    <row r="14" spans="1:24" s="3" customFormat="1" ht="11.25" customHeight="1" x14ac:dyDescent="0.2">
      <c r="A14" s="2">
        <v>26111</v>
      </c>
      <c r="B14" s="4" t="s">
        <v>19</v>
      </c>
      <c r="C14" s="4" t="s">
        <v>9</v>
      </c>
      <c r="D14" s="4">
        <v>900238756</v>
      </c>
      <c r="E14" s="4" t="s">
        <v>49</v>
      </c>
      <c r="F14" s="4" t="s">
        <v>856</v>
      </c>
      <c r="G14" s="4" t="s">
        <v>74</v>
      </c>
      <c r="H14" s="4" t="s">
        <v>105</v>
      </c>
      <c r="I14" s="4" t="s">
        <v>857</v>
      </c>
      <c r="J14" s="4" t="s">
        <v>23</v>
      </c>
      <c r="K14" s="4" t="s">
        <v>194</v>
      </c>
      <c r="L14" s="4" t="s">
        <v>12</v>
      </c>
      <c r="M14" s="4">
        <v>10658368</v>
      </c>
      <c r="N14" s="4">
        <v>11100156</v>
      </c>
      <c r="O14" s="4">
        <v>80161</v>
      </c>
      <c r="P14" s="4">
        <v>9902631</v>
      </c>
      <c r="Q14" s="4">
        <v>1197525</v>
      </c>
      <c r="R14" s="4">
        <v>-1872011</v>
      </c>
      <c r="S14" s="4"/>
      <c r="T14" s="18">
        <f t="shared" si="0"/>
        <v>132.96201394693179</v>
      </c>
      <c r="U14" s="18">
        <f t="shared" si="1"/>
        <v>0.89211638106707691</v>
      </c>
      <c r="V14" s="18"/>
      <c r="W14" s="28">
        <f t="shared" si="2"/>
        <v>-1.5632333354209724</v>
      </c>
      <c r="X14" s="20">
        <f t="shared" si="3"/>
        <v>-0.16864726946179856</v>
      </c>
    </row>
    <row r="15" spans="1:24" s="3" customFormat="1" ht="11.25" customHeight="1" x14ac:dyDescent="0.2">
      <c r="A15" s="2">
        <v>5447</v>
      </c>
      <c r="B15" s="4" t="s">
        <v>21</v>
      </c>
      <c r="C15" s="4" t="s">
        <v>9</v>
      </c>
      <c r="D15" s="4">
        <v>901123428</v>
      </c>
      <c r="E15" s="4" t="s">
        <v>49</v>
      </c>
      <c r="F15" s="4" t="s">
        <v>262</v>
      </c>
      <c r="G15" s="4" t="s">
        <v>74</v>
      </c>
      <c r="H15" s="4" t="s">
        <v>10</v>
      </c>
      <c r="I15" s="4" t="s">
        <v>263</v>
      </c>
      <c r="J15" s="4" t="s">
        <v>11</v>
      </c>
      <c r="K15" s="4" t="s">
        <v>11</v>
      </c>
      <c r="L15" s="4" t="s">
        <v>12</v>
      </c>
      <c r="M15" s="4">
        <v>92703186</v>
      </c>
      <c r="N15" s="4">
        <v>121997786</v>
      </c>
      <c r="O15" s="4">
        <v>117996964</v>
      </c>
      <c r="P15" s="4">
        <v>117996964</v>
      </c>
      <c r="Q15" s="4">
        <v>4000822</v>
      </c>
      <c r="R15" s="4">
        <v>-5161103</v>
      </c>
      <c r="S15" s="4">
        <v>2573691</v>
      </c>
      <c r="T15" s="18">
        <f t="shared" si="0"/>
        <v>0.78564043393523242</v>
      </c>
      <c r="U15" s="18">
        <f t="shared" si="1"/>
        <v>0.96720578191476358</v>
      </c>
      <c r="V15" s="18">
        <f>R15/S15</f>
        <v>-2.0053312538296169</v>
      </c>
      <c r="W15" s="28">
        <f t="shared" si="2"/>
        <v>-1.2900106528108475</v>
      </c>
      <c r="X15" s="20">
        <f t="shared" si="3"/>
        <v>-4.2304890680557102E-2</v>
      </c>
    </row>
    <row r="16" spans="1:24" s="3" customFormat="1" ht="11.25" customHeight="1" x14ac:dyDescent="0.2">
      <c r="A16" s="2">
        <v>31873</v>
      </c>
      <c r="B16" s="4" t="s">
        <v>19</v>
      </c>
      <c r="C16" s="4" t="s">
        <v>9</v>
      </c>
      <c r="D16" s="4">
        <v>900446951</v>
      </c>
      <c r="E16" s="4" t="s">
        <v>49</v>
      </c>
      <c r="F16" s="4" t="s">
        <v>986</v>
      </c>
      <c r="G16" s="4" t="s">
        <v>78</v>
      </c>
      <c r="H16" s="4" t="s">
        <v>10</v>
      </c>
      <c r="I16" s="4" t="s">
        <v>987</v>
      </c>
      <c r="J16" s="4" t="s">
        <v>11</v>
      </c>
      <c r="K16" s="4" t="s">
        <v>11</v>
      </c>
      <c r="L16" s="4" t="s">
        <v>12</v>
      </c>
      <c r="M16" s="4">
        <v>2542447</v>
      </c>
      <c r="N16" s="4">
        <v>3892097</v>
      </c>
      <c r="O16" s="4">
        <v>699098</v>
      </c>
      <c r="P16" s="4">
        <v>4017137</v>
      </c>
      <c r="Q16" s="4">
        <v>-125040</v>
      </c>
      <c r="R16" s="4">
        <v>136119</v>
      </c>
      <c r="S16" s="4">
        <v>166170</v>
      </c>
      <c r="T16" s="18">
        <f t="shared" si="0"/>
        <v>3.6367533593287349</v>
      </c>
      <c r="U16" s="18">
        <f t="shared" si="1"/>
        <v>1.0321266402147737</v>
      </c>
      <c r="V16" s="18">
        <f>R16/S16</f>
        <v>0.81915508214479149</v>
      </c>
      <c r="W16" s="28">
        <f t="shared" si="2"/>
        <v>-1.0886036468330134</v>
      </c>
      <c r="X16" s="20">
        <f t="shared" si="3"/>
        <v>3.4973177698294777E-2</v>
      </c>
    </row>
    <row r="17" spans="1:24" s="3" customFormat="1" ht="11.25" customHeight="1" x14ac:dyDescent="0.2">
      <c r="A17" s="2">
        <v>1585</v>
      </c>
      <c r="B17" s="4" t="s">
        <v>21</v>
      </c>
      <c r="C17" s="4" t="s">
        <v>9</v>
      </c>
      <c r="D17" s="4">
        <v>830083714</v>
      </c>
      <c r="E17" s="4" t="s">
        <v>49</v>
      </c>
      <c r="F17" s="4" t="s">
        <v>123</v>
      </c>
      <c r="G17" s="4" t="s">
        <v>74</v>
      </c>
      <c r="H17" s="4" t="s">
        <v>10</v>
      </c>
      <c r="I17" s="4" t="s">
        <v>124</v>
      </c>
      <c r="J17" s="4" t="s">
        <v>11</v>
      </c>
      <c r="K17" s="4" t="s">
        <v>11</v>
      </c>
      <c r="L17" s="4" t="s">
        <v>12</v>
      </c>
      <c r="M17" s="4">
        <v>104316919</v>
      </c>
      <c r="N17" s="4">
        <v>113066931</v>
      </c>
      <c r="O17" s="4">
        <v>91312808</v>
      </c>
      <c r="P17" s="4">
        <v>95452129</v>
      </c>
      <c r="Q17" s="4">
        <v>17614802</v>
      </c>
      <c r="R17" s="4">
        <v>-15524429</v>
      </c>
      <c r="S17" s="4"/>
      <c r="T17" s="18">
        <f t="shared" si="0"/>
        <v>1.1424127817863186</v>
      </c>
      <c r="U17" s="18">
        <f t="shared" si="1"/>
        <v>0.84420907294282177</v>
      </c>
      <c r="V17" s="18"/>
      <c r="W17" s="28">
        <f t="shared" si="2"/>
        <v>-0.88132861215243863</v>
      </c>
      <c r="X17" s="20">
        <f t="shared" si="3"/>
        <v>-0.13730300152924466</v>
      </c>
    </row>
    <row r="18" spans="1:24" s="3" customFormat="1" ht="11.25" customHeight="1" x14ac:dyDescent="0.2">
      <c r="A18" s="2">
        <v>16413</v>
      </c>
      <c r="B18" s="4" t="s">
        <v>19</v>
      </c>
      <c r="C18" s="4" t="s">
        <v>9</v>
      </c>
      <c r="D18" s="4">
        <v>860450913</v>
      </c>
      <c r="E18" s="4" t="s">
        <v>49</v>
      </c>
      <c r="F18" s="4" t="s">
        <v>676</v>
      </c>
      <c r="G18" s="4" t="s">
        <v>74</v>
      </c>
      <c r="H18" s="4" t="s">
        <v>10</v>
      </c>
      <c r="I18" s="4" t="s">
        <v>677</v>
      </c>
      <c r="J18" s="4" t="s">
        <v>23</v>
      </c>
      <c r="K18" s="4" t="s">
        <v>117</v>
      </c>
      <c r="L18" s="4" t="s">
        <v>12</v>
      </c>
      <c r="M18" s="4">
        <v>4281931</v>
      </c>
      <c r="N18" s="4">
        <v>34285691</v>
      </c>
      <c r="O18" s="4">
        <v>774590</v>
      </c>
      <c r="P18" s="4">
        <v>33543282</v>
      </c>
      <c r="Q18" s="4">
        <v>742409</v>
      </c>
      <c r="R18" s="4">
        <v>-651058</v>
      </c>
      <c r="S18" s="4">
        <v>3875527</v>
      </c>
      <c r="T18" s="18">
        <f t="shared" si="0"/>
        <v>5.5279967466659778</v>
      </c>
      <c r="U18" s="18">
        <f t="shared" si="1"/>
        <v>0.9783463894602562</v>
      </c>
      <c r="V18" s="18">
        <f>R18/S18</f>
        <v>-0.16799212081350484</v>
      </c>
      <c r="W18" s="28">
        <f t="shared" si="2"/>
        <v>-0.87695326969365939</v>
      </c>
      <c r="X18" s="20">
        <f t="shared" si="3"/>
        <v>-1.8989204563501432E-2</v>
      </c>
    </row>
    <row r="19" spans="1:24" s="3" customFormat="1" ht="11.25" customHeight="1" x14ac:dyDescent="0.2">
      <c r="A19" s="2">
        <v>5039</v>
      </c>
      <c r="B19" s="4" t="s">
        <v>21</v>
      </c>
      <c r="C19" s="4" t="s">
        <v>9</v>
      </c>
      <c r="D19" s="4">
        <v>900836437</v>
      </c>
      <c r="E19" s="4" t="s">
        <v>49</v>
      </c>
      <c r="F19" s="4" t="s">
        <v>250</v>
      </c>
      <c r="G19" s="4" t="s">
        <v>74</v>
      </c>
      <c r="H19" s="4" t="s">
        <v>10</v>
      </c>
      <c r="I19" s="4" t="s">
        <v>251</v>
      </c>
      <c r="J19" s="4" t="s">
        <v>23</v>
      </c>
      <c r="K19" s="4" t="s">
        <v>117</v>
      </c>
      <c r="L19" s="4" t="s">
        <v>12</v>
      </c>
      <c r="M19" s="4">
        <v>71190797</v>
      </c>
      <c r="N19" s="4">
        <v>79594208</v>
      </c>
      <c r="O19" s="4">
        <v>3131066</v>
      </c>
      <c r="P19" s="4">
        <v>75693474</v>
      </c>
      <c r="Q19" s="4">
        <v>3900734</v>
      </c>
      <c r="R19" s="4">
        <v>-2960390</v>
      </c>
      <c r="S19" s="4">
        <v>3391902</v>
      </c>
      <c r="T19" s="18">
        <f t="shared" si="0"/>
        <v>22.73691994994676</v>
      </c>
      <c r="U19" s="18">
        <f t="shared" si="1"/>
        <v>0.95099223802817412</v>
      </c>
      <c r="V19" s="18">
        <f>R19/S19</f>
        <v>-0.87278170182982884</v>
      </c>
      <c r="W19" s="28">
        <f t="shared" si="2"/>
        <v>-0.75893152416955378</v>
      </c>
      <c r="X19" s="20">
        <f t="shared" si="3"/>
        <v>-3.7193535489416514E-2</v>
      </c>
    </row>
    <row r="20" spans="1:24" s="3" customFormat="1" ht="11.25" customHeight="1" x14ac:dyDescent="0.2">
      <c r="A20" s="2">
        <v>5703</v>
      </c>
      <c r="B20" s="4" t="s">
        <v>19</v>
      </c>
      <c r="C20" s="4" t="s">
        <v>9</v>
      </c>
      <c r="D20" s="4">
        <v>804007262</v>
      </c>
      <c r="E20" s="4" t="s">
        <v>49</v>
      </c>
      <c r="F20" s="4" t="s">
        <v>432</v>
      </c>
      <c r="G20" s="4" t="s">
        <v>78</v>
      </c>
      <c r="H20" s="4" t="s">
        <v>10</v>
      </c>
      <c r="I20" s="4" t="s">
        <v>433</v>
      </c>
      <c r="J20" s="4" t="s">
        <v>15</v>
      </c>
      <c r="K20" s="4" t="s">
        <v>431</v>
      </c>
      <c r="L20" s="4" t="s">
        <v>12</v>
      </c>
      <c r="M20" s="4">
        <v>31045169</v>
      </c>
      <c r="N20" s="4">
        <v>36298634</v>
      </c>
      <c r="O20" s="4">
        <v>4265825</v>
      </c>
      <c r="P20" s="4">
        <v>25337846</v>
      </c>
      <c r="Q20" s="4">
        <v>10960788</v>
      </c>
      <c r="R20" s="4">
        <v>-6729750</v>
      </c>
      <c r="S20" s="4"/>
      <c r="T20" s="18">
        <f t="shared" si="0"/>
        <v>7.2776471139814687</v>
      </c>
      <c r="U20" s="18">
        <f t="shared" si="1"/>
        <v>0.69803855428829631</v>
      </c>
      <c r="V20" s="18"/>
      <c r="W20" s="28">
        <f t="shared" si="2"/>
        <v>-0.61398414055631767</v>
      </c>
      <c r="X20" s="20">
        <f t="shared" si="3"/>
        <v>-0.18539953872644355</v>
      </c>
    </row>
    <row r="21" spans="1:24" s="3" customFormat="1" ht="11.25" customHeight="1" x14ac:dyDescent="0.2">
      <c r="A21" s="2">
        <v>12985</v>
      </c>
      <c r="B21" s="4" t="s">
        <v>19</v>
      </c>
      <c r="C21" s="4" t="s">
        <v>9</v>
      </c>
      <c r="D21" s="4">
        <v>830122576</v>
      </c>
      <c r="E21" s="4" t="s">
        <v>49</v>
      </c>
      <c r="F21" s="4" t="s">
        <v>604</v>
      </c>
      <c r="G21" s="4" t="s">
        <v>74</v>
      </c>
      <c r="H21" s="4" t="s">
        <v>14</v>
      </c>
      <c r="I21" s="4" t="s">
        <v>605</v>
      </c>
      <c r="J21" s="4" t="s">
        <v>11</v>
      </c>
      <c r="K21" s="4" t="s">
        <v>11</v>
      </c>
      <c r="L21" s="4" t="s">
        <v>12</v>
      </c>
      <c r="M21" s="4">
        <v>1615378</v>
      </c>
      <c r="N21" s="4">
        <v>2056677</v>
      </c>
      <c r="O21" s="4">
        <v>3466556</v>
      </c>
      <c r="P21" s="4">
        <v>544128</v>
      </c>
      <c r="Q21" s="4">
        <v>1512549</v>
      </c>
      <c r="R21" s="4">
        <v>-791245</v>
      </c>
      <c r="S21" s="4">
        <v>82070</v>
      </c>
      <c r="T21" s="18">
        <f t="shared" si="0"/>
        <v>0.46598929888915686</v>
      </c>
      <c r="U21" s="18">
        <f t="shared" si="1"/>
        <v>0.26456657997342314</v>
      </c>
      <c r="V21" s="18">
        <f>R21/S21</f>
        <v>-9.6410990617765329</v>
      </c>
      <c r="W21" s="28">
        <f t="shared" si="2"/>
        <v>-0.52312024271610369</v>
      </c>
      <c r="X21" s="20">
        <f t="shared" si="3"/>
        <v>-0.38472010918583716</v>
      </c>
    </row>
    <row r="22" spans="1:24" s="3" customFormat="1" ht="11.25" customHeight="1" x14ac:dyDescent="0.2">
      <c r="A22" s="2">
        <v>4001</v>
      </c>
      <c r="B22" s="4" t="s">
        <v>21</v>
      </c>
      <c r="C22" s="4" t="s">
        <v>9</v>
      </c>
      <c r="D22" s="4">
        <v>900383361</v>
      </c>
      <c r="E22" s="4" t="s">
        <v>49</v>
      </c>
      <c r="F22" s="4" t="s">
        <v>213</v>
      </c>
      <c r="G22" s="4" t="s">
        <v>74</v>
      </c>
      <c r="H22" s="4" t="s">
        <v>10</v>
      </c>
      <c r="I22" s="4" t="s">
        <v>214</v>
      </c>
      <c r="J22" s="4" t="s">
        <v>11</v>
      </c>
      <c r="K22" s="4" t="s">
        <v>11</v>
      </c>
      <c r="L22" s="4" t="s">
        <v>12</v>
      </c>
      <c r="M22" s="4">
        <v>30496677</v>
      </c>
      <c r="N22" s="4">
        <v>36358859</v>
      </c>
      <c r="O22" s="4">
        <v>24945560</v>
      </c>
      <c r="P22" s="4">
        <v>28251830</v>
      </c>
      <c r="Q22" s="4">
        <v>8107029</v>
      </c>
      <c r="R22" s="4">
        <v>-3807603</v>
      </c>
      <c r="S22" s="4">
        <v>2512458</v>
      </c>
      <c r="T22" s="18">
        <f t="shared" si="0"/>
        <v>1.2225292597159574</v>
      </c>
      <c r="U22" s="18">
        <f t="shared" si="1"/>
        <v>0.77702740891841515</v>
      </c>
      <c r="V22" s="18">
        <f>R22/S22</f>
        <v>-1.5154892141480574</v>
      </c>
      <c r="W22" s="28">
        <f t="shared" si="2"/>
        <v>-0.46966687796478834</v>
      </c>
      <c r="X22" s="20">
        <f t="shared" si="3"/>
        <v>-0.10472284072500734</v>
      </c>
    </row>
    <row r="23" spans="1:24" s="3" customFormat="1" ht="11.25" customHeight="1" x14ac:dyDescent="0.2">
      <c r="A23" s="2">
        <v>14693</v>
      </c>
      <c r="B23" s="4" t="s">
        <v>19</v>
      </c>
      <c r="C23" s="4" t="s">
        <v>9</v>
      </c>
      <c r="D23" s="4">
        <v>860004755</v>
      </c>
      <c r="E23" s="4" t="s">
        <v>49</v>
      </c>
      <c r="F23" s="4" t="s">
        <v>648</v>
      </c>
      <c r="G23" s="4" t="s">
        <v>74</v>
      </c>
      <c r="H23" s="4" t="s">
        <v>10</v>
      </c>
      <c r="I23" s="4" t="s">
        <v>649</v>
      </c>
      <c r="J23" s="4" t="s">
        <v>11</v>
      </c>
      <c r="K23" s="4" t="s">
        <v>11</v>
      </c>
      <c r="L23" s="4" t="s">
        <v>12</v>
      </c>
      <c r="M23" s="4">
        <v>1743945</v>
      </c>
      <c r="N23" s="4">
        <v>1743945</v>
      </c>
      <c r="O23" s="4">
        <v>1730981</v>
      </c>
      <c r="P23" s="4">
        <v>380934</v>
      </c>
      <c r="Q23" s="4">
        <v>1363011</v>
      </c>
      <c r="R23" s="4">
        <v>-600746</v>
      </c>
      <c r="S23" s="4">
        <v>165467</v>
      </c>
      <c r="T23" s="18">
        <f t="shared" si="0"/>
        <v>1.0074893947420567</v>
      </c>
      <c r="U23" s="18">
        <f t="shared" si="1"/>
        <v>0.21843234735040382</v>
      </c>
      <c r="V23" s="18">
        <f>R23/S23</f>
        <v>-3.6306091244779926</v>
      </c>
      <c r="W23" s="28">
        <f t="shared" si="2"/>
        <v>-0.44074919424714842</v>
      </c>
      <c r="X23" s="20">
        <f t="shared" si="3"/>
        <v>-0.34447531315494467</v>
      </c>
    </row>
    <row r="24" spans="1:24" s="3" customFormat="1" ht="11.25" customHeight="1" x14ac:dyDescent="0.2">
      <c r="A24" s="2">
        <v>26649</v>
      </c>
      <c r="B24" s="4" t="s">
        <v>19</v>
      </c>
      <c r="C24" s="4" t="s">
        <v>9</v>
      </c>
      <c r="D24" s="4">
        <v>900260638</v>
      </c>
      <c r="E24" s="4" t="s">
        <v>49</v>
      </c>
      <c r="F24" s="4" t="s">
        <v>866</v>
      </c>
      <c r="G24" s="4" t="s">
        <v>74</v>
      </c>
      <c r="H24" s="4" t="s">
        <v>10</v>
      </c>
      <c r="I24" s="4" t="s">
        <v>867</v>
      </c>
      <c r="J24" s="4" t="s">
        <v>11</v>
      </c>
      <c r="K24" s="4" t="s">
        <v>11</v>
      </c>
      <c r="L24" s="4" t="s">
        <v>12</v>
      </c>
      <c r="M24" s="4">
        <v>9236771</v>
      </c>
      <c r="N24" s="4">
        <v>9480075</v>
      </c>
      <c r="O24" s="4">
        <v>97578</v>
      </c>
      <c r="P24" s="4">
        <v>8611007</v>
      </c>
      <c r="Q24" s="4">
        <v>869068</v>
      </c>
      <c r="R24" s="4">
        <v>-349905</v>
      </c>
      <c r="S24" s="4">
        <v>296089</v>
      </c>
      <c r="T24" s="18">
        <f t="shared" si="0"/>
        <v>94.660384512902496</v>
      </c>
      <c r="U24" s="18">
        <f t="shared" si="1"/>
        <v>0.90832688559953378</v>
      </c>
      <c r="V24" s="18">
        <f>R24/S24</f>
        <v>-1.1817561611542475</v>
      </c>
      <c r="W24" s="28">
        <f t="shared" si="2"/>
        <v>-0.40262096866988545</v>
      </c>
      <c r="X24" s="20">
        <f t="shared" si="3"/>
        <v>-3.6909518120900944E-2</v>
      </c>
    </row>
    <row r="25" spans="1:24" s="3" customFormat="1" ht="11.25" customHeight="1" x14ac:dyDescent="0.2">
      <c r="A25" s="2">
        <v>18371</v>
      </c>
      <c r="B25" s="4" t="s">
        <v>19</v>
      </c>
      <c r="C25" s="4" t="s">
        <v>9</v>
      </c>
      <c r="D25" s="4">
        <v>890322642</v>
      </c>
      <c r="E25" s="4" t="s">
        <v>49</v>
      </c>
      <c r="F25" s="4" t="s">
        <v>718</v>
      </c>
      <c r="G25" s="4" t="s">
        <v>74</v>
      </c>
      <c r="H25" s="4" t="s">
        <v>10</v>
      </c>
      <c r="I25" s="4" t="s">
        <v>719</v>
      </c>
      <c r="J25" s="4" t="s">
        <v>178</v>
      </c>
      <c r="K25" s="4" t="s">
        <v>179</v>
      </c>
      <c r="L25" s="4" t="s">
        <v>12</v>
      </c>
      <c r="M25" s="4">
        <v>4928524</v>
      </c>
      <c r="N25" s="4">
        <v>7389930</v>
      </c>
      <c r="O25" s="4">
        <v>516186</v>
      </c>
      <c r="P25" s="4">
        <v>5815878</v>
      </c>
      <c r="Q25" s="4">
        <v>1574052</v>
      </c>
      <c r="R25" s="4">
        <v>-579828</v>
      </c>
      <c r="S25" s="4"/>
      <c r="T25" s="18">
        <f t="shared" si="0"/>
        <v>9.5479613937611632</v>
      </c>
      <c r="U25" s="18">
        <f t="shared" si="1"/>
        <v>0.78700041813657229</v>
      </c>
      <c r="V25" s="18"/>
      <c r="W25" s="28">
        <f t="shared" si="2"/>
        <v>-0.36836648344527373</v>
      </c>
      <c r="X25" s="20">
        <f t="shared" si="3"/>
        <v>-7.8461906946344556E-2</v>
      </c>
    </row>
    <row r="26" spans="1:24" s="3" customFormat="1" ht="11.25" customHeight="1" x14ac:dyDescent="0.2">
      <c r="A26" s="2">
        <v>27107</v>
      </c>
      <c r="B26" s="4" t="s">
        <v>19</v>
      </c>
      <c r="C26" s="4" t="s">
        <v>9</v>
      </c>
      <c r="D26" s="4">
        <v>900281103</v>
      </c>
      <c r="E26" s="4" t="s">
        <v>49</v>
      </c>
      <c r="F26" s="4" t="s">
        <v>874</v>
      </c>
      <c r="G26" s="4" t="s">
        <v>74</v>
      </c>
      <c r="H26" s="4" t="s">
        <v>10</v>
      </c>
      <c r="I26" s="4" t="s">
        <v>875</v>
      </c>
      <c r="J26" s="4" t="s">
        <v>11</v>
      </c>
      <c r="K26" s="4" t="s">
        <v>11</v>
      </c>
      <c r="L26" s="4" t="s">
        <v>12</v>
      </c>
      <c r="M26" s="4">
        <v>9283850</v>
      </c>
      <c r="N26" s="4">
        <v>9637336</v>
      </c>
      <c r="O26" s="4">
        <v>3170245</v>
      </c>
      <c r="P26" s="4">
        <v>4588671</v>
      </c>
      <c r="Q26" s="4">
        <v>5048665</v>
      </c>
      <c r="R26" s="4">
        <v>-1801131</v>
      </c>
      <c r="S26" s="4">
        <v>14927</v>
      </c>
      <c r="T26" s="18">
        <f t="shared" si="0"/>
        <v>2.9284329760002774</v>
      </c>
      <c r="U26" s="18">
        <f t="shared" si="1"/>
        <v>0.47613479492673078</v>
      </c>
      <c r="V26" s="18">
        <f>R26/S26</f>
        <v>-120.66262477389965</v>
      </c>
      <c r="W26" s="28">
        <f t="shared" si="2"/>
        <v>-0.35675391415354357</v>
      </c>
      <c r="X26" s="20">
        <f t="shared" si="3"/>
        <v>-0.18689096239873756</v>
      </c>
    </row>
    <row r="27" spans="1:24" s="3" customFormat="1" ht="11.25" customHeight="1" x14ac:dyDescent="0.2">
      <c r="A27" s="2">
        <v>4367</v>
      </c>
      <c r="B27" s="4" t="s">
        <v>19</v>
      </c>
      <c r="C27" s="4" t="s">
        <v>9</v>
      </c>
      <c r="D27" s="4">
        <v>800230972</v>
      </c>
      <c r="E27" s="4" t="s">
        <v>49</v>
      </c>
      <c r="F27" s="4" t="s">
        <v>408</v>
      </c>
      <c r="G27" s="4" t="s">
        <v>74</v>
      </c>
      <c r="H27" s="4" t="s">
        <v>10</v>
      </c>
      <c r="I27" s="4" t="s">
        <v>409</v>
      </c>
      <c r="J27" s="4" t="s">
        <v>11</v>
      </c>
      <c r="K27" s="4" t="s">
        <v>11</v>
      </c>
      <c r="L27" s="4" t="s">
        <v>12</v>
      </c>
      <c r="M27" s="4">
        <v>11425760</v>
      </c>
      <c r="N27" s="4">
        <v>14476014</v>
      </c>
      <c r="O27" s="4">
        <v>12943109</v>
      </c>
      <c r="P27" s="4">
        <v>13122577</v>
      </c>
      <c r="Q27" s="4">
        <v>1353437</v>
      </c>
      <c r="R27" s="4">
        <v>-395174</v>
      </c>
      <c r="S27" s="4"/>
      <c r="T27" s="18">
        <f t="shared" si="0"/>
        <v>0.88276781104138113</v>
      </c>
      <c r="U27" s="18">
        <f t="shared" si="1"/>
        <v>0.90650485693092031</v>
      </c>
      <c r="V27" s="18"/>
      <c r="W27" s="28">
        <f t="shared" si="2"/>
        <v>-0.29197812679866147</v>
      </c>
      <c r="X27" s="20">
        <f t="shared" si="3"/>
        <v>-2.7298536738082736E-2</v>
      </c>
    </row>
    <row r="28" spans="1:24" s="3" customFormat="1" ht="11.25" customHeight="1" x14ac:dyDescent="0.2">
      <c r="A28" s="2">
        <v>28885</v>
      </c>
      <c r="B28" s="4" t="s">
        <v>19</v>
      </c>
      <c r="C28" s="4" t="s">
        <v>9</v>
      </c>
      <c r="D28" s="4">
        <v>900350852</v>
      </c>
      <c r="E28" s="4" t="s">
        <v>49</v>
      </c>
      <c r="F28" s="4" t="s">
        <v>919</v>
      </c>
      <c r="G28" s="4" t="s">
        <v>74</v>
      </c>
      <c r="H28" s="4" t="s">
        <v>10</v>
      </c>
      <c r="I28" s="4" t="s">
        <v>920</v>
      </c>
      <c r="J28" s="4" t="s">
        <v>11</v>
      </c>
      <c r="K28" s="4" t="s">
        <v>11</v>
      </c>
      <c r="L28" s="4" t="s">
        <v>12</v>
      </c>
      <c r="M28" s="4">
        <v>3196823</v>
      </c>
      <c r="N28" s="4">
        <v>3516639</v>
      </c>
      <c r="O28" s="4">
        <v>1198575</v>
      </c>
      <c r="P28" s="4">
        <v>4091600</v>
      </c>
      <c r="Q28" s="4">
        <v>-574961</v>
      </c>
      <c r="R28" s="4">
        <v>164278</v>
      </c>
      <c r="S28" s="4">
        <v>584915</v>
      </c>
      <c r="T28" s="18">
        <f t="shared" si="0"/>
        <v>2.6671864505767267</v>
      </c>
      <c r="U28" s="18">
        <f t="shared" si="1"/>
        <v>1.163497305239463</v>
      </c>
      <c r="V28" s="18">
        <f>R28/S28</f>
        <v>0.28085790243026765</v>
      </c>
      <c r="W28" s="28">
        <f t="shared" si="2"/>
        <v>-0.28572024885166125</v>
      </c>
      <c r="X28" s="20">
        <f t="shared" si="3"/>
        <v>4.6714490739595389E-2</v>
      </c>
    </row>
    <row r="29" spans="1:24" s="3" customFormat="1" ht="11.25" customHeight="1" x14ac:dyDescent="0.2">
      <c r="A29" s="2">
        <v>959</v>
      </c>
      <c r="B29" s="4" t="s">
        <v>28</v>
      </c>
      <c r="C29" s="4" t="s">
        <v>9</v>
      </c>
      <c r="D29" s="4">
        <v>824003252</v>
      </c>
      <c r="E29" s="4" t="s">
        <v>49</v>
      </c>
      <c r="F29" s="4" t="s">
        <v>1112</v>
      </c>
      <c r="G29" s="4" t="s">
        <v>74</v>
      </c>
      <c r="H29" s="4" t="s">
        <v>10</v>
      </c>
      <c r="I29" s="4" t="s">
        <v>1113</v>
      </c>
      <c r="J29" s="4" t="s">
        <v>1114</v>
      </c>
      <c r="K29" s="4" t="s">
        <v>1115</v>
      </c>
      <c r="L29" s="4" t="s">
        <v>12</v>
      </c>
      <c r="M29" s="4">
        <v>1304390</v>
      </c>
      <c r="N29" s="4">
        <v>3124266</v>
      </c>
      <c r="O29" s="4">
        <v>256036</v>
      </c>
      <c r="P29" s="4">
        <v>2421078</v>
      </c>
      <c r="Q29" s="4">
        <v>703188</v>
      </c>
      <c r="R29" s="4">
        <v>-190591</v>
      </c>
      <c r="S29" s="4">
        <v>18630</v>
      </c>
      <c r="T29" s="18">
        <f t="shared" si="0"/>
        <v>5.0945570154197064</v>
      </c>
      <c r="U29" s="18">
        <f t="shared" si="1"/>
        <v>0.77492697484785222</v>
      </c>
      <c r="V29" s="18">
        <f>R29/S29</f>
        <v>-10.230327428878153</v>
      </c>
      <c r="W29" s="28">
        <f t="shared" si="2"/>
        <v>-0.27103847050859797</v>
      </c>
      <c r="X29" s="20">
        <f t="shared" si="3"/>
        <v>-6.1003448489981328E-2</v>
      </c>
    </row>
    <row r="30" spans="1:24" s="3" customFormat="1" ht="11.25" customHeight="1" x14ac:dyDescent="0.2">
      <c r="A30" s="2">
        <v>4299</v>
      </c>
      <c r="B30" s="4" t="s">
        <v>19</v>
      </c>
      <c r="C30" s="4" t="s">
        <v>9</v>
      </c>
      <c r="D30" s="4">
        <v>800227915</v>
      </c>
      <c r="E30" s="4" t="s">
        <v>49</v>
      </c>
      <c r="F30" s="4" t="s">
        <v>406</v>
      </c>
      <c r="G30" s="4" t="s">
        <v>74</v>
      </c>
      <c r="H30" s="4" t="s">
        <v>10</v>
      </c>
      <c r="I30" s="4" t="s">
        <v>407</v>
      </c>
      <c r="J30" s="4" t="s">
        <v>11</v>
      </c>
      <c r="K30" s="4" t="s">
        <v>11</v>
      </c>
      <c r="L30" s="4" t="s">
        <v>12</v>
      </c>
      <c r="M30" s="4">
        <v>6660947</v>
      </c>
      <c r="N30" s="4">
        <v>8392007</v>
      </c>
      <c r="O30" s="4">
        <v>3766226</v>
      </c>
      <c r="P30" s="4">
        <v>7741179</v>
      </c>
      <c r="Q30" s="4">
        <v>650828</v>
      </c>
      <c r="R30" s="4">
        <v>-169987</v>
      </c>
      <c r="S30" s="4"/>
      <c r="T30" s="18">
        <f t="shared" si="0"/>
        <v>1.7685999193887993</v>
      </c>
      <c r="U30" s="18">
        <f t="shared" si="1"/>
        <v>0.92244668051397005</v>
      </c>
      <c r="V30" s="18"/>
      <c r="W30" s="28">
        <f t="shared" si="2"/>
        <v>-0.26118575107401648</v>
      </c>
      <c r="X30" s="20">
        <f t="shared" si="3"/>
        <v>-2.0255821998241899E-2</v>
      </c>
    </row>
    <row r="31" spans="1:24" s="3" customFormat="1" ht="11.25" customHeight="1" x14ac:dyDescent="0.2">
      <c r="A31" s="2">
        <v>10559</v>
      </c>
      <c r="B31" s="4" t="s">
        <v>19</v>
      </c>
      <c r="C31" s="4" t="s">
        <v>9</v>
      </c>
      <c r="D31" s="4">
        <v>830039415</v>
      </c>
      <c r="E31" s="4" t="s">
        <v>49</v>
      </c>
      <c r="F31" s="4" t="s">
        <v>534</v>
      </c>
      <c r="G31" s="4" t="s">
        <v>74</v>
      </c>
      <c r="H31" s="4" t="s">
        <v>10</v>
      </c>
      <c r="I31" s="4" t="s">
        <v>535</v>
      </c>
      <c r="J31" s="4" t="s">
        <v>11</v>
      </c>
      <c r="K31" s="4" t="s">
        <v>11</v>
      </c>
      <c r="L31" s="4" t="s">
        <v>12</v>
      </c>
      <c r="M31" s="4">
        <v>16279300</v>
      </c>
      <c r="N31" s="4">
        <v>17563796</v>
      </c>
      <c r="O31" s="4">
        <v>1730981</v>
      </c>
      <c r="P31" s="4">
        <v>19161012</v>
      </c>
      <c r="Q31" s="4">
        <v>-1597216</v>
      </c>
      <c r="R31" s="4">
        <v>397061</v>
      </c>
      <c r="S31" s="4">
        <v>86585</v>
      </c>
      <c r="T31" s="18">
        <f t="shared" si="0"/>
        <v>9.4046670645142836</v>
      </c>
      <c r="U31" s="18">
        <f t="shared" si="1"/>
        <v>1.0909379726341617</v>
      </c>
      <c r="V31" s="18">
        <f>R31/S31</f>
        <v>4.585794306173125</v>
      </c>
      <c r="W31" s="28">
        <f t="shared" si="2"/>
        <v>-0.24859568148578526</v>
      </c>
      <c r="X31" s="20">
        <f t="shared" si="3"/>
        <v>2.2606787279925138E-2</v>
      </c>
    </row>
    <row r="32" spans="1:24" s="3" customFormat="1" ht="11.25" customHeight="1" x14ac:dyDescent="0.2">
      <c r="A32" s="2">
        <v>27657</v>
      </c>
      <c r="B32" s="4" t="s">
        <v>19</v>
      </c>
      <c r="C32" s="4" t="s">
        <v>9</v>
      </c>
      <c r="D32" s="4">
        <v>900309256</v>
      </c>
      <c r="E32" s="4" t="s">
        <v>49</v>
      </c>
      <c r="F32" s="4" t="s">
        <v>882</v>
      </c>
      <c r="G32" s="4" t="s">
        <v>74</v>
      </c>
      <c r="H32" s="4" t="s">
        <v>10</v>
      </c>
      <c r="I32" s="4" t="s">
        <v>883</v>
      </c>
      <c r="J32" s="4" t="s">
        <v>11</v>
      </c>
      <c r="K32" s="4" t="s">
        <v>11</v>
      </c>
      <c r="L32" s="4" t="s">
        <v>12</v>
      </c>
      <c r="M32" s="4">
        <v>4626590</v>
      </c>
      <c r="N32" s="4">
        <v>4972764</v>
      </c>
      <c r="O32" s="4">
        <v>2057884</v>
      </c>
      <c r="P32" s="4">
        <v>3685727</v>
      </c>
      <c r="Q32" s="4">
        <v>1287037</v>
      </c>
      <c r="R32" s="4">
        <v>-314912</v>
      </c>
      <c r="S32" s="4"/>
      <c r="T32" s="18">
        <f t="shared" si="0"/>
        <v>2.2482268193931243</v>
      </c>
      <c r="U32" s="18">
        <f t="shared" si="1"/>
        <v>0.74118277078904204</v>
      </c>
      <c r="V32" s="18"/>
      <c r="W32" s="28">
        <f t="shared" si="2"/>
        <v>-0.24467983437927582</v>
      </c>
      <c r="X32" s="20">
        <f t="shared" si="3"/>
        <v>-6.3327356777840252E-2</v>
      </c>
    </row>
    <row r="33" spans="1:24" s="3" customFormat="1" ht="11.25" customHeight="1" x14ac:dyDescent="0.2">
      <c r="A33" s="2">
        <v>26485</v>
      </c>
      <c r="B33" s="4" t="s">
        <v>19</v>
      </c>
      <c r="C33" s="4" t="s">
        <v>9</v>
      </c>
      <c r="D33" s="4">
        <v>900255798</v>
      </c>
      <c r="E33" s="4" t="s">
        <v>49</v>
      </c>
      <c r="F33" s="4" t="s">
        <v>862</v>
      </c>
      <c r="G33" s="4" t="s">
        <v>78</v>
      </c>
      <c r="H33" s="4" t="s">
        <v>105</v>
      </c>
      <c r="I33" s="4" t="s">
        <v>863</v>
      </c>
      <c r="J33" s="4" t="s">
        <v>11</v>
      </c>
      <c r="K33" s="4" t="s">
        <v>11</v>
      </c>
      <c r="L33" s="4" t="s">
        <v>12</v>
      </c>
      <c r="M33" s="4">
        <v>3705815</v>
      </c>
      <c r="N33" s="4">
        <v>5352729</v>
      </c>
      <c r="O33" s="4">
        <v>516186</v>
      </c>
      <c r="P33" s="4">
        <v>3647682</v>
      </c>
      <c r="Q33" s="4">
        <v>1705047</v>
      </c>
      <c r="R33" s="4">
        <v>-412071</v>
      </c>
      <c r="S33" s="4">
        <v>184093</v>
      </c>
      <c r="T33" s="18">
        <f t="shared" si="0"/>
        <v>7.1792241556338219</v>
      </c>
      <c r="U33" s="18">
        <f t="shared" si="1"/>
        <v>0.68146211026188697</v>
      </c>
      <c r="V33" s="18">
        <f>R33/S33</f>
        <v>-2.2383849467388766</v>
      </c>
      <c r="W33" s="28">
        <f t="shared" si="2"/>
        <v>-0.24167720889805383</v>
      </c>
      <c r="X33" s="20">
        <f t="shared" si="3"/>
        <v>-7.6983348120183176E-2</v>
      </c>
    </row>
    <row r="34" spans="1:24" s="3" customFormat="1" ht="11.25" customHeight="1" x14ac:dyDescent="0.2">
      <c r="A34" s="2">
        <v>12579</v>
      </c>
      <c r="B34" s="4" t="s">
        <v>19</v>
      </c>
      <c r="C34" s="4" t="s">
        <v>9</v>
      </c>
      <c r="D34" s="4">
        <v>830108265</v>
      </c>
      <c r="E34" s="4" t="s">
        <v>49</v>
      </c>
      <c r="F34" s="4" t="s">
        <v>594</v>
      </c>
      <c r="G34" s="4" t="s">
        <v>74</v>
      </c>
      <c r="H34" s="4" t="s">
        <v>10</v>
      </c>
      <c r="I34" s="4" t="s">
        <v>595</v>
      </c>
      <c r="J34" s="4" t="s">
        <v>11</v>
      </c>
      <c r="K34" s="4" t="s">
        <v>11</v>
      </c>
      <c r="L34" s="4" t="s">
        <v>12</v>
      </c>
      <c r="M34" s="4">
        <v>1756635</v>
      </c>
      <c r="N34" s="4">
        <v>5035898</v>
      </c>
      <c r="O34" s="4">
        <v>4336768</v>
      </c>
      <c r="P34" s="4">
        <v>3322293</v>
      </c>
      <c r="Q34" s="4">
        <v>1713605</v>
      </c>
      <c r="R34" s="4">
        <v>-362210</v>
      </c>
      <c r="S34" s="4">
        <v>25317</v>
      </c>
      <c r="T34" s="18">
        <f t="shared" si="0"/>
        <v>0.40505625387385258</v>
      </c>
      <c r="U34" s="18">
        <f t="shared" si="1"/>
        <v>0.65972205950160234</v>
      </c>
      <c r="V34" s="18">
        <f>R34/S34</f>
        <v>-14.306987399770906</v>
      </c>
      <c r="W34" s="28">
        <f t="shared" si="2"/>
        <v>-0.21137309940155402</v>
      </c>
      <c r="X34" s="20">
        <f t="shared" si="3"/>
        <v>-7.1925602941123906E-2</v>
      </c>
    </row>
    <row r="35" spans="1:24" s="3" customFormat="1" ht="11.25" customHeight="1" x14ac:dyDescent="0.2">
      <c r="A35" s="2">
        <v>23665</v>
      </c>
      <c r="B35" s="4" t="s">
        <v>19</v>
      </c>
      <c r="C35" s="4" t="s">
        <v>9</v>
      </c>
      <c r="D35" s="4">
        <v>900140082</v>
      </c>
      <c r="E35" s="4" t="s">
        <v>49</v>
      </c>
      <c r="F35" s="4" t="s">
        <v>812</v>
      </c>
      <c r="G35" s="4" t="s">
        <v>74</v>
      </c>
      <c r="H35" s="4" t="s">
        <v>75</v>
      </c>
      <c r="I35" s="4" t="s">
        <v>813</v>
      </c>
      <c r="J35" s="4" t="s">
        <v>11</v>
      </c>
      <c r="K35" s="4" t="s">
        <v>11</v>
      </c>
      <c r="L35" s="4" t="s">
        <v>12</v>
      </c>
      <c r="M35" s="4">
        <v>14071693</v>
      </c>
      <c r="N35" s="4">
        <v>23784103</v>
      </c>
      <c r="O35" s="4">
        <v>1730981</v>
      </c>
      <c r="P35" s="4">
        <v>17479087</v>
      </c>
      <c r="Q35" s="4">
        <v>6305016</v>
      </c>
      <c r="R35" s="4">
        <v>-1324795</v>
      </c>
      <c r="S35" s="4">
        <v>1012096</v>
      </c>
      <c r="T35" s="18">
        <f t="shared" si="0"/>
        <v>8.1293168440323722</v>
      </c>
      <c r="U35" s="18">
        <f t="shared" si="1"/>
        <v>0.73490629434290622</v>
      </c>
      <c r="V35" s="18">
        <f>R35/S35</f>
        <v>-1.3089617980902997</v>
      </c>
      <c r="W35" s="28">
        <f t="shared" si="2"/>
        <v>-0.21011762698143827</v>
      </c>
      <c r="X35" s="20">
        <f t="shared" si="3"/>
        <v>-5.5700860360384415E-2</v>
      </c>
    </row>
    <row r="36" spans="1:24" s="3" customFormat="1" ht="11.25" customHeight="1" x14ac:dyDescent="0.2">
      <c r="A36" s="2">
        <v>28491</v>
      </c>
      <c r="B36" s="4" t="s">
        <v>19</v>
      </c>
      <c r="C36" s="4" t="s">
        <v>9</v>
      </c>
      <c r="D36" s="4">
        <v>900337062</v>
      </c>
      <c r="E36" s="4" t="s">
        <v>49</v>
      </c>
      <c r="F36" s="4" t="s">
        <v>903</v>
      </c>
      <c r="G36" s="4" t="s">
        <v>74</v>
      </c>
      <c r="H36" s="4" t="s">
        <v>10</v>
      </c>
      <c r="I36" s="4" t="s">
        <v>904</v>
      </c>
      <c r="J36" s="4" t="s">
        <v>13</v>
      </c>
      <c r="K36" s="4" t="s">
        <v>22</v>
      </c>
      <c r="L36" s="4" t="s">
        <v>12</v>
      </c>
      <c r="M36" s="4">
        <v>1099443</v>
      </c>
      <c r="N36" s="4">
        <v>1307072</v>
      </c>
      <c r="O36" s="4">
        <v>733836</v>
      </c>
      <c r="P36" s="4">
        <v>1089412</v>
      </c>
      <c r="Q36" s="4">
        <v>217660</v>
      </c>
      <c r="R36" s="4">
        <v>-41578</v>
      </c>
      <c r="S36" s="4">
        <v>35898</v>
      </c>
      <c r="T36" s="18">
        <f t="shared" si="0"/>
        <v>1.4982134972936731</v>
      </c>
      <c r="U36" s="18">
        <f t="shared" si="1"/>
        <v>0.8334751260833374</v>
      </c>
      <c r="V36" s="18">
        <f>R36/S36</f>
        <v>-1.1582260850186641</v>
      </c>
      <c r="W36" s="28">
        <f t="shared" si="2"/>
        <v>-0.19102269594780852</v>
      </c>
      <c r="X36" s="20">
        <f t="shared" si="3"/>
        <v>-3.1810030357929786E-2</v>
      </c>
    </row>
    <row r="37" spans="1:24" s="3" customFormat="1" ht="11.25" customHeight="1" x14ac:dyDescent="0.2">
      <c r="A37" s="2">
        <v>21353</v>
      </c>
      <c r="B37" s="4" t="s">
        <v>19</v>
      </c>
      <c r="C37" s="4" t="s">
        <v>9</v>
      </c>
      <c r="D37" s="4">
        <v>900042898</v>
      </c>
      <c r="E37" s="4" t="s">
        <v>49</v>
      </c>
      <c r="F37" s="4" t="s">
        <v>759</v>
      </c>
      <c r="G37" s="4" t="s">
        <v>74</v>
      </c>
      <c r="H37" s="4" t="s">
        <v>14</v>
      </c>
      <c r="I37" s="4" t="s">
        <v>760</v>
      </c>
      <c r="J37" s="4" t="s">
        <v>11</v>
      </c>
      <c r="K37" s="4" t="s">
        <v>11</v>
      </c>
      <c r="L37" s="4" t="s">
        <v>12</v>
      </c>
      <c r="M37" s="4">
        <v>4750760</v>
      </c>
      <c r="N37" s="4">
        <v>19063293</v>
      </c>
      <c r="O37" s="4">
        <v>1198575</v>
      </c>
      <c r="P37" s="4">
        <v>6882511</v>
      </c>
      <c r="Q37" s="4">
        <v>12180782</v>
      </c>
      <c r="R37" s="4">
        <v>-2305618</v>
      </c>
      <c r="S37" s="4">
        <v>115098</v>
      </c>
      <c r="T37" s="18">
        <f t="shared" si="0"/>
        <v>3.963673528982333</v>
      </c>
      <c r="U37" s="18">
        <f t="shared" si="1"/>
        <v>0.36103473833193456</v>
      </c>
      <c r="V37" s="18">
        <f>R37/S37</f>
        <v>-20.031781612191349</v>
      </c>
      <c r="W37" s="28">
        <f t="shared" si="2"/>
        <v>-0.18928324963044244</v>
      </c>
      <c r="X37" s="20">
        <f t="shared" si="3"/>
        <v>-0.12094542112949741</v>
      </c>
    </row>
    <row r="38" spans="1:24" s="3" customFormat="1" ht="11.25" customHeight="1" x14ac:dyDescent="0.2">
      <c r="A38" s="2">
        <v>5431</v>
      </c>
      <c r="B38" s="4" t="s">
        <v>21</v>
      </c>
      <c r="C38" s="4" t="s">
        <v>9</v>
      </c>
      <c r="D38" s="4">
        <v>901117560</v>
      </c>
      <c r="E38" s="4" t="s">
        <v>49</v>
      </c>
      <c r="F38" s="4" t="s">
        <v>260</v>
      </c>
      <c r="G38" s="4" t="s">
        <v>74</v>
      </c>
      <c r="H38" s="4" t="s">
        <v>10</v>
      </c>
      <c r="I38" s="4" t="s">
        <v>261</v>
      </c>
      <c r="J38" s="4" t="s">
        <v>11</v>
      </c>
      <c r="K38" s="4" t="s">
        <v>11</v>
      </c>
      <c r="L38" s="4" t="s">
        <v>12</v>
      </c>
      <c r="M38" s="4">
        <v>24261354</v>
      </c>
      <c r="N38" s="4">
        <v>27779740</v>
      </c>
      <c r="O38" s="4">
        <v>7718797</v>
      </c>
      <c r="P38" s="4">
        <v>8915942</v>
      </c>
      <c r="Q38" s="4">
        <v>18863798</v>
      </c>
      <c r="R38" s="4">
        <v>-3563950</v>
      </c>
      <c r="S38" s="4"/>
      <c r="T38" s="18">
        <f t="shared" si="0"/>
        <v>3.1431522295507968</v>
      </c>
      <c r="U38" s="18">
        <f t="shared" si="1"/>
        <v>0.32095124000440611</v>
      </c>
      <c r="V38" s="18"/>
      <c r="W38" s="28">
        <f t="shared" si="2"/>
        <v>-0.18893067027117233</v>
      </c>
      <c r="X38" s="20">
        <f t="shared" si="3"/>
        <v>-0.12829313737277598</v>
      </c>
    </row>
    <row r="39" spans="1:24" s="3" customFormat="1" ht="11.25" customHeight="1" x14ac:dyDescent="0.2">
      <c r="A39" s="2">
        <v>32677</v>
      </c>
      <c r="B39" s="4" t="s">
        <v>19</v>
      </c>
      <c r="C39" s="4" t="s">
        <v>9</v>
      </c>
      <c r="D39" s="4">
        <v>900475440</v>
      </c>
      <c r="E39" s="4" t="s">
        <v>49</v>
      </c>
      <c r="F39" s="4" t="s">
        <v>994</v>
      </c>
      <c r="G39" s="4" t="s">
        <v>78</v>
      </c>
      <c r="H39" s="4" t="s">
        <v>10</v>
      </c>
      <c r="I39" s="4" t="s">
        <v>995</v>
      </c>
      <c r="J39" s="4" t="s">
        <v>23</v>
      </c>
      <c r="K39" s="4" t="s">
        <v>136</v>
      </c>
      <c r="L39" s="4" t="s">
        <v>12</v>
      </c>
      <c r="M39" s="4">
        <v>19685045</v>
      </c>
      <c r="N39" s="4">
        <v>24298940</v>
      </c>
      <c r="O39" s="4">
        <v>733836</v>
      </c>
      <c r="P39" s="4">
        <v>14952613</v>
      </c>
      <c r="Q39" s="4">
        <v>9346327</v>
      </c>
      <c r="R39" s="4">
        <v>-1745250</v>
      </c>
      <c r="S39" s="4">
        <v>658446</v>
      </c>
      <c r="T39" s="18">
        <f t="shared" si="0"/>
        <v>26.824855962367614</v>
      </c>
      <c r="U39" s="18">
        <f t="shared" si="1"/>
        <v>0.61536071120797864</v>
      </c>
      <c r="V39" s="18">
        <f>R39/S39</f>
        <v>-2.650559043566215</v>
      </c>
      <c r="W39" s="28">
        <f t="shared" si="2"/>
        <v>-0.18673110838086449</v>
      </c>
      <c r="X39" s="20">
        <f t="shared" si="3"/>
        <v>-7.1824120722961585E-2</v>
      </c>
    </row>
    <row r="40" spans="1:24" s="3" customFormat="1" ht="11.25" customHeight="1" x14ac:dyDescent="0.2">
      <c r="A40" s="2">
        <v>25309</v>
      </c>
      <c r="B40" s="4" t="s">
        <v>19</v>
      </c>
      <c r="C40" s="4" t="s">
        <v>9</v>
      </c>
      <c r="D40" s="4">
        <v>900204640</v>
      </c>
      <c r="E40" s="4" t="s">
        <v>49</v>
      </c>
      <c r="F40" s="4" t="s">
        <v>848</v>
      </c>
      <c r="G40" s="4" t="s">
        <v>74</v>
      </c>
      <c r="H40" s="4" t="s">
        <v>10</v>
      </c>
      <c r="I40" s="4" t="s">
        <v>849</v>
      </c>
      <c r="J40" s="4" t="s">
        <v>15</v>
      </c>
      <c r="K40" s="4" t="s">
        <v>16</v>
      </c>
      <c r="L40" s="4" t="s">
        <v>12</v>
      </c>
      <c r="M40" s="4">
        <v>3185292</v>
      </c>
      <c r="N40" s="4">
        <v>3202956</v>
      </c>
      <c r="O40" s="4">
        <v>1484025</v>
      </c>
      <c r="P40" s="4">
        <v>2634128</v>
      </c>
      <c r="Q40" s="4">
        <v>568828</v>
      </c>
      <c r="R40" s="4">
        <v>-105611</v>
      </c>
      <c r="S40" s="4"/>
      <c r="T40" s="18">
        <f t="shared" si="0"/>
        <v>2.1463870217819783</v>
      </c>
      <c r="U40" s="18">
        <f t="shared" si="1"/>
        <v>0.82240530310126025</v>
      </c>
      <c r="V40" s="18"/>
      <c r="W40" s="28">
        <f t="shared" si="2"/>
        <v>-0.18566420780974213</v>
      </c>
      <c r="X40" s="20">
        <f t="shared" si="3"/>
        <v>-3.2972978710915792E-2</v>
      </c>
    </row>
    <row r="41" spans="1:24" s="3" customFormat="1" ht="11.25" customHeight="1" x14ac:dyDescent="0.2">
      <c r="A41" s="2">
        <v>30525</v>
      </c>
      <c r="B41" s="4" t="s">
        <v>19</v>
      </c>
      <c r="C41" s="4" t="s">
        <v>9</v>
      </c>
      <c r="D41" s="4">
        <v>900403546</v>
      </c>
      <c r="E41" s="4" t="s">
        <v>49</v>
      </c>
      <c r="F41" s="4" t="s">
        <v>947</v>
      </c>
      <c r="G41" s="4" t="s">
        <v>74</v>
      </c>
      <c r="H41" s="4" t="s">
        <v>10</v>
      </c>
      <c r="I41" s="4" t="s">
        <v>948</v>
      </c>
      <c r="J41" s="4" t="s">
        <v>23</v>
      </c>
      <c r="K41" s="4" t="s">
        <v>136</v>
      </c>
      <c r="L41" s="4" t="s">
        <v>12</v>
      </c>
      <c r="M41" s="4">
        <v>4871394</v>
      </c>
      <c r="N41" s="4">
        <v>5290275</v>
      </c>
      <c r="O41" s="4">
        <v>731046</v>
      </c>
      <c r="P41" s="4">
        <v>3133069</v>
      </c>
      <c r="Q41" s="4">
        <v>2157206</v>
      </c>
      <c r="R41" s="4">
        <v>-380598</v>
      </c>
      <c r="S41" s="4"/>
      <c r="T41" s="18">
        <f t="shared" si="0"/>
        <v>6.6635943565794769</v>
      </c>
      <c r="U41" s="18">
        <f t="shared" si="1"/>
        <v>0.59223178379195784</v>
      </c>
      <c r="V41" s="18"/>
      <c r="W41" s="28">
        <f t="shared" si="2"/>
        <v>-0.17643099453645131</v>
      </c>
      <c r="X41" s="20">
        <f t="shared" si="3"/>
        <v>-7.194295192593958E-2</v>
      </c>
    </row>
    <row r="42" spans="1:24" s="3" customFormat="1" ht="11.25" customHeight="1" x14ac:dyDescent="0.2">
      <c r="A42" s="2">
        <v>1913</v>
      </c>
      <c r="B42" s="4" t="s">
        <v>19</v>
      </c>
      <c r="C42" s="4" t="s">
        <v>9</v>
      </c>
      <c r="D42" s="4">
        <v>800106621</v>
      </c>
      <c r="E42" s="4" t="s">
        <v>49</v>
      </c>
      <c r="F42" s="4" t="s">
        <v>340</v>
      </c>
      <c r="G42" s="4" t="s">
        <v>74</v>
      </c>
      <c r="H42" s="4" t="s">
        <v>10</v>
      </c>
      <c r="I42" s="4" t="s">
        <v>341</v>
      </c>
      <c r="J42" s="4" t="s">
        <v>11</v>
      </c>
      <c r="K42" s="4" t="s">
        <v>11</v>
      </c>
      <c r="L42" s="4" t="s">
        <v>12</v>
      </c>
      <c r="M42" s="4">
        <v>6021221</v>
      </c>
      <c r="N42" s="4">
        <v>6756213</v>
      </c>
      <c r="O42" s="4">
        <v>2179532</v>
      </c>
      <c r="P42" s="4">
        <v>5018479</v>
      </c>
      <c r="Q42" s="4">
        <v>1737734</v>
      </c>
      <c r="R42" s="4">
        <v>-282774</v>
      </c>
      <c r="S42" s="4">
        <v>579696</v>
      </c>
      <c r="T42" s="18">
        <f t="shared" si="0"/>
        <v>2.7626210580987109</v>
      </c>
      <c r="U42" s="18">
        <f t="shared" si="1"/>
        <v>0.742794669143794</v>
      </c>
      <c r="V42" s="18">
        <f>R42/S42</f>
        <v>-0.48779705224807485</v>
      </c>
      <c r="W42" s="28">
        <f t="shared" si="2"/>
        <v>-0.16272571060933377</v>
      </c>
      <c r="X42" s="20">
        <f t="shared" si="3"/>
        <v>-4.1853920236084918E-2</v>
      </c>
    </row>
    <row r="43" spans="1:24" s="3" customFormat="1" ht="11.25" customHeight="1" x14ac:dyDescent="0.2">
      <c r="A43" s="2">
        <v>3039</v>
      </c>
      <c r="B43" s="4" t="s">
        <v>19</v>
      </c>
      <c r="C43" s="4" t="s">
        <v>9</v>
      </c>
      <c r="D43" s="4">
        <v>800168320</v>
      </c>
      <c r="E43" s="4" t="s">
        <v>49</v>
      </c>
      <c r="F43" s="4" t="s">
        <v>360</v>
      </c>
      <c r="G43" s="4" t="s">
        <v>74</v>
      </c>
      <c r="H43" s="4" t="s">
        <v>10</v>
      </c>
      <c r="I43" s="4" t="s">
        <v>361</v>
      </c>
      <c r="J43" s="4" t="s">
        <v>13</v>
      </c>
      <c r="K43" s="4" t="s">
        <v>100</v>
      </c>
      <c r="L43" s="4" t="s">
        <v>12</v>
      </c>
      <c r="M43" s="4">
        <v>1248618</v>
      </c>
      <c r="N43" s="4">
        <v>2285698</v>
      </c>
      <c r="O43" s="4">
        <v>627315</v>
      </c>
      <c r="P43" s="4">
        <v>1371494</v>
      </c>
      <c r="Q43" s="4">
        <v>914204</v>
      </c>
      <c r="R43" s="4">
        <v>-146094</v>
      </c>
      <c r="S43" s="4">
        <v>98000</v>
      </c>
      <c r="T43" s="18">
        <f t="shared" si="0"/>
        <v>1.9904162980320892</v>
      </c>
      <c r="U43" s="18">
        <f t="shared" si="1"/>
        <v>0.60003290023441413</v>
      </c>
      <c r="V43" s="18">
        <f>R43/S43</f>
        <v>-1.4907551020408163</v>
      </c>
      <c r="W43" s="28">
        <f t="shared" si="2"/>
        <v>-0.15980459503568131</v>
      </c>
      <c r="X43" s="20">
        <f t="shared" si="3"/>
        <v>-6.3916580405635387E-2</v>
      </c>
    </row>
    <row r="44" spans="1:24" s="3" customFormat="1" ht="11.25" customHeight="1" x14ac:dyDescent="0.2">
      <c r="A44" s="2">
        <v>6485</v>
      </c>
      <c r="B44" s="4" t="s">
        <v>19</v>
      </c>
      <c r="C44" s="4" t="s">
        <v>9</v>
      </c>
      <c r="D44" s="4">
        <v>805022749</v>
      </c>
      <c r="E44" s="4" t="s">
        <v>49</v>
      </c>
      <c r="F44" s="4" t="s">
        <v>453</v>
      </c>
      <c r="G44" s="4" t="s">
        <v>78</v>
      </c>
      <c r="H44" s="4" t="s">
        <v>14</v>
      </c>
      <c r="I44" s="4" t="s">
        <v>454</v>
      </c>
      <c r="J44" s="4" t="s">
        <v>178</v>
      </c>
      <c r="K44" s="4" t="s">
        <v>179</v>
      </c>
      <c r="L44" s="4" t="s">
        <v>12</v>
      </c>
      <c r="M44" s="4">
        <v>3721437</v>
      </c>
      <c r="N44" s="4">
        <v>4123042</v>
      </c>
      <c r="O44" s="4">
        <v>586129</v>
      </c>
      <c r="P44" s="4">
        <v>3500294</v>
      </c>
      <c r="Q44" s="4">
        <v>622748</v>
      </c>
      <c r="R44" s="4">
        <v>-98794</v>
      </c>
      <c r="S44" s="4">
        <v>5195</v>
      </c>
      <c r="T44" s="18">
        <f t="shared" si="0"/>
        <v>6.3491773995144412</v>
      </c>
      <c r="U44" s="18">
        <f t="shared" si="1"/>
        <v>0.84895909379530943</v>
      </c>
      <c r="V44" s="18">
        <f>R44/S44</f>
        <v>-19.017131857555341</v>
      </c>
      <c r="W44" s="28">
        <f t="shared" si="2"/>
        <v>-0.15864201892258184</v>
      </c>
      <c r="X44" s="20">
        <f t="shared" si="3"/>
        <v>-2.3961434300208438E-2</v>
      </c>
    </row>
    <row r="45" spans="1:24" s="3" customFormat="1" ht="11.25" customHeight="1" x14ac:dyDescent="0.2">
      <c r="A45" s="2">
        <v>18213</v>
      </c>
      <c r="B45" s="4" t="s">
        <v>19</v>
      </c>
      <c r="C45" s="4" t="s">
        <v>9</v>
      </c>
      <c r="D45" s="4">
        <v>890315310</v>
      </c>
      <c r="E45" s="4" t="s">
        <v>49</v>
      </c>
      <c r="F45" s="4" t="s">
        <v>711</v>
      </c>
      <c r="G45" s="4" t="s">
        <v>74</v>
      </c>
      <c r="H45" s="4" t="s">
        <v>712</v>
      </c>
      <c r="I45" s="4" t="s">
        <v>713</v>
      </c>
      <c r="J45" s="4" t="s">
        <v>178</v>
      </c>
      <c r="K45" s="4" t="s">
        <v>179</v>
      </c>
      <c r="L45" s="4" t="s">
        <v>12</v>
      </c>
      <c r="M45" s="4">
        <v>2234888</v>
      </c>
      <c r="N45" s="4">
        <v>4967069</v>
      </c>
      <c r="O45" s="4">
        <v>80161</v>
      </c>
      <c r="P45" s="4">
        <v>1886059</v>
      </c>
      <c r="Q45" s="4">
        <v>3081010</v>
      </c>
      <c r="R45" s="4">
        <v>-419985</v>
      </c>
      <c r="S45" s="4">
        <v>0</v>
      </c>
      <c r="T45" s="18">
        <f t="shared" si="0"/>
        <v>27.879991517071893</v>
      </c>
      <c r="U45" s="18">
        <f t="shared" si="1"/>
        <v>0.37971266354463767</v>
      </c>
      <c r="V45" s="18"/>
      <c r="W45" s="28">
        <f t="shared" si="2"/>
        <v>-0.13631406584204531</v>
      </c>
      <c r="X45" s="20">
        <f t="shared" si="3"/>
        <v>-8.4553888822563164E-2</v>
      </c>
    </row>
    <row r="46" spans="1:24" s="3" customFormat="1" ht="11.25" customHeight="1" x14ac:dyDescent="0.2">
      <c r="A46" s="2">
        <v>4235</v>
      </c>
      <c r="B46" s="4" t="s">
        <v>21</v>
      </c>
      <c r="C46" s="4" t="s">
        <v>9</v>
      </c>
      <c r="D46" s="4">
        <v>900451379</v>
      </c>
      <c r="E46" s="4" t="s">
        <v>49</v>
      </c>
      <c r="F46" s="4" t="s">
        <v>221</v>
      </c>
      <c r="G46" s="4" t="s">
        <v>74</v>
      </c>
      <c r="H46" s="4" t="s">
        <v>105</v>
      </c>
      <c r="I46" s="4" t="s">
        <v>222</v>
      </c>
      <c r="J46" s="4" t="s">
        <v>23</v>
      </c>
      <c r="K46" s="4" t="s">
        <v>194</v>
      </c>
      <c r="L46" s="4" t="s">
        <v>12</v>
      </c>
      <c r="M46" s="4">
        <v>119153831</v>
      </c>
      <c r="N46" s="4">
        <v>134164538</v>
      </c>
      <c r="O46" s="4">
        <v>74694409</v>
      </c>
      <c r="P46" s="4">
        <v>75767658</v>
      </c>
      <c r="Q46" s="4">
        <v>58396880</v>
      </c>
      <c r="R46" s="4">
        <v>-7013289</v>
      </c>
      <c r="S46" s="4">
        <v>287852</v>
      </c>
      <c r="T46" s="18">
        <f t="shared" si="0"/>
        <v>1.5952175349563311</v>
      </c>
      <c r="U46" s="18">
        <f t="shared" si="1"/>
        <v>0.56473684573788041</v>
      </c>
      <c r="V46" s="18">
        <f>R46/S46</f>
        <v>-24.364218417798035</v>
      </c>
      <c r="W46" s="28">
        <f t="shared" si="2"/>
        <v>-0.12009698120858511</v>
      </c>
      <c r="X46" s="20">
        <f t="shared" si="3"/>
        <v>-5.2273790858207256E-2</v>
      </c>
    </row>
    <row r="47" spans="1:24" s="3" customFormat="1" ht="11.25" customHeight="1" x14ac:dyDescent="0.2">
      <c r="A47" s="2">
        <v>23549</v>
      </c>
      <c r="B47" s="4" t="s">
        <v>19</v>
      </c>
      <c r="C47" s="4" t="s">
        <v>9</v>
      </c>
      <c r="D47" s="4">
        <v>900135826</v>
      </c>
      <c r="E47" s="4" t="s">
        <v>49</v>
      </c>
      <c r="F47" s="4" t="s">
        <v>806</v>
      </c>
      <c r="G47" s="4" t="s">
        <v>74</v>
      </c>
      <c r="H47" s="4" t="s">
        <v>14</v>
      </c>
      <c r="I47" s="4" t="s">
        <v>807</v>
      </c>
      <c r="J47" s="4" t="s">
        <v>11</v>
      </c>
      <c r="K47" s="4" t="s">
        <v>11</v>
      </c>
      <c r="L47" s="4" t="s">
        <v>12</v>
      </c>
      <c r="M47" s="4">
        <v>1526375</v>
      </c>
      <c r="N47" s="4">
        <v>2215276</v>
      </c>
      <c r="O47" s="4">
        <v>97578</v>
      </c>
      <c r="P47" s="4">
        <v>728241</v>
      </c>
      <c r="Q47" s="4">
        <v>1487035</v>
      </c>
      <c r="R47" s="4">
        <v>-173150</v>
      </c>
      <c r="S47" s="4"/>
      <c r="T47" s="18">
        <f t="shared" si="0"/>
        <v>15.642614113837135</v>
      </c>
      <c r="U47" s="18">
        <f t="shared" si="1"/>
        <v>0.32873601302952771</v>
      </c>
      <c r="V47" s="18"/>
      <c r="W47" s="28">
        <f t="shared" si="2"/>
        <v>-0.11643976100091794</v>
      </c>
      <c r="X47" s="20">
        <f t="shared" si="3"/>
        <v>-7.8161818211365086E-2</v>
      </c>
    </row>
    <row r="48" spans="1:24" s="3" customFormat="1" ht="11.25" customHeight="1" x14ac:dyDescent="0.2">
      <c r="A48" s="2">
        <v>19215</v>
      </c>
      <c r="B48" s="4" t="s">
        <v>19</v>
      </c>
      <c r="C48" s="4" t="s">
        <v>9</v>
      </c>
      <c r="D48" s="4">
        <v>890911267</v>
      </c>
      <c r="E48" s="4" t="s">
        <v>49</v>
      </c>
      <c r="F48" s="4" t="s">
        <v>726</v>
      </c>
      <c r="G48" s="4" t="s">
        <v>74</v>
      </c>
      <c r="H48" s="4" t="s">
        <v>10</v>
      </c>
      <c r="I48" s="4" t="s">
        <v>727</v>
      </c>
      <c r="J48" s="4" t="s">
        <v>13</v>
      </c>
      <c r="K48" s="4" t="s">
        <v>103</v>
      </c>
      <c r="L48" s="4" t="s">
        <v>12</v>
      </c>
      <c r="M48" s="4">
        <v>2839445</v>
      </c>
      <c r="N48" s="4">
        <v>4268460</v>
      </c>
      <c r="O48" s="4">
        <v>1198575</v>
      </c>
      <c r="P48" s="4">
        <v>2751239</v>
      </c>
      <c r="Q48" s="4">
        <v>1517221</v>
      </c>
      <c r="R48" s="4">
        <v>-164094</v>
      </c>
      <c r="S48" s="4">
        <v>63373</v>
      </c>
      <c r="T48" s="18">
        <f t="shared" si="0"/>
        <v>2.3690173747992409</v>
      </c>
      <c r="U48" s="18">
        <f t="shared" si="1"/>
        <v>0.64455072789718071</v>
      </c>
      <c r="V48" s="18">
        <f>R48/S48</f>
        <v>-2.5893361526202012</v>
      </c>
      <c r="W48" s="28">
        <f t="shared" si="2"/>
        <v>-0.10815431634547637</v>
      </c>
      <c r="X48" s="20">
        <f t="shared" si="3"/>
        <v>-3.8443373019777627E-2</v>
      </c>
    </row>
    <row r="49" spans="1:24" s="3" customFormat="1" ht="11.25" customHeight="1" x14ac:dyDescent="0.2">
      <c r="A49" s="2">
        <v>26085</v>
      </c>
      <c r="B49" s="4" t="s">
        <v>19</v>
      </c>
      <c r="C49" s="4" t="s">
        <v>9</v>
      </c>
      <c r="D49" s="4">
        <v>900237382</v>
      </c>
      <c r="E49" s="4" t="s">
        <v>49</v>
      </c>
      <c r="F49" s="4" t="s">
        <v>854</v>
      </c>
      <c r="G49" s="4" t="s">
        <v>74</v>
      </c>
      <c r="H49" s="4" t="s">
        <v>10</v>
      </c>
      <c r="I49" s="4" t="s">
        <v>855</v>
      </c>
      <c r="J49" s="4" t="s">
        <v>11</v>
      </c>
      <c r="K49" s="4" t="s">
        <v>11</v>
      </c>
      <c r="L49" s="4" t="s">
        <v>12</v>
      </c>
      <c r="M49" s="4">
        <v>2770795</v>
      </c>
      <c r="N49" s="4">
        <v>3092099</v>
      </c>
      <c r="O49" s="4">
        <v>733836</v>
      </c>
      <c r="P49" s="4">
        <v>2100359</v>
      </c>
      <c r="Q49" s="4">
        <v>991740</v>
      </c>
      <c r="R49" s="4">
        <v>-89796</v>
      </c>
      <c r="S49" s="4">
        <v>336916</v>
      </c>
      <c r="T49" s="18">
        <f t="shared" si="0"/>
        <v>3.7757687003635692</v>
      </c>
      <c r="U49" s="18">
        <f t="shared" si="1"/>
        <v>0.67926641417367295</v>
      </c>
      <c r="V49" s="18">
        <f>R49/S49</f>
        <v>-0.26652340642771494</v>
      </c>
      <c r="W49" s="28">
        <f t="shared" si="2"/>
        <v>-9.0543892552483518E-2</v>
      </c>
      <c r="X49" s="20">
        <f t="shared" si="3"/>
        <v>-2.9040467333031703E-2</v>
      </c>
    </row>
    <row r="50" spans="1:24" s="3" customFormat="1" ht="11.25" customHeight="1" x14ac:dyDescent="0.2">
      <c r="A50" s="2">
        <v>43605</v>
      </c>
      <c r="B50" s="4" t="s">
        <v>19</v>
      </c>
      <c r="C50" s="4" t="s">
        <v>9</v>
      </c>
      <c r="D50" s="4">
        <v>901484824</v>
      </c>
      <c r="E50" s="4" t="s">
        <v>49</v>
      </c>
      <c r="F50" s="4" t="s">
        <v>1102</v>
      </c>
      <c r="G50" s="4" t="s">
        <v>74</v>
      </c>
      <c r="H50" s="4" t="s">
        <v>10</v>
      </c>
      <c r="I50" s="4" t="s">
        <v>1103</v>
      </c>
      <c r="J50" s="4" t="s">
        <v>17</v>
      </c>
      <c r="K50" s="4" t="s">
        <v>18</v>
      </c>
      <c r="L50" s="4" t="s">
        <v>12</v>
      </c>
      <c r="M50" s="4">
        <v>53549382</v>
      </c>
      <c r="N50" s="4">
        <v>55166974</v>
      </c>
      <c r="O50" s="4">
        <v>1198575</v>
      </c>
      <c r="P50" s="4">
        <v>49957664</v>
      </c>
      <c r="Q50" s="4">
        <v>5209310</v>
      </c>
      <c r="R50" s="4">
        <v>-454118</v>
      </c>
      <c r="S50" s="4">
        <v>6046230</v>
      </c>
      <c r="T50" s="18">
        <f t="shared" si="0"/>
        <v>44.677539578249174</v>
      </c>
      <c r="U50" s="18">
        <f t="shared" si="1"/>
        <v>0.90557194599798063</v>
      </c>
      <c r="V50" s="18">
        <f>R50/S50</f>
        <v>-7.5107629051491584E-2</v>
      </c>
      <c r="W50" s="28">
        <f t="shared" si="2"/>
        <v>-8.7174309073562523E-2</v>
      </c>
      <c r="X50" s="20">
        <f t="shared" si="3"/>
        <v>-8.2317003647870909E-3</v>
      </c>
    </row>
    <row r="51" spans="1:24" s="3" customFormat="1" ht="11.25" customHeight="1" x14ac:dyDescent="0.2">
      <c r="A51" s="2">
        <v>17847</v>
      </c>
      <c r="B51" s="4" t="s">
        <v>19</v>
      </c>
      <c r="C51" s="4" t="s">
        <v>9</v>
      </c>
      <c r="D51" s="4">
        <v>890208730</v>
      </c>
      <c r="E51" s="4" t="s">
        <v>49</v>
      </c>
      <c r="F51" s="4" t="s">
        <v>705</v>
      </c>
      <c r="G51" s="4" t="s">
        <v>74</v>
      </c>
      <c r="H51" s="4" t="s">
        <v>10</v>
      </c>
      <c r="I51" s="4" t="s">
        <v>706</v>
      </c>
      <c r="J51" s="4" t="s">
        <v>15</v>
      </c>
      <c r="K51" s="4" t="s">
        <v>175</v>
      </c>
      <c r="L51" s="4" t="s">
        <v>12</v>
      </c>
      <c r="M51" s="4">
        <v>27070498</v>
      </c>
      <c r="N51" s="4">
        <v>29025293</v>
      </c>
      <c r="O51" s="4">
        <v>4336768</v>
      </c>
      <c r="P51" s="4">
        <v>24865562</v>
      </c>
      <c r="Q51" s="4">
        <v>4159731</v>
      </c>
      <c r="R51" s="4">
        <v>-359927</v>
      </c>
      <c r="S51" s="4"/>
      <c r="T51" s="18">
        <f t="shared" si="0"/>
        <v>6.2420904230984915</v>
      </c>
      <c r="U51" s="18">
        <f t="shared" si="1"/>
        <v>0.85668599452208805</v>
      </c>
      <c r="V51" s="18"/>
      <c r="W51" s="28">
        <f t="shared" si="2"/>
        <v>-8.6526508565097124E-2</v>
      </c>
      <c r="X51" s="20">
        <f t="shared" si="3"/>
        <v>-1.2400460522482925E-2</v>
      </c>
    </row>
    <row r="52" spans="1:24" s="3" customFormat="1" ht="11.25" customHeight="1" x14ac:dyDescent="0.2">
      <c r="A52" s="2">
        <v>93</v>
      </c>
      <c r="B52" s="4" t="s">
        <v>21</v>
      </c>
      <c r="C52" s="4" t="s">
        <v>9</v>
      </c>
      <c r="D52" s="4">
        <v>800026212</v>
      </c>
      <c r="E52" s="4" t="s">
        <v>49</v>
      </c>
      <c r="F52" s="4" t="s">
        <v>73</v>
      </c>
      <c r="G52" s="4" t="s">
        <v>74</v>
      </c>
      <c r="H52" s="4" t="s">
        <v>75</v>
      </c>
      <c r="I52" s="4" t="s">
        <v>76</v>
      </c>
      <c r="J52" s="4" t="s">
        <v>11</v>
      </c>
      <c r="K52" s="4" t="s">
        <v>11</v>
      </c>
      <c r="L52" s="4" t="s">
        <v>12</v>
      </c>
      <c r="M52" s="4">
        <v>52756828</v>
      </c>
      <c r="N52" s="4">
        <v>72854435</v>
      </c>
      <c r="O52" s="4">
        <v>27317034</v>
      </c>
      <c r="P52" s="4">
        <v>29530921</v>
      </c>
      <c r="Q52" s="4">
        <v>43323514</v>
      </c>
      <c r="R52" s="4">
        <v>-3295506</v>
      </c>
      <c r="S52" s="4">
        <v>1663274</v>
      </c>
      <c r="T52" s="18">
        <f t="shared" si="0"/>
        <v>1.9312795086025811</v>
      </c>
      <c r="U52" s="18">
        <f t="shared" si="1"/>
        <v>0.40534143185655069</v>
      </c>
      <c r="V52" s="18">
        <f>R52/S52</f>
        <v>-1.9813368092088255</v>
      </c>
      <c r="W52" s="28">
        <f t="shared" si="2"/>
        <v>-7.6067375328787962E-2</v>
      </c>
      <c r="X52" s="20">
        <f t="shared" si="3"/>
        <v>-4.5234116495447396E-2</v>
      </c>
    </row>
    <row r="53" spans="1:24" s="3" customFormat="1" ht="11.25" customHeight="1" x14ac:dyDescent="0.2">
      <c r="A53" s="2">
        <v>12359</v>
      </c>
      <c r="B53" s="4" t="s">
        <v>19</v>
      </c>
      <c r="C53" s="4" t="s">
        <v>9</v>
      </c>
      <c r="D53" s="4">
        <v>830099538</v>
      </c>
      <c r="E53" s="4" t="s">
        <v>49</v>
      </c>
      <c r="F53" s="4" t="s">
        <v>588</v>
      </c>
      <c r="G53" s="4" t="s">
        <v>74</v>
      </c>
      <c r="H53" s="4" t="s">
        <v>10</v>
      </c>
      <c r="I53" s="4" t="s">
        <v>589</v>
      </c>
      <c r="J53" s="4" t="s">
        <v>11</v>
      </c>
      <c r="K53" s="4" t="s">
        <v>11</v>
      </c>
      <c r="L53" s="4" t="s">
        <v>12</v>
      </c>
      <c r="M53" s="4">
        <v>13909383</v>
      </c>
      <c r="N53" s="4">
        <v>15348296</v>
      </c>
      <c r="O53" s="4">
        <v>3170245</v>
      </c>
      <c r="P53" s="4">
        <v>5579883</v>
      </c>
      <c r="Q53" s="4">
        <v>9768413</v>
      </c>
      <c r="R53" s="4">
        <v>-651008</v>
      </c>
      <c r="S53" s="4"/>
      <c r="T53" s="18">
        <f t="shared" si="0"/>
        <v>4.3874788857012632</v>
      </c>
      <c r="U53" s="18">
        <f t="shared" si="1"/>
        <v>0.36355065083446397</v>
      </c>
      <c r="V53" s="18"/>
      <c r="W53" s="28">
        <f t="shared" si="2"/>
        <v>-6.6644192869404678E-2</v>
      </c>
      <c r="X53" s="20">
        <f t="shared" si="3"/>
        <v>-4.2415653177395068E-2</v>
      </c>
    </row>
    <row r="54" spans="1:24" s="3" customFormat="1" ht="11.25" customHeight="1" x14ac:dyDescent="0.2">
      <c r="A54" s="2">
        <v>11101</v>
      </c>
      <c r="B54" s="4" t="s">
        <v>19</v>
      </c>
      <c r="C54" s="4" t="s">
        <v>9</v>
      </c>
      <c r="D54" s="4">
        <v>830056903</v>
      </c>
      <c r="E54" s="4" t="s">
        <v>49</v>
      </c>
      <c r="F54" s="4" t="s">
        <v>550</v>
      </c>
      <c r="G54" s="4" t="s">
        <v>74</v>
      </c>
      <c r="H54" s="4" t="s">
        <v>10</v>
      </c>
      <c r="I54" s="4" t="s">
        <v>551</v>
      </c>
      <c r="J54" s="4" t="s">
        <v>11</v>
      </c>
      <c r="K54" s="4" t="s">
        <v>11</v>
      </c>
      <c r="L54" s="4" t="s">
        <v>12</v>
      </c>
      <c r="M54" s="4">
        <v>594031</v>
      </c>
      <c r="N54" s="4">
        <v>2121550</v>
      </c>
      <c r="O54" s="4">
        <v>97578</v>
      </c>
      <c r="P54" s="4">
        <v>1045289</v>
      </c>
      <c r="Q54" s="4">
        <v>1076261</v>
      </c>
      <c r="R54" s="4">
        <v>-68940</v>
      </c>
      <c r="S54" s="4">
        <v>7893</v>
      </c>
      <c r="T54" s="18">
        <f t="shared" si="0"/>
        <v>6.0877554366763</v>
      </c>
      <c r="U54" s="18">
        <f t="shared" si="1"/>
        <v>0.49270061982984137</v>
      </c>
      <c r="V54" s="18">
        <f>R54/S54</f>
        <v>-8.7343215507411625</v>
      </c>
      <c r="W54" s="28">
        <f t="shared" si="2"/>
        <v>-6.405509444270488E-2</v>
      </c>
      <c r="X54" s="20">
        <f t="shared" si="3"/>
        <v>-3.2495109707525158E-2</v>
      </c>
    </row>
    <row r="55" spans="1:24" s="3" customFormat="1" ht="11.25" customHeight="1" x14ac:dyDescent="0.2">
      <c r="A55" s="2">
        <v>29081</v>
      </c>
      <c r="B55" s="4" t="s">
        <v>19</v>
      </c>
      <c r="C55" s="4" t="s">
        <v>9</v>
      </c>
      <c r="D55" s="4">
        <v>900358250</v>
      </c>
      <c r="E55" s="4" t="s">
        <v>49</v>
      </c>
      <c r="F55" s="4" t="s">
        <v>927</v>
      </c>
      <c r="G55" s="4" t="s">
        <v>78</v>
      </c>
      <c r="H55" s="4" t="s">
        <v>10</v>
      </c>
      <c r="I55" s="4" t="s">
        <v>928</v>
      </c>
      <c r="J55" s="4" t="s">
        <v>13</v>
      </c>
      <c r="K55" s="4" t="s">
        <v>103</v>
      </c>
      <c r="L55" s="4" t="s">
        <v>12</v>
      </c>
      <c r="M55" s="4">
        <v>1980246</v>
      </c>
      <c r="N55" s="4">
        <v>2110668</v>
      </c>
      <c r="O55" s="4">
        <v>1484025</v>
      </c>
      <c r="P55" s="4">
        <v>944103</v>
      </c>
      <c r="Q55" s="4">
        <v>1166565</v>
      </c>
      <c r="R55" s="4">
        <v>-73024</v>
      </c>
      <c r="S55" s="4">
        <v>0</v>
      </c>
      <c r="T55" s="18">
        <f t="shared" si="0"/>
        <v>1.3343750947591853</v>
      </c>
      <c r="U55" s="18">
        <f t="shared" si="1"/>
        <v>0.44730057024600745</v>
      </c>
      <c r="V55" s="18"/>
      <c r="W55" s="28">
        <f t="shared" si="2"/>
        <v>-6.2597454921071688E-2</v>
      </c>
      <c r="X55" s="20">
        <f t="shared" si="3"/>
        <v>-3.4597577638927582E-2</v>
      </c>
    </row>
    <row r="56" spans="1:24" s="3" customFormat="1" ht="11.25" customHeight="1" x14ac:dyDescent="0.2">
      <c r="A56" s="2">
        <v>28515</v>
      </c>
      <c r="B56" s="4" t="s">
        <v>19</v>
      </c>
      <c r="C56" s="4" t="s">
        <v>9</v>
      </c>
      <c r="D56" s="4">
        <v>900337874</v>
      </c>
      <c r="E56" s="4" t="s">
        <v>49</v>
      </c>
      <c r="F56" s="4" t="s">
        <v>905</v>
      </c>
      <c r="G56" s="4" t="s">
        <v>78</v>
      </c>
      <c r="H56" s="4" t="s">
        <v>10</v>
      </c>
      <c r="I56" s="4" t="s">
        <v>906</v>
      </c>
      <c r="J56" s="4" t="s">
        <v>11</v>
      </c>
      <c r="K56" s="4" t="s">
        <v>11</v>
      </c>
      <c r="L56" s="4" t="s">
        <v>12</v>
      </c>
      <c r="M56" s="4">
        <v>20543406</v>
      </c>
      <c r="N56" s="4">
        <v>24760184</v>
      </c>
      <c r="O56" s="4">
        <v>80161</v>
      </c>
      <c r="P56" s="4">
        <v>489207</v>
      </c>
      <c r="Q56" s="4">
        <v>24270977</v>
      </c>
      <c r="R56" s="4">
        <v>-1510932</v>
      </c>
      <c r="S56" s="4">
        <v>9501</v>
      </c>
      <c r="T56" s="18">
        <f t="shared" si="0"/>
        <v>256.27681790396827</v>
      </c>
      <c r="U56" s="18">
        <f t="shared" si="1"/>
        <v>1.9757809554242407E-2</v>
      </c>
      <c r="V56" s="18">
        <f>R56/S56</f>
        <v>-159.02873381749291</v>
      </c>
      <c r="W56" s="28">
        <f t="shared" si="2"/>
        <v>-6.2252623781893904E-2</v>
      </c>
      <c r="X56" s="20">
        <f t="shared" si="3"/>
        <v>-6.1022648296959345E-2</v>
      </c>
    </row>
    <row r="57" spans="1:24" s="3" customFormat="1" ht="11.25" customHeight="1" x14ac:dyDescent="0.2">
      <c r="A57" s="2">
        <v>6067</v>
      </c>
      <c r="B57" s="4" t="s">
        <v>19</v>
      </c>
      <c r="C57" s="4" t="s">
        <v>9</v>
      </c>
      <c r="D57" s="4">
        <v>805005133</v>
      </c>
      <c r="E57" s="4" t="s">
        <v>49</v>
      </c>
      <c r="F57" s="4" t="s">
        <v>443</v>
      </c>
      <c r="G57" s="4" t="s">
        <v>74</v>
      </c>
      <c r="H57" s="4" t="s">
        <v>10</v>
      </c>
      <c r="I57" s="4" t="s">
        <v>444</v>
      </c>
      <c r="J57" s="4" t="s">
        <v>178</v>
      </c>
      <c r="K57" s="4" t="s">
        <v>179</v>
      </c>
      <c r="L57" s="4" t="s">
        <v>12</v>
      </c>
      <c r="M57" s="4">
        <v>2347906</v>
      </c>
      <c r="N57" s="4">
        <v>3133227</v>
      </c>
      <c r="O57" s="4">
        <v>2100996</v>
      </c>
      <c r="P57" s="4">
        <v>2135244</v>
      </c>
      <c r="Q57" s="4">
        <v>997983</v>
      </c>
      <c r="R57" s="4">
        <v>-60978</v>
      </c>
      <c r="S57" s="4"/>
      <c r="T57" s="18">
        <f t="shared" si="0"/>
        <v>1.1175204522045734</v>
      </c>
      <c r="U57" s="18">
        <f t="shared" si="1"/>
        <v>0.68148397802010519</v>
      </c>
      <c r="V57" s="18"/>
      <c r="W57" s="28">
        <f t="shared" si="2"/>
        <v>-6.1101241203507475E-2</v>
      </c>
      <c r="X57" s="20">
        <f t="shared" si="3"/>
        <v>-1.9461724286175243E-2</v>
      </c>
    </row>
    <row r="58" spans="1:24" s="3" customFormat="1" ht="11.25" customHeight="1" x14ac:dyDescent="0.2">
      <c r="A58" s="2">
        <v>25241</v>
      </c>
      <c r="B58" s="4" t="s">
        <v>19</v>
      </c>
      <c r="C58" s="4" t="s">
        <v>9</v>
      </c>
      <c r="D58" s="4">
        <v>900202168</v>
      </c>
      <c r="E58" s="4" t="s">
        <v>49</v>
      </c>
      <c r="F58" s="4" t="s">
        <v>846</v>
      </c>
      <c r="G58" s="4" t="s">
        <v>74</v>
      </c>
      <c r="H58" s="4" t="s">
        <v>14</v>
      </c>
      <c r="I58" s="4" t="s">
        <v>847</v>
      </c>
      <c r="J58" s="4" t="s">
        <v>11</v>
      </c>
      <c r="K58" s="4" t="s">
        <v>11</v>
      </c>
      <c r="L58" s="4" t="s">
        <v>12</v>
      </c>
      <c r="M58" s="4">
        <v>35063072</v>
      </c>
      <c r="N58" s="4">
        <v>36525494</v>
      </c>
      <c r="O58" s="4">
        <v>699098</v>
      </c>
      <c r="P58" s="4">
        <v>26781343</v>
      </c>
      <c r="Q58" s="4">
        <v>9744151</v>
      </c>
      <c r="R58" s="4">
        <v>-526411</v>
      </c>
      <c r="S58" s="4"/>
      <c r="T58" s="18">
        <f t="shared" si="0"/>
        <v>50.154730810272667</v>
      </c>
      <c r="U58" s="18">
        <f t="shared" si="1"/>
        <v>0.73322329329755265</v>
      </c>
      <c r="V58" s="18"/>
      <c r="W58" s="28">
        <f t="shared" si="2"/>
        <v>-5.4023280222155835E-2</v>
      </c>
      <c r="X58" s="20">
        <f t="shared" si="3"/>
        <v>-1.441215278293019E-2</v>
      </c>
    </row>
    <row r="59" spans="1:24" s="3" customFormat="1" ht="11.25" customHeight="1" x14ac:dyDescent="0.2">
      <c r="A59" s="2">
        <v>23159</v>
      </c>
      <c r="B59" s="4" t="s">
        <v>19</v>
      </c>
      <c r="C59" s="4" t="s">
        <v>9</v>
      </c>
      <c r="D59" s="4">
        <v>900120607</v>
      </c>
      <c r="E59" s="4" t="s">
        <v>49</v>
      </c>
      <c r="F59" s="4" t="s">
        <v>799</v>
      </c>
      <c r="G59" s="4" t="s">
        <v>78</v>
      </c>
      <c r="H59" s="4" t="s">
        <v>10</v>
      </c>
      <c r="I59" s="4" t="s">
        <v>800</v>
      </c>
      <c r="J59" s="4" t="s">
        <v>17</v>
      </c>
      <c r="K59" s="4" t="s">
        <v>18</v>
      </c>
      <c r="L59" s="4" t="s">
        <v>12</v>
      </c>
      <c r="M59" s="4">
        <v>148712028</v>
      </c>
      <c r="N59" s="4">
        <v>148728703</v>
      </c>
      <c r="O59" s="4">
        <v>3466556</v>
      </c>
      <c r="P59" s="4">
        <v>144703036</v>
      </c>
      <c r="Q59" s="4">
        <v>4025667</v>
      </c>
      <c r="R59" s="4">
        <v>-166074</v>
      </c>
      <c r="S59" s="4">
        <v>535</v>
      </c>
      <c r="T59" s="18">
        <f t="shared" si="0"/>
        <v>42.899069854922288</v>
      </c>
      <c r="U59" s="18">
        <f t="shared" si="1"/>
        <v>0.97293281714424684</v>
      </c>
      <c r="V59" s="18">
        <f>R59/S59</f>
        <v>-310.41869158878507</v>
      </c>
      <c r="W59" s="28">
        <f t="shared" si="2"/>
        <v>-4.1253784776535171E-2</v>
      </c>
      <c r="X59" s="20">
        <f t="shared" si="3"/>
        <v>-1.1166237360383624E-3</v>
      </c>
    </row>
    <row r="60" spans="1:24" s="3" customFormat="1" ht="11.25" customHeight="1" x14ac:dyDescent="0.2">
      <c r="A60" s="2">
        <v>11349</v>
      </c>
      <c r="B60" s="4" t="s">
        <v>19</v>
      </c>
      <c r="C60" s="4" t="s">
        <v>9</v>
      </c>
      <c r="D60" s="4">
        <v>830065206</v>
      </c>
      <c r="E60" s="4" t="s">
        <v>49</v>
      </c>
      <c r="F60" s="4" t="s">
        <v>558</v>
      </c>
      <c r="G60" s="4" t="s">
        <v>74</v>
      </c>
      <c r="H60" s="4" t="s">
        <v>10</v>
      </c>
      <c r="I60" s="4" t="s">
        <v>559</v>
      </c>
      <c r="J60" s="4" t="s">
        <v>11</v>
      </c>
      <c r="K60" s="4" t="s">
        <v>11</v>
      </c>
      <c r="L60" s="4" t="s">
        <v>12</v>
      </c>
      <c r="M60" s="4">
        <v>4071678</v>
      </c>
      <c r="N60" s="4">
        <v>4994212</v>
      </c>
      <c r="O60" s="4">
        <v>3170245</v>
      </c>
      <c r="P60" s="4">
        <v>755147</v>
      </c>
      <c r="Q60" s="4">
        <v>4239065</v>
      </c>
      <c r="R60" s="4">
        <v>-172845</v>
      </c>
      <c r="S60" s="4">
        <v>0</v>
      </c>
      <c r="T60" s="18">
        <f t="shared" si="0"/>
        <v>1.2843417464580813</v>
      </c>
      <c r="U60" s="18">
        <f t="shared" si="1"/>
        <v>0.15120443425309138</v>
      </c>
      <c r="V60" s="18"/>
      <c r="W60" s="28">
        <f t="shared" si="2"/>
        <v>-4.0774321695940023E-2</v>
      </c>
      <c r="X60" s="20">
        <f t="shared" si="3"/>
        <v>-3.4609063451851864E-2</v>
      </c>
    </row>
    <row r="61" spans="1:24" s="3" customFormat="1" ht="11.25" customHeight="1" x14ac:dyDescent="0.2">
      <c r="A61" s="2">
        <v>38713</v>
      </c>
      <c r="B61" s="4" t="s">
        <v>19</v>
      </c>
      <c r="C61" s="4" t="s">
        <v>9</v>
      </c>
      <c r="D61" s="4">
        <v>900860584</v>
      </c>
      <c r="E61" s="4" t="s">
        <v>49</v>
      </c>
      <c r="F61" s="4" t="s">
        <v>1079</v>
      </c>
      <c r="G61" s="4" t="s">
        <v>74</v>
      </c>
      <c r="H61" s="4" t="s">
        <v>10</v>
      </c>
      <c r="I61" s="4" t="s">
        <v>1080</v>
      </c>
      <c r="J61" s="4" t="s">
        <v>13</v>
      </c>
      <c r="K61" s="4" t="s">
        <v>103</v>
      </c>
      <c r="L61" s="4" t="s">
        <v>12</v>
      </c>
      <c r="M61" s="4">
        <v>9543832</v>
      </c>
      <c r="N61" s="4">
        <v>36670404</v>
      </c>
      <c r="O61" s="4">
        <v>1484025</v>
      </c>
      <c r="P61" s="4">
        <v>19749302</v>
      </c>
      <c r="Q61" s="4">
        <v>16921102</v>
      </c>
      <c r="R61" s="4">
        <v>-655863</v>
      </c>
      <c r="S61" s="4">
        <v>755109</v>
      </c>
      <c r="T61" s="18">
        <f t="shared" si="0"/>
        <v>6.4310452991021041</v>
      </c>
      <c r="U61" s="18">
        <f t="shared" si="1"/>
        <v>0.53856243307273077</v>
      </c>
      <c r="V61" s="18">
        <f>R61/S61</f>
        <v>-0.86856731942011023</v>
      </c>
      <c r="W61" s="28">
        <f t="shared" si="2"/>
        <v>-3.876006420858405E-2</v>
      </c>
      <c r="X61" s="20">
        <f t="shared" si="3"/>
        <v>-1.7885349722353755E-2</v>
      </c>
    </row>
    <row r="62" spans="1:24" s="3" customFormat="1" ht="11.25" customHeight="1" x14ac:dyDescent="0.2">
      <c r="A62" s="2">
        <v>31227</v>
      </c>
      <c r="B62" s="4" t="s">
        <v>19</v>
      </c>
      <c r="C62" s="4" t="s">
        <v>9</v>
      </c>
      <c r="D62" s="4">
        <v>900424919</v>
      </c>
      <c r="E62" s="4" t="s">
        <v>49</v>
      </c>
      <c r="F62" s="4" t="s">
        <v>969</v>
      </c>
      <c r="G62" s="4" t="s">
        <v>74</v>
      </c>
      <c r="H62" s="4" t="s">
        <v>10</v>
      </c>
      <c r="I62" s="4" t="s">
        <v>970</v>
      </c>
      <c r="J62" s="4" t="s">
        <v>13</v>
      </c>
      <c r="K62" s="4" t="s">
        <v>103</v>
      </c>
      <c r="L62" s="4" t="s">
        <v>12</v>
      </c>
      <c r="M62" s="4">
        <v>17680869</v>
      </c>
      <c r="N62" s="4">
        <v>18799905</v>
      </c>
      <c r="O62" s="4">
        <v>3466556</v>
      </c>
      <c r="P62" s="4">
        <v>12546228</v>
      </c>
      <c r="Q62" s="4">
        <v>6253677</v>
      </c>
      <c r="R62" s="4">
        <v>-194894</v>
      </c>
      <c r="S62" s="4">
        <v>2114487</v>
      </c>
      <c r="T62" s="18">
        <f t="shared" si="0"/>
        <v>5.1004134939692305</v>
      </c>
      <c r="U62" s="18">
        <f t="shared" si="1"/>
        <v>0.66735592546877232</v>
      </c>
      <c r="V62" s="18">
        <f>R62/S62</f>
        <v>-9.2170819683450408E-2</v>
      </c>
      <c r="W62" s="28">
        <f t="shared" si="2"/>
        <v>-3.1164705180648122E-2</v>
      </c>
      <c r="X62" s="20">
        <f t="shared" si="3"/>
        <v>-1.0366754512855252E-2</v>
      </c>
    </row>
    <row r="63" spans="1:24" s="3" customFormat="1" ht="11.25" customHeight="1" x14ac:dyDescent="0.2">
      <c r="A63" s="2">
        <v>18077</v>
      </c>
      <c r="B63" s="4" t="s">
        <v>19</v>
      </c>
      <c r="C63" s="4" t="s">
        <v>9</v>
      </c>
      <c r="D63" s="4">
        <v>890307709</v>
      </c>
      <c r="E63" s="4" t="s">
        <v>49</v>
      </c>
      <c r="F63" s="4" t="s">
        <v>709</v>
      </c>
      <c r="G63" s="4" t="s">
        <v>78</v>
      </c>
      <c r="H63" s="4" t="s">
        <v>75</v>
      </c>
      <c r="I63" s="4" t="s">
        <v>710</v>
      </c>
      <c r="J63" s="4" t="s">
        <v>178</v>
      </c>
      <c r="K63" s="4" t="s">
        <v>179</v>
      </c>
      <c r="L63" s="4" t="s">
        <v>12</v>
      </c>
      <c r="M63" s="4">
        <v>2327971</v>
      </c>
      <c r="N63" s="4">
        <v>8779585</v>
      </c>
      <c r="O63" s="4">
        <v>733836</v>
      </c>
      <c r="P63" s="4">
        <v>8321655</v>
      </c>
      <c r="Q63" s="4">
        <v>457930</v>
      </c>
      <c r="R63" s="4">
        <v>-13412</v>
      </c>
      <c r="S63" s="4"/>
      <c r="T63" s="18">
        <f t="shared" si="0"/>
        <v>3.1723314200993138</v>
      </c>
      <c r="U63" s="18">
        <f t="shared" si="1"/>
        <v>0.94784149820293329</v>
      </c>
      <c r="V63" s="18"/>
      <c r="W63" s="28">
        <f t="shared" si="2"/>
        <v>-2.9288319175419825E-2</v>
      </c>
      <c r="X63" s="20">
        <f t="shared" si="3"/>
        <v>-1.5276348483441984E-3</v>
      </c>
    </row>
    <row r="64" spans="1:24" s="3" customFormat="1" ht="11.25" customHeight="1" x14ac:dyDescent="0.2">
      <c r="A64" s="2">
        <v>8423</v>
      </c>
      <c r="B64" s="4" t="s">
        <v>19</v>
      </c>
      <c r="C64" s="4" t="s">
        <v>9</v>
      </c>
      <c r="D64" s="4">
        <v>811044610</v>
      </c>
      <c r="E64" s="4" t="s">
        <v>49</v>
      </c>
      <c r="F64" s="4" t="s">
        <v>488</v>
      </c>
      <c r="G64" s="4" t="s">
        <v>74</v>
      </c>
      <c r="H64" s="4" t="s">
        <v>10</v>
      </c>
      <c r="I64" s="4" t="s">
        <v>489</v>
      </c>
      <c r="J64" s="4" t="s">
        <v>13</v>
      </c>
      <c r="K64" s="4" t="s">
        <v>103</v>
      </c>
      <c r="L64" s="4" t="s">
        <v>12</v>
      </c>
      <c r="M64" s="4">
        <v>6011855</v>
      </c>
      <c r="N64" s="4">
        <v>12119347</v>
      </c>
      <c r="O64" s="4">
        <v>2133702</v>
      </c>
      <c r="P64" s="4">
        <v>7907529</v>
      </c>
      <c r="Q64" s="4">
        <v>4211818</v>
      </c>
      <c r="R64" s="4">
        <v>-111835</v>
      </c>
      <c r="S64" s="4">
        <v>269411</v>
      </c>
      <c r="T64" s="18">
        <f t="shared" si="0"/>
        <v>2.8175701199136522</v>
      </c>
      <c r="U64" s="18">
        <f t="shared" si="1"/>
        <v>0.65247153992702744</v>
      </c>
      <c r="V64" s="18">
        <f>R64/S64</f>
        <v>-0.41510925686033606</v>
      </c>
      <c r="W64" s="28">
        <f t="shared" si="2"/>
        <v>-2.6552666805640699E-2</v>
      </c>
      <c r="X64" s="20">
        <f t="shared" si="3"/>
        <v>-9.2278074057950479E-3</v>
      </c>
    </row>
    <row r="65" spans="1:24" s="3" customFormat="1" ht="11.25" customHeight="1" x14ac:dyDescent="0.2">
      <c r="A65" s="2">
        <v>31357</v>
      </c>
      <c r="B65" s="4" t="s">
        <v>19</v>
      </c>
      <c r="C65" s="4" t="s">
        <v>9</v>
      </c>
      <c r="D65" s="4">
        <v>900429554</v>
      </c>
      <c r="E65" s="4" t="s">
        <v>49</v>
      </c>
      <c r="F65" s="4" t="s">
        <v>971</v>
      </c>
      <c r="G65" s="4" t="s">
        <v>78</v>
      </c>
      <c r="H65" s="4" t="s">
        <v>10</v>
      </c>
      <c r="I65" s="4" t="s">
        <v>972</v>
      </c>
      <c r="J65" s="4" t="s">
        <v>13</v>
      </c>
      <c r="K65" s="4" t="s">
        <v>973</v>
      </c>
      <c r="L65" s="4" t="s">
        <v>12</v>
      </c>
      <c r="M65" s="4">
        <v>1615457</v>
      </c>
      <c r="N65" s="4">
        <v>4933607</v>
      </c>
      <c r="O65" s="4">
        <v>516186</v>
      </c>
      <c r="P65" s="4">
        <v>2552641</v>
      </c>
      <c r="Q65" s="4">
        <v>2380966</v>
      </c>
      <c r="R65" s="4">
        <v>-57055</v>
      </c>
      <c r="S65" s="4"/>
      <c r="T65" s="18">
        <f t="shared" si="0"/>
        <v>3.129602507623221</v>
      </c>
      <c r="U65" s="18">
        <f t="shared" si="1"/>
        <v>0.5173985280951644</v>
      </c>
      <c r="V65" s="18"/>
      <c r="W65" s="28">
        <f t="shared" si="2"/>
        <v>-2.396296293185203E-2</v>
      </c>
      <c r="X65" s="20">
        <f t="shared" si="3"/>
        <v>-1.1564561182112803E-2</v>
      </c>
    </row>
    <row r="66" spans="1:24" s="3" customFormat="1" ht="11.25" customHeight="1" x14ac:dyDescent="0.2">
      <c r="A66" s="2">
        <v>173</v>
      </c>
      <c r="B66" s="4" t="s">
        <v>21</v>
      </c>
      <c r="C66" s="4" t="s">
        <v>9</v>
      </c>
      <c r="D66" s="4">
        <v>800061357</v>
      </c>
      <c r="E66" s="4" t="s">
        <v>49</v>
      </c>
      <c r="F66" s="4" t="s">
        <v>82</v>
      </c>
      <c r="G66" s="4" t="s">
        <v>74</v>
      </c>
      <c r="H66" s="4" t="s">
        <v>75</v>
      </c>
      <c r="I66" s="4" t="s">
        <v>83</v>
      </c>
      <c r="J66" s="4" t="s">
        <v>11</v>
      </c>
      <c r="K66" s="4" t="s">
        <v>11</v>
      </c>
      <c r="L66" s="4" t="s">
        <v>12</v>
      </c>
      <c r="M66" s="4">
        <v>77593348</v>
      </c>
      <c r="N66" s="4">
        <v>99393091</v>
      </c>
      <c r="O66" s="4">
        <v>27595938</v>
      </c>
      <c r="P66" s="4">
        <v>31289839</v>
      </c>
      <c r="Q66" s="4">
        <v>68103252</v>
      </c>
      <c r="R66" s="4">
        <v>-888406</v>
      </c>
      <c r="S66" s="4"/>
      <c r="T66" s="18">
        <f t="shared" si="0"/>
        <v>2.811767007158807</v>
      </c>
      <c r="U66" s="18">
        <f t="shared" si="1"/>
        <v>0.31480899411811231</v>
      </c>
      <c r="V66" s="18"/>
      <c r="W66" s="28">
        <f t="shared" si="2"/>
        <v>-1.3044986456740714E-2</v>
      </c>
      <c r="X66" s="20">
        <f t="shared" si="3"/>
        <v>-8.9383073920097731E-3</v>
      </c>
    </row>
    <row r="67" spans="1:24" s="3" customFormat="1" ht="11.25" customHeight="1" x14ac:dyDescent="0.2">
      <c r="A67" s="2">
        <v>157</v>
      </c>
      <c r="B67" s="4" t="s">
        <v>28</v>
      </c>
      <c r="C67" s="4" t="s">
        <v>9</v>
      </c>
      <c r="D67" s="4">
        <v>800052699</v>
      </c>
      <c r="E67" s="4" t="s">
        <v>49</v>
      </c>
      <c r="F67" s="4" t="s">
        <v>1106</v>
      </c>
      <c r="G67" s="4" t="s">
        <v>74</v>
      </c>
      <c r="H67" s="4" t="s">
        <v>75</v>
      </c>
      <c r="I67" s="4" t="s">
        <v>1107</v>
      </c>
      <c r="J67" s="4" t="s">
        <v>17</v>
      </c>
      <c r="K67" s="4" t="s">
        <v>18</v>
      </c>
      <c r="L67" s="4" t="s">
        <v>12</v>
      </c>
      <c r="M67" s="4">
        <v>1957460</v>
      </c>
      <c r="N67" s="4">
        <v>52193607</v>
      </c>
      <c r="O67" s="4">
        <v>3062384</v>
      </c>
      <c r="P67" s="4">
        <v>26432637</v>
      </c>
      <c r="Q67" s="4">
        <v>25760970</v>
      </c>
      <c r="R67" s="4">
        <v>-239042</v>
      </c>
      <c r="S67" s="4">
        <v>857640</v>
      </c>
      <c r="T67" s="18">
        <f t="shared" si="0"/>
        <v>0.63919482337943245</v>
      </c>
      <c r="U67" s="18">
        <f t="shared" si="1"/>
        <v>0.50643437998067464</v>
      </c>
      <c r="V67" s="18">
        <f>R67/S67</f>
        <v>-0.27872067534163519</v>
      </c>
      <c r="W67" s="28">
        <f t="shared" si="2"/>
        <v>-9.2792313332921861E-3</v>
      </c>
      <c r="X67" s="20">
        <f t="shared" si="3"/>
        <v>-4.5799095663191089E-3</v>
      </c>
    </row>
    <row r="68" spans="1:24" s="3" customFormat="1" ht="11.25" customHeight="1" x14ac:dyDescent="0.2">
      <c r="A68" s="2">
        <v>9857</v>
      </c>
      <c r="B68" s="4" t="s">
        <v>19</v>
      </c>
      <c r="C68" s="4" t="s">
        <v>9</v>
      </c>
      <c r="D68" s="4">
        <v>830012595</v>
      </c>
      <c r="E68" s="4" t="s">
        <v>49</v>
      </c>
      <c r="F68" s="4" t="s">
        <v>506</v>
      </c>
      <c r="G68" s="4" t="s">
        <v>74</v>
      </c>
      <c r="H68" s="4" t="s">
        <v>10</v>
      </c>
      <c r="I68" s="4" t="s">
        <v>507</v>
      </c>
      <c r="J68" s="4" t="s">
        <v>23</v>
      </c>
      <c r="K68" s="4" t="s">
        <v>61</v>
      </c>
      <c r="L68" s="4" t="s">
        <v>12</v>
      </c>
      <c r="M68" s="4">
        <v>104531009</v>
      </c>
      <c r="N68" s="4">
        <v>107456856</v>
      </c>
      <c r="O68" s="4">
        <v>3170245</v>
      </c>
      <c r="P68" s="4">
        <v>52501570</v>
      </c>
      <c r="Q68" s="4">
        <v>54955286</v>
      </c>
      <c r="R68" s="4">
        <v>-264921</v>
      </c>
      <c r="S68" s="4"/>
      <c r="T68" s="18">
        <f t="shared" si="0"/>
        <v>32.972533353100474</v>
      </c>
      <c r="U68" s="18">
        <f t="shared" si="1"/>
        <v>0.48858278526220794</v>
      </c>
      <c r="V68" s="18"/>
      <c r="W68" s="28">
        <f t="shared" si="2"/>
        <v>-4.8206645671901331E-3</v>
      </c>
      <c r="X68" s="20">
        <f t="shared" si="3"/>
        <v>-2.4653708461375421E-3</v>
      </c>
    </row>
    <row r="69" spans="1:24" s="3" customFormat="1" ht="11.25" customHeight="1" x14ac:dyDescent="0.2">
      <c r="A69" s="2">
        <v>23865</v>
      </c>
      <c r="B69" s="4" t="s">
        <v>19</v>
      </c>
      <c r="C69" s="4" t="s">
        <v>9</v>
      </c>
      <c r="D69" s="4">
        <v>900148010</v>
      </c>
      <c r="E69" s="4" t="s">
        <v>49</v>
      </c>
      <c r="F69" s="4" t="s">
        <v>818</v>
      </c>
      <c r="G69" s="4" t="s">
        <v>74</v>
      </c>
      <c r="H69" s="4" t="s">
        <v>10</v>
      </c>
      <c r="I69" s="4" t="s">
        <v>819</v>
      </c>
      <c r="J69" s="4" t="s">
        <v>23</v>
      </c>
      <c r="K69" s="4" t="s">
        <v>194</v>
      </c>
      <c r="L69" s="4" t="s">
        <v>12</v>
      </c>
      <c r="M69" s="4">
        <v>6987830</v>
      </c>
      <c r="N69" s="4">
        <v>6987830</v>
      </c>
      <c r="O69" s="4">
        <v>1484025</v>
      </c>
      <c r="P69" s="4">
        <v>22315792</v>
      </c>
      <c r="Q69" s="4">
        <v>-15327962</v>
      </c>
      <c r="R69" s="4">
        <v>24116</v>
      </c>
      <c r="S69" s="4">
        <v>2778293</v>
      </c>
      <c r="T69" s="18">
        <f t="shared" si="0"/>
        <v>4.7087009989723896</v>
      </c>
      <c r="U69" s="18">
        <f t="shared" si="1"/>
        <v>3.1935224526068895</v>
      </c>
      <c r="V69" s="18">
        <f>R69/S69</f>
        <v>8.6801500057769286E-3</v>
      </c>
      <c r="W69" s="28">
        <f t="shared" si="2"/>
        <v>-1.5733337543503826E-3</v>
      </c>
      <c r="X69" s="20">
        <f t="shared" si="3"/>
        <v>3.4511429156118567E-3</v>
      </c>
    </row>
    <row r="70" spans="1:24" s="3" customFormat="1" ht="11.25" customHeight="1" x14ac:dyDescent="0.2">
      <c r="A70" s="2">
        <v>38305</v>
      </c>
      <c r="B70" s="4" t="s">
        <v>19</v>
      </c>
      <c r="C70" s="4" t="s">
        <v>9</v>
      </c>
      <c r="D70" s="4">
        <v>900809570</v>
      </c>
      <c r="E70" s="4" t="s">
        <v>49</v>
      </c>
      <c r="F70" s="4" t="s">
        <v>1075</v>
      </c>
      <c r="G70" s="4" t="s">
        <v>74</v>
      </c>
      <c r="H70" s="4" t="s">
        <v>10</v>
      </c>
      <c r="I70" s="4" t="s">
        <v>1076</v>
      </c>
      <c r="J70" s="4" t="s">
        <v>26</v>
      </c>
      <c r="K70" s="4" t="s">
        <v>27</v>
      </c>
      <c r="L70" s="4" t="s">
        <v>12</v>
      </c>
      <c r="M70" s="4">
        <v>208342</v>
      </c>
      <c r="N70" s="4">
        <v>26756550</v>
      </c>
      <c r="O70" s="4">
        <v>3170245</v>
      </c>
      <c r="P70" s="4">
        <v>1795727</v>
      </c>
      <c r="Q70" s="4">
        <v>24960823</v>
      </c>
      <c r="R70" s="4">
        <v>-28272</v>
      </c>
      <c r="S70" s="4"/>
      <c r="T70" s="18">
        <f t="shared" si="0"/>
        <v>6.5717949243670443E-2</v>
      </c>
      <c r="U70" s="18">
        <f t="shared" si="1"/>
        <v>6.7113547897617587E-2</v>
      </c>
      <c r="V70" s="18"/>
      <c r="W70" s="28">
        <f t="shared" si="2"/>
        <v>-1.1326549609361838E-3</v>
      </c>
      <c r="X70" s="20">
        <f t="shared" si="3"/>
        <v>-1.0566384679639191E-3</v>
      </c>
    </row>
    <row r="71" spans="1:24" s="3" customFormat="1" ht="11.25" customHeight="1" x14ac:dyDescent="0.2">
      <c r="A71" s="2">
        <v>393</v>
      </c>
      <c r="B71" s="4" t="s">
        <v>24</v>
      </c>
      <c r="C71" s="4" t="s">
        <v>9</v>
      </c>
      <c r="D71" s="4">
        <v>805031746</v>
      </c>
      <c r="E71" s="4" t="s">
        <v>49</v>
      </c>
      <c r="F71" s="4" t="s">
        <v>284</v>
      </c>
      <c r="G71" s="4" t="s">
        <v>74</v>
      </c>
      <c r="H71" s="4" t="s">
        <v>14</v>
      </c>
      <c r="I71" s="4" t="s">
        <v>285</v>
      </c>
      <c r="J71" s="4" t="s">
        <v>178</v>
      </c>
      <c r="K71" s="4" t="s">
        <v>179</v>
      </c>
      <c r="L71" s="4" t="s">
        <v>12</v>
      </c>
      <c r="M71" s="4">
        <v>5126</v>
      </c>
      <c r="N71" s="4">
        <v>20769009</v>
      </c>
      <c r="O71" s="4">
        <v>12754</v>
      </c>
      <c r="P71" s="4">
        <v>27132</v>
      </c>
      <c r="Q71" s="4">
        <v>20741877</v>
      </c>
      <c r="R71" s="4">
        <v>-11609</v>
      </c>
      <c r="S71" s="4"/>
      <c r="T71" s="18">
        <f t="shared" si="0"/>
        <v>0.4019131252940254</v>
      </c>
      <c r="U71" s="18">
        <f t="shared" si="1"/>
        <v>1.3063695046788221E-3</v>
      </c>
      <c r="V71" s="18"/>
      <c r="W71" s="28">
        <f t="shared" si="2"/>
        <v>-5.5968898089599119E-4</v>
      </c>
      <c r="X71" s="20">
        <f t="shared" si="3"/>
        <v>-5.5895782027924395E-4</v>
      </c>
    </row>
    <row r="72" spans="1:24" s="3" customFormat="1" ht="11.25" customHeight="1" x14ac:dyDescent="0.2">
      <c r="A72" s="2">
        <v>9501</v>
      </c>
      <c r="B72" s="4" t="s">
        <v>19</v>
      </c>
      <c r="C72" s="4" t="s">
        <v>9</v>
      </c>
      <c r="D72" s="4">
        <v>829000170</v>
      </c>
      <c r="E72" s="4" t="s">
        <v>49</v>
      </c>
      <c r="F72" s="4" t="s">
        <v>494</v>
      </c>
      <c r="G72" s="4" t="s">
        <v>78</v>
      </c>
      <c r="H72" s="4" t="s">
        <v>10</v>
      </c>
      <c r="I72" s="4" t="s">
        <v>495</v>
      </c>
      <c r="J72" s="4" t="s">
        <v>15</v>
      </c>
      <c r="K72" s="4" t="s">
        <v>431</v>
      </c>
      <c r="L72" s="4" t="s">
        <v>12</v>
      </c>
      <c r="M72" s="4">
        <v>38757</v>
      </c>
      <c r="N72" s="4">
        <v>3777299</v>
      </c>
      <c r="O72" s="4">
        <v>516186</v>
      </c>
      <c r="P72" s="4">
        <v>838863</v>
      </c>
      <c r="Q72" s="4">
        <v>2938436</v>
      </c>
      <c r="R72" s="4">
        <v>216</v>
      </c>
      <c r="S72" s="4"/>
      <c r="T72" s="18">
        <f t="shared" si="0"/>
        <v>7.5083400169706271E-2</v>
      </c>
      <c r="U72" s="18">
        <f t="shared" si="1"/>
        <v>0.22208011597705132</v>
      </c>
      <c r="V72" s="18"/>
      <c r="W72" s="28">
        <f t="shared" si="2"/>
        <v>7.3508492272760073E-5</v>
      </c>
      <c r="X72" s="20">
        <f t="shared" si="3"/>
        <v>5.7183717783527329E-5</v>
      </c>
    </row>
    <row r="73" spans="1:24" s="3" customFormat="1" ht="11.25" customHeight="1" x14ac:dyDescent="0.2">
      <c r="A73" s="2">
        <v>10361</v>
      </c>
      <c r="B73" s="4" t="s">
        <v>19</v>
      </c>
      <c r="C73" s="4" t="s">
        <v>9</v>
      </c>
      <c r="D73" s="4">
        <v>830032216</v>
      </c>
      <c r="E73" s="4" t="s">
        <v>49</v>
      </c>
      <c r="F73" s="4" t="s">
        <v>526</v>
      </c>
      <c r="G73" s="4" t="s">
        <v>74</v>
      </c>
      <c r="H73" s="4" t="s">
        <v>10</v>
      </c>
      <c r="I73" s="4" t="s">
        <v>527</v>
      </c>
      <c r="J73" s="4" t="s">
        <v>11</v>
      </c>
      <c r="K73" s="4" t="s">
        <v>11</v>
      </c>
      <c r="L73" s="4" t="s">
        <v>12</v>
      </c>
      <c r="M73" s="4">
        <v>5363809</v>
      </c>
      <c r="N73" s="4">
        <v>7502287</v>
      </c>
      <c r="O73" s="4">
        <v>2057884</v>
      </c>
      <c r="P73" s="4">
        <v>1849006</v>
      </c>
      <c r="Q73" s="4">
        <v>5653281</v>
      </c>
      <c r="R73" s="4">
        <v>1371</v>
      </c>
      <c r="S73" s="4">
        <v>19240</v>
      </c>
      <c r="T73" s="18">
        <f t="shared" si="0"/>
        <v>2.6064681002427736</v>
      </c>
      <c r="U73" s="18">
        <f t="shared" si="1"/>
        <v>0.24645897977510059</v>
      </c>
      <c r="V73" s="18">
        <f t="shared" ref="V73:V78" si="4">R73/S73</f>
        <v>7.1257796257796255E-2</v>
      </c>
      <c r="W73" s="28">
        <f t="shared" si="2"/>
        <v>2.4251403742357757E-4</v>
      </c>
      <c r="X73" s="20">
        <f t="shared" si="3"/>
        <v>1.8274427517902208E-4</v>
      </c>
    </row>
    <row r="74" spans="1:24" s="3" customFormat="1" ht="11.25" customHeight="1" x14ac:dyDescent="0.2">
      <c r="A74" s="2">
        <v>42599</v>
      </c>
      <c r="B74" s="4" t="s">
        <v>19</v>
      </c>
      <c r="C74" s="4" t="s">
        <v>9</v>
      </c>
      <c r="D74" s="4">
        <v>901299408</v>
      </c>
      <c r="E74" s="4" t="s">
        <v>49</v>
      </c>
      <c r="F74" s="4" t="s">
        <v>1101</v>
      </c>
      <c r="G74" s="4" t="s">
        <v>74</v>
      </c>
      <c r="H74" s="4" t="s">
        <v>10</v>
      </c>
      <c r="I74" s="4" t="s">
        <v>1100</v>
      </c>
      <c r="J74" s="4" t="s">
        <v>11</v>
      </c>
      <c r="K74" s="4" t="s">
        <v>11</v>
      </c>
      <c r="L74" s="4" t="s">
        <v>12</v>
      </c>
      <c r="M74" s="4">
        <v>31497703</v>
      </c>
      <c r="N74" s="4">
        <v>49786159</v>
      </c>
      <c r="O74" s="4">
        <v>731046</v>
      </c>
      <c r="P74" s="4">
        <v>34837005</v>
      </c>
      <c r="Q74" s="4">
        <v>14949154</v>
      </c>
      <c r="R74" s="4">
        <v>11217</v>
      </c>
      <c r="S74" s="4">
        <v>215189</v>
      </c>
      <c r="T74" s="18">
        <f t="shared" si="0"/>
        <v>43.085801714256014</v>
      </c>
      <c r="U74" s="18">
        <f t="shared" si="1"/>
        <v>0.69973273093833166</v>
      </c>
      <c r="V74" s="18">
        <f t="shared" si="4"/>
        <v>5.2126270394862194E-2</v>
      </c>
      <c r="W74" s="28">
        <f t="shared" si="2"/>
        <v>7.5034346425222455E-4</v>
      </c>
      <c r="X74" s="20">
        <f t="shared" si="3"/>
        <v>2.2530358286928704E-4</v>
      </c>
    </row>
    <row r="75" spans="1:24" s="3" customFormat="1" ht="11.25" customHeight="1" x14ac:dyDescent="0.2">
      <c r="A75" s="2">
        <v>34717</v>
      </c>
      <c r="B75" s="4" t="s">
        <v>19</v>
      </c>
      <c r="C75" s="4" t="s">
        <v>9</v>
      </c>
      <c r="D75" s="4">
        <v>900562348</v>
      </c>
      <c r="E75" s="4" t="s">
        <v>49</v>
      </c>
      <c r="F75" s="4" t="s">
        <v>1036</v>
      </c>
      <c r="G75" s="4" t="s">
        <v>74</v>
      </c>
      <c r="H75" s="4" t="s">
        <v>10</v>
      </c>
      <c r="I75" s="4" t="s">
        <v>1037</v>
      </c>
      <c r="J75" s="4" t="s">
        <v>178</v>
      </c>
      <c r="K75" s="4" t="s">
        <v>179</v>
      </c>
      <c r="L75" s="4" t="s">
        <v>12</v>
      </c>
      <c r="M75" s="4">
        <v>3866512</v>
      </c>
      <c r="N75" s="4">
        <v>4347976</v>
      </c>
      <c r="O75" s="4">
        <v>97578</v>
      </c>
      <c r="P75" s="4">
        <v>2142175</v>
      </c>
      <c r="Q75" s="4">
        <v>2205801</v>
      </c>
      <c r="R75" s="4">
        <v>3722</v>
      </c>
      <c r="S75" s="4">
        <v>13971</v>
      </c>
      <c r="T75" s="18">
        <f t="shared" si="0"/>
        <v>39.624833466560084</v>
      </c>
      <c r="U75" s="18">
        <f t="shared" si="1"/>
        <v>0.49268326228111653</v>
      </c>
      <c r="V75" s="18">
        <f t="shared" si="4"/>
        <v>0.26640899005081953</v>
      </c>
      <c r="W75" s="28">
        <f t="shared" si="2"/>
        <v>1.6873688968315817E-3</v>
      </c>
      <c r="X75" s="20">
        <f t="shared" si="3"/>
        <v>8.5603048406890933E-4</v>
      </c>
    </row>
    <row r="76" spans="1:24" s="3" customFormat="1" ht="11.25" customHeight="1" x14ac:dyDescent="0.2">
      <c r="A76" s="2">
        <v>5443</v>
      </c>
      <c r="B76" s="4" t="s">
        <v>19</v>
      </c>
      <c r="C76" s="4" t="s">
        <v>9</v>
      </c>
      <c r="D76" s="4">
        <v>802019980</v>
      </c>
      <c r="E76" s="4" t="s">
        <v>49</v>
      </c>
      <c r="F76" s="4" t="s">
        <v>427</v>
      </c>
      <c r="G76" s="4" t="s">
        <v>74</v>
      </c>
      <c r="H76" s="4" t="s">
        <v>10</v>
      </c>
      <c r="I76" s="4" t="s">
        <v>428</v>
      </c>
      <c r="J76" s="4" t="s">
        <v>17</v>
      </c>
      <c r="K76" s="4" t="s">
        <v>18</v>
      </c>
      <c r="L76" s="4" t="s">
        <v>12</v>
      </c>
      <c r="M76" s="4">
        <v>2756440</v>
      </c>
      <c r="N76" s="4">
        <v>2881435</v>
      </c>
      <c r="O76" s="4">
        <v>2084933</v>
      </c>
      <c r="P76" s="4">
        <v>5319193</v>
      </c>
      <c r="Q76" s="4">
        <v>-2437758</v>
      </c>
      <c r="R76" s="4">
        <v>-4846</v>
      </c>
      <c r="S76" s="4">
        <v>1491</v>
      </c>
      <c r="T76" s="18">
        <f t="shared" ref="T76:T139" si="5">M76/O76</f>
        <v>1.3220760571203007</v>
      </c>
      <c r="U76" s="18">
        <f t="shared" ref="U76:U139" si="6">P76/N76</f>
        <v>1.8460222076847126</v>
      </c>
      <c r="V76" s="18">
        <f t="shared" si="4"/>
        <v>-3.2501676727028839</v>
      </c>
      <c r="W76" s="28">
        <f t="shared" ref="W76:W139" si="7">R76/Q76</f>
        <v>1.9878921533638696E-3</v>
      </c>
      <c r="X76" s="20">
        <f t="shared" ref="X76:X139" si="8">R76/N76</f>
        <v>-1.6818009082280184E-3</v>
      </c>
    </row>
    <row r="77" spans="1:24" s="3" customFormat="1" ht="11.25" customHeight="1" x14ac:dyDescent="0.2">
      <c r="A77" s="2">
        <v>491</v>
      </c>
      <c r="B77" s="4" t="s">
        <v>19</v>
      </c>
      <c r="C77" s="4" t="s">
        <v>9</v>
      </c>
      <c r="D77" s="4">
        <v>800024238</v>
      </c>
      <c r="E77" s="4" t="s">
        <v>49</v>
      </c>
      <c r="F77" s="4" t="s">
        <v>313</v>
      </c>
      <c r="G77" s="4" t="s">
        <v>74</v>
      </c>
      <c r="H77" s="4" t="s">
        <v>10</v>
      </c>
      <c r="I77" s="4" t="s">
        <v>314</v>
      </c>
      <c r="J77" s="4" t="s">
        <v>11</v>
      </c>
      <c r="K77" s="4" t="s">
        <v>11</v>
      </c>
      <c r="L77" s="4" t="s">
        <v>12</v>
      </c>
      <c r="M77" s="4">
        <v>3760955</v>
      </c>
      <c r="N77" s="4">
        <v>4777155</v>
      </c>
      <c r="O77" s="4">
        <v>2615723</v>
      </c>
      <c r="P77" s="4">
        <v>2615723</v>
      </c>
      <c r="Q77" s="4">
        <v>2161432</v>
      </c>
      <c r="R77" s="4">
        <v>4389</v>
      </c>
      <c r="S77" s="4">
        <v>28351</v>
      </c>
      <c r="T77" s="18">
        <f t="shared" si="5"/>
        <v>1.4378261765485107</v>
      </c>
      <c r="U77" s="18">
        <f t="shared" si="6"/>
        <v>0.54754827925826144</v>
      </c>
      <c r="V77" s="18">
        <f t="shared" si="4"/>
        <v>0.15480935416740149</v>
      </c>
      <c r="W77" s="28">
        <f t="shared" si="7"/>
        <v>2.0305982330232918E-3</v>
      </c>
      <c r="X77" s="20">
        <f t="shared" si="8"/>
        <v>9.1874766466652226E-4</v>
      </c>
    </row>
    <row r="78" spans="1:24" s="3" customFormat="1" ht="11.25" customHeight="1" x14ac:dyDescent="0.2">
      <c r="A78" s="2">
        <v>25773</v>
      </c>
      <c r="B78" s="4" t="s">
        <v>19</v>
      </c>
      <c r="C78" s="4" t="s">
        <v>9</v>
      </c>
      <c r="D78" s="4">
        <v>900225517</v>
      </c>
      <c r="E78" s="4" t="s">
        <v>49</v>
      </c>
      <c r="F78" s="4" t="s">
        <v>852</v>
      </c>
      <c r="G78" s="4" t="s">
        <v>78</v>
      </c>
      <c r="H78" s="4" t="s">
        <v>10</v>
      </c>
      <c r="I78" s="4" t="s">
        <v>853</v>
      </c>
      <c r="J78" s="4" t="s">
        <v>178</v>
      </c>
      <c r="K78" s="4" t="s">
        <v>179</v>
      </c>
      <c r="L78" s="4" t="s">
        <v>12</v>
      </c>
      <c r="M78" s="4">
        <v>2986124</v>
      </c>
      <c r="N78" s="4">
        <v>3397278</v>
      </c>
      <c r="O78" s="4">
        <v>774590</v>
      </c>
      <c r="P78" s="4">
        <v>2018345</v>
      </c>
      <c r="Q78" s="4">
        <v>1378933</v>
      </c>
      <c r="R78" s="4">
        <v>5355</v>
      </c>
      <c r="S78" s="4">
        <v>308886</v>
      </c>
      <c r="T78" s="18">
        <f t="shared" si="5"/>
        <v>3.855102699492635</v>
      </c>
      <c r="U78" s="18">
        <f t="shared" si="6"/>
        <v>0.59410651704099571</v>
      </c>
      <c r="V78" s="18">
        <f t="shared" si="4"/>
        <v>1.7336493075115093E-2</v>
      </c>
      <c r="W78" s="28">
        <f t="shared" si="7"/>
        <v>3.8834374113898211E-3</v>
      </c>
      <c r="X78" s="20">
        <f t="shared" si="8"/>
        <v>1.5762619367623138E-3</v>
      </c>
    </row>
    <row r="79" spans="1:24" s="3" customFormat="1" ht="11.25" customHeight="1" x14ac:dyDescent="0.2">
      <c r="A79" s="2">
        <v>4259</v>
      </c>
      <c r="B79" s="4" t="s">
        <v>21</v>
      </c>
      <c r="C79" s="4" t="s">
        <v>9</v>
      </c>
      <c r="D79" s="4">
        <v>900456739</v>
      </c>
      <c r="E79" s="4" t="s">
        <v>49</v>
      </c>
      <c r="F79" s="4" t="s">
        <v>227</v>
      </c>
      <c r="G79" s="4" t="s">
        <v>74</v>
      </c>
      <c r="H79" s="4" t="s">
        <v>10</v>
      </c>
      <c r="I79" s="4" t="s">
        <v>228</v>
      </c>
      <c r="J79" s="4" t="s">
        <v>11</v>
      </c>
      <c r="K79" s="4" t="s">
        <v>11</v>
      </c>
      <c r="L79" s="4" t="s">
        <v>12</v>
      </c>
      <c r="M79" s="4">
        <v>35718590</v>
      </c>
      <c r="N79" s="4">
        <v>39836294</v>
      </c>
      <c r="O79" s="4">
        <v>31808223</v>
      </c>
      <c r="P79" s="4">
        <v>32801307</v>
      </c>
      <c r="Q79" s="4">
        <v>7034987</v>
      </c>
      <c r="R79" s="4">
        <v>28643</v>
      </c>
      <c r="S79" s="4"/>
      <c r="T79" s="18">
        <f t="shared" si="5"/>
        <v>1.122935726400057</v>
      </c>
      <c r="U79" s="18">
        <f t="shared" si="6"/>
        <v>0.82340257354260915</v>
      </c>
      <c r="V79" s="18"/>
      <c r="W79" s="28">
        <f t="shared" si="7"/>
        <v>4.0715071683856702E-3</v>
      </c>
      <c r="X79" s="20">
        <f t="shared" si="8"/>
        <v>7.1901768773972798E-4</v>
      </c>
    </row>
    <row r="80" spans="1:24" s="3" customFormat="1" ht="11.25" customHeight="1" x14ac:dyDescent="0.2">
      <c r="A80" s="2">
        <v>29891</v>
      </c>
      <c r="B80" s="4" t="s">
        <v>19</v>
      </c>
      <c r="C80" s="4" t="s">
        <v>9</v>
      </c>
      <c r="D80" s="4">
        <v>900387617</v>
      </c>
      <c r="E80" s="4" t="s">
        <v>49</v>
      </c>
      <c r="F80" s="4" t="s">
        <v>943</v>
      </c>
      <c r="G80" s="4" t="s">
        <v>74</v>
      </c>
      <c r="H80" s="4" t="s">
        <v>10</v>
      </c>
      <c r="I80" s="4" t="s">
        <v>944</v>
      </c>
      <c r="J80" s="4" t="s">
        <v>465</v>
      </c>
      <c r="K80" s="4" t="s">
        <v>622</v>
      </c>
      <c r="L80" s="4" t="s">
        <v>12</v>
      </c>
      <c r="M80" s="4">
        <v>3760870</v>
      </c>
      <c r="N80" s="4">
        <v>4396287</v>
      </c>
      <c r="O80" s="4">
        <v>2057884</v>
      </c>
      <c r="P80" s="4">
        <v>1756543</v>
      </c>
      <c r="Q80" s="4">
        <v>2639744</v>
      </c>
      <c r="R80" s="4">
        <v>10788</v>
      </c>
      <c r="S80" s="4"/>
      <c r="T80" s="18">
        <f t="shared" si="5"/>
        <v>1.8275422715760461</v>
      </c>
      <c r="U80" s="18">
        <f t="shared" si="6"/>
        <v>0.3995514851509922</v>
      </c>
      <c r="V80" s="18"/>
      <c r="W80" s="28">
        <f t="shared" si="7"/>
        <v>4.0867599282354656E-3</v>
      </c>
      <c r="X80" s="20">
        <f t="shared" si="8"/>
        <v>2.4538889294534231E-3</v>
      </c>
    </row>
    <row r="81" spans="1:24" s="3" customFormat="1" ht="11.25" customHeight="1" x14ac:dyDescent="0.2">
      <c r="A81" s="2">
        <v>6099</v>
      </c>
      <c r="B81" s="4" t="s">
        <v>19</v>
      </c>
      <c r="C81" s="4" t="s">
        <v>9</v>
      </c>
      <c r="D81" s="4">
        <v>805006278</v>
      </c>
      <c r="E81" s="4" t="s">
        <v>49</v>
      </c>
      <c r="F81" s="4" t="s">
        <v>445</v>
      </c>
      <c r="G81" s="4" t="s">
        <v>74</v>
      </c>
      <c r="H81" s="4" t="s">
        <v>10</v>
      </c>
      <c r="I81" s="4" t="s">
        <v>446</v>
      </c>
      <c r="J81" s="4" t="s">
        <v>26</v>
      </c>
      <c r="K81" s="4" t="s">
        <v>27</v>
      </c>
      <c r="L81" s="4" t="s">
        <v>12</v>
      </c>
      <c r="M81" s="4">
        <v>13307732</v>
      </c>
      <c r="N81" s="4">
        <v>16634309</v>
      </c>
      <c r="O81" s="4">
        <v>2507307</v>
      </c>
      <c r="P81" s="4">
        <v>7675261</v>
      </c>
      <c r="Q81" s="4">
        <v>8959048</v>
      </c>
      <c r="R81" s="4">
        <v>40995</v>
      </c>
      <c r="S81" s="4"/>
      <c r="T81" s="18">
        <f t="shared" si="5"/>
        <v>5.3075798057437718</v>
      </c>
      <c r="U81" s="18">
        <f t="shared" si="6"/>
        <v>0.46141147191626658</v>
      </c>
      <c r="V81" s="18"/>
      <c r="W81" s="28">
        <f t="shared" si="7"/>
        <v>4.5758210024100772E-3</v>
      </c>
      <c r="X81" s="20">
        <f t="shared" si="8"/>
        <v>2.4644846984626773E-3</v>
      </c>
    </row>
    <row r="82" spans="1:24" s="3" customFormat="1" ht="11.25" customHeight="1" x14ac:dyDescent="0.2">
      <c r="A82" s="2">
        <v>6223</v>
      </c>
      <c r="B82" s="4" t="s">
        <v>19</v>
      </c>
      <c r="C82" s="4" t="s">
        <v>9</v>
      </c>
      <c r="D82" s="4">
        <v>805012376</v>
      </c>
      <c r="E82" s="4" t="s">
        <v>49</v>
      </c>
      <c r="F82" s="4" t="s">
        <v>449</v>
      </c>
      <c r="G82" s="4" t="s">
        <v>74</v>
      </c>
      <c r="H82" s="4" t="s">
        <v>10</v>
      </c>
      <c r="I82" s="4" t="s">
        <v>450</v>
      </c>
      <c r="J82" s="4" t="s">
        <v>178</v>
      </c>
      <c r="K82" s="4" t="s">
        <v>179</v>
      </c>
      <c r="L82" s="4" t="s">
        <v>12</v>
      </c>
      <c r="M82" s="4">
        <v>7731504</v>
      </c>
      <c r="N82" s="4">
        <v>11811842</v>
      </c>
      <c r="O82" s="4">
        <v>2515869</v>
      </c>
      <c r="P82" s="4">
        <v>5056420</v>
      </c>
      <c r="Q82" s="4">
        <v>6755422</v>
      </c>
      <c r="R82" s="4">
        <v>32679</v>
      </c>
      <c r="S82" s="4">
        <v>87436</v>
      </c>
      <c r="T82" s="18">
        <f t="shared" si="5"/>
        <v>3.0730948232996234</v>
      </c>
      <c r="U82" s="18">
        <f t="shared" si="6"/>
        <v>0.42808056524968757</v>
      </c>
      <c r="V82" s="18">
        <f>R82/S82</f>
        <v>0.37374765542797017</v>
      </c>
      <c r="W82" s="28">
        <f t="shared" si="7"/>
        <v>4.8374476087504233E-3</v>
      </c>
      <c r="X82" s="20">
        <f t="shared" si="8"/>
        <v>2.7666303020307927E-3</v>
      </c>
    </row>
    <row r="83" spans="1:24" s="3" customFormat="1" ht="11.25" customHeight="1" x14ac:dyDescent="0.2">
      <c r="A83" s="2">
        <v>4655</v>
      </c>
      <c r="B83" s="4" t="s">
        <v>19</v>
      </c>
      <c r="C83" s="4" t="s">
        <v>9</v>
      </c>
      <c r="D83" s="4">
        <v>800247023</v>
      </c>
      <c r="E83" s="4" t="s">
        <v>49</v>
      </c>
      <c r="F83" s="4" t="s">
        <v>416</v>
      </c>
      <c r="G83" s="4" t="s">
        <v>74</v>
      </c>
      <c r="H83" s="4" t="s">
        <v>14</v>
      </c>
      <c r="I83" s="4" t="s">
        <v>417</v>
      </c>
      <c r="J83" s="4" t="s">
        <v>11</v>
      </c>
      <c r="K83" s="4" t="s">
        <v>11</v>
      </c>
      <c r="L83" s="4" t="s">
        <v>12</v>
      </c>
      <c r="M83" s="4">
        <v>2183209</v>
      </c>
      <c r="N83" s="4">
        <v>4349111</v>
      </c>
      <c r="O83" s="4">
        <v>20826</v>
      </c>
      <c r="P83" s="4">
        <v>22697</v>
      </c>
      <c r="Q83" s="4">
        <v>4326414</v>
      </c>
      <c r="R83" s="4">
        <v>23249</v>
      </c>
      <c r="S83" s="4">
        <v>4400</v>
      </c>
      <c r="T83" s="18">
        <f t="shared" si="5"/>
        <v>104.83093248823586</v>
      </c>
      <c r="U83" s="18">
        <f t="shared" si="6"/>
        <v>5.2187676975823331E-3</v>
      </c>
      <c r="V83" s="18">
        <f>R83/S83</f>
        <v>5.2838636363636367</v>
      </c>
      <c r="W83" s="28">
        <f t="shared" si="7"/>
        <v>5.3737344599938891E-3</v>
      </c>
      <c r="X83" s="20">
        <f t="shared" si="8"/>
        <v>5.3456901881786872E-3</v>
      </c>
    </row>
    <row r="84" spans="1:24" s="3" customFormat="1" ht="11.25" customHeight="1" x14ac:dyDescent="0.2">
      <c r="A84" s="2">
        <v>15375</v>
      </c>
      <c r="B84" s="4" t="s">
        <v>19</v>
      </c>
      <c r="C84" s="4" t="s">
        <v>9</v>
      </c>
      <c r="D84" s="4">
        <v>860042811</v>
      </c>
      <c r="E84" s="4" t="s">
        <v>49</v>
      </c>
      <c r="F84" s="4" t="s">
        <v>658</v>
      </c>
      <c r="G84" s="4" t="s">
        <v>74</v>
      </c>
      <c r="H84" s="4" t="s">
        <v>10</v>
      </c>
      <c r="I84" s="4" t="s">
        <v>659</v>
      </c>
      <c r="J84" s="4" t="s">
        <v>11</v>
      </c>
      <c r="K84" s="4" t="s">
        <v>11</v>
      </c>
      <c r="L84" s="4" t="s">
        <v>12</v>
      </c>
      <c r="M84" s="4">
        <v>1199973</v>
      </c>
      <c r="N84" s="4">
        <v>6864023</v>
      </c>
      <c r="O84" s="4">
        <v>2057884</v>
      </c>
      <c r="P84" s="4">
        <v>123366</v>
      </c>
      <c r="Q84" s="4">
        <v>6740657</v>
      </c>
      <c r="R84" s="4">
        <v>38544</v>
      </c>
      <c r="S84" s="4"/>
      <c r="T84" s="18">
        <f t="shared" si="5"/>
        <v>0.58311012671268159</v>
      </c>
      <c r="U84" s="18">
        <f t="shared" si="6"/>
        <v>1.7972841874218663E-2</v>
      </c>
      <c r="V84" s="18"/>
      <c r="W84" s="28">
        <f t="shared" si="7"/>
        <v>5.7181369709213802E-3</v>
      </c>
      <c r="X84" s="20">
        <f t="shared" si="8"/>
        <v>5.6153657993278866E-3</v>
      </c>
    </row>
    <row r="85" spans="1:24" s="3" customFormat="1" ht="11.25" customHeight="1" x14ac:dyDescent="0.2">
      <c r="A85" s="2">
        <v>26461</v>
      </c>
      <c r="B85" s="4" t="s">
        <v>19</v>
      </c>
      <c r="C85" s="4" t="s">
        <v>9</v>
      </c>
      <c r="D85" s="4">
        <v>900254658</v>
      </c>
      <c r="E85" s="4" t="s">
        <v>49</v>
      </c>
      <c r="F85" s="4" t="s">
        <v>860</v>
      </c>
      <c r="G85" s="4" t="s">
        <v>74</v>
      </c>
      <c r="H85" s="4" t="s">
        <v>10</v>
      </c>
      <c r="I85" s="4" t="s">
        <v>861</v>
      </c>
      <c r="J85" s="4" t="s">
        <v>11</v>
      </c>
      <c r="K85" s="4" t="s">
        <v>11</v>
      </c>
      <c r="L85" s="4" t="s">
        <v>12</v>
      </c>
      <c r="M85" s="4">
        <v>18243885</v>
      </c>
      <c r="N85" s="4">
        <v>20000593</v>
      </c>
      <c r="O85" s="4">
        <v>3466556</v>
      </c>
      <c r="P85" s="4">
        <v>14099966</v>
      </c>
      <c r="Q85" s="4">
        <v>5900627</v>
      </c>
      <c r="R85" s="4">
        <v>37067</v>
      </c>
      <c r="S85" s="4">
        <v>572668</v>
      </c>
      <c r="T85" s="18">
        <f t="shared" si="5"/>
        <v>5.2628271402510158</v>
      </c>
      <c r="U85" s="18">
        <f t="shared" si="6"/>
        <v>0.70497739742016652</v>
      </c>
      <c r="V85" s="18">
        <f>R85/S85</f>
        <v>6.4726857446199187E-2</v>
      </c>
      <c r="W85" s="28">
        <f t="shared" si="7"/>
        <v>6.2818747905942877E-3</v>
      </c>
      <c r="X85" s="20">
        <f t="shared" si="8"/>
        <v>1.8532950498017734E-3</v>
      </c>
    </row>
    <row r="86" spans="1:24" s="3" customFormat="1" ht="11.25" customHeight="1" x14ac:dyDescent="0.2">
      <c r="A86" s="2">
        <v>2579</v>
      </c>
      <c r="B86" s="4" t="s">
        <v>21</v>
      </c>
      <c r="C86" s="4" t="s">
        <v>9</v>
      </c>
      <c r="D86" s="4">
        <v>890302311</v>
      </c>
      <c r="E86" s="4" t="s">
        <v>49</v>
      </c>
      <c r="F86" s="4" t="s">
        <v>176</v>
      </c>
      <c r="G86" s="4" t="s">
        <v>78</v>
      </c>
      <c r="H86" s="4" t="s">
        <v>10</v>
      </c>
      <c r="I86" s="4" t="s">
        <v>177</v>
      </c>
      <c r="J86" s="4" t="s">
        <v>178</v>
      </c>
      <c r="K86" s="4" t="s">
        <v>179</v>
      </c>
      <c r="L86" s="4" t="s">
        <v>12</v>
      </c>
      <c r="M86" s="4">
        <v>20227298</v>
      </c>
      <c r="N86" s="4">
        <v>29835457</v>
      </c>
      <c r="O86" s="4">
        <v>1706648</v>
      </c>
      <c r="P86" s="4">
        <v>15477727</v>
      </c>
      <c r="Q86" s="4">
        <v>14357730</v>
      </c>
      <c r="R86" s="4">
        <v>114830</v>
      </c>
      <c r="S86" s="4">
        <v>184463</v>
      </c>
      <c r="T86" s="18">
        <f t="shared" si="5"/>
        <v>11.852062053803714</v>
      </c>
      <c r="U86" s="18">
        <f t="shared" si="6"/>
        <v>0.51876956334203295</v>
      </c>
      <c r="V86" s="18">
        <f>R86/S86</f>
        <v>0.62250966318448686</v>
      </c>
      <c r="W86" s="28">
        <f t="shared" si="7"/>
        <v>7.9977823792479735E-3</v>
      </c>
      <c r="X86" s="20">
        <f t="shared" si="8"/>
        <v>3.8487763066608967E-3</v>
      </c>
    </row>
    <row r="87" spans="1:24" s="3" customFormat="1" ht="11.25" customHeight="1" x14ac:dyDescent="0.2">
      <c r="A87" s="2">
        <v>39275</v>
      </c>
      <c r="B87" s="4" t="s">
        <v>19</v>
      </c>
      <c r="C87" s="4" t="s">
        <v>9</v>
      </c>
      <c r="D87" s="4">
        <v>900924778</v>
      </c>
      <c r="E87" s="4" t="s">
        <v>49</v>
      </c>
      <c r="F87" s="4" t="s">
        <v>1087</v>
      </c>
      <c r="G87" s="4" t="s">
        <v>78</v>
      </c>
      <c r="H87" s="4" t="s">
        <v>10</v>
      </c>
      <c r="I87" s="4" t="s">
        <v>1088</v>
      </c>
      <c r="J87" s="4" t="s">
        <v>1089</v>
      </c>
      <c r="K87" s="4" t="s">
        <v>1090</v>
      </c>
      <c r="L87" s="4" t="s">
        <v>12</v>
      </c>
      <c r="M87" s="4">
        <v>46885</v>
      </c>
      <c r="N87" s="4">
        <v>254939</v>
      </c>
      <c r="O87" s="4">
        <v>80161</v>
      </c>
      <c r="P87" s="4">
        <v>2118013</v>
      </c>
      <c r="Q87" s="4">
        <v>-1863074</v>
      </c>
      <c r="R87" s="4">
        <v>-16297</v>
      </c>
      <c r="S87" s="4"/>
      <c r="T87" s="18">
        <f t="shared" si="5"/>
        <v>0.58488541809608163</v>
      </c>
      <c r="U87" s="18">
        <f t="shared" si="6"/>
        <v>8.3079207182894734</v>
      </c>
      <c r="V87" s="18"/>
      <c r="W87" s="28">
        <f t="shared" si="7"/>
        <v>8.7473712799384252E-3</v>
      </c>
      <c r="X87" s="20">
        <f t="shared" si="8"/>
        <v>-6.3925095807232324E-2</v>
      </c>
    </row>
    <row r="88" spans="1:24" s="3" customFormat="1" ht="11.25" customHeight="1" x14ac:dyDescent="0.2">
      <c r="A88" s="2">
        <v>155</v>
      </c>
      <c r="B88" s="4" t="s">
        <v>21</v>
      </c>
      <c r="C88" s="4" t="s">
        <v>9</v>
      </c>
      <c r="D88" s="4">
        <v>800051319</v>
      </c>
      <c r="E88" s="4" t="s">
        <v>49</v>
      </c>
      <c r="F88" s="4" t="s">
        <v>80</v>
      </c>
      <c r="G88" s="4" t="s">
        <v>74</v>
      </c>
      <c r="H88" s="4" t="s">
        <v>10</v>
      </c>
      <c r="I88" s="4" t="s">
        <v>81</v>
      </c>
      <c r="J88" s="4" t="s">
        <v>13</v>
      </c>
      <c r="K88" s="4" t="s">
        <v>22</v>
      </c>
      <c r="L88" s="4" t="s">
        <v>12</v>
      </c>
      <c r="M88" s="4">
        <v>38103064</v>
      </c>
      <c r="N88" s="4">
        <v>57894848</v>
      </c>
      <c r="O88" s="4">
        <v>11608524</v>
      </c>
      <c r="P88" s="4">
        <v>23290496</v>
      </c>
      <c r="Q88" s="4">
        <v>34604352</v>
      </c>
      <c r="R88" s="4">
        <v>336028</v>
      </c>
      <c r="S88" s="4">
        <v>1153434</v>
      </c>
      <c r="T88" s="18">
        <f t="shared" si="5"/>
        <v>3.2823349462860221</v>
      </c>
      <c r="U88" s="18">
        <f t="shared" si="6"/>
        <v>0.40228961305848837</v>
      </c>
      <c r="V88" s="18">
        <f>R88/S88</f>
        <v>0.29132832914583756</v>
      </c>
      <c r="W88" s="28">
        <f t="shared" si="7"/>
        <v>9.7105705085880536E-3</v>
      </c>
      <c r="X88" s="20">
        <f t="shared" si="8"/>
        <v>5.804108856110996E-3</v>
      </c>
    </row>
    <row r="89" spans="1:24" s="3" customFormat="1" ht="11.25" customHeight="1" x14ac:dyDescent="0.2">
      <c r="A89" s="2">
        <v>14629</v>
      </c>
      <c r="B89" s="4" t="s">
        <v>19</v>
      </c>
      <c r="C89" s="4" t="s">
        <v>9</v>
      </c>
      <c r="D89" s="4">
        <v>860002079</v>
      </c>
      <c r="E89" s="4" t="s">
        <v>49</v>
      </c>
      <c r="F89" s="4" t="s">
        <v>642</v>
      </c>
      <c r="G89" s="4" t="s">
        <v>74</v>
      </c>
      <c r="H89" s="4" t="s">
        <v>10</v>
      </c>
      <c r="I89" s="4" t="s">
        <v>643</v>
      </c>
      <c r="J89" s="4" t="s">
        <v>11</v>
      </c>
      <c r="K89" s="4" t="s">
        <v>11</v>
      </c>
      <c r="L89" s="4" t="s">
        <v>12</v>
      </c>
      <c r="M89" s="4">
        <v>5689886</v>
      </c>
      <c r="N89" s="4">
        <v>7793697</v>
      </c>
      <c r="O89" s="4">
        <v>97578</v>
      </c>
      <c r="P89" s="4">
        <v>705867</v>
      </c>
      <c r="Q89" s="4">
        <v>7087830</v>
      </c>
      <c r="R89" s="4">
        <v>69123</v>
      </c>
      <c r="S89" s="4">
        <v>26573</v>
      </c>
      <c r="T89" s="18">
        <f t="shared" si="5"/>
        <v>58.311156203242533</v>
      </c>
      <c r="U89" s="18">
        <f t="shared" si="6"/>
        <v>9.0568955913990501E-2</v>
      </c>
      <c r="V89" s="18">
        <f>R89/S89</f>
        <v>2.6012493884770254</v>
      </c>
      <c r="W89" s="28">
        <f t="shared" si="7"/>
        <v>9.7523501551250516E-3</v>
      </c>
      <c r="X89" s="20">
        <f t="shared" si="8"/>
        <v>8.869089983867734E-3</v>
      </c>
    </row>
    <row r="90" spans="1:24" s="3" customFormat="1" ht="11.25" customHeight="1" x14ac:dyDescent="0.2">
      <c r="A90" s="2">
        <v>17581</v>
      </c>
      <c r="B90" s="4" t="s">
        <v>19</v>
      </c>
      <c r="C90" s="4" t="s">
        <v>9</v>
      </c>
      <c r="D90" s="4">
        <v>890111918</v>
      </c>
      <c r="E90" s="4" t="s">
        <v>49</v>
      </c>
      <c r="F90" s="4" t="s">
        <v>703</v>
      </c>
      <c r="G90" s="4" t="s">
        <v>74</v>
      </c>
      <c r="H90" s="4" t="s">
        <v>683</v>
      </c>
      <c r="I90" s="4" t="s">
        <v>704</v>
      </c>
      <c r="J90" s="4" t="s">
        <v>17</v>
      </c>
      <c r="K90" s="4" t="s">
        <v>18</v>
      </c>
      <c r="L90" s="4" t="s">
        <v>12</v>
      </c>
      <c r="M90" s="4">
        <v>9355384</v>
      </c>
      <c r="N90" s="4">
        <v>13967808</v>
      </c>
      <c r="O90" s="4">
        <v>1484025</v>
      </c>
      <c r="P90" s="4">
        <v>11425578</v>
      </c>
      <c r="Q90" s="4">
        <v>2542230</v>
      </c>
      <c r="R90" s="4">
        <v>26086</v>
      </c>
      <c r="S90" s="4">
        <v>2726</v>
      </c>
      <c r="T90" s="18">
        <f t="shared" si="5"/>
        <v>6.3040609154158451</v>
      </c>
      <c r="U90" s="18">
        <f t="shared" si="6"/>
        <v>0.81799363221487575</v>
      </c>
      <c r="V90" s="18">
        <f>R90/S90</f>
        <v>9.5693323550990463</v>
      </c>
      <c r="W90" s="28">
        <f t="shared" si="7"/>
        <v>1.0261070005467641E-2</v>
      </c>
      <c r="X90" s="20">
        <f t="shared" si="8"/>
        <v>1.8675800812840498E-3</v>
      </c>
    </row>
    <row r="91" spans="1:24" s="3" customFormat="1" ht="11.25" customHeight="1" x14ac:dyDescent="0.2">
      <c r="A91" s="2">
        <v>15693</v>
      </c>
      <c r="B91" s="4" t="s">
        <v>19</v>
      </c>
      <c r="C91" s="4" t="s">
        <v>9</v>
      </c>
      <c r="D91" s="4">
        <v>860055371</v>
      </c>
      <c r="E91" s="4" t="s">
        <v>49</v>
      </c>
      <c r="F91" s="4" t="s">
        <v>666</v>
      </c>
      <c r="G91" s="4" t="s">
        <v>74</v>
      </c>
      <c r="H91" s="4" t="s">
        <v>10</v>
      </c>
      <c r="I91" s="4" t="s">
        <v>667</v>
      </c>
      <c r="J91" s="4" t="s">
        <v>11</v>
      </c>
      <c r="K91" s="4" t="s">
        <v>11</v>
      </c>
      <c r="L91" s="4" t="s">
        <v>12</v>
      </c>
      <c r="M91" s="4">
        <v>6917565</v>
      </c>
      <c r="N91" s="4">
        <v>14589354</v>
      </c>
      <c r="O91" s="4">
        <v>1730981</v>
      </c>
      <c r="P91" s="4">
        <v>5141649</v>
      </c>
      <c r="Q91" s="4">
        <v>9447705</v>
      </c>
      <c r="R91" s="4">
        <v>110688</v>
      </c>
      <c r="S91" s="4">
        <v>751705</v>
      </c>
      <c r="T91" s="18">
        <f t="shared" si="5"/>
        <v>3.9963263606013006</v>
      </c>
      <c r="U91" s="18">
        <f t="shared" si="6"/>
        <v>0.35242472010755238</v>
      </c>
      <c r="V91" s="18">
        <f>R91/S91</f>
        <v>0.14724925336401912</v>
      </c>
      <c r="W91" s="28">
        <f t="shared" si="7"/>
        <v>1.1715861153581742E-2</v>
      </c>
      <c r="X91" s="20">
        <f t="shared" si="8"/>
        <v>7.5869020657117515E-3</v>
      </c>
    </row>
    <row r="92" spans="1:24" s="3" customFormat="1" ht="11.25" customHeight="1" x14ac:dyDescent="0.2">
      <c r="A92" s="2">
        <v>10905</v>
      </c>
      <c r="B92" s="4" t="s">
        <v>19</v>
      </c>
      <c r="C92" s="4" t="s">
        <v>9</v>
      </c>
      <c r="D92" s="4">
        <v>830051298</v>
      </c>
      <c r="E92" s="4" t="s">
        <v>49</v>
      </c>
      <c r="F92" s="4" t="s">
        <v>542</v>
      </c>
      <c r="G92" s="4" t="s">
        <v>74</v>
      </c>
      <c r="H92" s="4" t="s">
        <v>10</v>
      </c>
      <c r="I92" s="4" t="s">
        <v>543</v>
      </c>
      <c r="J92" s="4" t="s">
        <v>11</v>
      </c>
      <c r="K92" s="4" t="s">
        <v>11</v>
      </c>
      <c r="L92" s="4" t="s">
        <v>12</v>
      </c>
      <c r="M92" s="4">
        <v>19334351</v>
      </c>
      <c r="N92" s="4">
        <v>20274372</v>
      </c>
      <c r="O92" s="4">
        <v>4336768</v>
      </c>
      <c r="P92" s="4">
        <v>10131637</v>
      </c>
      <c r="Q92" s="4">
        <v>10142735</v>
      </c>
      <c r="R92" s="4">
        <v>141191</v>
      </c>
      <c r="S92" s="4">
        <v>872396</v>
      </c>
      <c r="T92" s="18">
        <f t="shared" si="5"/>
        <v>4.4582396383666358</v>
      </c>
      <c r="U92" s="18">
        <f t="shared" si="6"/>
        <v>0.49972630471612139</v>
      </c>
      <c r="V92" s="18">
        <f>R92/S92</f>
        <v>0.16184278699122875</v>
      </c>
      <c r="W92" s="28">
        <f t="shared" si="7"/>
        <v>1.3920407069690768E-2</v>
      </c>
      <c r="X92" s="20">
        <f t="shared" si="8"/>
        <v>6.964013484610029E-3</v>
      </c>
    </row>
    <row r="93" spans="1:24" s="3" customFormat="1" ht="11.25" customHeight="1" x14ac:dyDescent="0.2">
      <c r="A93" s="2">
        <v>18061</v>
      </c>
      <c r="B93" s="4" t="s">
        <v>19</v>
      </c>
      <c r="C93" s="4" t="s">
        <v>9</v>
      </c>
      <c r="D93" s="4">
        <v>890306166</v>
      </c>
      <c r="E93" s="4" t="s">
        <v>49</v>
      </c>
      <c r="F93" s="4" t="s">
        <v>707</v>
      </c>
      <c r="G93" s="4" t="s">
        <v>74</v>
      </c>
      <c r="H93" s="4" t="s">
        <v>10</v>
      </c>
      <c r="I93" s="4" t="s">
        <v>708</v>
      </c>
      <c r="J93" s="4" t="s">
        <v>178</v>
      </c>
      <c r="K93" s="4" t="s">
        <v>179</v>
      </c>
      <c r="L93" s="4" t="s">
        <v>12</v>
      </c>
      <c r="M93" s="4">
        <v>2716548</v>
      </c>
      <c r="N93" s="4">
        <v>2785011</v>
      </c>
      <c r="O93" s="4">
        <v>774590</v>
      </c>
      <c r="P93" s="4">
        <v>341374</v>
      </c>
      <c r="Q93" s="4">
        <v>2443637</v>
      </c>
      <c r="R93" s="4">
        <v>39893</v>
      </c>
      <c r="S93" s="4"/>
      <c r="T93" s="18">
        <f t="shared" si="5"/>
        <v>3.5070785835086951</v>
      </c>
      <c r="U93" s="18">
        <f t="shared" si="6"/>
        <v>0.12257545840932046</v>
      </c>
      <c r="V93" s="18"/>
      <c r="W93" s="28">
        <f t="shared" si="7"/>
        <v>1.6325256165297872E-2</v>
      </c>
      <c r="X93" s="20">
        <f t="shared" si="8"/>
        <v>1.4324180407186901E-2</v>
      </c>
    </row>
    <row r="94" spans="1:24" s="3" customFormat="1" ht="11.25" customHeight="1" x14ac:dyDescent="0.2">
      <c r="A94" s="2">
        <v>1949</v>
      </c>
      <c r="B94" s="4" t="s">
        <v>21</v>
      </c>
      <c r="C94" s="4" t="s">
        <v>9</v>
      </c>
      <c r="D94" s="4">
        <v>860002576</v>
      </c>
      <c r="E94" s="4" t="s">
        <v>49</v>
      </c>
      <c r="F94" s="4" t="s">
        <v>141</v>
      </c>
      <c r="G94" s="4" t="s">
        <v>74</v>
      </c>
      <c r="H94" s="4" t="s">
        <v>75</v>
      </c>
      <c r="I94" s="4" t="s">
        <v>142</v>
      </c>
      <c r="J94" s="4" t="s">
        <v>11</v>
      </c>
      <c r="K94" s="4" t="s">
        <v>11</v>
      </c>
      <c r="L94" s="4" t="s">
        <v>12</v>
      </c>
      <c r="M94" s="4">
        <v>620173382</v>
      </c>
      <c r="N94" s="4">
        <v>728894335</v>
      </c>
      <c r="O94" s="4">
        <v>441941155</v>
      </c>
      <c r="P94" s="4">
        <v>463176872</v>
      </c>
      <c r="Q94" s="4">
        <v>265717463</v>
      </c>
      <c r="R94" s="4">
        <v>4477766</v>
      </c>
      <c r="S94" s="4">
        <v>6436639</v>
      </c>
      <c r="T94" s="18">
        <f t="shared" si="5"/>
        <v>1.4032940245178116</v>
      </c>
      <c r="U94" s="18">
        <f t="shared" si="6"/>
        <v>0.63545132642579805</v>
      </c>
      <c r="V94" s="18">
        <f>R94/S94</f>
        <v>0.69566834492349194</v>
      </c>
      <c r="W94" s="28">
        <f t="shared" si="7"/>
        <v>1.6851606023349695E-2</v>
      </c>
      <c r="X94" s="20">
        <f t="shared" si="8"/>
        <v>6.143230623407164E-3</v>
      </c>
    </row>
    <row r="95" spans="1:24" s="3" customFormat="1" ht="11.25" customHeight="1" x14ac:dyDescent="0.2">
      <c r="A95" s="2">
        <v>10159</v>
      </c>
      <c r="B95" s="4" t="s">
        <v>19</v>
      </c>
      <c r="C95" s="4" t="s">
        <v>9</v>
      </c>
      <c r="D95" s="4">
        <v>830023819</v>
      </c>
      <c r="E95" s="4" t="s">
        <v>49</v>
      </c>
      <c r="F95" s="4" t="s">
        <v>524</v>
      </c>
      <c r="G95" s="4" t="s">
        <v>74</v>
      </c>
      <c r="H95" s="4" t="s">
        <v>10</v>
      </c>
      <c r="I95" s="4" t="s">
        <v>525</v>
      </c>
      <c r="J95" s="4" t="s">
        <v>11</v>
      </c>
      <c r="K95" s="4" t="s">
        <v>11</v>
      </c>
      <c r="L95" s="4" t="s">
        <v>12</v>
      </c>
      <c r="M95" s="4">
        <v>9173793</v>
      </c>
      <c r="N95" s="4">
        <v>12463152</v>
      </c>
      <c r="O95" s="4">
        <v>516186</v>
      </c>
      <c r="P95" s="4">
        <v>4025245</v>
      </c>
      <c r="Q95" s="4">
        <v>8437907</v>
      </c>
      <c r="R95" s="4">
        <v>152616</v>
      </c>
      <c r="S95" s="4"/>
      <c r="T95" s="18">
        <f t="shared" si="5"/>
        <v>17.772262324045982</v>
      </c>
      <c r="U95" s="18">
        <f t="shared" si="6"/>
        <v>0.32297166880416767</v>
      </c>
      <c r="V95" s="18"/>
      <c r="W95" s="28">
        <f t="shared" si="7"/>
        <v>1.8086949761356698E-2</v>
      </c>
      <c r="X95" s="20">
        <f t="shared" si="8"/>
        <v>1.2245377413354182E-2</v>
      </c>
    </row>
    <row r="96" spans="1:24" s="3" customFormat="1" ht="11.25" customHeight="1" x14ac:dyDescent="0.2">
      <c r="A96" s="2">
        <v>22049</v>
      </c>
      <c r="B96" s="4" t="s">
        <v>19</v>
      </c>
      <c r="C96" s="4" t="s">
        <v>9</v>
      </c>
      <c r="D96" s="4">
        <v>900075980</v>
      </c>
      <c r="E96" s="4" t="s">
        <v>49</v>
      </c>
      <c r="F96" s="4" t="s">
        <v>773</v>
      </c>
      <c r="G96" s="4" t="s">
        <v>74</v>
      </c>
      <c r="H96" s="4" t="s">
        <v>10</v>
      </c>
      <c r="I96" s="4" t="s">
        <v>774</v>
      </c>
      <c r="J96" s="4" t="s">
        <v>11</v>
      </c>
      <c r="K96" s="4" t="s">
        <v>11</v>
      </c>
      <c r="L96" s="4" t="s">
        <v>12</v>
      </c>
      <c r="M96" s="4">
        <v>12097821</v>
      </c>
      <c r="N96" s="4">
        <v>12247420</v>
      </c>
      <c r="O96" s="4">
        <v>2057884</v>
      </c>
      <c r="P96" s="4">
        <v>7918719</v>
      </c>
      <c r="Q96" s="4">
        <v>4328701</v>
      </c>
      <c r="R96" s="4">
        <v>87522</v>
      </c>
      <c r="S96" s="4"/>
      <c r="T96" s="18">
        <f t="shared" si="5"/>
        <v>5.8787672191435476</v>
      </c>
      <c r="U96" s="18">
        <f t="shared" si="6"/>
        <v>0.64656221473583819</v>
      </c>
      <c r="V96" s="18"/>
      <c r="W96" s="28">
        <f t="shared" si="7"/>
        <v>2.0218998725021663E-2</v>
      </c>
      <c r="X96" s="20">
        <f t="shared" si="8"/>
        <v>7.1461581296305672E-3</v>
      </c>
    </row>
    <row r="97" spans="1:24" s="3" customFormat="1" ht="11.25" customHeight="1" x14ac:dyDescent="0.2">
      <c r="A97" s="2">
        <v>31115</v>
      </c>
      <c r="B97" s="4" t="s">
        <v>19</v>
      </c>
      <c r="C97" s="4" t="s">
        <v>9</v>
      </c>
      <c r="D97" s="4">
        <v>900422058</v>
      </c>
      <c r="E97" s="4" t="s">
        <v>49</v>
      </c>
      <c r="F97" s="4" t="s">
        <v>965</v>
      </c>
      <c r="G97" s="4" t="s">
        <v>74</v>
      </c>
      <c r="H97" s="4" t="s">
        <v>10</v>
      </c>
      <c r="I97" s="4" t="s">
        <v>966</v>
      </c>
      <c r="J97" s="4" t="s">
        <v>17</v>
      </c>
      <c r="K97" s="4" t="s">
        <v>18</v>
      </c>
      <c r="L97" s="4" t="s">
        <v>12</v>
      </c>
      <c r="M97" s="4">
        <v>669113</v>
      </c>
      <c r="N97" s="4">
        <v>3483806</v>
      </c>
      <c r="O97" s="4">
        <v>80161</v>
      </c>
      <c r="P97" s="4">
        <v>223933</v>
      </c>
      <c r="Q97" s="4">
        <v>3259873</v>
      </c>
      <c r="R97" s="4">
        <v>67261</v>
      </c>
      <c r="S97" s="4">
        <v>7747</v>
      </c>
      <c r="T97" s="18">
        <f t="shared" si="5"/>
        <v>8.3471139332094157</v>
      </c>
      <c r="U97" s="18">
        <f t="shared" si="6"/>
        <v>6.427826348539499E-2</v>
      </c>
      <c r="V97" s="18">
        <f>R97/S97</f>
        <v>8.6821995611204343</v>
      </c>
      <c r="W97" s="28">
        <f t="shared" si="7"/>
        <v>2.0633012390359994E-2</v>
      </c>
      <c r="X97" s="20">
        <f t="shared" si="8"/>
        <v>1.9306758183435014E-2</v>
      </c>
    </row>
    <row r="98" spans="1:24" s="3" customFormat="1" ht="11.25" customHeight="1" x14ac:dyDescent="0.2">
      <c r="A98" s="2">
        <v>13937</v>
      </c>
      <c r="B98" s="4" t="s">
        <v>19</v>
      </c>
      <c r="C98" s="4" t="s">
        <v>9</v>
      </c>
      <c r="D98" s="4">
        <v>830507587</v>
      </c>
      <c r="E98" s="4" t="s">
        <v>49</v>
      </c>
      <c r="F98" s="4" t="s">
        <v>623</v>
      </c>
      <c r="G98" s="4" t="s">
        <v>78</v>
      </c>
      <c r="H98" s="4" t="s">
        <v>14</v>
      </c>
      <c r="I98" s="4" t="s">
        <v>624</v>
      </c>
      <c r="J98" s="4" t="s">
        <v>17</v>
      </c>
      <c r="K98" s="4" t="s">
        <v>18</v>
      </c>
      <c r="L98" s="4" t="s">
        <v>12</v>
      </c>
      <c r="M98" s="4">
        <v>17188128</v>
      </c>
      <c r="N98" s="4">
        <v>17966279</v>
      </c>
      <c r="O98" s="4">
        <v>1484025</v>
      </c>
      <c r="P98" s="4">
        <v>5324507</v>
      </c>
      <c r="Q98" s="4">
        <v>12641772</v>
      </c>
      <c r="R98" s="4">
        <v>272899</v>
      </c>
      <c r="S98" s="4">
        <v>1322</v>
      </c>
      <c r="T98" s="18">
        <f t="shared" si="5"/>
        <v>11.582101379693738</v>
      </c>
      <c r="U98" s="18">
        <f t="shared" si="6"/>
        <v>0.29636114411893527</v>
      </c>
      <c r="V98" s="18">
        <f>R98/S98</f>
        <v>206.428895612708</v>
      </c>
      <c r="W98" s="28">
        <f t="shared" si="7"/>
        <v>2.1587084468854524E-2</v>
      </c>
      <c r="X98" s="20">
        <f t="shared" si="8"/>
        <v>1.51895114174727E-2</v>
      </c>
    </row>
    <row r="99" spans="1:24" s="3" customFormat="1" ht="11.25" customHeight="1" x14ac:dyDescent="0.2">
      <c r="A99" s="2">
        <v>27785</v>
      </c>
      <c r="B99" s="4" t="s">
        <v>19</v>
      </c>
      <c r="C99" s="4" t="s">
        <v>9</v>
      </c>
      <c r="D99" s="4">
        <v>900314721</v>
      </c>
      <c r="E99" s="4" t="s">
        <v>49</v>
      </c>
      <c r="F99" s="4" t="s">
        <v>891</v>
      </c>
      <c r="G99" s="4" t="s">
        <v>78</v>
      </c>
      <c r="H99" s="4" t="s">
        <v>10</v>
      </c>
      <c r="I99" s="4" t="s">
        <v>892</v>
      </c>
      <c r="J99" s="4" t="s">
        <v>23</v>
      </c>
      <c r="K99" s="4" t="s">
        <v>117</v>
      </c>
      <c r="L99" s="4" t="s">
        <v>12</v>
      </c>
      <c r="M99" s="4">
        <v>821610</v>
      </c>
      <c r="N99" s="4">
        <v>864270</v>
      </c>
      <c r="O99" s="4">
        <v>1730981</v>
      </c>
      <c r="P99" s="4">
        <v>23630</v>
      </c>
      <c r="Q99" s="4">
        <v>840640</v>
      </c>
      <c r="R99" s="4">
        <v>18808</v>
      </c>
      <c r="S99" s="4"/>
      <c r="T99" s="18">
        <f t="shared" si="5"/>
        <v>0.47464992394486133</v>
      </c>
      <c r="U99" s="18">
        <f t="shared" si="6"/>
        <v>2.7340992976731808E-2</v>
      </c>
      <c r="V99" s="18"/>
      <c r="W99" s="28">
        <f t="shared" si="7"/>
        <v>2.2373429767795966E-2</v>
      </c>
      <c r="X99" s="20">
        <f t="shared" si="8"/>
        <v>2.1761717981649255E-2</v>
      </c>
    </row>
    <row r="100" spans="1:24" s="3" customFormat="1" ht="11.25" customHeight="1" x14ac:dyDescent="0.2">
      <c r="A100" s="2">
        <v>249</v>
      </c>
      <c r="B100" s="4" t="s">
        <v>28</v>
      </c>
      <c r="C100" s="4" t="s">
        <v>9</v>
      </c>
      <c r="D100" s="4">
        <v>800119427</v>
      </c>
      <c r="E100" s="4" t="s">
        <v>49</v>
      </c>
      <c r="F100" s="4" t="s">
        <v>1108</v>
      </c>
      <c r="G100" s="4" t="s">
        <v>78</v>
      </c>
      <c r="H100" s="4" t="s">
        <v>10</v>
      </c>
      <c r="I100" s="4" t="s">
        <v>1109</v>
      </c>
      <c r="J100" s="4" t="s">
        <v>13</v>
      </c>
      <c r="K100" s="4" t="s">
        <v>325</v>
      </c>
      <c r="L100" s="4" t="s">
        <v>12</v>
      </c>
      <c r="M100" s="4">
        <v>6174766</v>
      </c>
      <c r="N100" s="4">
        <v>46229612</v>
      </c>
      <c r="O100" s="4">
        <v>4887147</v>
      </c>
      <c r="P100" s="4">
        <v>16689146</v>
      </c>
      <c r="Q100" s="4">
        <v>29540466</v>
      </c>
      <c r="R100" s="4">
        <v>710836</v>
      </c>
      <c r="S100" s="4">
        <v>1925034</v>
      </c>
      <c r="T100" s="18">
        <f t="shared" si="5"/>
        <v>1.2634704869732791</v>
      </c>
      <c r="U100" s="18">
        <f t="shared" si="6"/>
        <v>0.36100553904713717</v>
      </c>
      <c r="V100" s="18">
        <f>R100/S100</f>
        <v>0.36925893256950265</v>
      </c>
      <c r="W100" s="28">
        <f t="shared" si="7"/>
        <v>2.4063127507873438E-2</v>
      </c>
      <c r="X100" s="20">
        <f t="shared" si="8"/>
        <v>1.5376205190733593E-2</v>
      </c>
    </row>
    <row r="101" spans="1:24" s="3" customFormat="1" ht="11.25" customHeight="1" x14ac:dyDescent="0.2">
      <c r="A101" s="2">
        <v>5045</v>
      </c>
      <c r="B101" s="4" t="s">
        <v>21</v>
      </c>
      <c r="C101" s="4" t="s">
        <v>9</v>
      </c>
      <c r="D101" s="4">
        <v>900839128</v>
      </c>
      <c r="E101" s="4" t="s">
        <v>49</v>
      </c>
      <c r="F101" s="4" t="s">
        <v>252</v>
      </c>
      <c r="G101" s="4" t="s">
        <v>74</v>
      </c>
      <c r="H101" s="4" t="s">
        <v>10</v>
      </c>
      <c r="I101" s="4" t="s">
        <v>253</v>
      </c>
      <c r="J101" s="4" t="s">
        <v>11</v>
      </c>
      <c r="K101" s="4" t="s">
        <v>11</v>
      </c>
      <c r="L101" s="4" t="s">
        <v>12</v>
      </c>
      <c r="M101" s="4">
        <v>41181167</v>
      </c>
      <c r="N101" s="4">
        <v>50713028</v>
      </c>
      <c r="O101" s="4">
        <v>28060239</v>
      </c>
      <c r="P101" s="4">
        <v>35291533</v>
      </c>
      <c r="Q101" s="4">
        <v>15421495</v>
      </c>
      <c r="R101" s="4">
        <v>424763</v>
      </c>
      <c r="S101" s="4">
        <v>558823</v>
      </c>
      <c r="T101" s="18">
        <f t="shared" si="5"/>
        <v>1.4675985831767149</v>
      </c>
      <c r="U101" s="18">
        <f t="shared" si="6"/>
        <v>0.69590664158330284</v>
      </c>
      <c r="V101" s="18">
        <f>R101/S101</f>
        <v>0.76010293062382905</v>
      </c>
      <c r="W101" s="28">
        <f t="shared" si="7"/>
        <v>2.7543568246788008E-2</v>
      </c>
      <c r="X101" s="20">
        <f t="shared" si="8"/>
        <v>8.3758161709452644E-3</v>
      </c>
    </row>
    <row r="102" spans="1:24" s="3" customFormat="1" ht="11.25" customHeight="1" x14ac:dyDescent="0.2">
      <c r="A102" s="2">
        <v>14541</v>
      </c>
      <c r="B102" s="4" t="s">
        <v>19</v>
      </c>
      <c r="C102" s="4" t="s">
        <v>9</v>
      </c>
      <c r="D102" s="4">
        <v>860000368</v>
      </c>
      <c r="E102" s="4" t="s">
        <v>49</v>
      </c>
      <c r="F102" s="4" t="s">
        <v>636</v>
      </c>
      <c r="G102" s="4" t="s">
        <v>74</v>
      </c>
      <c r="H102" s="4" t="s">
        <v>75</v>
      </c>
      <c r="I102" s="4" t="s">
        <v>637</v>
      </c>
      <c r="J102" s="4" t="s">
        <v>11</v>
      </c>
      <c r="K102" s="4" t="s">
        <v>11</v>
      </c>
      <c r="L102" s="4" t="s">
        <v>12</v>
      </c>
      <c r="M102" s="4">
        <v>8279911</v>
      </c>
      <c r="N102" s="4">
        <v>43404236</v>
      </c>
      <c r="O102" s="4">
        <v>3466556</v>
      </c>
      <c r="P102" s="4">
        <v>37943962</v>
      </c>
      <c r="Q102" s="4">
        <v>5460274</v>
      </c>
      <c r="R102" s="4">
        <v>152933</v>
      </c>
      <c r="S102" s="4">
        <v>141789</v>
      </c>
      <c r="T102" s="18">
        <f t="shared" si="5"/>
        <v>2.3885121140405636</v>
      </c>
      <c r="U102" s="18">
        <f t="shared" si="6"/>
        <v>0.87419951361429327</v>
      </c>
      <c r="V102" s="18">
        <f>R102/S102</f>
        <v>1.0785956597479354</v>
      </c>
      <c r="W102" s="28">
        <f t="shared" si="7"/>
        <v>2.8008301414910682E-2</v>
      </c>
      <c r="X102" s="20">
        <f t="shared" si="8"/>
        <v>3.5234579408332405E-3</v>
      </c>
    </row>
    <row r="103" spans="1:24" s="3" customFormat="1" ht="11.25" customHeight="1" x14ac:dyDescent="0.2">
      <c r="A103" s="2">
        <v>14573</v>
      </c>
      <c r="B103" s="4" t="s">
        <v>19</v>
      </c>
      <c r="C103" s="4" t="s">
        <v>9</v>
      </c>
      <c r="D103" s="4">
        <v>860000888</v>
      </c>
      <c r="E103" s="4" t="s">
        <v>49</v>
      </c>
      <c r="F103" s="4" t="s">
        <v>640</v>
      </c>
      <c r="G103" s="4" t="s">
        <v>74</v>
      </c>
      <c r="H103" s="4" t="s">
        <v>10</v>
      </c>
      <c r="I103" s="4" t="s">
        <v>641</v>
      </c>
      <c r="J103" s="4" t="s">
        <v>11</v>
      </c>
      <c r="K103" s="4" t="s">
        <v>11</v>
      </c>
      <c r="L103" s="4" t="s">
        <v>12</v>
      </c>
      <c r="M103" s="4">
        <v>4733061</v>
      </c>
      <c r="N103" s="4">
        <v>6483355</v>
      </c>
      <c r="O103" s="4">
        <v>2057884</v>
      </c>
      <c r="P103" s="4">
        <v>1060018</v>
      </c>
      <c r="Q103" s="4">
        <v>5423337</v>
      </c>
      <c r="R103" s="4">
        <v>156979</v>
      </c>
      <c r="S103" s="4"/>
      <c r="T103" s="18">
        <f t="shared" si="5"/>
        <v>2.2999649154179731</v>
      </c>
      <c r="U103" s="18">
        <f t="shared" si="6"/>
        <v>0.16349837391288924</v>
      </c>
      <c r="V103" s="18"/>
      <c r="W103" s="28">
        <f t="shared" si="7"/>
        <v>2.8945094136691118E-2</v>
      </c>
      <c r="X103" s="20">
        <f t="shared" si="8"/>
        <v>2.4212618312586615E-2</v>
      </c>
    </row>
    <row r="104" spans="1:24" s="3" customFormat="1" ht="11.25" customHeight="1" x14ac:dyDescent="0.2">
      <c r="A104" s="2">
        <v>3793</v>
      </c>
      <c r="B104" s="4" t="s">
        <v>19</v>
      </c>
      <c r="C104" s="4" t="s">
        <v>9</v>
      </c>
      <c r="D104" s="4">
        <v>800204547</v>
      </c>
      <c r="E104" s="4" t="s">
        <v>49</v>
      </c>
      <c r="F104" s="4" t="s">
        <v>388</v>
      </c>
      <c r="G104" s="4" t="s">
        <v>74</v>
      </c>
      <c r="H104" s="4" t="s">
        <v>10</v>
      </c>
      <c r="I104" s="4" t="s">
        <v>389</v>
      </c>
      <c r="J104" s="4" t="s">
        <v>11</v>
      </c>
      <c r="K104" s="4" t="s">
        <v>11</v>
      </c>
      <c r="L104" s="4" t="s">
        <v>12</v>
      </c>
      <c r="M104" s="4">
        <v>13965213</v>
      </c>
      <c r="N104" s="4">
        <v>15763077</v>
      </c>
      <c r="O104" s="4">
        <v>3703294</v>
      </c>
      <c r="P104" s="4">
        <v>3703294</v>
      </c>
      <c r="Q104" s="4">
        <v>12059783</v>
      </c>
      <c r="R104" s="4">
        <v>353590</v>
      </c>
      <c r="S104" s="4">
        <v>209293</v>
      </c>
      <c r="T104" s="18">
        <f t="shared" si="5"/>
        <v>3.771024660747972</v>
      </c>
      <c r="U104" s="18">
        <f t="shared" si="6"/>
        <v>0.23493471484025613</v>
      </c>
      <c r="V104" s="18">
        <f>R104/S104</f>
        <v>1.6894497188152495</v>
      </c>
      <c r="W104" s="28">
        <f t="shared" si="7"/>
        <v>2.931976470886748E-2</v>
      </c>
      <c r="X104" s="20">
        <f t="shared" si="8"/>
        <v>2.2431534147806294E-2</v>
      </c>
    </row>
    <row r="105" spans="1:24" s="3" customFormat="1" ht="11.25" customHeight="1" x14ac:dyDescent="0.2">
      <c r="A105" s="2">
        <v>19641</v>
      </c>
      <c r="B105" s="4" t="s">
        <v>19</v>
      </c>
      <c r="C105" s="4" t="s">
        <v>9</v>
      </c>
      <c r="D105" s="4">
        <v>890927986</v>
      </c>
      <c r="E105" s="4" t="s">
        <v>49</v>
      </c>
      <c r="F105" s="4" t="s">
        <v>736</v>
      </c>
      <c r="G105" s="4" t="s">
        <v>74</v>
      </c>
      <c r="H105" s="4" t="s">
        <v>10</v>
      </c>
      <c r="I105" s="4" t="s">
        <v>737</v>
      </c>
      <c r="J105" s="4" t="s">
        <v>13</v>
      </c>
      <c r="K105" s="4" t="s">
        <v>103</v>
      </c>
      <c r="L105" s="4" t="s">
        <v>12</v>
      </c>
      <c r="M105" s="4">
        <v>2347839</v>
      </c>
      <c r="N105" s="4">
        <v>2392061</v>
      </c>
      <c r="O105" s="4">
        <v>4336768</v>
      </c>
      <c r="P105" s="4">
        <v>430431</v>
      </c>
      <c r="Q105" s="4">
        <v>1961630</v>
      </c>
      <c r="R105" s="4">
        <v>60175</v>
      </c>
      <c r="S105" s="4"/>
      <c r="T105" s="18">
        <f t="shared" si="5"/>
        <v>0.54137989396712016</v>
      </c>
      <c r="U105" s="18">
        <f t="shared" si="6"/>
        <v>0.17994148142543187</v>
      </c>
      <c r="V105" s="18"/>
      <c r="W105" s="28">
        <f t="shared" si="7"/>
        <v>3.0676019432818627E-2</v>
      </c>
      <c r="X105" s="20">
        <f t="shared" si="8"/>
        <v>2.5156131051841904E-2</v>
      </c>
    </row>
    <row r="106" spans="1:24" s="3" customFormat="1" ht="11.25" customHeight="1" x14ac:dyDescent="0.2">
      <c r="A106" s="2">
        <v>11779</v>
      </c>
      <c r="B106" s="4" t="s">
        <v>19</v>
      </c>
      <c r="C106" s="4" t="s">
        <v>9</v>
      </c>
      <c r="D106" s="4">
        <v>830080022</v>
      </c>
      <c r="E106" s="4" t="s">
        <v>49</v>
      </c>
      <c r="F106" s="4" t="s">
        <v>574</v>
      </c>
      <c r="G106" s="4" t="s">
        <v>74</v>
      </c>
      <c r="H106" s="4" t="s">
        <v>10</v>
      </c>
      <c r="I106" s="4" t="s">
        <v>575</v>
      </c>
      <c r="J106" s="4" t="s">
        <v>11</v>
      </c>
      <c r="K106" s="4" t="s">
        <v>11</v>
      </c>
      <c r="L106" s="4" t="s">
        <v>12</v>
      </c>
      <c r="M106" s="4">
        <v>1467900</v>
      </c>
      <c r="N106" s="4">
        <v>3522800</v>
      </c>
      <c r="O106" s="4">
        <v>3466556</v>
      </c>
      <c r="P106" s="4">
        <v>2332837</v>
      </c>
      <c r="Q106" s="4">
        <v>1189963</v>
      </c>
      <c r="R106" s="4">
        <v>37456</v>
      </c>
      <c r="S106" s="4"/>
      <c r="T106" s="18">
        <f t="shared" si="5"/>
        <v>0.42344621001362737</v>
      </c>
      <c r="U106" s="18">
        <f t="shared" si="6"/>
        <v>0.66221102532076759</v>
      </c>
      <c r="V106" s="18"/>
      <c r="W106" s="28">
        <f t="shared" si="7"/>
        <v>3.1476608936580379E-2</v>
      </c>
      <c r="X106" s="20">
        <f t="shared" si="8"/>
        <v>1.0632451459066652E-2</v>
      </c>
    </row>
    <row r="107" spans="1:24" s="3" customFormat="1" ht="11.25" customHeight="1" x14ac:dyDescent="0.2">
      <c r="A107" s="2">
        <v>5651</v>
      </c>
      <c r="B107" s="4" t="s">
        <v>21</v>
      </c>
      <c r="C107" s="4" t="s">
        <v>9</v>
      </c>
      <c r="D107" s="4">
        <v>901239290</v>
      </c>
      <c r="E107" s="4" t="s">
        <v>49</v>
      </c>
      <c r="F107" s="4" t="s">
        <v>266</v>
      </c>
      <c r="G107" s="4" t="s">
        <v>74</v>
      </c>
      <c r="H107" s="4" t="s">
        <v>10</v>
      </c>
      <c r="I107" s="4" t="s">
        <v>267</v>
      </c>
      <c r="J107" s="4" t="s">
        <v>11</v>
      </c>
      <c r="K107" s="4" t="s">
        <v>11</v>
      </c>
      <c r="L107" s="4" t="s">
        <v>12</v>
      </c>
      <c r="M107" s="4">
        <v>50750750</v>
      </c>
      <c r="N107" s="4">
        <v>69296262</v>
      </c>
      <c r="O107" s="4">
        <v>18334201</v>
      </c>
      <c r="P107" s="4">
        <v>18451282</v>
      </c>
      <c r="Q107" s="4">
        <v>50844980</v>
      </c>
      <c r="R107" s="4">
        <v>1620524</v>
      </c>
      <c r="S107" s="4"/>
      <c r="T107" s="18">
        <f t="shared" si="5"/>
        <v>2.7680917210409115</v>
      </c>
      <c r="U107" s="18">
        <f t="shared" si="6"/>
        <v>0.26626662777279386</v>
      </c>
      <c r="V107" s="18"/>
      <c r="W107" s="28">
        <f t="shared" si="7"/>
        <v>3.1871858342750845E-2</v>
      </c>
      <c r="X107" s="20">
        <f t="shared" si="8"/>
        <v>2.3385446100974393E-2</v>
      </c>
    </row>
    <row r="108" spans="1:24" s="3" customFormat="1" ht="11.25" customHeight="1" x14ac:dyDescent="0.2">
      <c r="A108" s="2">
        <v>3541</v>
      </c>
      <c r="B108" s="4" t="s">
        <v>21</v>
      </c>
      <c r="C108" s="4" t="s">
        <v>9</v>
      </c>
      <c r="D108" s="4">
        <v>900223935</v>
      </c>
      <c r="E108" s="4" t="s">
        <v>49</v>
      </c>
      <c r="F108" s="4" t="s">
        <v>205</v>
      </c>
      <c r="G108" s="4" t="s">
        <v>74</v>
      </c>
      <c r="H108" s="4" t="s">
        <v>10</v>
      </c>
      <c r="I108" s="4" t="s">
        <v>206</v>
      </c>
      <c r="J108" s="4" t="s">
        <v>23</v>
      </c>
      <c r="K108" s="4" t="s">
        <v>194</v>
      </c>
      <c r="L108" s="4" t="s">
        <v>12</v>
      </c>
      <c r="M108" s="4">
        <v>42904372</v>
      </c>
      <c r="N108" s="4">
        <v>46412556</v>
      </c>
      <c r="O108" s="4">
        <v>26005111</v>
      </c>
      <c r="P108" s="4">
        <v>27457800</v>
      </c>
      <c r="Q108" s="4">
        <v>18954756</v>
      </c>
      <c r="R108" s="4">
        <v>610586</v>
      </c>
      <c r="S108" s="4">
        <v>2417880</v>
      </c>
      <c r="T108" s="18">
        <f t="shared" si="5"/>
        <v>1.6498438326219795</v>
      </c>
      <c r="U108" s="18">
        <f t="shared" si="6"/>
        <v>0.59160284126562646</v>
      </c>
      <c r="V108" s="18">
        <f>R108/S108</f>
        <v>0.25252948864294339</v>
      </c>
      <c r="W108" s="28">
        <f t="shared" si="7"/>
        <v>3.2212812446649274E-2</v>
      </c>
      <c r="X108" s="20">
        <f t="shared" si="8"/>
        <v>1.3155621078054826E-2</v>
      </c>
    </row>
    <row r="109" spans="1:24" s="3" customFormat="1" ht="11.25" customHeight="1" x14ac:dyDescent="0.2">
      <c r="A109" s="2">
        <v>627</v>
      </c>
      <c r="B109" s="4" t="s">
        <v>19</v>
      </c>
      <c r="C109" s="4" t="s">
        <v>9</v>
      </c>
      <c r="D109" s="4">
        <v>800030667</v>
      </c>
      <c r="E109" s="4" t="s">
        <v>49</v>
      </c>
      <c r="F109" s="4" t="s">
        <v>315</v>
      </c>
      <c r="G109" s="4" t="s">
        <v>74</v>
      </c>
      <c r="H109" s="4" t="s">
        <v>10</v>
      </c>
      <c r="I109" s="4" t="s">
        <v>316</v>
      </c>
      <c r="J109" s="4" t="s">
        <v>11</v>
      </c>
      <c r="K109" s="4" t="s">
        <v>11</v>
      </c>
      <c r="L109" s="4" t="s">
        <v>12</v>
      </c>
      <c r="M109" s="4">
        <v>7122384</v>
      </c>
      <c r="N109" s="4">
        <v>9951447</v>
      </c>
      <c r="O109" s="4">
        <v>4145237</v>
      </c>
      <c r="P109" s="4">
        <v>4329513</v>
      </c>
      <c r="Q109" s="4">
        <v>5621934</v>
      </c>
      <c r="R109" s="4">
        <v>184012</v>
      </c>
      <c r="S109" s="4"/>
      <c r="T109" s="18">
        <f t="shared" si="5"/>
        <v>1.7182091156669692</v>
      </c>
      <c r="U109" s="18">
        <f t="shared" si="6"/>
        <v>0.43506366461078472</v>
      </c>
      <c r="V109" s="18"/>
      <c r="W109" s="28">
        <f t="shared" si="7"/>
        <v>3.2731085067878779E-2</v>
      </c>
      <c r="X109" s="20">
        <f t="shared" si="8"/>
        <v>1.84909792515601E-2</v>
      </c>
    </row>
    <row r="110" spans="1:24" s="3" customFormat="1" ht="11.25" customHeight="1" x14ac:dyDescent="0.2">
      <c r="A110" s="2">
        <v>22213</v>
      </c>
      <c r="B110" s="4" t="s">
        <v>19</v>
      </c>
      <c r="C110" s="4" t="s">
        <v>9</v>
      </c>
      <c r="D110" s="4">
        <v>900081215</v>
      </c>
      <c r="E110" s="4" t="s">
        <v>49</v>
      </c>
      <c r="F110" s="4" t="s">
        <v>781</v>
      </c>
      <c r="G110" s="4" t="s">
        <v>74</v>
      </c>
      <c r="H110" s="4" t="s">
        <v>10</v>
      </c>
      <c r="I110" s="4" t="s">
        <v>782</v>
      </c>
      <c r="J110" s="4" t="s">
        <v>11</v>
      </c>
      <c r="K110" s="4" t="s">
        <v>11</v>
      </c>
      <c r="L110" s="4" t="s">
        <v>12</v>
      </c>
      <c r="M110" s="4">
        <v>3655708</v>
      </c>
      <c r="N110" s="4">
        <v>3655838</v>
      </c>
      <c r="O110" s="4">
        <v>1730981</v>
      </c>
      <c r="P110" s="4">
        <v>1324533</v>
      </c>
      <c r="Q110" s="4">
        <v>2331305</v>
      </c>
      <c r="R110" s="4">
        <v>77651</v>
      </c>
      <c r="S110" s="4"/>
      <c r="T110" s="18">
        <f t="shared" si="5"/>
        <v>2.1119284382670869</v>
      </c>
      <c r="U110" s="18">
        <f t="shared" si="6"/>
        <v>0.3623062619295494</v>
      </c>
      <c r="V110" s="18"/>
      <c r="W110" s="28">
        <f t="shared" si="7"/>
        <v>3.3307954128696159E-2</v>
      </c>
      <c r="X110" s="20">
        <f t="shared" si="8"/>
        <v>2.1240273775807353E-2</v>
      </c>
    </row>
    <row r="111" spans="1:24" s="3" customFormat="1" ht="11.25" customHeight="1" x14ac:dyDescent="0.2">
      <c r="A111" s="2">
        <v>2095</v>
      </c>
      <c r="B111" s="4" t="s">
        <v>24</v>
      </c>
      <c r="C111" s="4" t="s">
        <v>9</v>
      </c>
      <c r="D111" s="4">
        <v>900818280</v>
      </c>
      <c r="E111" s="4" t="s">
        <v>49</v>
      </c>
      <c r="F111" s="4" t="s">
        <v>300</v>
      </c>
      <c r="G111" s="4" t="s">
        <v>74</v>
      </c>
      <c r="H111" s="4" t="s">
        <v>10</v>
      </c>
      <c r="I111" s="4" t="s">
        <v>196</v>
      </c>
      <c r="J111" s="4" t="s">
        <v>11</v>
      </c>
      <c r="K111" s="4" t="s">
        <v>11</v>
      </c>
      <c r="L111" s="4" t="s">
        <v>12</v>
      </c>
      <c r="M111" s="4">
        <v>28330</v>
      </c>
      <c r="N111" s="4">
        <v>141303649</v>
      </c>
      <c r="O111" s="4">
        <v>258112</v>
      </c>
      <c r="P111" s="4">
        <v>666535</v>
      </c>
      <c r="Q111" s="4">
        <v>140637114</v>
      </c>
      <c r="R111" s="4">
        <v>4723793</v>
      </c>
      <c r="S111" s="4"/>
      <c r="T111" s="18">
        <f t="shared" si="5"/>
        <v>0.10975855442598562</v>
      </c>
      <c r="U111" s="18">
        <f t="shared" si="6"/>
        <v>4.7170402513809105E-3</v>
      </c>
      <c r="V111" s="18"/>
      <c r="W111" s="28">
        <f t="shared" si="7"/>
        <v>3.3588523439125752E-2</v>
      </c>
      <c r="X111" s="20">
        <f t="shared" si="8"/>
        <v>3.3430085022078941E-2</v>
      </c>
    </row>
    <row r="112" spans="1:24" s="3" customFormat="1" ht="11.25" customHeight="1" x14ac:dyDescent="0.2">
      <c r="A112" s="2">
        <v>1443</v>
      </c>
      <c r="B112" s="4" t="s">
        <v>19</v>
      </c>
      <c r="C112" s="4" t="s">
        <v>9</v>
      </c>
      <c r="D112" s="4">
        <v>800078935</v>
      </c>
      <c r="E112" s="4" t="s">
        <v>49</v>
      </c>
      <c r="F112" s="4" t="s">
        <v>330</v>
      </c>
      <c r="G112" s="4" t="s">
        <v>74</v>
      </c>
      <c r="H112" s="4" t="s">
        <v>10</v>
      </c>
      <c r="I112" s="4" t="s">
        <v>331</v>
      </c>
      <c r="J112" s="4" t="s">
        <v>11</v>
      </c>
      <c r="K112" s="4" t="s">
        <v>11</v>
      </c>
      <c r="L112" s="4" t="s">
        <v>12</v>
      </c>
      <c r="M112" s="4">
        <v>9710152</v>
      </c>
      <c r="N112" s="4">
        <v>12216549</v>
      </c>
      <c r="O112" s="4">
        <v>4654014</v>
      </c>
      <c r="P112" s="4">
        <v>5648801</v>
      </c>
      <c r="Q112" s="4">
        <v>6567748</v>
      </c>
      <c r="R112" s="4">
        <v>221000</v>
      </c>
      <c r="S112" s="4">
        <v>171002</v>
      </c>
      <c r="T112" s="18">
        <f t="shared" si="5"/>
        <v>2.0864036936717425</v>
      </c>
      <c r="U112" s="18">
        <f t="shared" si="6"/>
        <v>0.46238925575463252</v>
      </c>
      <c r="V112" s="18">
        <f>R112/S112</f>
        <v>1.292382545233389</v>
      </c>
      <c r="W112" s="28">
        <f t="shared" si="7"/>
        <v>3.3649281306164611E-2</v>
      </c>
      <c r="X112" s="20">
        <f t="shared" si="8"/>
        <v>1.8090215166328888E-2</v>
      </c>
    </row>
    <row r="113" spans="1:24" s="3" customFormat="1" ht="11.25" customHeight="1" x14ac:dyDescent="0.2">
      <c r="A113" s="2">
        <v>28761</v>
      </c>
      <c r="B113" s="4" t="s">
        <v>19</v>
      </c>
      <c r="C113" s="4" t="s">
        <v>9</v>
      </c>
      <c r="D113" s="4">
        <v>900346138</v>
      </c>
      <c r="E113" s="4" t="s">
        <v>49</v>
      </c>
      <c r="F113" s="4" t="s">
        <v>913</v>
      </c>
      <c r="G113" s="4" t="s">
        <v>74</v>
      </c>
      <c r="H113" s="4" t="s">
        <v>10</v>
      </c>
      <c r="I113" s="4" t="s">
        <v>914</v>
      </c>
      <c r="J113" s="4" t="s">
        <v>11</v>
      </c>
      <c r="K113" s="4" t="s">
        <v>11</v>
      </c>
      <c r="L113" s="4" t="s">
        <v>12</v>
      </c>
      <c r="M113" s="4">
        <v>17292576</v>
      </c>
      <c r="N113" s="4">
        <v>22830038</v>
      </c>
      <c r="O113" s="4">
        <v>2057884</v>
      </c>
      <c r="P113" s="4">
        <v>897157</v>
      </c>
      <c r="Q113" s="4">
        <v>21932881</v>
      </c>
      <c r="R113" s="4">
        <v>770516</v>
      </c>
      <c r="S113" s="4">
        <v>44814</v>
      </c>
      <c r="T113" s="18">
        <f t="shared" si="5"/>
        <v>8.4030858882230479</v>
      </c>
      <c r="U113" s="18">
        <f t="shared" si="6"/>
        <v>3.9297218865776744E-2</v>
      </c>
      <c r="V113" s="18">
        <f>R113/S113</f>
        <v>17.19364484312938</v>
      </c>
      <c r="W113" s="18">
        <f t="shared" si="7"/>
        <v>3.513063331716431E-2</v>
      </c>
      <c r="X113" s="20">
        <f t="shared" si="8"/>
        <v>3.3750097130806352E-2</v>
      </c>
    </row>
    <row r="114" spans="1:24" s="3" customFormat="1" ht="11.25" customHeight="1" x14ac:dyDescent="0.2">
      <c r="A114" s="2">
        <v>1715</v>
      </c>
      <c r="B114" s="4" t="s">
        <v>21</v>
      </c>
      <c r="C114" s="4" t="s">
        <v>9</v>
      </c>
      <c r="D114" s="4">
        <v>830117139</v>
      </c>
      <c r="E114" s="4" t="s">
        <v>49</v>
      </c>
      <c r="F114" s="4" t="s">
        <v>132</v>
      </c>
      <c r="G114" s="4" t="s">
        <v>74</v>
      </c>
      <c r="H114" s="4" t="s">
        <v>105</v>
      </c>
      <c r="I114" s="4" t="s">
        <v>133</v>
      </c>
      <c r="J114" s="4" t="s">
        <v>11</v>
      </c>
      <c r="K114" s="4" t="s">
        <v>11</v>
      </c>
      <c r="L114" s="4" t="s">
        <v>12</v>
      </c>
      <c r="M114" s="4">
        <v>49949968</v>
      </c>
      <c r="N114" s="4">
        <v>67026624</v>
      </c>
      <c r="O114" s="4">
        <v>7048088</v>
      </c>
      <c r="P114" s="4">
        <v>7934618</v>
      </c>
      <c r="Q114" s="4">
        <v>59092006</v>
      </c>
      <c r="R114" s="4">
        <v>2103961</v>
      </c>
      <c r="S114" s="4"/>
      <c r="T114" s="18">
        <f t="shared" si="5"/>
        <v>7.0870238850593239</v>
      </c>
      <c r="U114" s="18">
        <f t="shared" si="6"/>
        <v>0.11838009325965754</v>
      </c>
      <c r="V114" s="18"/>
      <c r="W114" s="18">
        <f t="shared" si="7"/>
        <v>3.560483291090169E-2</v>
      </c>
      <c r="X114" s="20">
        <f t="shared" si="8"/>
        <v>3.1389929470414621E-2</v>
      </c>
    </row>
    <row r="115" spans="1:24" s="3" customFormat="1" ht="11.25" customHeight="1" x14ac:dyDescent="0.2">
      <c r="A115" s="2">
        <v>8823</v>
      </c>
      <c r="B115" s="4" t="s">
        <v>19</v>
      </c>
      <c r="C115" s="4" t="s">
        <v>9</v>
      </c>
      <c r="D115" s="4">
        <v>815004411</v>
      </c>
      <c r="E115" s="4" t="s">
        <v>49</v>
      </c>
      <c r="F115" s="4" t="s">
        <v>492</v>
      </c>
      <c r="G115" s="4" t="s">
        <v>78</v>
      </c>
      <c r="H115" s="4" t="s">
        <v>10</v>
      </c>
      <c r="I115" s="4" t="s">
        <v>493</v>
      </c>
      <c r="J115" s="4" t="s">
        <v>178</v>
      </c>
      <c r="K115" s="4" t="s">
        <v>436</v>
      </c>
      <c r="L115" s="4" t="s">
        <v>12</v>
      </c>
      <c r="M115" s="4">
        <v>4454831</v>
      </c>
      <c r="N115" s="4">
        <v>13964800</v>
      </c>
      <c r="O115" s="4">
        <v>3678207</v>
      </c>
      <c r="P115" s="4">
        <v>8342845</v>
      </c>
      <c r="Q115" s="4">
        <v>5621955</v>
      </c>
      <c r="R115" s="4">
        <v>202852</v>
      </c>
      <c r="S115" s="4">
        <v>66151</v>
      </c>
      <c r="T115" s="18">
        <f t="shared" si="5"/>
        <v>1.2111420047865713</v>
      </c>
      <c r="U115" s="18">
        <f t="shared" si="6"/>
        <v>0.59741958352428959</v>
      </c>
      <c r="V115" s="18">
        <f>R115/S115</f>
        <v>3.0664993726474279</v>
      </c>
      <c r="W115" s="18">
        <f t="shared" si="7"/>
        <v>3.6082110226780539E-2</v>
      </c>
      <c r="X115" s="20">
        <f t="shared" si="8"/>
        <v>1.4525950962419798E-2</v>
      </c>
    </row>
    <row r="116" spans="1:24" s="3" customFormat="1" ht="11.25" customHeight="1" x14ac:dyDescent="0.2">
      <c r="A116" s="2">
        <v>2929</v>
      </c>
      <c r="B116" s="4" t="s">
        <v>21</v>
      </c>
      <c r="C116" s="4" t="s">
        <v>9</v>
      </c>
      <c r="D116" s="4">
        <v>890942914</v>
      </c>
      <c r="E116" s="4" t="s">
        <v>49</v>
      </c>
      <c r="F116" s="4" t="s">
        <v>188</v>
      </c>
      <c r="G116" s="4" t="s">
        <v>74</v>
      </c>
      <c r="H116" s="4" t="s">
        <v>10</v>
      </c>
      <c r="I116" s="4" t="s">
        <v>189</v>
      </c>
      <c r="J116" s="4" t="s">
        <v>13</v>
      </c>
      <c r="K116" s="4" t="s">
        <v>103</v>
      </c>
      <c r="L116" s="4" t="s">
        <v>12</v>
      </c>
      <c r="M116" s="4">
        <v>35947676</v>
      </c>
      <c r="N116" s="4">
        <v>38216060</v>
      </c>
      <c r="O116" s="4">
        <v>8379074</v>
      </c>
      <c r="P116" s="4">
        <v>13535139</v>
      </c>
      <c r="Q116" s="4">
        <v>24680921</v>
      </c>
      <c r="R116" s="4">
        <v>1009901</v>
      </c>
      <c r="S116" s="4">
        <v>180575</v>
      </c>
      <c r="T116" s="18">
        <f t="shared" si="5"/>
        <v>4.2901728759049034</v>
      </c>
      <c r="U116" s="18">
        <f t="shared" si="6"/>
        <v>0.35417410900024754</v>
      </c>
      <c r="V116" s="18">
        <f>R116/S116</f>
        <v>5.592695555863215</v>
      </c>
      <c r="W116" s="18">
        <f t="shared" si="7"/>
        <v>4.0918286639303289E-2</v>
      </c>
      <c r="X116" s="20">
        <f t="shared" si="8"/>
        <v>2.6426088927011315E-2</v>
      </c>
    </row>
    <row r="117" spans="1:24" s="3" customFormat="1" ht="11.25" customHeight="1" x14ac:dyDescent="0.2">
      <c r="A117" s="2">
        <v>23025</v>
      </c>
      <c r="B117" s="4" t="s">
        <v>19</v>
      </c>
      <c r="C117" s="4" t="s">
        <v>9</v>
      </c>
      <c r="D117" s="4">
        <v>900114653</v>
      </c>
      <c r="E117" s="4" t="s">
        <v>49</v>
      </c>
      <c r="F117" s="4" t="s">
        <v>795</v>
      </c>
      <c r="G117" s="4" t="s">
        <v>74</v>
      </c>
      <c r="H117" s="4" t="s">
        <v>10</v>
      </c>
      <c r="I117" s="4" t="s">
        <v>796</v>
      </c>
      <c r="J117" s="4" t="s">
        <v>11</v>
      </c>
      <c r="K117" s="4" t="s">
        <v>11</v>
      </c>
      <c r="L117" s="4" t="s">
        <v>12</v>
      </c>
      <c r="M117" s="4">
        <v>15404396</v>
      </c>
      <c r="N117" s="4">
        <v>19535855</v>
      </c>
      <c r="O117" s="4">
        <v>80161</v>
      </c>
      <c r="P117" s="4">
        <v>2220327</v>
      </c>
      <c r="Q117" s="4">
        <v>17315528</v>
      </c>
      <c r="R117" s="4">
        <v>713392</v>
      </c>
      <c r="S117" s="4">
        <v>8282</v>
      </c>
      <c r="T117" s="18">
        <f t="shared" si="5"/>
        <v>192.16821147440774</v>
      </c>
      <c r="U117" s="18">
        <f t="shared" si="6"/>
        <v>0.11365394552733935</v>
      </c>
      <c r="V117" s="18">
        <f>R117/S117</f>
        <v>86.137647911132575</v>
      </c>
      <c r="W117" s="18">
        <f t="shared" si="7"/>
        <v>4.1199552216946544E-2</v>
      </c>
      <c r="X117" s="20">
        <f t="shared" si="8"/>
        <v>3.6517060553530933E-2</v>
      </c>
    </row>
    <row r="118" spans="1:24" s="3" customFormat="1" ht="11.25" customHeight="1" x14ac:dyDescent="0.2">
      <c r="A118" s="2">
        <v>825</v>
      </c>
      <c r="B118" s="4" t="s">
        <v>19</v>
      </c>
      <c r="C118" s="4" t="s">
        <v>9</v>
      </c>
      <c r="D118" s="4">
        <v>800042641</v>
      </c>
      <c r="E118" s="4" t="s">
        <v>49</v>
      </c>
      <c r="F118" s="4" t="s">
        <v>323</v>
      </c>
      <c r="G118" s="4" t="s">
        <v>74</v>
      </c>
      <c r="H118" s="4" t="s">
        <v>10</v>
      </c>
      <c r="I118" s="4" t="s">
        <v>324</v>
      </c>
      <c r="J118" s="4" t="s">
        <v>13</v>
      </c>
      <c r="K118" s="4" t="s">
        <v>325</v>
      </c>
      <c r="L118" s="4" t="s">
        <v>12</v>
      </c>
      <c r="M118" s="4">
        <v>34984681</v>
      </c>
      <c r="N118" s="4">
        <v>50493352</v>
      </c>
      <c r="O118" s="4">
        <v>6380118</v>
      </c>
      <c r="P118" s="4">
        <v>20027564</v>
      </c>
      <c r="Q118" s="4">
        <v>30465788</v>
      </c>
      <c r="R118" s="4">
        <v>1318959</v>
      </c>
      <c r="S118" s="4"/>
      <c r="T118" s="18">
        <f t="shared" si="5"/>
        <v>5.4833909028014842</v>
      </c>
      <c r="U118" s="18">
        <f t="shared" si="6"/>
        <v>0.39663764053533224</v>
      </c>
      <c r="V118" s="18"/>
      <c r="W118" s="18">
        <f t="shared" si="7"/>
        <v>4.3293119482089221E-2</v>
      </c>
      <c r="X118" s="20">
        <f t="shared" si="8"/>
        <v>2.6121438719299128E-2</v>
      </c>
    </row>
    <row r="119" spans="1:24" s="3" customFormat="1" ht="11.25" customHeight="1" x14ac:dyDescent="0.2">
      <c r="A119" s="2">
        <v>16919</v>
      </c>
      <c r="B119" s="4" t="s">
        <v>19</v>
      </c>
      <c r="C119" s="4" t="s">
        <v>9</v>
      </c>
      <c r="D119" s="4">
        <v>860518299</v>
      </c>
      <c r="E119" s="4" t="s">
        <v>49</v>
      </c>
      <c r="F119" s="4" t="s">
        <v>689</v>
      </c>
      <c r="G119" s="4" t="s">
        <v>74</v>
      </c>
      <c r="H119" s="4" t="s">
        <v>683</v>
      </c>
      <c r="I119" s="4" t="s">
        <v>690</v>
      </c>
      <c r="J119" s="4" t="s">
        <v>23</v>
      </c>
      <c r="K119" s="4" t="s">
        <v>136</v>
      </c>
      <c r="L119" s="4" t="s">
        <v>12</v>
      </c>
      <c r="M119" s="4">
        <v>29322170</v>
      </c>
      <c r="N119" s="4">
        <v>34549622</v>
      </c>
      <c r="O119" s="4">
        <v>2057884</v>
      </c>
      <c r="P119" s="4">
        <v>28000970</v>
      </c>
      <c r="Q119" s="4">
        <v>6548652</v>
      </c>
      <c r="R119" s="4">
        <v>291265</v>
      </c>
      <c r="S119" s="4">
        <v>2379787</v>
      </c>
      <c r="T119" s="18">
        <f t="shared" si="5"/>
        <v>14.248699149223183</v>
      </c>
      <c r="U119" s="18">
        <f t="shared" si="6"/>
        <v>0.81045662380908245</v>
      </c>
      <c r="V119" s="18">
        <f>R119/S119</f>
        <v>0.12239120559949272</v>
      </c>
      <c r="W119" s="18">
        <f t="shared" si="7"/>
        <v>4.4477092384814461E-2</v>
      </c>
      <c r="X119" s="20">
        <f t="shared" si="8"/>
        <v>8.4303382537730797E-3</v>
      </c>
    </row>
    <row r="120" spans="1:24" s="3" customFormat="1" ht="11.25" customHeight="1" x14ac:dyDescent="0.2">
      <c r="A120" s="2">
        <v>12875</v>
      </c>
      <c r="B120" s="4" t="s">
        <v>19</v>
      </c>
      <c r="C120" s="4" t="s">
        <v>9</v>
      </c>
      <c r="D120" s="4">
        <v>830118759</v>
      </c>
      <c r="E120" s="4" t="s">
        <v>49</v>
      </c>
      <c r="F120" s="4" t="s">
        <v>600</v>
      </c>
      <c r="G120" s="4" t="s">
        <v>74</v>
      </c>
      <c r="H120" s="4" t="s">
        <v>10</v>
      </c>
      <c r="I120" s="4" t="s">
        <v>601</v>
      </c>
      <c r="J120" s="4" t="s">
        <v>11</v>
      </c>
      <c r="K120" s="4" t="s">
        <v>11</v>
      </c>
      <c r="L120" s="4" t="s">
        <v>12</v>
      </c>
      <c r="M120" s="4">
        <v>8472952</v>
      </c>
      <c r="N120" s="4">
        <v>8490783</v>
      </c>
      <c r="O120" s="4">
        <v>80161</v>
      </c>
      <c r="P120" s="4">
        <v>2186441</v>
      </c>
      <c r="Q120" s="4">
        <v>6304342</v>
      </c>
      <c r="R120" s="4">
        <v>281941</v>
      </c>
      <c r="S120" s="4"/>
      <c r="T120" s="18">
        <f t="shared" si="5"/>
        <v>105.69918039944612</v>
      </c>
      <c r="U120" s="18">
        <f t="shared" si="6"/>
        <v>0.25750758204514235</v>
      </c>
      <c r="V120" s="18"/>
      <c r="W120" s="18">
        <f t="shared" si="7"/>
        <v>4.4721717191104161E-2</v>
      </c>
      <c r="X120" s="20">
        <f t="shared" si="8"/>
        <v>3.3205535932316253E-2</v>
      </c>
    </row>
    <row r="121" spans="1:24" s="3" customFormat="1" ht="11.25" customHeight="1" x14ac:dyDescent="0.2">
      <c r="A121" s="2">
        <v>18461</v>
      </c>
      <c r="B121" s="4" t="s">
        <v>19</v>
      </c>
      <c r="C121" s="4" t="s">
        <v>9</v>
      </c>
      <c r="D121" s="4">
        <v>890327072</v>
      </c>
      <c r="E121" s="4" t="s">
        <v>49</v>
      </c>
      <c r="F121" s="4" t="s">
        <v>720</v>
      </c>
      <c r="G121" s="4" t="s">
        <v>78</v>
      </c>
      <c r="H121" s="4" t="s">
        <v>10</v>
      </c>
      <c r="I121" s="4" t="s">
        <v>721</v>
      </c>
      <c r="J121" s="4" t="s">
        <v>178</v>
      </c>
      <c r="K121" s="4" t="s">
        <v>179</v>
      </c>
      <c r="L121" s="4" t="s">
        <v>12</v>
      </c>
      <c r="M121" s="4">
        <v>3762109</v>
      </c>
      <c r="N121" s="4">
        <v>5210752</v>
      </c>
      <c r="O121" s="4">
        <v>2057884</v>
      </c>
      <c r="P121" s="4">
        <v>1668193</v>
      </c>
      <c r="Q121" s="4">
        <v>3542559</v>
      </c>
      <c r="R121" s="4">
        <v>170596</v>
      </c>
      <c r="S121" s="4">
        <v>29917</v>
      </c>
      <c r="T121" s="18">
        <f t="shared" si="5"/>
        <v>1.8281443463285589</v>
      </c>
      <c r="U121" s="18">
        <f t="shared" si="6"/>
        <v>0.32014438606941953</v>
      </c>
      <c r="V121" s="18">
        <f>R121/S121</f>
        <v>5.7023097235685398</v>
      </c>
      <c r="W121" s="18">
        <f t="shared" si="7"/>
        <v>4.8156149269496996E-2</v>
      </c>
      <c r="X121" s="20">
        <f t="shared" si="8"/>
        <v>3.2739228426146551E-2</v>
      </c>
    </row>
    <row r="122" spans="1:24" s="3" customFormat="1" ht="11.25" customHeight="1" x14ac:dyDescent="0.2">
      <c r="A122" s="2">
        <v>2073</v>
      </c>
      <c r="B122" s="4" t="s">
        <v>21</v>
      </c>
      <c r="C122" s="4" t="s">
        <v>9</v>
      </c>
      <c r="D122" s="4">
        <v>860028581</v>
      </c>
      <c r="E122" s="4" t="s">
        <v>49</v>
      </c>
      <c r="F122" s="4" t="s">
        <v>147</v>
      </c>
      <c r="G122" s="4" t="s">
        <v>74</v>
      </c>
      <c r="H122" s="4" t="s">
        <v>10</v>
      </c>
      <c r="I122" s="4" t="s">
        <v>148</v>
      </c>
      <c r="J122" s="4" t="s">
        <v>11</v>
      </c>
      <c r="K122" s="4" t="s">
        <v>11</v>
      </c>
      <c r="L122" s="4" t="s">
        <v>12</v>
      </c>
      <c r="M122" s="4">
        <v>10234745</v>
      </c>
      <c r="N122" s="4">
        <v>52509885</v>
      </c>
      <c r="O122" s="4">
        <v>3462243</v>
      </c>
      <c r="P122" s="4">
        <v>11212223</v>
      </c>
      <c r="Q122" s="4">
        <v>41297662</v>
      </c>
      <c r="R122" s="4">
        <v>2003130</v>
      </c>
      <c r="S122" s="4"/>
      <c r="T122" s="18">
        <f t="shared" si="5"/>
        <v>2.9561024457266574</v>
      </c>
      <c r="U122" s="18">
        <f t="shared" si="6"/>
        <v>0.21352594849522141</v>
      </c>
      <c r="V122" s="18"/>
      <c r="W122" s="18">
        <f t="shared" si="7"/>
        <v>4.8504682904325191E-2</v>
      </c>
      <c r="X122" s="20">
        <f t="shared" si="8"/>
        <v>3.81476744807192E-2</v>
      </c>
    </row>
    <row r="123" spans="1:24" s="3" customFormat="1" ht="11.25" customHeight="1" x14ac:dyDescent="0.2">
      <c r="A123" s="2">
        <v>3675</v>
      </c>
      <c r="B123" s="4" t="s">
        <v>19</v>
      </c>
      <c r="C123" s="4" t="s">
        <v>9</v>
      </c>
      <c r="D123" s="4">
        <v>800198076</v>
      </c>
      <c r="E123" s="4" t="s">
        <v>49</v>
      </c>
      <c r="F123" s="4" t="s">
        <v>378</v>
      </c>
      <c r="G123" s="4" t="s">
        <v>74</v>
      </c>
      <c r="H123" s="4" t="s">
        <v>10</v>
      </c>
      <c r="I123" s="4" t="s">
        <v>379</v>
      </c>
      <c r="J123" s="4" t="s">
        <v>11</v>
      </c>
      <c r="K123" s="4" t="s">
        <v>11</v>
      </c>
      <c r="L123" s="4" t="s">
        <v>12</v>
      </c>
      <c r="M123" s="4">
        <v>4453557</v>
      </c>
      <c r="N123" s="4">
        <v>4476934</v>
      </c>
      <c r="O123" s="4">
        <v>788240</v>
      </c>
      <c r="P123" s="4">
        <v>1058326</v>
      </c>
      <c r="Q123" s="4">
        <v>3418608</v>
      </c>
      <c r="R123" s="4">
        <v>171348</v>
      </c>
      <c r="S123" s="4">
        <v>113538</v>
      </c>
      <c r="T123" s="18">
        <f t="shared" si="5"/>
        <v>5.6500012686491425</v>
      </c>
      <c r="U123" s="18">
        <f t="shared" si="6"/>
        <v>0.23639526515244585</v>
      </c>
      <c r="V123" s="18">
        <f>R123/S123</f>
        <v>1.5091687364582782</v>
      </c>
      <c r="W123" s="18">
        <f t="shared" si="7"/>
        <v>5.0122154982378792E-2</v>
      </c>
      <c r="X123" s="20">
        <f t="shared" si="8"/>
        <v>3.8273514865307376E-2</v>
      </c>
    </row>
    <row r="124" spans="1:24" s="3" customFormat="1" ht="11.25" customHeight="1" x14ac:dyDescent="0.2">
      <c r="A124" s="2">
        <v>1313</v>
      </c>
      <c r="B124" s="4" t="s">
        <v>21</v>
      </c>
      <c r="C124" s="4" t="s">
        <v>9</v>
      </c>
      <c r="D124" s="4">
        <v>830025149</v>
      </c>
      <c r="E124" s="4" t="s">
        <v>49</v>
      </c>
      <c r="F124" s="4" t="s">
        <v>107</v>
      </c>
      <c r="G124" s="4" t="s">
        <v>74</v>
      </c>
      <c r="H124" s="4" t="s">
        <v>75</v>
      </c>
      <c r="I124" s="4" t="s">
        <v>108</v>
      </c>
      <c r="J124" s="4" t="s">
        <v>11</v>
      </c>
      <c r="K124" s="4" t="s">
        <v>11</v>
      </c>
      <c r="L124" s="4" t="s">
        <v>12</v>
      </c>
      <c r="M124" s="4">
        <v>558144231</v>
      </c>
      <c r="N124" s="4">
        <v>618935642</v>
      </c>
      <c r="O124" s="4">
        <v>199026896</v>
      </c>
      <c r="P124" s="4">
        <v>204574632</v>
      </c>
      <c r="Q124" s="4">
        <v>414361010</v>
      </c>
      <c r="R124" s="4">
        <v>20957514</v>
      </c>
      <c r="S124" s="4"/>
      <c r="T124" s="18">
        <f t="shared" si="5"/>
        <v>2.8043658531457978</v>
      </c>
      <c r="U124" s="18">
        <f t="shared" si="6"/>
        <v>0.33052650084740154</v>
      </c>
      <c r="V124" s="18"/>
      <c r="W124" s="18">
        <f t="shared" si="7"/>
        <v>5.0577910310625029E-2</v>
      </c>
      <c r="X124" s="20">
        <f t="shared" si="8"/>
        <v>3.3860570595480428E-2</v>
      </c>
    </row>
    <row r="125" spans="1:24" s="3" customFormat="1" ht="11.25" customHeight="1" x14ac:dyDescent="0.2">
      <c r="A125" s="2">
        <v>12897</v>
      </c>
      <c r="B125" s="4" t="s">
        <v>19</v>
      </c>
      <c r="C125" s="4" t="s">
        <v>9</v>
      </c>
      <c r="D125" s="4">
        <v>830119211</v>
      </c>
      <c r="E125" s="4" t="s">
        <v>49</v>
      </c>
      <c r="F125" s="4" t="s">
        <v>602</v>
      </c>
      <c r="G125" s="4" t="s">
        <v>74</v>
      </c>
      <c r="H125" s="4" t="s">
        <v>10</v>
      </c>
      <c r="I125" s="4" t="s">
        <v>603</v>
      </c>
      <c r="J125" s="4" t="s">
        <v>11</v>
      </c>
      <c r="K125" s="4" t="s">
        <v>11</v>
      </c>
      <c r="L125" s="4" t="s">
        <v>12</v>
      </c>
      <c r="M125" s="4">
        <v>2265547</v>
      </c>
      <c r="N125" s="4">
        <v>4158343</v>
      </c>
      <c r="O125" s="4">
        <v>20892440</v>
      </c>
      <c r="P125" s="4">
        <v>361790</v>
      </c>
      <c r="Q125" s="4">
        <v>3796553</v>
      </c>
      <c r="R125" s="4">
        <v>193204</v>
      </c>
      <c r="S125" s="4"/>
      <c r="T125" s="18">
        <f t="shared" si="5"/>
        <v>0.10843860267158838</v>
      </c>
      <c r="U125" s="18">
        <f t="shared" si="6"/>
        <v>8.7003404962024536E-2</v>
      </c>
      <c r="V125" s="18"/>
      <c r="W125" s="18">
        <f t="shared" si="7"/>
        <v>5.0889319864624569E-2</v>
      </c>
      <c r="X125" s="20">
        <f t="shared" si="8"/>
        <v>4.6461775760200635E-2</v>
      </c>
    </row>
    <row r="126" spans="1:24" s="3" customFormat="1" ht="11.25" customHeight="1" x14ac:dyDescent="0.2">
      <c r="A126" s="2">
        <v>14515</v>
      </c>
      <c r="B126" s="4" t="s">
        <v>19</v>
      </c>
      <c r="C126" s="4" t="s">
        <v>9</v>
      </c>
      <c r="D126" s="4">
        <v>860000065</v>
      </c>
      <c r="E126" s="4" t="s">
        <v>49</v>
      </c>
      <c r="F126" s="4" t="s">
        <v>630</v>
      </c>
      <c r="G126" s="4" t="s">
        <v>74</v>
      </c>
      <c r="H126" s="4" t="s">
        <v>75</v>
      </c>
      <c r="I126" s="4" t="s">
        <v>631</v>
      </c>
      <c r="J126" s="4" t="s">
        <v>11</v>
      </c>
      <c r="K126" s="4" t="s">
        <v>11</v>
      </c>
      <c r="L126" s="4" t="s">
        <v>12</v>
      </c>
      <c r="M126" s="4">
        <v>12694991</v>
      </c>
      <c r="N126" s="4">
        <v>16137726</v>
      </c>
      <c r="O126" s="4">
        <v>733836</v>
      </c>
      <c r="P126" s="4">
        <v>2903737</v>
      </c>
      <c r="Q126" s="4">
        <v>13233989</v>
      </c>
      <c r="R126" s="4">
        <v>699673</v>
      </c>
      <c r="S126" s="4">
        <v>23209</v>
      </c>
      <c r="T126" s="18">
        <f t="shared" si="5"/>
        <v>17.299493347287406</v>
      </c>
      <c r="U126" s="18">
        <f t="shared" si="6"/>
        <v>0.17993470703369235</v>
      </c>
      <c r="V126" s="18">
        <f>R126/S126</f>
        <v>30.146624154422852</v>
      </c>
      <c r="W126" s="18">
        <f t="shared" si="7"/>
        <v>5.2869395614580005E-2</v>
      </c>
      <c r="X126" s="20">
        <f t="shared" si="8"/>
        <v>4.3356356403622169E-2</v>
      </c>
    </row>
    <row r="127" spans="1:24" s="3" customFormat="1" ht="11.25" customHeight="1" x14ac:dyDescent="0.2">
      <c r="A127" s="2">
        <v>9893</v>
      </c>
      <c r="B127" s="4" t="s">
        <v>19</v>
      </c>
      <c r="C127" s="4" t="s">
        <v>9</v>
      </c>
      <c r="D127" s="4">
        <v>830013922</v>
      </c>
      <c r="E127" s="4" t="s">
        <v>49</v>
      </c>
      <c r="F127" s="4" t="s">
        <v>510</v>
      </c>
      <c r="G127" s="4" t="s">
        <v>74</v>
      </c>
      <c r="H127" s="4" t="s">
        <v>10</v>
      </c>
      <c r="I127" s="4" t="s">
        <v>511</v>
      </c>
      <c r="J127" s="4" t="s">
        <v>11</v>
      </c>
      <c r="K127" s="4" t="s">
        <v>11</v>
      </c>
      <c r="L127" s="4" t="s">
        <v>12</v>
      </c>
      <c r="M127" s="4">
        <v>10508984</v>
      </c>
      <c r="N127" s="4">
        <v>14116862</v>
      </c>
      <c r="O127" s="4">
        <v>1484025</v>
      </c>
      <c r="P127" s="4">
        <v>4240989</v>
      </c>
      <c r="Q127" s="4">
        <v>9875873</v>
      </c>
      <c r="R127" s="4">
        <v>524682</v>
      </c>
      <c r="S127" s="4">
        <v>213553</v>
      </c>
      <c r="T127" s="18">
        <f t="shared" si="5"/>
        <v>7.0814063105405909</v>
      </c>
      <c r="U127" s="18">
        <f t="shared" si="6"/>
        <v>0.30042009336069164</v>
      </c>
      <c r="V127" s="18">
        <f>R127/S127</f>
        <v>2.4569170182577627</v>
      </c>
      <c r="W127" s="18">
        <f t="shared" si="7"/>
        <v>5.312765767644035E-2</v>
      </c>
      <c r="X127" s="20">
        <f t="shared" si="8"/>
        <v>3.7167041797249278E-2</v>
      </c>
    </row>
    <row r="128" spans="1:24" s="3" customFormat="1" ht="11.25" customHeight="1" x14ac:dyDescent="0.2">
      <c r="A128" s="2">
        <v>4903</v>
      </c>
      <c r="B128" s="4" t="s">
        <v>21</v>
      </c>
      <c r="C128" s="4" t="s">
        <v>9</v>
      </c>
      <c r="D128" s="4">
        <v>900757947</v>
      </c>
      <c r="E128" s="4" t="s">
        <v>49</v>
      </c>
      <c r="F128" s="4" t="s">
        <v>244</v>
      </c>
      <c r="G128" s="4" t="s">
        <v>74</v>
      </c>
      <c r="H128" s="4" t="s">
        <v>10</v>
      </c>
      <c r="I128" s="4" t="s">
        <v>245</v>
      </c>
      <c r="J128" s="4" t="s">
        <v>11</v>
      </c>
      <c r="K128" s="4" t="s">
        <v>11</v>
      </c>
      <c r="L128" s="4" t="s">
        <v>12</v>
      </c>
      <c r="M128" s="4">
        <v>267811732</v>
      </c>
      <c r="N128" s="4">
        <v>300587182</v>
      </c>
      <c r="O128" s="4">
        <v>156275263</v>
      </c>
      <c r="P128" s="4">
        <v>169372473</v>
      </c>
      <c r="Q128" s="4">
        <v>131214709</v>
      </c>
      <c r="R128" s="4">
        <v>7182799</v>
      </c>
      <c r="S128" s="4">
        <v>15434553</v>
      </c>
      <c r="T128" s="18">
        <f t="shared" si="5"/>
        <v>1.7137180053889911</v>
      </c>
      <c r="U128" s="18">
        <f t="shared" si="6"/>
        <v>0.56347204119968097</v>
      </c>
      <c r="V128" s="18">
        <f>R128/S128</f>
        <v>0.4653713651441671</v>
      </c>
      <c r="W128" s="18">
        <f t="shared" si="7"/>
        <v>5.474080653564533E-2</v>
      </c>
      <c r="X128" s="20">
        <f t="shared" si="8"/>
        <v>2.389589254008842E-2</v>
      </c>
    </row>
    <row r="129" spans="1:24" s="3" customFormat="1" ht="11.25" customHeight="1" x14ac:dyDescent="0.2">
      <c r="A129" s="2">
        <v>14731</v>
      </c>
      <c r="B129" s="4" t="s">
        <v>19</v>
      </c>
      <c r="C129" s="4" t="s">
        <v>9</v>
      </c>
      <c r="D129" s="4">
        <v>860007229</v>
      </c>
      <c r="E129" s="4" t="s">
        <v>49</v>
      </c>
      <c r="F129" s="4" t="s">
        <v>650</v>
      </c>
      <c r="G129" s="4" t="s">
        <v>74</v>
      </c>
      <c r="H129" s="4" t="s">
        <v>75</v>
      </c>
      <c r="I129" s="4" t="s">
        <v>651</v>
      </c>
      <c r="J129" s="4" t="s">
        <v>11</v>
      </c>
      <c r="K129" s="4" t="s">
        <v>11</v>
      </c>
      <c r="L129" s="4" t="s">
        <v>12</v>
      </c>
      <c r="M129" s="4">
        <v>14944241</v>
      </c>
      <c r="N129" s="4">
        <v>33948219</v>
      </c>
      <c r="O129" s="4">
        <v>3170245</v>
      </c>
      <c r="P129" s="4">
        <v>26303165</v>
      </c>
      <c r="Q129" s="4">
        <v>7645054</v>
      </c>
      <c r="R129" s="4">
        <v>433681</v>
      </c>
      <c r="S129" s="4"/>
      <c r="T129" s="18">
        <f t="shared" si="5"/>
        <v>4.7139072847682115</v>
      </c>
      <c r="U129" s="18">
        <f t="shared" si="6"/>
        <v>0.77480250142135587</v>
      </c>
      <c r="V129" s="18"/>
      <c r="W129" s="18">
        <f t="shared" si="7"/>
        <v>5.6727002843930209E-2</v>
      </c>
      <c r="X129" s="20">
        <f t="shared" si="8"/>
        <v>1.2774779142316714E-2</v>
      </c>
    </row>
    <row r="130" spans="1:24" s="3" customFormat="1" ht="11.25" customHeight="1" x14ac:dyDescent="0.2">
      <c r="A130" s="2">
        <v>24805</v>
      </c>
      <c r="B130" s="4" t="s">
        <v>19</v>
      </c>
      <c r="C130" s="4" t="s">
        <v>9</v>
      </c>
      <c r="D130" s="4">
        <v>900185676</v>
      </c>
      <c r="E130" s="4" t="s">
        <v>49</v>
      </c>
      <c r="F130" s="4" t="s">
        <v>836</v>
      </c>
      <c r="G130" s="4" t="s">
        <v>74</v>
      </c>
      <c r="H130" s="4" t="s">
        <v>10</v>
      </c>
      <c r="I130" s="4" t="s">
        <v>837</v>
      </c>
      <c r="J130" s="4" t="s">
        <v>17</v>
      </c>
      <c r="K130" s="4" t="s">
        <v>18</v>
      </c>
      <c r="L130" s="4" t="s">
        <v>12</v>
      </c>
      <c r="M130" s="4">
        <v>2875770</v>
      </c>
      <c r="N130" s="4">
        <v>4027025</v>
      </c>
      <c r="O130" s="4">
        <v>97578</v>
      </c>
      <c r="P130" s="4">
        <v>316220</v>
      </c>
      <c r="Q130" s="4">
        <v>3710805</v>
      </c>
      <c r="R130" s="4">
        <v>221445</v>
      </c>
      <c r="S130" s="4">
        <v>8268</v>
      </c>
      <c r="T130" s="18">
        <f t="shared" si="5"/>
        <v>29.471499723298283</v>
      </c>
      <c r="U130" s="18">
        <f t="shared" si="6"/>
        <v>7.8524469055940793E-2</v>
      </c>
      <c r="V130" s="18">
        <f>R130/S130</f>
        <v>26.783381712626994</v>
      </c>
      <c r="W130" s="18">
        <f t="shared" si="7"/>
        <v>5.967573073767013E-2</v>
      </c>
      <c r="X130" s="20">
        <f t="shared" si="8"/>
        <v>5.4989725665969297E-2</v>
      </c>
    </row>
    <row r="131" spans="1:24" s="3" customFormat="1" ht="11.25" customHeight="1" x14ac:dyDescent="0.2">
      <c r="A131" s="2">
        <v>34105</v>
      </c>
      <c r="B131" s="4" t="s">
        <v>19</v>
      </c>
      <c r="C131" s="4" t="s">
        <v>9</v>
      </c>
      <c r="D131" s="4">
        <v>900535940</v>
      </c>
      <c r="E131" s="4" t="s">
        <v>49</v>
      </c>
      <c r="F131" s="4" t="s">
        <v>1025</v>
      </c>
      <c r="G131" s="4" t="s">
        <v>78</v>
      </c>
      <c r="H131" s="4" t="s">
        <v>10</v>
      </c>
      <c r="I131" s="4" t="s">
        <v>1026</v>
      </c>
      <c r="J131" s="4" t="s">
        <v>62</v>
      </c>
      <c r="K131" s="4" t="s">
        <v>63</v>
      </c>
      <c r="L131" s="4" t="s">
        <v>12</v>
      </c>
      <c r="M131" s="4">
        <v>1329925</v>
      </c>
      <c r="N131" s="4">
        <v>1660045</v>
      </c>
      <c r="O131" s="4">
        <v>80161</v>
      </c>
      <c r="P131" s="4">
        <v>642088</v>
      </c>
      <c r="Q131" s="4">
        <v>1017957</v>
      </c>
      <c r="R131" s="4">
        <v>61600</v>
      </c>
      <c r="S131" s="4"/>
      <c r="T131" s="18">
        <f t="shared" si="5"/>
        <v>16.590673769039807</v>
      </c>
      <c r="U131" s="18">
        <f t="shared" si="6"/>
        <v>0.38678951474207024</v>
      </c>
      <c r="V131" s="18"/>
      <c r="W131" s="18">
        <f t="shared" si="7"/>
        <v>6.0513361566353001E-2</v>
      </c>
      <c r="X131" s="20">
        <f t="shared" si="8"/>
        <v>3.710742781069188E-2</v>
      </c>
    </row>
    <row r="132" spans="1:24" s="3" customFormat="1" ht="11.25" customHeight="1" x14ac:dyDescent="0.2">
      <c r="A132" s="2">
        <v>4445</v>
      </c>
      <c r="B132" s="4" t="s">
        <v>19</v>
      </c>
      <c r="C132" s="4" t="s">
        <v>9</v>
      </c>
      <c r="D132" s="4">
        <v>800234784</v>
      </c>
      <c r="E132" s="4" t="s">
        <v>49</v>
      </c>
      <c r="F132" s="4" t="s">
        <v>410</v>
      </c>
      <c r="G132" s="4" t="s">
        <v>78</v>
      </c>
      <c r="H132" s="4" t="s">
        <v>10</v>
      </c>
      <c r="I132" s="4" t="s">
        <v>411</v>
      </c>
      <c r="J132" s="4" t="s">
        <v>23</v>
      </c>
      <c r="K132" s="4" t="s">
        <v>94</v>
      </c>
      <c r="L132" s="4" t="s">
        <v>12</v>
      </c>
      <c r="M132" s="4">
        <v>17856366</v>
      </c>
      <c r="N132" s="4">
        <v>28529000</v>
      </c>
      <c r="O132" s="4">
        <v>9641407</v>
      </c>
      <c r="P132" s="4">
        <v>9981116</v>
      </c>
      <c r="Q132" s="4">
        <v>18547884</v>
      </c>
      <c r="R132" s="4">
        <v>1161981</v>
      </c>
      <c r="S132" s="4">
        <v>907353</v>
      </c>
      <c r="T132" s="18">
        <f t="shared" si="5"/>
        <v>1.8520498097424991</v>
      </c>
      <c r="U132" s="18">
        <f t="shared" si="6"/>
        <v>0.34985860002103125</v>
      </c>
      <c r="V132" s="18">
        <f>R132/S132</f>
        <v>1.280627275161927</v>
      </c>
      <c r="W132" s="18">
        <f t="shared" si="7"/>
        <v>6.2647631395581299E-2</v>
      </c>
      <c r="X132" s="20">
        <f t="shared" si="8"/>
        <v>4.0729818780889618E-2</v>
      </c>
    </row>
    <row r="133" spans="1:24" s="3" customFormat="1" ht="11.25" customHeight="1" x14ac:dyDescent="0.2">
      <c r="A133" s="2">
        <v>2247</v>
      </c>
      <c r="B133" s="4" t="s">
        <v>21</v>
      </c>
      <c r="C133" s="4" t="s">
        <v>9</v>
      </c>
      <c r="D133" s="4">
        <v>860070078</v>
      </c>
      <c r="E133" s="4" t="s">
        <v>49</v>
      </c>
      <c r="F133" s="4" t="s">
        <v>153</v>
      </c>
      <c r="G133" s="4" t="s">
        <v>74</v>
      </c>
      <c r="H133" s="4" t="s">
        <v>75</v>
      </c>
      <c r="I133" s="4" t="s">
        <v>154</v>
      </c>
      <c r="J133" s="4" t="s">
        <v>11</v>
      </c>
      <c r="K133" s="4" t="s">
        <v>11</v>
      </c>
      <c r="L133" s="4" t="s">
        <v>12</v>
      </c>
      <c r="M133" s="4">
        <v>49013850</v>
      </c>
      <c r="N133" s="4">
        <v>75123716</v>
      </c>
      <c r="O133" s="4">
        <v>16500158</v>
      </c>
      <c r="P133" s="4">
        <v>31949342</v>
      </c>
      <c r="Q133" s="4">
        <v>43174374</v>
      </c>
      <c r="R133" s="4">
        <v>2708552</v>
      </c>
      <c r="S133" s="4">
        <v>306458</v>
      </c>
      <c r="T133" s="18">
        <f t="shared" si="5"/>
        <v>2.9705079187726566</v>
      </c>
      <c r="U133" s="18">
        <f t="shared" si="6"/>
        <v>0.42528969147372847</v>
      </c>
      <c r="V133" s="18">
        <f>R133/S133</f>
        <v>8.8382486343968836</v>
      </c>
      <c r="W133" s="18">
        <f t="shared" si="7"/>
        <v>6.2735177121502672E-2</v>
      </c>
      <c r="X133" s="20">
        <f t="shared" si="8"/>
        <v>3.6054552998949094E-2</v>
      </c>
    </row>
    <row r="134" spans="1:24" s="3" customFormat="1" ht="11.25" customHeight="1" x14ac:dyDescent="0.2">
      <c r="A134" s="2">
        <v>30797</v>
      </c>
      <c r="B134" s="4" t="s">
        <v>19</v>
      </c>
      <c r="C134" s="4" t="s">
        <v>9</v>
      </c>
      <c r="D134" s="4">
        <v>900410229</v>
      </c>
      <c r="E134" s="4" t="s">
        <v>49</v>
      </c>
      <c r="F134" s="4" t="s">
        <v>951</v>
      </c>
      <c r="G134" s="4" t="s">
        <v>74</v>
      </c>
      <c r="H134" s="4" t="s">
        <v>10</v>
      </c>
      <c r="I134" s="4" t="s">
        <v>952</v>
      </c>
      <c r="J134" s="4" t="s">
        <v>11</v>
      </c>
      <c r="K134" s="4" t="s">
        <v>11</v>
      </c>
      <c r="L134" s="4" t="s">
        <v>12</v>
      </c>
      <c r="M134" s="4">
        <v>6514710</v>
      </c>
      <c r="N134" s="4">
        <v>6518292</v>
      </c>
      <c r="O134" s="4">
        <v>1730981</v>
      </c>
      <c r="P134" s="4">
        <v>839271</v>
      </c>
      <c r="Q134" s="4">
        <v>5679021</v>
      </c>
      <c r="R134" s="4">
        <v>359752</v>
      </c>
      <c r="S134" s="4"/>
      <c r="T134" s="18">
        <f t="shared" si="5"/>
        <v>3.7635941700111095</v>
      </c>
      <c r="U134" s="18">
        <f t="shared" si="6"/>
        <v>0.12875627541693438</v>
      </c>
      <c r="V134" s="18"/>
      <c r="W134" s="18">
        <f t="shared" si="7"/>
        <v>6.3347538246468896E-2</v>
      </c>
      <c r="X134" s="20">
        <f t="shared" si="8"/>
        <v>5.5191145165021757E-2</v>
      </c>
    </row>
    <row r="135" spans="1:24" s="3" customFormat="1" ht="11.25" customHeight="1" x14ac:dyDescent="0.2">
      <c r="A135" s="2">
        <v>22443</v>
      </c>
      <c r="B135" s="4" t="s">
        <v>19</v>
      </c>
      <c r="C135" s="4" t="s">
        <v>9</v>
      </c>
      <c r="D135" s="4">
        <v>900089543</v>
      </c>
      <c r="E135" s="4" t="s">
        <v>49</v>
      </c>
      <c r="F135" s="4" t="s">
        <v>787</v>
      </c>
      <c r="G135" s="4" t="s">
        <v>74</v>
      </c>
      <c r="H135" s="4" t="s">
        <v>75</v>
      </c>
      <c r="I135" s="4" t="s">
        <v>788</v>
      </c>
      <c r="J135" s="4" t="s">
        <v>11</v>
      </c>
      <c r="K135" s="4" t="s">
        <v>11</v>
      </c>
      <c r="L135" s="4" t="s">
        <v>12</v>
      </c>
      <c r="M135" s="4">
        <v>2834025</v>
      </c>
      <c r="N135" s="4">
        <v>3118164</v>
      </c>
      <c r="O135" s="4">
        <v>1484025</v>
      </c>
      <c r="P135" s="4">
        <v>762084</v>
      </c>
      <c r="Q135" s="4">
        <v>2356080</v>
      </c>
      <c r="R135" s="4">
        <v>150668</v>
      </c>
      <c r="S135" s="4"/>
      <c r="T135" s="18">
        <f t="shared" si="5"/>
        <v>1.9096881791074949</v>
      </c>
      <c r="U135" s="18">
        <f t="shared" si="6"/>
        <v>0.24440151319815123</v>
      </c>
      <c r="V135" s="18"/>
      <c r="W135" s="18">
        <f t="shared" si="7"/>
        <v>6.3948592577501615E-2</v>
      </c>
      <c r="X135" s="20">
        <f t="shared" si="8"/>
        <v>4.8319459784668159E-2</v>
      </c>
    </row>
    <row r="136" spans="1:24" s="3" customFormat="1" ht="11.25" customHeight="1" x14ac:dyDescent="0.2">
      <c r="A136" s="2">
        <v>21619</v>
      </c>
      <c r="B136" s="4" t="s">
        <v>19</v>
      </c>
      <c r="C136" s="4" t="s">
        <v>9</v>
      </c>
      <c r="D136" s="4">
        <v>900057180</v>
      </c>
      <c r="E136" s="4" t="s">
        <v>49</v>
      </c>
      <c r="F136" s="4" t="s">
        <v>761</v>
      </c>
      <c r="G136" s="4" t="s">
        <v>423</v>
      </c>
      <c r="H136" s="4" t="s">
        <v>10</v>
      </c>
      <c r="I136" s="4" t="s">
        <v>762</v>
      </c>
      <c r="J136" s="4" t="s">
        <v>11</v>
      </c>
      <c r="K136" s="4" t="s">
        <v>11</v>
      </c>
      <c r="L136" s="4" t="s">
        <v>12</v>
      </c>
      <c r="M136" s="4">
        <v>2282589</v>
      </c>
      <c r="N136" s="4">
        <v>2354876</v>
      </c>
      <c r="O136" s="4">
        <v>1730981</v>
      </c>
      <c r="P136" s="4">
        <v>579258</v>
      </c>
      <c r="Q136" s="4">
        <v>1775618</v>
      </c>
      <c r="R136" s="4">
        <v>117128</v>
      </c>
      <c r="S136" s="4"/>
      <c r="T136" s="18">
        <f t="shared" si="5"/>
        <v>1.3186678536621719</v>
      </c>
      <c r="U136" s="18">
        <f t="shared" si="6"/>
        <v>0.24598237869000322</v>
      </c>
      <c r="V136" s="18"/>
      <c r="W136" s="18">
        <f t="shared" si="7"/>
        <v>6.5964638790550673E-2</v>
      </c>
      <c r="X136" s="20">
        <f t="shared" si="8"/>
        <v>4.973850003142416E-2</v>
      </c>
    </row>
    <row r="137" spans="1:24" s="3" customFormat="1" ht="11.25" customHeight="1" x14ac:dyDescent="0.2">
      <c r="A137" s="2">
        <v>10991</v>
      </c>
      <c r="B137" s="4" t="s">
        <v>19</v>
      </c>
      <c r="C137" s="4" t="s">
        <v>9</v>
      </c>
      <c r="D137" s="4">
        <v>830053900</v>
      </c>
      <c r="E137" s="4" t="s">
        <v>49</v>
      </c>
      <c r="F137" s="4" t="s">
        <v>546</v>
      </c>
      <c r="G137" s="4" t="s">
        <v>74</v>
      </c>
      <c r="H137" s="4" t="s">
        <v>10</v>
      </c>
      <c r="I137" s="4" t="s">
        <v>547</v>
      </c>
      <c r="J137" s="4" t="s">
        <v>11</v>
      </c>
      <c r="K137" s="4" t="s">
        <v>11</v>
      </c>
      <c r="L137" s="4" t="s">
        <v>12</v>
      </c>
      <c r="M137" s="4">
        <v>4588539</v>
      </c>
      <c r="N137" s="4">
        <v>6431355</v>
      </c>
      <c r="O137" s="4">
        <v>516186</v>
      </c>
      <c r="P137" s="4">
        <v>645787</v>
      </c>
      <c r="Q137" s="4">
        <v>5785568</v>
      </c>
      <c r="R137" s="4">
        <v>388595</v>
      </c>
      <c r="S137" s="4">
        <v>109330</v>
      </c>
      <c r="T137" s="18">
        <f t="shared" si="5"/>
        <v>8.8893131545605648</v>
      </c>
      <c r="U137" s="18">
        <f t="shared" si="6"/>
        <v>0.10041227703959742</v>
      </c>
      <c r="V137" s="18">
        <f>R137/S137</f>
        <v>3.5543309247233146</v>
      </c>
      <c r="W137" s="18">
        <f t="shared" si="7"/>
        <v>6.7166266129790542E-2</v>
      </c>
      <c r="X137" s="20">
        <f t="shared" si="8"/>
        <v>6.0421948407450687E-2</v>
      </c>
    </row>
    <row r="138" spans="1:24" s="3" customFormat="1" ht="11.25" customHeight="1" x14ac:dyDescent="0.2">
      <c r="A138" s="2">
        <v>12533</v>
      </c>
      <c r="B138" s="4" t="s">
        <v>19</v>
      </c>
      <c r="C138" s="4" t="s">
        <v>9</v>
      </c>
      <c r="D138" s="4">
        <v>830106465</v>
      </c>
      <c r="E138" s="4" t="s">
        <v>49</v>
      </c>
      <c r="F138" s="4" t="s">
        <v>592</v>
      </c>
      <c r="G138" s="4" t="s">
        <v>74</v>
      </c>
      <c r="H138" s="4" t="s">
        <v>14</v>
      </c>
      <c r="I138" s="4" t="s">
        <v>593</v>
      </c>
      <c r="J138" s="4" t="s">
        <v>11</v>
      </c>
      <c r="K138" s="4" t="s">
        <v>11</v>
      </c>
      <c r="L138" s="4" t="s">
        <v>12</v>
      </c>
      <c r="M138" s="4">
        <v>1041905</v>
      </c>
      <c r="N138" s="4">
        <v>2309700</v>
      </c>
      <c r="O138" s="4">
        <v>1484025</v>
      </c>
      <c r="P138" s="4">
        <v>271716</v>
      </c>
      <c r="Q138" s="4">
        <v>2037984</v>
      </c>
      <c r="R138" s="4">
        <v>136987</v>
      </c>
      <c r="S138" s="4">
        <v>4612</v>
      </c>
      <c r="T138" s="18">
        <f t="shared" si="5"/>
        <v>0.70208049055777366</v>
      </c>
      <c r="U138" s="18">
        <f t="shared" si="6"/>
        <v>0.11764125211066372</v>
      </c>
      <c r="V138" s="18">
        <f>R138/S138</f>
        <v>29.702298352124892</v>
      </c>
      <c r="W138" s="18">
        <f t="shared" si="7"/>
        <v>6.7216916325152698E-2</v>
      </c>
      <c r="X138" s="20">
        <f t="shared" si="8"/>
        <v>5.9309434125644024E-2</v>
      </c>
    </row>
    <row r="139" spans="1:24" s="3" customFormat="1" ht="11.25" customHeight="1" x14ac:dyDescent="0.2">
      <c r="A139" s="2">
        <v>14673</v>
      </c>
      <c r="B139" s="4" t="s">
        <v>19</v>
      </c>
      <c r="C139" s="4" t="s">
        <v>9</v>
      </c>
      <c r="D139" s="4">
        <v>860004270</v>
      </c>
      <c r="E139" s="4" t="s">
        <v>49</v>
      </c>
      <c r="F139" s="4" t="s">
        <v>646</v>
      </c>
      <c r="G139" s="4" t="s">
        <v>74</v>
      </c>
      <c r="H139" s="4" t="s">
        <v>10</v>
      </c>
      <c r="I139" s="4" t="s">
        <v>647</v>
      </c>
      <c r="J139" s="4" t="s">
        <v>23</v>
      </c>
      <c r="K139" s="4" t="s">
        <v>117</v>
      </c>
      <c r="L139" s="4" t="s">
        <v>12</v>
      </c>
      <c r="M139" s="4">
        <v>15670944</v>
      </c>
      <c r="N139" s="4">
        <v>53351863</v>
      </c>
      <c r="O139" s="4">
        <v>1198575</v>
      </c>
      <c r="P139" s="4">
        <v>16461501</v>
      </c>
      <c r="Q139" s="4">
        <v>36890362</v>
      </c>
      <c r="R139" s="4">
        <v>2533614</v>
      </c>
      <c r="S139" s="4">
        <v>1660404</v>
      </c>
      <c r="T139" s="18">
        <f t="shared" si="5"/>
        <v>13.074646142293973</v>
      </c>
      <c r="U139" s="18">
        <f t="shared" si="6"/>
        <v>0.30854594524656054</v>
      </c>
      <c r="V139" s="18">
        <f>R139/S139</f>
        <v>1.5259021298430984</v>
      </c>
      <c r="W139" s="18">
        <f t="shared" si="7"/>
        <v>6.8679564597387249E-2</v>
      </c>
      <c r="X139" s="20">
        <f t="shared" si="8"/>
        <v>4.7488763419564185E-2</v>
      </c>
    </row>
    <row r="140" spans="1:24" s="3" customFormat="1" ht="11.25" customHeight="1" x14ac:dyDescent="0.2">
      <c r="A140" s="2">
        <v>27367</v>
      </c>
      <c r="B140" s="4" t="s">
        <v>19</v>
      </c>
      <c r="C140" s="4" t="s">
        <v>9</v>
      </c>
      <c r="D140" s="4">
        <v>900296267</v>
      </c>
      <c r="E140" s="4" t="s">
        <v>49</v>
      </c>
      <c r="F140" s="4" t="s">
        <v>876</v>
      </c>
      <c r="G140" s="4" t="s">
        <v>74</v>
      </c>
      <c r="H140" s="4" t="s">
        <v>10</v>
      </c>
      <c r="I140" s="4" t="s">
        <v>877</v>
      </c>
      <c r="J140" s="4" t="s">
        <v>23</v>
      </c>
      <c r="K140" s="4" t="s">
        <v>805</v>
      </c>
      <c r="L140" s="4" t="s">
        <v>12</v>
      </c>
      <c r="M140" s="4">
        <v>1984021</v>
      </c>
      <c r="N140" s="4">
        <v>3439418</v>
      </c>
      <c r="O140" s="4">
        <v>699098</v>
      </c>
      <c r="P140" s="4">
        <v>768939</v>
      </c>
      <c r="Q140" s="4">
        <v>2670479</v>
      </c>
      <c r="R140" s="4">
        <v>185628</v>
      </c>
      <c r="S140" s="4">
        <v>126204</v>
      </c>
      <c r="T140" s="18">
        <f t="shared" ref="T140:T203" si="9">M140/O140</f>
        <v>2.8379726447508076</v>
      </c>
      <c r="U140" s="18">
        <f t="shared" ref="U140:U203" si="10">P140/N140</f>
        <v>0.22356660341953202</v>
      </c>
      <c r="V140" s="18">
        <f>R140/S140</f>
        <v>1.4708567081867452</v>
      </c>
      <c r="W140" s="18">
        <f t="shared" ref="W140:W203" si="11">R140/Q140</f>
        <v>6.9511125157696432E-2</v>
      </c>
      <c r="X140" s="20">
        <f t="shared" ref="X140:X203" si="12">R140/N140</f>
        <v>5.3970759006320257E-2</v>
      </c>
    </row>
    <row r="141" spans="1:24" s="3" customFormat="1" ht="11.25" customHeight="1" x14ac:dyDescent="0.2">
      <c r="A141" s="2">
        <v>3779</v>
      </c>
      <c r="B141" s="4" t="s">
        <v>19</v>
      </c>
      <c r="C141" s="4" t="s">
        <v>9</v>
      </c>
      <c r="D141" s="4">
        <v>800203838</v>
      </c>
      <c r="E141" s="4" t="s">
        <v>49</v>
      </c>
      <c r="F141" s="4" t="s">
        <v>386</v>
      </c>
      <c r="G141" s="4" t="s">
        <v>74</v>
      </c>
      <c r="H141" s="4" t="s">
        <v>14</v>
      </c>
      <c r="I141" s="4" t="s">
        <v>387</v>
      </c>
      <c r="J141" s="4" t="s">
        <v>11</v>
      </c>
      <c r="K141" s="4" t="s">
        <v>11</v>
      </c>
      <c r="L141" s="4" t="s">
        <v>12</v>
      </c>
      <c r="M141" s="4">
        <v>4715974</v>
      </c>
      <c r="N141" s="4">
        <v>5718158</v>
      </c>
      <c r="O141" s="4">
        <v>304339</v>
      </c>
      <c r="P141" s="4">
        <v>4583203</v>
      </c>
      <c r="Q141" s="4">
        <v>1134955</v>
      </c>
      <c r="R141" s="4">
        <v>79735</v>
      </c>
      <c r="S141" s="4"/>
      <c r="T141" s="18">
        <f t="shared" si="9"/>
        <v>15.495792520840247</v>
      </c>
      <c r="U141" s="18">
        <f t="shared" si="10"/>
        <v>0.80151737674964563</v>
      </c>
      <c r="V141" s="18"/>
      <c r="W141" s="18">
        <f t="shared" si="11"/>
        <v>7.0253886717975597E-2</v>
      </c>
      <c r="X141" s="20">
        <f t="shared" si="12"/>
        <v>1.3944175729317028E-2</v>
      </c>
    </row>
    <row r="142" spans="1:24" s="3" customFormat="1" ht="11.25" customHeight="1" x14ac:dyDescent="0.2">
      <c r="A142" s="2">
        <v>329</v>
      </c>
      <c r="B142" s="4" t="s">
        <v>19</v>
      </c>
      <c r="C142" s="4" t="s">
        <v>9</v>
      </c>
      <c r="D142" s="4">
        <v>800014620</v>
      </c>
      <c r="E142" s="4" t="s">
        <v>49</v>
      </c>
      <c r="F142" s="4" t="s">
        <v>309</v>
      </c>
      <c r="G142" s="4" t="s">
        <v>74</v>
      </c>
      <c r="H142" s="4" t="s">
        <v>75</v>
      </c>
      <c r="I142" s="4" t="s">
        <v>310</v>
      </c>
      <c r="J142" s="4" t="s">
        <v>11</v>
      </c>
      <c r="K142" s="4" t="s">
        <v>11</v>
      </c>
      <c r="L142" s="4" t="s">
        <v>12</v>
      </c>
      <c r="M142" s="4">
        <v>4732617</v>
      </c>
      <c r="N142" s="4">
        <v>5689017</v>
      </c>
      <c r="O142" s="4">
        <v>1920668</v>
      </c>
      <c r="P142" s="4">
        <v>1973050</v>
      </c>
      <c r="Q142" s="4">
        <v>3715967</v>
      </c>
      <c r="R142" s="4">
        <v>261764</v>
      </c>
      <c r="S142" s="4">
        <v>0</v>
      </c>
      <c r="T142" s="18">
        <f t="shared" si="9"/>
        <v>2.4640474043405733</v>
      </c>
      <c r="U142" s="18">
        <f t="shared" si="10"/>
        <v>0.34681738514755711</v>
      </c>
      <c r="V142" s="18"/>
      <c r="W142" s="18">
        <f t="shared" si="11"/>
        <v>7.0443036765396469E-2</v>
      </c>
      <c r="X142" s="20">
        <f t="shared" si="12"/>
        <v>4.6012166952568434E-2</v>
      </c>
    </row>
    <row r="143" spans="1:24" s="3" customFormat="1" ht="11.25" customHeight="1" x14ac:dyDescent="0.2">
      <c r="A143" s="2">
        <v>30877</v>
      </c>
      <c r="B143" s="4" t="s">
        <v>19</v>
      </c>
      <c r="C143" s="4" t="s">
        <v>9</v>
      </c>
      <c r="D143" s="4">
        <v>900412283</v>
      </c>
      <c r="E143" s="4" t="s">
        <v>49</v>
      </c>
      <c r="F143" s="4" t="s">
        <v>957</v>
      </c>
      <c r="G143" s="4" t="s">
        <v>74</v>
      </c>
      <c r="H143" s="4" t="s">
        <v>10</v>
      </c>
      <c r="I143" s="4" t="s">
        <v>958</v>
      </c>
      <c r="J143" s="4" t="s">
        <v>13</v>
      </c>
      <c r="K143" s="4" t="s">
        <v>103</v>
      </c>
      <c r="L143" s="4" t="s">
        <v>12</v>
      </c>
      <c r="M143" s="4">
        <v>2746280</v>
      </c>
      <c r="N143" s="4">
        <v>3958796</v>
      </c>
      <c r="O143" s="4">
        <v>1484025</v>
      </c>
      <c r="P143" s="4">
        <v>2119492</v>
      </c>
      <c r="Q143" s="4">
        <v>1839304</v>
      </c>
      <c r="R143" s="4">
        <v>130524</v>
      </c>
      <c r="S143" s="4">
        <v>82030</v>
      </c>
      <c r="T143" s="18">
        <f t="shared" si="9"/>
        <v>1.8505618166809858</v>
      </c>
      <c r="U143" s="18">
        <f t="shared" si="10"/>
        <v>0.53538803211885633</v>
      </c>
      <c r="V143" s="18">
        <f>R143/S143</f>
        <v>1.5911739607460684</v>
      </c>
      <c r="W143" s="18">
        <f t="shared" si="11"/>
        <v>7.0963799350188983E-2</v>
      </c>
      <c r="X143" s="20">
        <f t="shared" si="12"/>
        <v>3.2970630464413925E-2</v>
      </c>
    </row>
    <row r="144" spans="1:24" s="3" customFormat="1" ht="11.25" customHeight="1" x14ac:dyDescent="0.2">
      <c r="A144" s="2">
        <v>4537</v>
      </c>
      <c r="B144" s="4" t="s">
        <v>21</v>
      </c>
      <c r="C144" s="4" t="s">
        <v>9</v>
      </c>
      <c r="D144" s="4">
        <v>900551847</v>
      </c>
      <c r="E144" s="4" t="s">
        <v>49</v>
      </c>
      <c r="F144" s="4" t="s">
        <v>238</v>
      </c>
      <c r="G144" s="4" t="s">
        <v>74</v>
      </c>
      <c r="H144" s="4" t="s">
        <v>105</v>
      </c>
      <c r="I144" s="4" t="s">
        <v>239</v>
      </c>
      <c r="J144" s="4" t="s">
        <v>11</v>
      </c>
      <c r="K144" s="4" t="s">
        <v>11</v>
      </c>
      <c r="L144" s="4" t="s">
        <v>12</v>
      </c>
      <c r="M144" s="4">
        <v>39815199</v>
      </c>
      <c r="N144" s="4">
        <v>44660281</v>
      </c>
      <c r="O144" s="4">
        <v>6197175</v>
      </c>
      <c r="P144" s="4">
        <v>6277015</v>
      </c>
      <c r="Q144" s="4">
        <v>38383266</v>
      </c>
      <c r="R144" s="4">
        <v>2734503</v>
      </c>
      <c r="S144" s="4">
        <v>3274176</v>
      </c>
      <c r="T144" s="18">
        <f t="shared" si="9"/>
        <v>6.4247336891406164</v>
      </c>
      <c r="U144" s="18">
        <f t="shared" si="10"/>
        <v>0.14055028001279257</v>
      </c>
      <c r="V144" s="18">
        <f>R144/S144</f>
        <v>0.83517288013839208</v>
      </c>
      <c r="W144" s="18">
        <f t="shared" si="11"/>
        <v>7.1242061579647756E-2</v>
      </c>
      <c r="X144" s="20">
        <f t="shared" si="12"/>
        <v>6.1228969875939655E-2</v>
      </c>
    </row>
    <row r="145" spans="1:24" s="3" customFormat="1" ht="11.25" customHeight="1" x14ac:dyDescent="0.2">
      <c r="A145" s="2">
        <v>7447</v>
      </c>
      <c r="B145" s="4" t="s">
        <v>19</v>
      </c>
      <c r="C145" s="4" t="s">
        <v>9</v>
      </c>
      <c r="D145" s="4">
        <v>811010139</v>
      </c>
      <c r="E145" s="4" t="s">
        <v>49</v>
      </c>
      <c r="F145" s="4" t="s">
        <v>469</v>
      </c>
      <c r="G145" s="4" t="s">
        <v>74</v>
      </c>
      <c r="H145" s="4" t="s">
        <v>10</v>
      </c>
      <c r="I145" s="4" t="s">
        <v>470</v>
      </c>
      <c r="J145" s="4" t="s">
        <v>13</v>
      </c>
      <c r="K145" s="4" t="s">
        <v>325</v>
      </c>
      <c r="L145" s="4" t="s">
        <v>12</v>
      </c>
      <c r="M145" s="4">
        <v>12623542</v>
      </c>
      <c r="N145" s="4">
        <v>14757473</v>
      </c>
      <c r="O145" s="4">
        <v>5882510</v>
      </c>
      <c r="P145" s="4">
        <v>8042396</v>
      </c>
      <c r="Q145" s="4">
        <v>6715077</v>
      </c>
      <c r="R145" s="4">
        <v>478530</v>
      </c>
      <c r="S145" s="4">
        <v>2351164</v>
      </c>
      <c r="T145" s="18">
        <f t="shared" si="9"/>
        <v>2.1459448432726846</v>
      </c>
      <c r="U145" s="18">
        <f t="shared" si="10"/>
        <v>0.54497108007583683</v>
      </c>
      <c r="V145" s="18">
        <f>R145/S145</f>
        <v>0.20352897543514617</v>
      </c>
      <c r="W145" s="18">
        <f t="shared" si="11"/>
        <v>7.1262027226195623E-2</v>
      </c>
      <c r="X145" s="20">
        <f t="shared" si="12"/>
        <v>3.2426283280342104E-2</v>
      </c>
    </row>
    <row r="146" spans="1:24" s="3" customFormat="1" ht="11.25" customHeight="1" x14ac:dyDescent="0.2">
      <c r="A146" s="2">
        <v>6027</v>
      </c>
      <c r="B146" s="4" t="s">
        <v>19</v>
      </c>
      <c r="C146" s="4" t="s">
        <v>9</v>
      </c>
      <c r="D146" s="4">
        <v>805004054</v>
      </c>
      <c r="E146" s="4" t="s">
        <v>49</v>
      </c>
      <c r="F146" s="4" t="s">
        <v>437</v>
      </c>
      <c r="G146" s="4" t="s">
        <v>78</v>
      </c>
      <c r="H146" s="4" t="s">
        <v>10</v>
      </c>
      <c r="I146" s="4" t="s">
        <v>438</v>
      </c>
      <c r="J146" s="4" t="s">
        <v>439</v>
      </c>
      <c r="K146" s="4" t="s">
        <v>440</v>
      </c>
      <c r="L146" s="4" t="s">
        <v>12</v>
      </c>
      <c r="M146" s="4">
        <v>372214</v>
      </c>
      <c r="N146" s="4">
        <v>1172440</v>
      </c>
      <c r="O146" s="4">
        <v>190470</v>
      </c>
      <c r="P146" s="4">
        <v>610981</v>
      </c>
      <c r="Q146" s="4">
        <v>561459</v>
      </c>
      <c r="R146" s="4">
        <v>40024</v>
      </c>
      <c r="S146" s="4">
        <v>644</v>
      </c>
      <c r="T146" s="18">
        <f t="shared" si="9"/>
        <v>1.9541870110778601</v>
      </c>
      <c r="U146" s="18">
        <f t="shared" si="10"/>
        <v>0.52111920439425474</v>
      </c>
      <c r="V146" s="18">
        <f>R146/S146</f>
        <v>62.149068322981364</v>
      </c>
      <c r="W146" s="18">
        <f t="shared" si="11"/>
        <v>7.1285703853709706E-2</v>
      </c>
      <c r="X146" s="20">
        <f t="shared" si="12"/>
        <v>3.4137354576780049E-2</v>
      </c>
    </row>
    <row r="147" spans="1:24" s="3" customFormat="1" ht="11.25" customHeight="1" x14ac:dyDescent="0.2">
      <c r="A147" s="2">
        <v>13273</v>
      </c>
      <c r="B147" s="4" t="s">
        <v>19</v>
      </c>
      <c r="C147" s="4" t="s">
        <v>9</v>
      </c>
      <c r="D147" s="4">
        <v>830132755</v>
      </c>
      <c r="E147" s="4" t="s">
        <v>49</v>
      </c>
      <c r="F147" s="4" t="s">
        <v>608</v>
      </c>
      <c r="G147" s="4" t="s">
        <v>74</v>
      </c>
      <c r="H147" s="4" t="s">
        <v>75</v>
      </c>
      <c r="I147" s="4" t="s">
        <v>609</v>
      </c>
      <c r="J147" s="4" t="s">
        <v>11</v>
      </c>
      <c r="K147" s="4" t="s">
        <v>11</v>
      </c>
      <c r="L147" s="4" t="s">
        <v>12</v>
      </c>
      <c r="M147" s="4">
        <v>4551693</v>
      </c>
      <c r="N147" s="4">
        <v>4558599</v>
      </c>
      <c r="O147" s="4">
        <v>2057884</v>
      </c>
      <c r="P147" s="4">
        <v>3915978</v>
      </c>
      <c r="Q147" s="4">
        <v>642621</v>
      </c>
      <c r="R147" s="4">
        <v>45815</v>
      </c>
      <c r="S147" s="4"/>
      <c r="T147" s="18">
        <f t="shared" si="9"/>
        <v>2.2118316678685486</v>
      </c>
      <c r="U147" s="18">
        <f t="shared" si="10"/>
        <v>0.85903103124446789</v>
      </c>
      <c r="V147" s="18"/>
      <c r="W147" s="18">
        <f t="shared" si="11"/>
        <v>7.1293966428112365E-2</v>
      </c>
      <c r="X147" s="20">
        <f t="shared" si="12"/>
        <v>1.005023692586253E-2</v>
      </c>
    </row>
    <row r="148" spans="1:24" s="3" customFormat="1" ht="11.25" customHeight="1" x14ac:dyDescent="0.2">
      <c r="A148" s="2">
        <v>39143</v>
      </c>
      <c r="B148" s="4" t="s">
        <v>19</v>
      </c>
      <c r="C148" s="4" t="s">
        <v>9</v>
      </c>
      <c r="D148" s="4">
        <v>900909411</v>
      </c>
      <c r="E148" s="4" t="s">
        <v>49</v>
      </c>
      <c r="F148" s="4" t="s">
        <v>1085</v>
      </c>
      <c r="G148" s="4" t="s">
        <v>78</v>
      </c>
      <c r="H148" s="4" t="s">
        <v>10</v>
      </c>
      <c r="I148" s="4" t="s">
        <v>1086</v>
      </c>
      <c r="J148" s="4" t="s">
        <v>11</v>
      </c>
      <c r="K148" s="4" t="s">
        <v>11</v>
      </c>
      <c r="L148" s="4" t="s">
        <v>12</v>
      </c>
      <c r="M148" s="4">
        <v>1468485</v>
      </c>
      <c r="N148" s="4">
        <v>6195501</v>
      </c>
      <c r="O148" s="4">
        <v>733836</v>
      </c>
      <c r="P148" s="4">
        <v>8270041</v>
      </c>
      <c r="Q148" s="4">
        <v>-2074540</v>
      </c>
      <c r="R148" s="4">
        <v>-150344</v>
      </c>
      <c r="S148" s="4">
        <v>363990</v>
      </c>
      <c r="T148" s="18">
        <f t="shared" si="9"/>
        <v>2.0011078769643356</v>
      </c>
      <c r="U148" s="18">
        <f t="shared" si="10"/>
        <v>1.3348462053351295</v>
      </c>
      <c r="V148" s="18">
        <f>R148/S148</f>
        <v>-0.41304431440424189</v>
      </c>
      <c r="W148" s="18">
        <f t="shared" si="11"/>
        <v>7.247100562052311E-2</v>
      </c>
      <c r="X148" s="20">
        <f t="shared" si="12"/>
        <v>-2.4266641228853001E-2</v>
      </c>
    </row>
    <row r="149" spans="1:24" s="3" customFormat="1" ht="11.25" customHeight="1" x14ac:dyDescent="0.2">
      <c r="A149" s="2">
        <v>4357</v>
      </c>
      <c r="B149" s="4" t="s">
        <v>21</v>
      </c>
      <c r="C149" s="4" t="s">
        <v>9</v>
      </c>
      <c r="D149" s="4">
        <v>900481127</v>
      </c>
      <c r="E149" s="4" t="s">
        <v>49</v>
      </c>
      <c r="F149" s="4" t="s">
        <v>232</v>
      </c>
      <c r="G149" s="4" t="s">
        <v>74</v>
      </c>
      <c r="H149" s="4" t="s">
        <v>10</v>
      </c>
      <c r="I149" s="4" t="s">
        <v>233</v>
      </c>
      <c r="J149" s="4" t="s">
        <v>17</v>
      </c>
      <c r="K149" s="4" t="s">
        <v>18</v>
      </c>
      <c r="L149" s="4" t="s">
        <v>12</v>
      </c>
      <c r="M149" s="4">
        <v>84138901</v>
      </c>
      <c r="N149" s="4">
        <v>90978893</v>
      </c>
      <c r="O149" s="4">
        <v>40994957</v>
      </c>
      <c r="P149" s="4">
        <v>42830197</v>
      </c>
      <c r="Q149" s="4">
        <v>48148696</v>
      </c>
      <c r="R149" s="4">
        <v>3546089</v>
      </c>
      <c r="S149" s="4"/>
      <c r="T149" s="18">
        <f t="shared" si="9"/>
        <v>2.0524207648272443</v>
      </c>
      <c r="U149" s="18">
        <f t="shared" si="10"/>
        <v>0.47077069843001934</v>
      </c>
      <c r="V149" s="18"/>
      <c r="W149" s="18">
        <f t="shared" si="11"/>
        <v>7.3648702760299056E-2</v>
      </c>
      <c r="X149" s="20">
        <f t="shared" si="12"/>
        <v>3.8977051523368174E-2</v>
      </c>
    </row>
    <row r="150" spans="1:24" s="3" customFormat="1" ht="11.25" customHeight="1" x14ac:dyDescent="0.2">
      <c r="A150" s="2">
        <v>8421</v>
      </c>
      <c r="B150" s="4" t="s">
        <v>19</v>
      </c>
      <c r="C150" s="4" t="s">
        <v>9</v>
      </c>
      <c r="D150" s="4">
        <v>811044369</v>
      </c>
      <c r="E150" s="4" t="s">
        <v>49</v>
      </c>
      <c r="F150" s="4" t="s">
        <v>486</v>
      </c>
      <c r="G150" s="4" t="s">
        <v>74</v>
      </c>
      <c r="H150" s="4" t="s">
        <v>10</v>
      </c>
      <c r="I150" s="4" t="s">
        <v>487</v>
      </c>
      <c r="J150" s="4" t="s">
        <v>13</v>
      </c>
      <c r="K150" s="4" t="s">
        <v>103</v>
      </c>
      <c r="L150" s="4" t="s">
        <v>12</v>
      </c>
      <c r="M150" s="4">
        <v>3162883</v>
      </c>
      <c r="N150" s="4">
        <v>3715380</v>
      </c>
      <c r="O150" s="4">
        <v>597264</v>
      </c>
      <c r="P150" s="4">
        <v>597264</v>
      </c>
      <c r="Q150" s="4">
        <v>3118116</v>
      </c>
      <c r="R150" s="4">
        <v>231324</v>
      </c>
      <c r="S150" s="4">
        <v>64414</v>
      </c>
      <c r="T150" s="18">
        <f t="shared" si="9"/>
        <v>5.295619692464304</v>
      </c>
      <c r="U150" s="18">
        <f t="shared" si="10"/>
        <v>0.16075448540929865</v>
      </c>
      <c r="V150" s="18">
        <f>R150/S150</f>
        <v>3.5912068804918187</v>
      </c>
      <c r="W150" s="18">
        <f t="shared" si="11"/>
        <v>7.4187105290502348E-2</v>
      </c>
      <c r="X150" s="20">
        <f t="shared" si="12"/>
        <v>6.2261195355522179E-2</v>
      </c>
    </row>
    <row r="151" spans="1:24" s="3" customFormat="1" ht="11.25" customHeight="1" x14ac:dyDescent="0.2">
      <c r="A151" s="2">
        <v>28835</v>
      </c>
      <c r="B151" s="4" t="s">
        <v>19</v>
      </c>
      <c r="C151" s="4" t="s">
        <v>9</v>
      </c>
      <c r="D151" s="4">
        <v>900348900</v>
      </c>
      <c r="E151" s="4" t="s">
        <v>49</v>
      </c>
      <c r="F151" s="4" t="s">
        <v>917</v>
      </c>
      <c r="G151" s="4" t="s">
        <v>423</v>
      </c>
      <c r="H151" s="4" t="s">
        <v>10</v>
      </c>
      <c r="I151" s="4" t="s">
        <v>918</v>
      </c>
      <c r="J151" s="4" t="s">
        <v>15</v>
      </c>
      <c r="K151" s="4" t="s">
        <v>16</v>
      </c>
      <c r="L151" s="4" t="s">
        <v>12</v>
      </c>
      <c r="M151" s="4">
        <v>1995221</v>
      </c>
      <c r="N151" s="4">
        <v>4506243</v>
      </c>
      <c r="O151" s="4">
        <v>731046</v>
      </c>
      <c r="P151" s="4">
        <v>672195</v>
      </c>
      <c r="Q151" s="4">
        <v>3834048</v>
      </c>
      <c r="R151" s="4">
        <v>286899</v>
      </c>
      <c r="S151" s="4"/>
      <c r="T151" s="18">
        <f t="shared" si="9"/>
        <v>2.7292687464263534</v>
      </c>
      <c r="U151" s="18">
        <f t="shared" si="10"/>
        <v>0.1491697185438069</v>
      </c>
      <c r="V151" s="18"/>
      <c r="W151" s="18">
        <f t="shared" si="11"/>
        <v>7.4829266613250539E-2</v>
      </c>
      <c r="X151" s="20">
        <f t="shared" si="12"/>
        <v>6.3667005973712471E-2</v>
      </c>
    </row>
    <row r="152" spans="1:24" s="3" customFormat="1" ht="11.25" customHeight="1" x14ac:dyDescent="0.2">
      <c r="A152" s="2">
        <v>2363</v>
      </c>
      <c r="B152" s="4" t="s">
        <v>21</v>
      </c>
      <c r="C152" s="4" t="s">
        <v>9</v>
      </c>
      <c r="D152" s="4">
        <v>860510826</v>
      </c>
      <c r="E152" s="4" t="s">
        <v>49</v>
      </c>
      <c r="F152" s="4" t="s">
        <v>165</v>
      </c>
      <c r="G152" s="4" t="s">
        <v>74</v>
      </c>
      <c r="H152" s="4" t="s">
        <v>10</v>
      </c>
      <c r="I152" s="4" t="s">
        <v>166</v>
      </c>
      <c r="J152" s="4" t="s">
        <v>11</v>
      </c>
      <c r="K152" s="4" t="s">
        <v>11</v>
      </c>
      <c r="L152" s="4" t="s">
        <v>12</v>
      </c>
      <c r="M152" s="4">
        <v>55714657</v>
      </c>
      <c r="N152" s="4">
        <v>56551135</v>
      </c>
      <c r="O152" s="4">
        <v>17881566</v>
      </c>
      <c r="P152" s="4">
        <v>17881566</v>
      </c>
      <c r="Q152" s="4">
        <v>38669569</v>
      </c>
      <c r="R152" s="4">
        <v>2894092</v>
      </c>
      <c r="S152" s="4">
        <v>352873</v>
      </c>
      <c r="T152" s="18">
        <f t="shared" si="9"/>
        <v>3.1157593803585213</v>
      </c>
      <c r="U152" s="18">
        <f t="shared" si="10"/>
        <v>0.31620171725996304</v>
      </c>
      <c r="V152" s="18">
        <f>R152/S152</f>
        <v>8.2015115919891866</v>
      </c>
      <c r="W152" s="18">
        <f t="shared" si="11"/>
        <v>7.4841589261054345E-2</v>
      </c>
      <c r="X152" s="20">
        <f t="shared" si="12"/>
        <v>5.1176550214244151E-2</v>
      </c>
    </row>
    <row r="153" spans="1:24" s="3" customFormat="1" ht="11.25" customHeight="1" x14ac:dyDescent="0.2">
      <c r="A153" s="2">
        <v>1203</v>
      </c>
      <c r="B153" s="4" t="s">
        <v>28</v>
      </c>
      <c r="C153" s="4" t="s">
        <v>9</v>
      </c>
      <c r="D153" s="4">
        <v>830089480</v>
      </c>
      <c r="E153" s="4" t="s">
        <v>49</v>
      </c>
      <c r="F153" s="4" t="s">
        <v>1118</v>
      </c>
      <c r="G153" s="4" t="s">
        <v>74</v>
      </c>
      <c r="H153" s="4" t="s">
        <v>10</v>
      </c>
      <c r="I153" s="4" t="s">
        <v>1119</v>
      </c>
      <c r="J153" s="4" t="s">
        <v>11</v>
      </c>
      <c r="K153" s="4" t="s">
        <v>11</v>
      </c>
      <c r="L153" s="4" t="s">
        <v>12</v>
      </c>
      <c r="M153" s="4">
        <v>5738332</v>
      </c>
      <c r="N153" s="4">
        <v>20573220</v>
      </c>
      <c r="O153" s="4">
        <v>2852676</v>
      </c>
      <c r="P153" s="4">
        <v>2880666</v>
      </c>
      <c r="Q153" s="4">
        <v>17692554</v>
      </c>
      <c r="R153" s="4">
        <v>1386684</v>
      </c>
      <c r="S153" s="4">
        <v>190216</v>
      </c>
      <c r="T153" s="18">
        <f t="shared" si="9"/>
        <v>2.0115610745840047</v>
      </c>
      <c r="U153" s="18">
        <f t="shared" si="10"/>
        <v>0.14002018157585444</v>
      </c>
      <c r="V153" s="18">
        <f>R153/S153</f>
        <v>7.2900492072170584</v>
      </c>
      <c r="W153" s="18">
        <f t="shared" si="11"/>
        <v>7.837670016437423E-2</v>
      </c>
      <c r="X153" s="20">
        <f t="shared" si="12"/>
        <v>6.7402380376042251E-2</v>
      </c>
    </row>
    <row r="154" spans="1:24" s="3" customFormat="1" ht="11.25" customHeight="1" x14ac:dyDescent="0.2">
      <c r="A154" s="2">
        <v>723</v>
      </c>
      <c r="B154" s="4" t="s">
        <v>21</v>
      </c>
      <c r="C154" s="4" t="s">
        <v>9</v>
      </c>
      <c r="D154" s="4">
        <v>802010521</v>
      </c>
      <c r="E154" s="4" t="s">
        <v>49</v>
      </c>
      <c r="F154" s="4" t="s">
        <v>95</v>
      </c>
      <c r="G154" s="4" t="s">
        <v>74</v>
      </c>
      <c r="H154" s="4" t="s">
        <v>14</v>
      </c>
      <c r="I154" s="4" t="s">
        <v>96</v>
      </c>
      <c r="J154" s="4" t="s">
        <v>17</v>
      </c>
      <c r="K154" s="4" t="s">
        <v>97</v>
      </c>
      <c r="L154" s="4" t="s">
        <v>12</v>
      </c>
      <c r="M154" s="4">
        <v>12568655</v>
      </c>
      <c r="N154" s="4">
        <v>24131611</v>
      </c>
      <c r="O154" s="4">
        <v>9287398</v>
      </c>
      <c r="P154" s="4">
        <v>15524451</v>
      </c>
      <c r="Q154" s="4">
        <v>8607160</v>
      </c>
      <c r="R154" s="4">
        <v>683231</v>
      </c>
      <c r="S154" s="4">
        <v>1947844</v>
      </c>
      <c r="T154" s="18">
        <f t="shared" si="9"/>
        <v>1.3533020766419184</v>
      </c>
      <c r="U154" s="18">
        <f t="shared" si="10"/>
        <v>0.64332426873614035</v>
      </c>
      <c r="V154" s="18">
        <f>R154/S154</f>
        <v>0.35076268941455269</v>
      </c>
      <c r="W154" s="18">
        <f t="shared" si="11"/>
        <v>7.9379377169705223E-2</v>
      </c>
      <c r="X154" s="20">
        <f t="shared" si="12"/>
        <v>2.8312697399274337E-2</v>
      </c>
    </row>
    <row r="155" spans="1:24" s="3" customFormat="1" ht="11.25" customHeight="1" x14ac:dyDescent="0.2">
      <c r="A155" s="2">
        <v>29995</v>
      </c>
      <c r="B155" s="4" t="s">
        <v>19</v>
      </c>
      <c r="C155" s="4" t="s">
        <v>9</v>
      </c>
      <c r="D155" s="4">
        <v>900390835</v>
      </c>
      <c r="E155" s="4" t="s">
        <v>49</v>
      </c>
      <c r="F155" s="4" t="s">
        <v>945</v>
      </c>
      <c r="G155" s="4" t="s">
        <v>74</v>
      </c>
      <c r="H155" s="4" t="s">
        <v>683</v>
      </c>
      <c r="I155" s="4" t="s">
        <v>946</v>
      </c>
      <c r="J155" s="4" t="s">
        <v>13</v>
      </c>
      <c r="K155" s="4" t="s">
        <v>103</v>
      </c>
      <c r="L155" s="4" t="s">
        <v>12</v>
      </c>
      <c r="M155" s="4">
        <v>17351477</v>
      </c>
      <c r="N155" s="4">
        <v>18377135</v>
      </c>
      <c r="O155" s="4">
        <v>97578</v>
      </c>
      <c r="P155" s="4">
        <v>4220594</v>
      </c>
      <c r="Q155" s="4">
        <v>14156541</v>
      </c>
      <c r="R155" s="4">
        <v>1131384</v>
      </c>
      <c r="S155" s="4">
        <v>394369</v>
      </c>
      <c r="T155" s="18">
        <f t="shared" si="9"/>
        <v>177.82160937916333</v>
      </c>
      <c r="U155" s="18">
        <f t="shared" si="10"/>
        <v>0.22966550553173823</v>
      </c>
      <c r="V155" s="18">
        <f>R155/S155</f>
        <v>2.86884618212892</v>
      </c>
      <c r="W155" s="18">
        <f t="shared" si="11"/>
        <v>7.9919522713917196E-2</v>
      </c>
      <c r="X155" s="20">
        <f t="shared" si="12"/>
        <v>6.1564765127970163E-2</v>
      </c>
    </row>
    <row r="156" spans="1:24" s="3" customFormat="1" ht="11.25" customHeight="1" x14ac:dyDescent="0.2">
      <c r="A156" s="2">
        <v>11889</v>
      </c>
      <c r="B156" s="4" t="s">
        <v>19</v>
      </c>
      <c r="C156" s="4" t="s">
        <v>9</v>
      </c>
      <c r="D156" s="4">
        <v>830083878</v>
      </c>
      <c r="E156" s="4" t="s">
        <v>49</v>
      </c>
      <c r="F156" s="4" t="s">
        <v>580</v>
      </c>
      <c r="G156" s="4" t="s">
        <v>74</v>
      </c>
      <c r="H156" s="4" t="s">
        <v>10</v>
      </c>
      <c r="I156" s="4" t="s">
        <v>581</v>
      </c>
      <c r="J156" s="4" t="s">
        <v>11</v>
      </c>
      <c r="K156" s="4" t="s">
        <v>11</v>
      </c>
      <c r="L156" s="4" t="s">
        <v>12</v>
      </c>
      <c r="M156" s="4">
        <v>8137700</v>
      </c>
      <c r="N156" s="4">
        <v>8590656</v>
      </c>
      <c r="O156" s="4">
        <v>97578</v>
      </c>
      <c r="P156" s="4">
        <v>2047114</v>
      </c>
      <c r="Q156" s="4">
        <v>6543542</v>
      </c>
      <c r="R156" s="4">
        <v>524438</v>
      </c>
      <c r="S156" s="4"/>
      <c r="T156" s="18">
        <f t="shared" si="9"/>
        <v>83.396872245793105</v>
      </c>
      <c r="U156" s="18">
        <f t="shared" si="10"/>
        <v>0.23829542237519463</v>
      </c>
      <c r="V156" s="18"/>
      <c r="W156" s="18">
        <f t="shared" si="11"/>
        <v>8.0145890406143949E-2</v>
      </c>
      <c r="X156" s="20">
        <f t="shared" si="12"/>
        <v>6.1047491600175821E-2</v>
      </c>
    </row>
    <row r="157" spans="1:24" s="3" customFormat="1" ht="11.25" customHeight="1" x14ac:dyDescent="0.2">
      <c r="A157" s="2">
        <v>33241</v>
      </c>
      <c r="B157" s="4" t="s">
        <v>19</v>
      </c>
      <c r="C157" s="4" t="s">
        <v>9</v>
      </c>
      <c r="D157" s="4">
        <v>900495589</v>
      </c>
      <c r="E157" s="4" t="s">
        <v>49</v>
      </c>
      <c r="F157" s="4" t="s">
        <v>1004</v>
      </c>
      <c r="G157" s="4" t="s">
        <v>74</v>
      </c>
      <c r="H157" s="4" t="s">
        <v>10</v>
      </c>
      <c r="I157" s="4" t="s">
        <v>1005</v>
      </c>
      <c r="J157" s="4" t="s">
        <v>11</v>
      </c>
      <c r="K157" s="4" t="s">
        <v>11</v>
      </c>
      <c r="L157" s="4" t="s">
        <v>12</v>
      </c>
      <c r="M157" s="4">
        <v>7234515</v>
      </c>
      <c r="N157" s="4">
        <v>7544560</v>
      </c>
      <c r="O157" s="4">
        <v>731046</v>
      </c>
      <c r="P157" s="4">
        <v>6699562</v>
      </c>
      <c r="Q157" s="4">
        <v>844998</v>
      </c>
      <c r="R157" s="4">
        <v>67868</v>
      </c>
      <c r="S157" s="4">
        <v>816266</v>
      </c>
      <c r="T157" s="18">
        <f t="shared" si="9"/>
        <v>9.8961146083830567</v>
      </c>
      <c r="U157" s="18">
        <f t="shared" si="10"/>
        <v>0.88799903506632594</v>
      </c>
      <c r="V157" s="18">
        <f t="shared" ref="V157:V162" si="13">R157/S157</f>
        <v>8.3144465162091771E-2</v>
      </c>
      <c r="W157" s="18">
        <f t="shared" si="11"/>
        <v>8.0317349863549978E-2</v>
      </c>
      <c r="X157" s="20">
        <f t="shared" si="12"/>
        <v>8.9956206856330913E-3</v>
      </c>
    </row>
    <row r="158" spans="1:24" s="3" customFormat="1" ht="11.25" customHeight="1" x14ac:dyDescent="0.2">
      <c r="A158" s="2">
        <v>4165</v>
      </c>
      <c r="B158" s="4" t="s">
        <v>19</v>
      </c>
      <c r="C158" s="4" t="s">
        <v>9</v>
      </c>
      <c r="D158" s="4">
        <v>800222033</v>
      </c>
      <c r="E158" s="4" t="s">
        <v>49</v>
      </c>
      <c r="F158" s="4" t="s">
        <v>400</v>
      </c>
      <c r="G158" s="4" t="s">
        <v>74</v>
      </c>
      <c r="H158" s="4" t="s">
        <v>10</v>
      </c>
      <c r="I158" s="4" t="s">
        <v>401</v>
      </c>
      <c r="J158" s="4" t="s">
        <v>11</v>
      </c>
      <c r="K158" s="4" t="s">
        <v>11</v>
      </c>
      <c r="L158" s="4" t="s">
        <v>12</v>
      </c>
      <c r="M158" s="4">
        <v>1892448</v>
      </c>
      <c r="N158" s="4">
        <v>11597299</v>
      </c>
      <c r="O158" s="4">
        <v>1555797</v>
      </c>
      <c r="P158" s="4">
        <v>3361619</v>
      </c>
      <c r="Q158" s="4">
        <v>8235680</v>
      </c>
      <c r="R158" s="4">
        <v>662225</v>
      </c>
      <c r="S158" s="4">
        <v>419623</v>
      </c>
      <c r="T158" s="18">
        <f t="shared" si="9"/>
        <v>1.2163849139701388</v>
      </c>
      <c r="U158" s="18">
        <f t="shared" si="10"/>
        <v>0.28986223430128</v>
      </c>
      <c r="V158" s="18">
        <f t="shared" si="13"/>
        <v>1.578142761478756</v>
      </c>
      <c r="W158" s="18">
        <f t="shared" si="11"/>
        <v>8.04092679657296E-2</v>
      </c>
      <c r="X158" s="20">
        <f t="shared" si="12"/>
        <v>5.7101657894652887E-2</v>
      </c>
    </row>
    <row r="159" spans="1:24" s="3" customFormat="1" ht="11.25" customHeight="1" x14ac:dyDescent="0.2">
      <c r="A159" s="2">
        <v>979</v>
      </c>
      <c r="B159" s="4" t="s">
        <v>21</v>
      </c>
      <c r="C159" s="4" t="s">
        <v>9</v>
      </c>
      <c r="D159" s="4">
        <v>811021765</v>
      </c>
      <c r="E159" s="4" t="s">
        <v>49</v>
      </c>
      <c r="F159" s="4" t="s">
        <v>101</v>
      </c>
      <c r="G159" s="4" t="s">
        <v>74</v>
      </c>
      <c r="H159" s="4" t="s">
        <v>14</v>
      </c>
      <c r="I159" s="4" t="s">
        <v>102</v>
      </c>
      <c r="J159" s="4" t="s">
        <v>13</v>
      </c>
      <c r="K159" s="4" t="s">
        <v>103</v>
      </c>
      <c r="L159" s="4" t="s">
        <v>12</v>
      </c>
      <c r="M159" s="4">
        <v>122981128</v>
      </c>
      <c r="N159" s="4">
        <v>144497245</v>
      </c>
      <c r="O159" s="4">
        <v>57836155</v>
      </c>
      <c r="P159" s="4">
        <v>59756224</v>
      </c>
      <c r="Q159" s="4">
        <v>84741021</v>
      </c>
      <c r="R159" s="4">
        <v>6854248</v>
      </c>
      <c r="S159" s="4">
        <v>975595</v>
      </c>
      <c r="T159" s="18">
        <f t="shared" si="9"/>
        <v>2.1263710908859692</v>
      </c>
      <c r="U159" s="18">
        <f t="shared" si="10"/>
        <v>0.41354576691064249</v>
      </c>
      <c r="V159" s="18">
        <f t="shared" si="13"/>
        <v>7.0257104638707659</v>
      </c>
      <c r="W159" s="18">
        <f t="shared" si="11"/>
        <v>8.088465207422979E-2</v>
      </c>
      <c r="X159" s="20">
        <f t="shared" si="12"/>
        <v>4.7435146600891938E-2</v>
      </c>
    </row>
    <row r="160" spans="1:24" s="3" customFormat="1" ht="11.25" customHeight="1" x14ac:dyDescent="0.2">
      <c r="A160" s="2">
        <v>6491</v>
      </c>
      <c r="B160" s="4" t="s">
        <v>19</v>
      </c>
      <c r="C160" s="4" t="s">
        <v>9</v>
      </c>
      <c r="D160" s="4">
        <v>805022934</v>
      </c>
      <c r="E160" s="4" t="s">
        <v>49</v>
      </c>
      <c r="F160" s="4" t="s">
        <v>455</v>
      </c>
      <c r="G160" s="4" t="s">
        <v>74</v>
      </c>
      <c r="H160" s="4" t="s">
        <v>10</v>
      </c>
      <c r="I160" s="4" t="s">
        <v>456</v>
      </c>
      <c r="J160" s="4" t="s">
        <v>178</v>
      </c>
      <c r="K160" s="4" t="s">
        <v>179</v>
      </c>
      <c r="L160" s="4" t="s">
        <v>12</v>
      </c>
      <c r="M160" s="4">
        <v>2138766</v>
      </c>
      <c r="N160" s="4">
        <v>2635351</v>
      </c>
      <c r="O160" s="4">
        <v>926526</v>
      </c>
      <c r="P160" s="4">
        <v>1279757</v>
      </c>
      <c r="Q160" s="4">
        <v>1355594</v>
      </c>
      <c r="R160" s="4">
        <v>110363</v>
      </c>
      <c r="S160" s="4">
        <v>144326</v>
      </c>
      <c r="T160" s="18">
        <f t="shared" si="9"/>
        <v>2.3083712707468544</v>
      </c>
      <c r="U160" s="18">
        <f t="shared" si="10"/>
        <v>0.48561159405331583</v>
      </c>
      <c r="V160" s="18">
        <f t="shared" si="13"/>
        <v>0.76467857489295066</v>
      </c>
      <c r="W160" s="18">
        <f t="shared" si="11"/>
        <v>8.1413018942249671E-2</v>
      </c>
      <c r="X160" s="20">
        <f t="shared" si="12"/>
        <v>4.1877913037011008E-2</v>
      </c>
    </row>
    <row r="161" spans="1:24" s="3" customFormat="1" ht="11.25" customHeight="1" x14ac:dyDescent="0.2">
      <c r="A161" s="2">
        <v>3351</v>
      </c>
      <c r="B161" s="4" t="s">
        <v>21</v>
      </c>
      <c r="C161" s="4" t="s">
        <v>9</v>
      </c>
      <c r="D161" s="4">
        <v>900157189</v>
      </c>
      <c r="E161" s="4" t="s">
        <v>49</v>
      </c>
      <c r="F161" s="4" t="s">
        <v>197</v>
      </c>
      <c r="G161" s="4" t="s">
        <v>74</v>
      </c>
      <c r="H161" s="4" t="s">
        <v>10</v>
      </c>
      <c r="I161" s="4" t="s">
        <v>198</v>
      </c>
      <c r="J161" s="4" t="s">
        <v>11</v>
      </c>
      <c r="K161" s="4" t="s">
        <v>11</v>
      </c>
      <c r="L161" s="4" t="s">
        <v>12</v>
      </c>
      <c r="M161" s="4">
        <v>20805889</v>
      </c>
      <c r="N161" s="4">
        <v>40196731</v>
      </c>
      <c r="O161" s="4">
        <v>4966961</v>
      </c>
      <c r="P161" s="4">
        <v>21104105</v>
      </c>
      <c r="Q161" s="4">
        <v>19092626</v>
      </c>
      <c r="R161" s="4">
        <v>1554542</v>
      </c>
      <c r="S161" s="4">
        <v>2526767</v>
      </c>
      <c r="T161" s="18">
        <f t="shared" si="9"/>
        <v>4.1888569288142188</v>
      </c>
      <c r="U161" s="18">
        <f t="shared" si="10"/>
        <v>0.52502043014393385</v>
      </c>
      <c r="V161" s="18">
        <f t="shared" si="13"/>
        <v>0.61522965908609695</v>
      </c>
      <c r="W161" s="18">
        <f t="shared" si="11"/>
        <v>8.1421068008140945E-2</v>
      </c>
      <c r="X161" s="20">
        <f t="shared" si="12"/>
        <v>3.8673343859728294E-2</v>
      </c>
    </row>
    <row r="162" spans="1:24" s="3" customFormat="1" ht="11.25" customHeight="1" x14ac:dyDescent="0.2">
      <c r="A162" s="2">
        <v>18649</v>
      </c>
      <c r="B162" s="4" t="s">
        <v>19</v>
      </c>
      <c r="C162" s="4" t="s">
        <v>9</v>
      </c>
      <c r="D162" s="4">
        <v>890406136</v>
      </c>
      <c r="E162" s="4" t="s">
        <v>49</v>
      </c>
      <c r="F162" s="4" t="s">
        <v>724</v>
      </c>
      <c r="G162" s="4" t="s">
        <v>74</v>
      </c>
      <c r="H162" s="4" t="s">
        <v>75</v>
      </c>
      <c r="I162" s="4" t="s">
        <v>725</v>
      </c>
      <c r="J162" s="4" t="s">
        <v>26</v>
      </c>
      <c r="K162" s="4" t="s">
        <v>27</v>
      </c>
      <c r="L162" s="4" t="s">
        <v>12</v>
      </c>
      <c r="M162" s="4">
        <v>38591801</v>
      </c>
      <c r="N162" s="4">
        <v>48643069</v>
      </c>
      <c r="O162" s="4">
        <v>731046</v>
      </c>
      <c r="P162" s="4">
        <v>20148727</v>
      </c>
      <c r="Q162" s="4">
        <v>28494342</v>
      </c>
      <c r="R162" s="4">
        <v>2361496</v>
      </c>
      <c r="S162" s="4">
        <v>3225857</v>
      </c>
      <c r="T162" s="18">
        <f t="shared" si="9"/>
        <v>52.789839490264633</v>
      </c>
      <c r="U162" s="18">
        <f t="shared" si="10"/>
        <v>0.41421578478117815</v>
      </c>
      <c r="V162" s="18">
        <f t="shared" si="13"/>
        <v>0.73205228874063544</v>
      </c>
      <c r="W162" s="18">
        <f t="shared" si="11"/>
        <v>8.2875961831299708E-2</v>
      </c>
      <c r="X162" s="20">
        <f t="shared" si="12"/>
        <v>4.8547430261852924E-2</v>
      </c>
    </row>
    <row r="163" spans="1:24" s="3" customFormat="1" ht="11.25" customHeight="1" x14ac:dyDescent="0.2">
      <c r="A163" s="2">
        <v>31867</v>
      </c>
      <c r="B163" s="4" t="s">
        <v>19</v>
      </c>
      <c r="C163" s="4" t="s">
        <v>9</v>
      </c>
      <c r="D163" s="4">
        <v>900446887</v>
      </c>
      <c r="E163" s="4" t="s">
        <v>49</v>
      </c>
      <c r="F163" s="4" t="s">
        <v>984</v>
      </c>
      <c r="G163" s="4" t="s">
        <v>74</v>
      </c>
      <c r="H163" s="4" t="s">
        <v>10</v>
      </c>
      <c r="I163" s="4" t="s">
        <v>985</v>
      </c>
      <c r="J163" s="4" t="s">
        <v>26</v>
      </c>
      <c r="K163" s="4" t="s">
        <v>27</v>
      </c>
      <c r="L163" s="4" t="s">
        <v>12</v>
      </c>
      <c r="M163" s="4">
        <v>10698360</v>
      </c>
      <c r="N163" s="4">
        <v>10981402</v>
      </c>
      <c r="O163" s="4">
        <v>3170245</v>
      </c>
      <c r="P163" s="4">
        <v>4795289</v>
      </c>
      <c r="Q163" s="4">
        <v>6186113</v>
      </c>
      <c r="R163" s="4">
        <v>537955</v>
      </c>
      <c r="S163" s="4"/>
      <c r="T163" s="18">
        <f t="shared" si="9"/>
        <v>3.3746161574263187</v>
      </c>
      <c r="U163" s="18">
        <f t="shared" si="10"/>
        <v>0.43667365970210359</v>
      </c>
      <c r="V163" s="18"/>
      <c r="W163" s="18">
        <f t="shared" si="11"/>
        <v>8.6961715700957939E-2</v>
      </c>
      <c r="X163" s="20">
        <f t="shared" si="12"/>
        <v>4.8987825051846748E-2</v>
      </c>
    </row>
    <row r="164" spans="1:24" s="3" customFormat="1" ht="11.25" customHeight="1" x14ac:dyDescent="0.2">
      <c r="A164" s="2">
        <v>15601</v>
      </c>
      <c r="B164" s="4" t="s">
        <v>19</v>
      </c>
      <c r="C164" s="4" t="s">
        <v>9</v>
      </c>
      <c r="D164" s="4">
        <v>860051814</v>
      </c>
      <c r="E164" s="4" t="s">
        <v>49</v>
      </c>
      <c r="F164" s="4" t="s">
        <v>664</v>
      </c>
      <c r="G164" s="4" t="s">
        <v>74</v>
      </c>
      <c r="H164" s="4" t="s">
        <v>14</v>
      </c>
      <c r="I164" s="4" t="s">
        <v>665</v>
      </c>
      <c r="J164" s="4" t="s">
        <v>11</v>
      </c>
      <c r="K164" s="4" t="s">
        <v>11</v>
      </c>
      <c r="L164" s="4" t="s">
        <v>12</v>
      </c>
      <c r="M164" s="4">
        <v>18638210</v>
      </c>
      <c r="N164" s="4">
        <v>21092426</v>
      </c>
      <c r="O164" s="4">
        <v>1198575</v>
      </c>
      <c r="P164" s="4">
        <v>13249049</v>
      </c>
      <c r="Q164" s="4">
        <v>7843377</v>
      </c>
      <c r="R164" s="4">
        <v>691666</v>
      </c>
      <c r="S164" s="4">
        <v>1115583</v>
      </c>
      <c r="T164" s="18">
        <f t="shared" si="9"/>
        <v>15.550307657009366</v>
      </c>
      <c r="U164" s="18">
        <f t="shared" si="10"/>
        <v>0.62814249057931981</v>
      </c>
      <c r="V164" s="18">
        <f t="shared" ref="V164:V169" si="14">R164/S164</f>
        <v>0.62000406962099641</v>
      </c>
      <c r="W164" s="18">
        <f t="shared" si="11"/>
        <v>8.8184719413589324E-2</v>
      </c>
      <c r="X164" s="20">
        <f t="shared" si="12"/>
        <v>3.2792150130098834E-2</v>
      </c>
    </row>
    <row r="165" spans="1:24" s="3" customFormat="1" ht="11.25" customHeight="1" x14ac:dyDescent="0.2">
      <c r="A165" s="2">
        <v>3249</v>
      </c>
      <c r="B165" s="4" t="s">
        <v>21</v>
      </c>
      <c r="C165" s="4" t="s">
        <v>9</v>
      </c>
      <c r="D165" s="4">
        <v>900124455</v>
      </c>
      <c r="E165" s="4" t="s">
        <v>49</v>
      </c>
      <c r="F165" s="4" t="s">
        <v>195</v>
      </c>
      <c r="G165" s="4" t="s">
        <v>74</v>
      </c>
      <c r="H165" s="4" t="s">
        <v>10</v>
      </c>
      <c r="I165" s="4" t="s">
        <v>196</v>
      </c>
      <c r="J165" s="4" t="s">
        <v>11</v>
      </c>
      <c r="K165" s="4" t="s">
        <v>11</v>
      </c>
      <c r="L165" s="4" t="s">
        <v>12</v>
      </c>
      <c r="M165" s="4">
        <v>112157131</v>
      </c>
      <c r="N165" s="4">
        <v>154781921</v>
      </c>
      <c r="O165" s="4">
        <v>39616105</v>
      </c>
      <c r="P165" s="4">
        <v>42516097</v>
      </c>
      <c r="Q165" s="4">
        <v>112265824</v>
      </c>
      <c r="R165" s="4">
        <v>10038404</v>
      </c>
      <c r="S165" s="4">
        <v>42774</v>
      </c>
      <c r="T165" s="18">
        <f t="shared" si="9"/>
        <v>2.8310993975808576</v>
      </c>
      <c r="U165" s="18">
        <f t="shared" si="10"/>
        <v>0.27468386957156321</v>
      </c>
      <c r="V165" s="18">
        <f t="shared" si="14"/>
        <v>234.68471501379344</v>
      </c>
      <c r="W165" s="18">
        <f t="shared" si="11"/>
        <v>8.941638374292786E-2</v>
      </c>
      <c r="X165" s="20">
        <f t="shared" si="12"/>
        <v>6.4855145453324617E-2</v>
      </c>
    </row>
    <row r="166" spans="1:24" s="3" customFormat="1" ht="11.25" customHeight="1" x14ac:dyDescent="0.2">
      <c r="A166" s="2">
        <v>2089</v>
      </c>
      <c r="B166" s="4" t="s">
        <v>24</v>
      </c>
      <c r="C166" s="4" t="s">
        <v>9</v>
      </c>
      <c r="D166" s="4">
        <v>900806600</v>
      </c>
      <c r="E166" s="4" t="s">
        <v>49</v>
      </c>
      <c r="F166" s="4" t="s">
        <v>298</v>
      </c>
      <c r="G166" s="4" t="s">
        <v>78</v>
      </c>
      <c r="H166" s="4" t="s">
        <v>10</v>
      </c>
      <c r="I166" s="4" t="s">
        <v>299</v>
      </c>
      <c r="J166" s="4" t="s">
        <v>17</v>
      </c>
      <c r="K166" s="4" t="s">
        <v>97</v>
      </c>
      <c r="L166" s="4" t="s">
        <v>12</v>
      </c>
      <c r="M166" s="4">
        <v>469598898</v>
      </c>
      <c r="N166" s="4">
        <v>678423416</v>
      </c>
      <c r="O166" s="4">
        <v>341117962</v>
      </c>
      <c r="P166" s="4">
        <v>427686491</v>
      </c>
      <c r="Q166" s="4">
        <v>250736925</v>
      </c>
      <c r="R166" s="4">
        <v>22557578</v>
      </c>
      <c r="S166" s="4">
        <v>11353222</v>
      </c>
      <c r="T166" s="18">
        <f t="shared" si="9"/>
        <v>1.3766466451860426</v>
      </c>
      <c r="U166" s="18">
        <f t="shared" si="10"/>
        <v>0.63041233676993247</v>
      </c>
      <c r="V166" s="18">
        <f t="shared" si="14"/>
        <v>1.9868877751179357</v>
      </c>
      <c r="W166" s="18">
        <f t="shared" si="11"/>
        <v>8.9965121810439364E-2</v>
      </c>
      <c r="X166" s="20">
        <f t="shared" si="12"/>
        <v>3.3249999142128665E-2</v>
      </c>
    </row>
    <row r="167" spans="1:24" s="3" customFormat="1" ht="11.25" customHeight="1" x14ac:dyDescent="0.2">
      <c r="A167" s="2">
        <v>15393</v>
      </c>
      <c r="B167" s="4" t="s">
        <v>19</v>
      </c>
      <c r="C167" s="4" t="s">
        <v>9</v>
      </c>
      <c r="D167" s="4">
        <v>860043397</v>
      </c>
      <c r="E167" s="4" t="s">
        <v>49</v>
      </c>
      <c r="F167" s="4" t="s">
        <v>660</v>
      </c>
      <c r="G167" s="4" t="s">
        <v>74</v>
      </c>
      <c r="H167" s="4" t="s">
        <v>10</v>
      </c>
      <c r="I167" s="4" t="s">
        <v>661</v>
      </c>
      <c r="J167" s="4" t="s">
        <v>11</v>
      </c>
      <c r="K167" s="4" t="s">
        <v>11</v>
      </c>
      <c r="L167" s="4" t="s">
        <v>12</v>
      </c>
      <c r="M167" s="4">
        <v>4359452</v>
      </c>
      <c r="N167" s="4">
        <v>6525459</v>
      </c>
      <c r="O167" s="4">
        <v>97578</v>
      </c>
      <c r="P167" s="4">
        <v>2146219</v>
      </c>
      <c r="Q167" s="4">
        <v>4379240</v>
      </c>
      <c r="R167" s="4">
        <v>396820</v>
      </c>
      <c r="S167" s="4">
        <v>140658</v>
      </c>
      <c r="T167" s="18">
        <f t="shared" si="9"/>
        <v>44.676586935579742</v>
      </c>
      <c r="U167" s="18">
        <f t="shared" si="10"/>
        <v>0.32889931574162062</v>
      </c>
      <c r="V167" s="18">
        <f t="shared" si="14"/>
        <v>2.8211690767677631</v>
      </c>
      <c r="W167" s="18">
        <f t="shared" si="11"/>
        <v>9.0613896475187472E-2</v>
      </c>
      <c r="X167" s="20">
        <f t="shared" si="12"/>
        <v>6.0811047927816268E-2</v>
      </c>
    </row>
    <row r="168" spans="1:24" s="3" customFormat="1" ht="11.25" customHeight="1" x14ac:dyDescent="0.2">
      <c r="A168" s="2">
        <v>29375</v>
      </c>
      <c r="B168" s="4" t="s">
        <v>19</v>
      </c>
      <c r="C168" s="4" t="s">
        <v>9</v>
      </c>
      <c r="D168" s="4">
        <v>900368459</v>
      </c>
      <c r="E168" s="4" t="s">
        <v>49</v>
      </c>
      <c r="F168" s="4" t="s">
        <v>937</v>
      </c>
      <c r="G168" s="4" t="s">
        <v>78</v>
      </c>
      <c r="H168" s="4" t="s">
        <v>10</v>
      </c>
      <c r="I168" s="4" t="s">
        <v>938</v>
      </c>
      <c r="J168" s="4" t="s">
        <v>15</v>
      </c>
      <c r="K168" s="4" t="s">
        <v>58</v>
      </c>
      <c r="L168" s="4" t="s">
        <v>12</v>
      </c>
      <c r="M168" s="4">
        <v>1794545</v>
      </c>
      <c r="N168" s="4">
        <v>2637572</v>
      </c>
      <c r="O168" s="4">
        <v>20892440</v>
      </c>
      <c r="P168" s="4">
        <v>4902240</v>
      </c>
      <c r="Q168" s="4">
        <v>-2264668</v>
      </c>
      <c r="R168" s="4">
        <v>-206574</v>
      </c>
      <c r="S168" s="4">
        <v>616766</v>
      </c>
      <c r="T168" s="18">
        <f t="shared" si="9"/>
        <v>8.5894467089530954E-2</v>
      </c>
      <c r="U168" s="18">
        <f t="shared" si="10"/>
        <v>1.8586184566715145</v>
      </c>
      <c r="V168" s="18">
        <f t="shared" si="14"/>
        <v>-0.33493091383117746</v>
      </c>
      <c r="W168" s="18">
        <f t="shared" si="11"/>
        <v>9.1216019301725459E-2</v>
      </c>
      <c r="X168" s="20">
        <f t="shared" si="12"/>
        <v>-7.8319757716566601E-2</v>
      </c>
    </row>
    <row r="169" spans="1:24" s="3" customFormat="1" ht="11.25" customHeight="1" x14ac:dyDescent="0.2">
      <c r="A169" s="2">
        <v>15</v>
      </c>
      <c r="B169" s="4" t="s">
        <v>24</v>
      </c>
      <c r="C169" s="4" t="s">
        <v>9</v>
      </c>
      <c r="D169" s="4">
        <v>800002030</v>
      </c>
      <c r="E169" s="4" t="s">
        <v>49</v>
      </c>
      <c r="F169" s="4" t="s">
        <v>276</v>
      </c>
      <c r="G169" s="4" t="s">
        <v>74</v>
      </c>
      <c r="H169" s="4" t="s">
        <v>10</v>
      </c>
      <c r="I169" s="4" t="s">
        <v>277</v>
      </c>
      <c r="J169" s="4" t="s">
        <v>23</v>
      </c>
      <c r="K169" s="4" t="s">
        <v>61</v>
      </c>
      <c r="L169" s="4" t="s">
        <v>12</v>
      </c>
      <c r="M169" s="4">
        <v>21979451</v>
      </c>
      <c r="N169" s="4">
        <v>22930028</v>
      </c>
      <c r="O169" s="4">
        <v>7236571</v>
      </c>
      <c r="P169" s="4">
        <v>7439173</v>
      </c>
      <c r="Q169" s="4">
        <v>15490855</v>
      </c>
      <c r="R169" s="4">
        <v>1421549</v>
      </c>
      <c r="S169" s="4">
        <v>329843</v>
      </c>
      <c r="T169" s="18">
        <f t="shared" si="9"/>
        <v>3.0372742836351638</v>
      </c>
      <c r="U169" s="18">
        <f t="shared" si="10"/>
        <v>0.32442930292104311</v>
      </c>
      <c r="V169" s="18">
        <f t="shared" si="14"/>
        <v>4.3097746503639609</v>
      </c>
      <c r="W169" s="18">
        <f t="shared" si="11"/>
        <v>9.1766981228602301E-2</v>
      </c>
      <c r="X169" s="20">
        <f t="shared" si="12"/>
        <v>6.1995083477438408E-2</v>
      </c>
    </row>
    <row r="170" spans="1:24" s="3" customFormat="1" ht="11.25" customHeight="1" x14ac:dyDescent="0.2">
      <c r="A170" s="2">
        <v>34149</v>
      </c>
      <c r="B170" s="4" t="s">
        <v>19</v>
      </c>
      <c r="C170" s="4" t="s">
        <v>9</v>
      </c>
      <c r="D170" s="4">
        <v>900537099</v>
      </c>
      <c r="E170" s="4" t="s">
        <v>49</v>
      </c>
      <c r="F170" s="4" t="s">
        <v>1027</v>
      </c>
      <c r="G170" s="4" t="s">
        <v>74</v>
      </c>
      <c r="H170" s="4" t="s">
        <v>10</v>
      </c>
      <c r="I170" s="4" t="s">
        <v>1028</v>
      </c>
      <c r="J170" s="4" t="s">
        <v>11</v>
      </c>
      <c r="K170" s="4" t="s">
        <v>11</v>
      </c>
      <c r="L170" s="4" t="s">
        <v>12</v>
      </c>
      <c r="M170" s="4">
        <v>26220857</v>
      </c>
      <c r="N170" s="4">
        <v>37209616</v>
      </c>
      <c r="O170" s="4">
        <v>20892440</v>
      </c>
      <c r="P170" s="4">
        <v>27111831</v>
      </c>
      <c r="Q170" s="4">
        <v>10097785</v>
      </c>
      <c r="R170" s="4">
        <v>932474</v>
      </c>
      <c r="S170" s="4"/>
      <c r="T170" s="18">
        <f t="shared" si="9"/>
        <v>1.255040435679126</v>
      </c>
      <c r="U170" s="18">
        <f t="shared" si="10"/>
        <v>0.72862431582201759</v>
      </c>
      <c r="V170" s="18"/>
      <c r="W170" s="18">
        <f t="shared" si="11"/>
        <v>9.2344410185005915E-2</v>
      </c>
      <c r="X170" s="20">
        <f t="shared" si="12"/>
        <v>2.5060027493968226E-2</v>
      </c>
    </row>
    <row r="171" spans="1:24" s="3" customFormat="1" ht="11.25" customHeight="1" x14ac:dyDescent="0.2">
      <c r="A171" s="2">
        <v>37143</v>
      </c>
      <c r="B171" s="4" t="s">
        <v>19</v>
      </c>
      <c r="C171" s="4" t="s">
        <v>9</v>
      </c>
      <c r="D171" s="4">
        <v>900704499</v>
      </c>
      <c r="E171" s="4" t="s">
        <v>49</v>
      </c>
      <c r="F171" s="4" t="s">
        <v>1060</v>
      </c>
      <c r="G171" s="4" t="s">
        <v>74</v>
      </c>
      <c r="H171" s="4" t="s">
        <v>683</v>
      </c>
      <c r="I171" s="4" t="s">
        <v>1061</v>
      </c>
      <c r="J171" s="4" t="s">
        <v>11</v>
      </c>
      <c r="K171" s="4" t="s">
        <v>11</v>
      </c>
      <c r="L171" s="4" t="s">
        <v>12</v>
      </c>
      <c r="M171" s="4">
        <v>3965731</v>
      </c>
      <c r="N171" s="4">
        <v>4045543</v>
      </c>
      <c r="O171" s="4">
        <v>3466556</v>
      </c>
      <c r="P171" s="4">
        <v>2312603</v>
      </c>
      <c r="Q171" s="4">
        <v>1732940</v>
      </c>
      <c r="R171" s="4">
        <v>161377</v>
      </c>
      <c r="S171" s="4"/>
      <c r="T171" s="18">
        <f t="shared" si="9"/>
        <v>1.1439973853011463</v>
      </c>
      <c r="U171" s="18">
        <f t="shared" si="10"/>
        <v>0.57164217510480053</v>
      </c>
      <c r="V171" s="18"/>
      <c r="W171" s="18">
        <f t="shared" si="11"/>
        <v>9.3123247198402717E-2</v>
      </c>
      <c r="X171" s="20">
        <f t="shared" si="12"/>
        <v>3.9890071617085764E-2</v>
      </c>
    </row>
    <row r="172" spans="1:24" s="3" customFormat="1" ht="11.25" customHeight="1" x14ac:dyDescent="0.2">
      <c r="A172" s="2">
        <v>5357</v>
      </c>
      <c r="B172" s="4" t="s">
        <v>19</v>
      </c>
      <c r="C172" s="4" t="s">
        <v>9</v>
      </c>
      <c r="D172" s="4">
        <v>802015544</v>
      </c>
      <c r="E172" s="4" t="s">
        <v>49</v>
      </c>
      <c r="F172" s="4" t="s">
        <v>425</v>
      </c>
      <c r="G172" s="4" t="s">
        <v>78</v>
      </c>
      <c r="H172" s="4" t="s">
        <v>10</v>
      </c>
      <c r="I172" s="4" t="s">
        <v>426</v>
      </c>
      <c r="J172" s="4" t="s">
        <v>17</v>
      </c>
      <c r="K172" s="4" t="s">
        <v>18</v>
      </c>
      <c r="L172" s="4" t="s">
        <v>12</v>
      </c>
      <c r="M172" s="4">
        <v>4329693</v>
      </c>
      <c r="N172" s="4">
        <v>6302224</v>
      </c>
      <c r="O172" s="4">
        <v>1914645</v>
      </c>
      <c r="P172" s="4">
        <v>5813517</v>
      </c>
      <c r="Q172" s="4">
        <v>488707</v>
      </c>
      <c r="R172" s="4">
        <v>45698</v>
      </c>
      <c r="S172" s="4">
        <v>73154</v>
      </c>
      <c r="T172" s="18">
        <f t="shared" si="9"/>
        <v>2.2613554993223288</v>
      </c>
      <c r="U172" s="18">
        <f t="shared" si="10"/>
        <v>0.92245483499158387</v>
      </c>
      <c r="V172" s="18">
        <f>R172/S172</f>
        <v>0.62468217732454823</v>
      </c>
      <c r="W172" s="18">
        <f t="shared" si="11"/>
        <v>9.3507971033768705E-2</v>
      </c>
      <c r="X172" s="20">
        <f t="shared" si="12"/>
        <v>7.2510910434157843E-3</v>
      </c>
    </row>
    <row r="173" spans="1:24" s="3" customFormat="1" ht="11.25" customHeight="1" x14ac:dyDescent="0.2">
      <c r="A173" s="2">
        <v>2089</v>
      </c>
      <c r="B173" s="4" t="s">
        <v>19</v>
      </c>
      <c r="C173" s="4" t="s">
        <v>9</v>
      </c>
      <c r="D173" s="4">
        <v>800117139</v>
      </c>
      <c r="E173" s="4" t="s">
        <v>49</v>
      </c>
      <c r="F173" s="4" t="s">
        <v>348</v>
      </c>
      <c r="G173" s="4" t="s">
        <v>74</v>
      </c>
      <c r="H173" s="4" t="s">
        <v>10</v>
      </c>
      <c r="I173" s="4" t="s">
        <v>349</v>
      </c>
      <c r="J173" s="4" t="s">
        <v>13</v>
      </c>
      <c r="K173" s="4" t="s">
        <v>103</v>
      </c>
      <c r="L173" s="4" t="s">
        <v>12</v>
      </c>
      <c r="M173" s="4">
        <v>16490475</v>
      </c>
      <c r="N173" s="4">
        <v>17698371</v>
      </c>
      <c r="O173" s="4">
        <v>4440729</v>
      </c>
      <c r="P173" s="4">
        <v>9946003</v>
      </c>
      <c r="Q173" s="4">
        <v>7752368</v>
      </c>
      <c r="R173" s="4">
        <v>735744</v>
      </c>
      <c r="S173" s="4">
        <v>801237</v>
      </c>
      <c r="T173" s="18">
        <f t="shared" si="9"/>
        <v>3.7134612357565615</v>
      </c>
      <c r="U173" s="18">
        <f t="shared" si="10"/>
        <v>0.56197279399330025</v>
      </c>
      <c r="V173" s="18">
        <f>R173/S173</f>
        <v>0.91826014025812586</v>
      </c>
      <c r="W173" s="18">
        <f t="shared" si="11"/>
        <v>9.4905711390377748E-2</v>
      </c>
      <c r="X173" s="20">
        <f t="shared" si="12"/>
        <v>4.1571283594405387E-2</v>
      </c>
    </row>
    <row r="174" spans="1:24" s="3" customFormat="1" ht="11.25" customHeight="1" x14ac:dyDescent="0.2">
      <c r="A174" s="2">
        <v>29209</v>
      </c>
      <c r="B174" s="4" t="s">
        <v>19</v>
      </c>
      <c r="C174" s="4" t="s">
        <v>9</v>
      </c>
      <c r="D174" s="4">
        <v>900362587</v>
      </c>
      <c r="E174" s="4" t="s">
        <v>49</v>
      </c>
      <c r="F174" s="4" t="s">
        <v>929</v>
      </c>
      <c r="G174" s="4" t="s">
        <v>74</v>
      </c>
      <c r="H174" s="4" t="s">
        <v>10</v>
      </c>
      <c r="I174" s="4" t="s">
        <v>930</v>
      </c>
      <c r="J174" s="4" t="s">
        <v>13</v>
      </c>
      <c r="K174" s="4" t="s">
        <v>325</v>
      </c>
      <c r="L174" s="4" t="s">
        <v>12</v>
      </c>
      <c r="M174" s="4">
        <v>2178611</v>
      </c>
      <c r="N174" s="4">
        <v>2391829</v>
      </c>
      <c r="O174" s="4">
        <v>4336768</v>
      </c>
      <c r="P174" s="4">
        <v>1281264</v>
      </c>
      <c r="Q174" s="4">
        <v>1110565</v>
      </c>
      <c r="R174" s="4">
        <v>107556</v>
      </c>
      <c r="S174" s="4"/>
      <c r="T174" s="18">
        <f t="shared" si="9"/>
        <v>0.50235820777131723</v>
      </c>
      <c r="U174" s="18">
        <f t="shared" si="10"/>
        <v>0.53568378006956185</v>
      </c>
      <c r="V174" s="18"/>
      <c r="W174" s="18">
        <f t="shared" si="11"/>
        <v>9.6848000792389463E-2</v>
      </c>
      <c r="X174" s="20">
        <f t="shared" si="12"/>
        <v>4.4968097635742353E-2</v>
      </c>
    </row>
    <row r="175" spans="1:24" s="3" customFormat="1" ht="11.25" customHeight="1" x14ac:dyDescent="0.2">
      <c r="A175" s="2">
        <v>1957</v>
      </c>
      <c r="B175" s="4" t="s">
        <v>21</v>
      </c>
      <c r="C175" s="4" t="s">
        <v>9</v>
      </c>
      <c r="D175" s="4">
        <v>860003437</v>
      </c>
      <c r="E175" s="4" t="s">
        <v>49</v>
      </c>
      <c r="F175" s="4" t="s">
        <v>143</v>
      </c>
      <c r="G175" s="4" t="s">
        <v>74</v>
      </c>
      <c r="H175" s="4" t="s">
        <v>10</v>
      </c>
      <c r="I175" s="4" t="s">
        <v>144</v>
      </c>
      <c r="J175" s="4" t="s">
        <v>11</v>
      </c>
      <c r="K175" s="4" t="s">
        <v>11</v>
      </c>
      <c r="L175" s="4" t="s">
        <v>12</v>
      </c>
      <c r="M175" s="4">
        <v>18511641</v>
      </c>
      <c r="N175" s="4">
        <v>30112856</v>
      </c>
      <c r="O175" s="4">
        <v>1006304</v>
      </c>
      <c r="P175" s="4">
        <v>2598309</v>
      </c>
      <c r="Q175" s="4">
        <v>27514547</v>
      </c>
      <c r="R175" s="4">
        <v>2691141</v>
      </c>
      <c r="S175" s="4"/>
      <c r="T175" s="18">
        <f t="shared" si="9"/>
        <v>18.395674666899865</v>
      </c>
      <c r="U175" s="18">
        <f t="shared" si="10"/>
        <v>8.6285704683740388E-2</v>
      </c>
      <c r="V175" s="18"/>
      <c r="W175" s="18">
        <f t="shared" si="11"/>
        <v>9.7807934108455424E-2</v>
      </c>
      <c r="X175" s="20">
        <f t="shared" si="12"/>
        <v>8.9368507590246504E-2</v>
      </c>
    </row>
    <row r="176" spans="1:24" s="3" customFormat="1" ht="11.25" customHeight="1" x14ac:dyDescent="0.2">
      <c r="A176" s="2">
        <v>34791</v>
      </c>
      <c r="B176" s="4" t="s">
        <v>19</v>
      </c>
      <c r="C176" s="4" t="s">
        <v>9</v>
      </c>
      <c r="D176" s="4">
        <v>900565091</v>
      </c>
      <c r="E176" s="4" t="s">
        <v>49</v>
      </c>
      <c r="F176" s="4" t="s">
        <v>1038</v>
      </c>
      <c r="G176" s="4" t="s">
        <v>74</v>
      </c>
      <c r="H176" s="4" t="s">
        <v>10</v>
      </c>
      <c r="I176" s="4" t="s">
        <v>1039</v>
      </c>
      <c r="J176" s="4" t="s">
        <v>11</v>
      </c>
      <c r="K176" s="4" t="s">
        <v>11</v>
      </c>
      <c r="L176" s="4" t="s">
        <v>12</v>
      </c>
      <c r="M176" s="4">
        <v>32182394</v>
      </c>
      <c r="N176" s="4">
        <v>43234704</v>
      </c>
      <c r="O176" s="4">
        <v>731046</v>
      </c>
      <c r="P176" s="4">
        <v>18463141</v>
      </c>
      <c r="Q176" s="4">
        <v>24771563</v>
      </c>
      <c r="R176" s="4">
        <v>2489167</v>
      </c>
      <c r="S176" s="4"/>
      <c r="T176" s="18">
        <f t="shared" si="9"/>
        <v>44.022392571739672</v>
      </c>
      <c r="U176" s="18">
        <f t="shared" si="10"/>
        <v>0.42704446409532493</v>
      </c>
      <c r="V176" s="18"/>
      <c r="W176" s="18">
        <f t="shared" si="11"/>
        <v>0.10048485838378467</v>
      </c>
      <c r="X176" s="20">
        <f t="shared" si="12"/>
        <v>5.7573355885586729E-2</v>
      </c>
    </row>
    <row r="177" spans="1:24" s="3" customFormat="1" ht="11.25" customHeight="1" x14ac:dyDescent="0.2">
      <c r="A177" s="2">
        <v>9917</v>
      </c>
      <c r="B177" s="4" t="s">
        <v>19</v>
      </c>
      <c r="C177" s="4" t="s">
        <v>9</v>
      </c>
      <c r="D177" s="4">
        <v>830014644</v>
      </c>
      <c r="E177" s="4" t="s">
        <v>49</v>
      </c>
      <c r="F177" s="4" t="s">
        <v>516</v>
      </c>
      <c r="G177" s="4" t="s">
        <v>74</v>
      </c>
      <c r="H177" s="4" t="s">
        <v>10</v>
      </c>
      <c r="I177" s="4" t="s">
        <v>517</v>
      </c>
      <c r="J177" s="4" t="s">
        <v>11</v>
      </c>
      <c r="K177" s="4" t="s">
        <v>11</v>
      </c>
      <c r="L177" s="4" t="s">
        <v>12</v>
      </c>
      <c r="M177" s="4">
        <v>10320795</v>
      </c>
      <c r="N177" s="4">
        <v>13346867</v>
      </c>
      <c r="O177" s="4">
        <v>733836</v>
      </c>
      <c r="P177" s="4">
        <v>3743315</v>
      </c>
      <c r="Q177" s="4">
        <v>9603552</v>
      </c>
      <c r="R177" s="4">
        <v>980844</v>
      </c>
      <c r="S177" s="4">
        <v>311598</v>
      </c>
      <c r="T177" s="18">
        <f t="shared" si="9"/>
        <v>14.064171013686982</v>
      </c>
      <c r="U177" s="18">
        <f t="shared" si="10"/>
        <v>0.28046394708211297</v>
      </c>
      <c r="V177" s="18">
        <f>R177/S177</f>
        <v>3.1477865711589934</v>
      </c>
      <c r="W177" s="18">
        <f t="shared" si="11"/>
        <v>0.10213346061957077</v>
      </c>
      <c r="X177" s="20">
        <f t="shared" si="12"/>
        <v>7.3488707125050401E-2</v>
      </c>
    </row>
    <row r="178" spans="1:24" s="3" customFormat="1" ht="11.25" customHeight="1" x14ac:dyDescent="0.2">
      <c r="A178" s="2">
        <v>5811</v>
      </c>
      <c r="B178" s="4" t="s">
        <v>21</v>
      </c>
      <c r="C178" s="4" t="s">
        <v>9</v>
      </c>
      <c r="D178" s="4">
        <v>901341011</v>
      </c>
      <c r="E178" s="4" t="s">
        <v>49</v>
      </c>
      <c r="F178" s="4" t="s">
        <v>274</v>
      </c>
      <c r="G178" s="4" t="s">
        <v>74</v>
      </c>
      <c r="H178" s="4" t="s">
        <v>10</v>
      </c>
      <c r="I178" s="4" t="s">
        <v>275</v>
      </c>
      <c r="J178" s="4" t="s">
        <v>11</v>
      </c>
      <c r="K178" s="4" t="s">
        <v>11</v>
      </c>
      <c r="L178" s="4" t="s">
        <v>12</v>
      </c>
      <c r="M178" s="4">
        <v>17060684</v>
      </c>
      <c r="N178" s="4">
        <v>18866202</v>
      </c>
      <c r="O178" s="4">
        <v>10416544</v>
      </c>
      <c r="P178" s="4">
        <v>11293833</v>
      </c>
      <c r="Q178" s="4">
        <v>7572369</v>
      </c>
      <c r="R178" s="4">
        <v>782949</v>
      </c>
      <c r="S178" s="4">
        <v>12735</v>
      </c>
      <c r="T178" s="18">
        <f t="shared" si="9"/>
        <v>1.637844951262146</v>
      </c>
      <c r="U178" s="18">
        <f t="shared" si="10"/>
        <v>0.59862780012638472</v>
      </c>
      <c r="V178" s="18">
        <f>R178/S178</f>
        <v>61.480094228504122</v>
      </c>
      <c r="W178" s="18">
        <f t="shared" si="11"/>
        <v>0.10339551598713692</v>
      </c>
      <c r="X178" s="20">
        <f t="shared" si="12"/>
        <v>4.1500085708824699E-2</v>
      </c>
    </row>
    <row r="179" spans="1:24" s="3" customFormat="1" ht="11.25" customHeight="1" x14ac:dyDescent="0.2">
      <c r="A179" s="2">
        <v>4085</v>
      </c>
      <c r="B179" s="4" t="s">
        <v>21</v>
      </c>
      <c r="C179" s="4" t="s">
        <v>9</v>
      </c>
      <c r="D179" s="4">
        <v>900397663</v>
      </c>
      <c r="E179" s="4" t="s">
        <v>49</v>
      </c>
      <c r="F179" s="4" t="s">
        <v>215</v>
      </c>
      <c r="G179" s="4" t="s">
        <v>74</v>
      </c>
      <c r="H179" s="4" t="s">
        <v>10</v>
      </c>
      <c r="I179" s="4" t="s">
        <v>216</v>
      </c>
      <c r="J179" s="4" t="s">
        <v>11</v>
      </c>
      <c r="K179" s="4" t="s">
        <v>11</v>
      </c>
      <c r="L179" s="4" t="s">
        <v>12</v>
      </c>
      <c r="M179" s="4">
        <v>24325274</v>
      </c>
      <c r="N179" s="4">
        <v>25715107</v>
      </c>
      <c r="O179" s="4">
        <v>18701865</v>
      </c>
      <c r="P179" s="4">
        <v>18701865</v>
      </c>
      <c r="Q179" s="4">
        <v>7013242</v>
      </c>
      <c r="R179" s="4">
        <v>726342</v>
      </c>
      <c r="S179" s="4"/>
      <c r="T179" s="18">
        <f t="shared" si="9"/>
        <v>1.3006870705140905</v>
      </c>
      <c r="U179" s="18">
        <f t="shared" si="10"/>
        <v>0.72727152175567455</v>
      </c>
      <c r="V179" s="18"/>
      <c r="W179" s="18">
        <f t="shared" si="11"/>
        <v>0.10356722326136757</v>
      </c>
      <c r="X179" s="20">
        <f t="shared" si="12"/>
        <v>2.8245731196063079E-2</v>
      </c>
    </row>
    <row r="180" spans="1:24" s="3" customFormat="1" ht="11.25" customHeight="1" x14ac:dyDescent="0.2">
      <c r="A180" s="2">
        <v>8317</v>
      </c>
      <c r="B180" s="4" t="s">
        <v>19</v>
      </c>
      <c r="C180" s="4" t="s">
        <v>9</v>
      </c>
      <c r="D180" s="4">
        <v>811041408</v>
      </c>
      <c r="E180" s="4" t="s">
        <v>49</v>
      </c>
      <c r="F180" s="4" t="s">
        <v>483</v>
      </c>
      <c r="G180" s="4" t="s">
        <v>423</v>
      </c>
      <c r="H180" s="4" t="s">
        <v>14</v>
      </c>
      <c r="I180" s="4" t="s">
        <v>484</v>
      </c>
      <c r="J180" s="4" t="s">
        <v>13</v>
      </c>
      <c r="K180" s="4" t="s">
        <v>485</v>
      </c>
      <c r="L180" s="4" t="s">
        <v>12</v>
      </c>
      <c r="M180" s="4">
        <v>10714710</v>
      </c>
      <c r="N180" s="4">
        <v>11508338</v>
      </c>
      <c r="O180" s="4">
        <v>2439592</v>
      </c>
      <c r="P180" s="4">
        <v>3622134</v>
      </c>
      <c r="Q180" s="4">
        <v>7886204</v>
      </c>
      <c r="R180" s="4">
        <v>829764</v>
      </c>
      <c r="S180" s="4">
        <v>349460</v>
      </c>
      <c r="T180" s="18">
        <f t="shared" si="9"/>
        <v>4.392008991667459</v>
      </c>
      <c r="U180" s="18">
        <f t="shared" si="10"/>
        <v>0.31473997374772966</v>
      </c>
      <c r="V180" s="18">
        <f>R180/S180</f>
        <v>2.374417672981171</v>
      </c>
      <c r="W180" s="18">
        <f t="shared" si="11"/>
        <v>0.10521716151395526</v>
      </c>
      <c r="X180" s="20">
        <f t="shared" si="12"/>
        <v>7.2101114861242349E-2</v>
      </c>
    </row>
    <row r="181" spans="1:24" s="3" customFormat="1" ht="11.25" customHeight="1" x14ac:dyDescent="0.2">
      <c r="A181" s="2">
        <v>4603</v>
      </c>
      <c r="B181" s="4" t="s">
        <v>19</v>
      </c>
      <c r="C181" s="4" t="s">
        <v>9</v>
      </c>
      <c r="D181" s="4">
        <v>800243987</v>
      </c>
      <c r="E181" s="4" t="s">
        <v>49</v>
      </c>
      <c r="F181" s="4" t="s">
        <v>414</v>
      </c>
      <c r="G181" s="4" t="s">
        <v>74</v>
      </c>
      <c r="H181" s="4" t="s">
        <v>10</v>
      </c>
      <c r="I181" s="4" t="s">
        <v>415</v>
      </c>
      <c r="J181" s="4" t="s">
        <v>11</v>
      </c>
      <c r="K181" s="4" t="s">
        <v>11</v>
      </c>
      <c r="L181" s="4" t="s">
        <v>12</v>
      </c>
      <c r="M181" s="4">
        <v>872385</v>
      </c>
      <c r="N181" s="4">
        <v>939876</v>
      </c>
      <c r="O181" s="4">
        <v>75186</v>
      </c>
      <c r="P181" s="4">
        <v>78127</v>
      </c>
      <c r="Q181" s="4">
        <v>861749</v>
      </c>
      <c r="R181" s="4">
        <v>91237</v>
      </c>
      <c r="S181" s="4">
        <v>18107</v>
      </c>
      <c r="T181" s="18">
        <f t="shared" si="9"/>
        <v>11.603024499241879</v>
      </c>
      <c r="U181" s="18">
        <f t="shared" si="10"/>
        <v>8.3124795185747904E-2</v>
      </c>
      <c r="V181" s="18">
        <f>R181/S181</f>
        <v>5.0387695366432874</v>
      </c>
      <c r="W181" s="18">
        <f t="shared" si="11"/>
        <v>0.1058742162741123</v>
      </c>
      <c r="X181" s="20">
        <f t="shared" si="12"/>
        <v>9.7073443730875134E-2</v>
      </c>
    </row>
    <row r="182" spans="1:24" s="3" customFormat="1" ht="11.25" customHeight="1" x14ac:dyDescent="0.2">
      <c r="A182" s="2">
        <v>9941</v>
      </c>
      <c r="B182" s="4" t="s">
        <v>19</v>
      </c>
      <c r="C182" s="4" t="s">
        <v>9</v>
      </c>
      <c r="D182" s="4">
        <v>830015673</v>
      </c>
      <c r="E182" s="4" t="s">
        <v>49</v>
      </c>
      <c r="F182" s="4" t="s">
        <v>520</v>
      </c>
      <c r="G182" s="4" t="s">
        <v>74</v>
      </c>
      <c r="H182" s="4" t="s">
        <v>14</v>
      </c>
      <c r="I182" s="4" t="s">
        <v>521</v>
      </c>
      <c r="J182" s="4" t="s">
        <v>11</v>
      </c>
      <c r="K182" s="4" t="s">
        <v>11</v>
      </c>
      <c r="L182" s="4" t="s">
        <v>12</v>
      </c>
      <c r="M182" s="4">
        <v>2714323</v>
      </c>
      <c r="N182" s="4">
        <v>2723641</v>
      </c>
      <c r="O182" s="4">
        <v>20892440</v>
      </c>
      <c r="P182" s="4">
        <v>669730</v>
      </c>
      <c r="Q182" s="4">
        <v>2053911</v>
      </c>
      <c r="R182" s="4">
        <v>218490</v>
      </c>
      <c r="S182" s="4"/>
      <c r="T182" s="18">
        <f t="shared" si="9"/>
        <v>0.12991890846641177</v>
      </c>
      <c r="U182" s="18">
        <f t="shared" si="10"/>
        <v>0.24589510879003509</v>
      </c>
      <c r="V182" s="18"/>
      <c r="W182" s="18">
        <f t="shared" si="11"/>
        <v>0.10637754021474154</v>
      </c>
      <c r="X182" s="20">
        <f t="shared" si="12"/>
        <v>8.0219823390821329E-2</v>
      </c>
    </row>
    <row r="183" spans="1:24" s="3" customFormat="1" ht="11.25" customHeight="1" x14ac:dyDescent="0.2">
      <c r="A183" s="2">
        <v>15873</v>
      </c>
      <c r="B183" s="4" t="s">
        <v>19</v>
      </c>
      <c r="C183" s="4" t="s">
        <v>9</v>
      </c>
      <c r="D183" s="4">
        <v>860064146</v>
      </c>
      <c r="E183" s="4" t="s">
        <v>49</v>
      </c>
      <c r="F183" s="4" t="s">
        <v>668</v>
      </c>
      <c r="G183" s="4" t="s">
        <v>74</v>
      </c>
      <c r="H183" s="4" t="s">
        <v>14</v>
      </c>
      <c r="I183" s="4" t="s">
        <v>669</v>
      </c>
      <c r="J183" s="4" t="s">
        <v>11</v>
      </c>
      <c r="K183" s="4" t="s">
        <v>11</v>
      </c>
      <c r="L183" s="4" t="s">
        <v>12</v>
      </c>
      <c r="M183" s="4">
        <v>2606471</v>
      </c>
      <c r="N183" s="4">
        <v>3320630</v>
      </c>
      <c r="O183" s="4">
        <v>3170245</v>
      </c>
      <c r="P183" s="4">
        <v>651938</v>
      </c>
      <c r="Q183" s="4">
        <v>2668692</v>
      </c>
      <c r="R183" s="4">
        <v>283960</v>
      </c>
      <c r="S183" s="4"/>
      <c r="T183" s="18">
        <f t="shared" si="9"/>
        <v>0.82216705648932498</v>
      </c>
      <c r="U183" s="18">
        <f t="shared" si="10"/>
        <v>0.19632961215191094</v>
      </c>
      <c r="V183" s="18"/>
      <c r="W183" s="18">
        <f t="shared" si="11"/>
        <v>0.10640418602071726</v>
      </c>
      <c r="X183" s="20">
        <f t="shared" si="12"/>
        <v>8.5513893447930062E-2</v>
      </c>
    </row>
    <row r="184" spans="1:24" s="3" customFormat="1" ht="11.25" customHeight="1" x14ac:dyDescent="0.2">
      <c r="A184" s="2">
        <v>10703</v>
      </c>
      <c r="B184" s="4" t="s">
        <v>19</v>
      </c>
      <c r="C184" s="4" t="s">
        <v>9</v>
      </c>
      <c r="D184" s="4">
        <v>830044682</v>
      </c>
      <c r="E184" s="4" t="s">
        <v>49</v>
      </c>
      <c r="F184" s="4" t="s">
        <v>536</v>
      </c>
      <c r="G184" s="4" t="s">
        <v>74</v>
      </c>
      <c r="H184" s="4" t="s">
        <v>10</v>
      </c>
      <c r="I184" s="4" t="s">
        <v>537</v>
      </c>
      <c r="J184" s="4" t="s">
        <v>11</v>
      </c>
      <c r="K184" s="4" t="s">
        <v>11</v>
      </c>
      <c r="L184" s="4" t="s">
        <v>12</v>
      </c>
      <c r="M184" s="4">
        <v>5185360</v>
      </c>
      <c r="N184" s="4">
        <v>8170249</v>
      </c>
      <c r="O184" s="4">
        <v>3170245</v>
      </c>
      <c r="P184" s="4">
        <v>2557076</v>
      </c>
      <c r="Q184" s="4">
        <v>5613173</v>
      </c>
      <c r="R184" s="4">
        <v>601896</v>
      </c>
      <c r="S184" s="4"/>
      <c r="T184" s="18">
        <f t="shared" si="9"/>
        <v>1.6356338390250595</v>
      </c>
      <c r="U184" s="18">
        <f t="shared" si="10"/>
        <v>0.31297405990931243</v>
      </c>
      <c r="V184" s="18"/>
      <c r="W184" s="18">
        <f t="shared" si="11"/>
        <v>0.10722919104755901</v>
      </c>
      <c r="X184" s="20">
        <f t="shared" si="12"/>
        <v>7.366923578461318E-2</v>
      </c>
    </row>
    <row r="185" spans="1:24" s="3" customFormat="1" ht="11.25" customHeight="1" x14ac:dyDescent="0.2">
      <c r="A185" s="2">
        <v>32893</v>
      </c>
      <c r="B185" s="4" t="s">
        <v>19</v>
      </c>
      <c r="C185" s="4" t="s">
        <v>9</v>
      </c>
      <c r="D185" s="4">
        <v>900482537</v>
      </c>
      <c r="E185" s="4" t="s">
        <v>49</v>
      </c>
      <c r="F185" s="4" t="s">
        <v>996</v>
      </c>
      <c r="G185" s="4" t="s">
        <v>74</v>
      </c>
      <c r="H185" s="4" t="s">
        <v>10</v>
      </c>
      <c r="I185" s="4" t="s">
        <v>997</v>
      </c>
      <c r="J185" s="4" t="s">
        <v>11</v>
      </c>
      <c r="K185" s="4" t="s">
        <v>11</v>
      </c>
      <c r="L185" s="4" t="s">
        <v>12</v>
      </c>
      <c r="M185" s="4">
        <v>19326073</v>
      </c>
      <c r="N185" s="4">
        <v>21103800</v>
      </c>
      <c r="O185" s="4">
        <v>3466556</v>
      </c>
      <c r="P185" s="4">
        <v>9239481</v>
      </c>
      <c r="Q185" s="4">
        <v>11864319</v>
      </c>
      <c r="R185" s="4">
        <v>1273858</v>
      </c>
      <c r="S185" s="4">
        <v>1248911</v>
      </c>
      <c r="T185" s="18">
        <f t="shared" si="9"/>
        <v>5.5750067213684131</v>
      </c>
      <c r="U185" s="18">
        <f t="shared" si="10"/>
        <v>0.43781124726352599</v>
      </c>
      <c r="V185" s="18">
        <f>R185/S185</f>
        <v>1.0199750022219358</v>
      </c>
      <c r="W185" s="18">
        <f t="shared" si="11"/>
        <v>0.10736882580449834</v>
      </c>
      <c r="X185" s="20">
        <f t="shared" si="12"/>
        <v>6.0361546261810672E-2</v>
      </c>
    </row>
    <row r="186" spans="1:24" s="3" customFormat="1" ht="11.25" customHeight="1" x14ac:dyDescent="0.2">
      <c r="A186" s="2">
        <v>35093</v>
      </c>
      <c r="B186" s="4" t="s">
        <v>19</v>
      </c>
      <c r="C186" s="4" t="s">
        <v>9</v>
      </c>
      <c r="D186" s="4">
        <v>900577032</v>
      </c>
      <c r="E186" s="4" t="s">
        <v>49</v>
      </c>
      <c r="F186" s="4" t="s">
        <v>1042</v>
      </c>
      <c r="G186" s="4" t="s">
        <v>74</v>
      </c>
      <c r="H186" s="4" t="s">
        <v>10</v>
      </c>
      <c r="I186" s="4" t="s">
        <v>1043</v>
      </c>
      <c r="J186" s="4" t="s">
        <v>23</v>
      </c>
      <c r="K186" s="4" t="s">
        <v>136</v>
      </c>
      <c r="L186" s="4" t="s">
        <v>12</v>
      </c>
      <c r="M186" s="4">
        <v>13026759</v>
      </c>
      <c r="N186" s="4">
        <v>13576925</v>
      </c>
      <c r="O186" s="4">
        <v>1730981</v>
      </c>
      <c r="P186" s="4">
        <v>7262091</v>
      </c>
      <c r="Q186" s="4">
        <v>6314834</v>
      </c>
      <c r="R186" s="4">
        <v>680162</v>
      </c>
      <c r="S186" s="4">
        <v>1820833</v>
      </c>
      <c r="T186" s="18">
        <f t="shared" si="9"/>
        <v>7.5256510614501257</v>
      </c>
      <c r="U186" s="18">
        <f t="shared" si="10"/>
        <v>0.53488481375569208</v>
      </c>
      <c r="V186" s="18">
        <f>R186/S186</f>
        <v>0.37354441620950413</v>
      </c>
      <c r="W186" s="18">
        <f t="shared" si="11"/>
        <v>0.10770861118439534</v>
      </c>
      <c r="X186" s="20">
        <f t="shared" si="12"/>
        <v>5.0096910751145786E-2</v>
      </c>
    </row>
    <row r="187" spans="1:24" s="3" customFormat="1" ht="11.25" customHeight="1" x14ac:dyDescent="0.2">
      <c r="A187" s="2">
        <v>33395</v>
      </c>
      <c r="B187" s="4" t="s">
        <v>19</v>
      </c>
      <c r="C187" s="4" t="s">
        <v>9</v>
      </c>
      <c r="D187" s="4">
        <v>900502032</v>
      </c>
      <c r="E187" s="4" t="s">
        <v>49</v>
      </c>
      <c r="F187" s="4" t="s">
        <v>1010</v>
      </c>
      <c r="G187" s="4" t="s">
        <v>74</v>
      </c>
      <c r="H187" s="4" t="s">
        <v>10</v>
      </c>
      <c r="I187" s="4" t="s">
        <v>1011</v>
      </c>
      <c r="J187" s="4" t="s">
        <v>23</v>
      </c>
      <c r="K187" s="4" t="s">
        <v>136</v>
      </c>
      <c r="L187" s="4" t="s">
        <v>12</v>
      </c>
      <c r="M187" s="4">
        <v>5594844</v>
      </c>
      <c r="N187" s="4">
        <v>6240835</v>
      </c>
      <c r="O187" s="4">
        <v>3170245</v>
      </c>
      <c r="P187" s="4">
        <v>4380680</v>
      </c>
      <c r="Q187" s="4">
        <v>1860155</v>
      </c>
      <c r="R187" s="4">
        <v>202403</v>
      </c>
      <c r="S187" s="4">
        <v>2571</v>
      </c>
      <c r="T187" s="18">
        <f t="shared" si="9"/>
        <v>1.7647986196650416</v>
      </c>
      <c r="U187" s="18">
        <f t="shared" si="10"/>
        <v>0.70193812206219197</v>
      </c>
      <c r="V187" s="18">
        <f>R187/S187</f>
        <v>78.725398677557365</v>
      </c>
      <c r="W187" s="18">
        <f t="shared" si="11"/>
        <v>0.10880974972515731</v>
      </c>
      <c r="X187" s="20">
        <f t="shared" si="12"/>
        <v>3.2432038341023275E-2</v>
      </c>
    </row>
    <row r="188" spans="1:24" s="3" customFormat="1" ht="11.25" customHeight="1" x14ac:dyDescent="0.2">
      <c r="A188" s="2">
        <v>22907</v>
      </c>
      <c r="B188" s="4" t="s">
        <v>19</v>
      </c>
      <c r="C188" s="4" t="s">
        <v>9</v>
      </c>
      <c r="D188" s="4">
        <v>900110270</v>
      </c>
      <c r="E188" s="4" t="s">
        <v>49</v>
      </c>
      <c r="F188" s="4" t="s">
        <v>793</v>
      </c>
      <c r="G188" s="4" t="s">
        <v>74</v>
      </c>
      <c r="H188" s="4" t="s">
        <v>10</v>
      </c>
      <c r="I188" s="4" t="s">
        <v>794</v>
      </c>
      <c r="J188" s="4" t="s">
        <v>11</v>
      </c>
      <c r="K188" s="4" t="s">
        <v>11</v>
      </c>
      <c r="L188" s="4" t="s">
        <v>12</v>
      </c>
      <c r="M188" s="4">
        <v>2558667</v>
      </c>
      <c r="N188" s="4">
        <v>2966299</v>
      </c>
      <c r="O188" s="4">
        <v>733836</v>
      </c>
      <c r="P188" s="4">
        <v>1665655</v>
      </c>
      <c r="Q188" s="4">
        <v>1300644</v>
      </c>
      <c r="R188" s="4">
        <v>144803</v>
      </c>
      <c r="S188" s="4"/>
      <c r="T188" s="18">
        <f t="shared" si="9"/>
        <v>3.4867013883210962</v>
      </c>
      <c r="U188" s="18">
        <f t="shared" si="10"/>
        <v>0.56152633298261567</v>
      </c>
      <c r="V188" s="18"/>
      <c r="W188" s="18">
        <f t="shared" si="11"/>
        <v>0.11133177103035112</v>
      </c>
      <c r="X188" s="20">
        <f t="shared" si="12"/>
        <v>4.8816049899217846E-2</v>
      </c>
    </row>
    <row r="189" spans="1:24" s="3" customFormat="1" ht="11.25" customHeight="1" x14ac:dyDescent="0.2">
      <c r="A189" s="2">
        <v>1373</v>
      </c>
      <c r="B189" s="4" t="s">
        <v>19</v>
      </c>
      <c r="C189" s="4" t="s">
        <v>9</v>
      </c>
      <c r="D189" s="4">
        <v>800074063</v>
      </c>
      <c r="E189" s="4" t="s">
        <v>49</v>
      </c>
      <c r="F189" s="4" t="s">
        <v>328</v>
      </c>
      <c r="G189" s="4" t="s">
        <v>74</v>
      </c>
      <c r="H189" s="4" t="s">
        <v>14</v>
      </c>
      <c r="I189" s="4" t="s">
        <v>329</v>
      </c>
      <c r="J189" s="4" t="s">
        <v>178</v>
      </c>
      <c r="K189" s="4" t="s">
        <v>179</v>
      </c>
      <c r="L189" s="4" t="s">
        <v>12</v>
      </c>
      <c r="M189" s="4">
        <v>231738</v>
      </c>
      <c r="N189" s="4">
        <v>1079845</v>
      </c>
      <c r="O189" s="4">
        <v>131452</v>
      </c>
      <c r="P189" s="4">
        <v>357482</v>
      </c>
      <c r="Q189" s="4">
        <v>722363</v>
      </c>
      <c r="R189" s="4">
        <v>80711</v>
      </c>
      <c r="S189" s="4">
        <v>24157</v>
      </c>
      <c r="T189" s="18">
        <f t="shared" si="9"/>
        <v>1.7629096552353711</v>
      </c>
      <c r="U189" s="18">
        <f t="shared" si="10"/>
        <v>0.33104936356606735</v>
      </c>
      <c r="V189" s="18">
        <f>R189/S189</f>
        <v>3.3411019580245891</v>
      </c>
      <c r="W189" s="18">
        <f t="shared" si="11"/>
        <v>0.11173191317938488</v>
      </c>
      <c r="X189" s="20">
        <f t="shared" si="12"/>
        <v>7.4743134431330419E-2</v>
      </c>
    </row>
    <row r="190" spans="1:24" s="3" customFormat="1" ht="11.25" customHeight="1" x14ac:dyDescent="0.2">
      <c r="A190" s="2">
        <v>19421</v>
      </c>
      <c r="B190" s="4" t="s">
        <v>19</v>
      </c>
      <c r="C190" s="4" t="s">
        <v>9</v>
      </c>
      <c r="D190" s="4">
        <v>890919283</v>
      </c>
      <c r="E190" s="4" t="s">
        <v>49</v>
      </c>
      <c r="F190" s="4" t="s">
        <v>732</v>
      </c>
      <c r="G190" s="4" t="s">
        <v>74</v>
      </c>
      <c r="H190" s="4" t="s">
        <v>75</v>
      </c>
      <c r="I190" s="4" t="s">
        <v>733</v>
      </c>
      <c r="J190" s="4" t="s">
        <v>13</v>
      </c>
      <c r="K190" s="4" t="s">
        <v>103</v>
      </c>
      <c r="L190" s="4" t="s">
        <v>12</v>
      </c>
      <c r="M190" s="4">
        <v>15245780</v>
      </c>
      <c r="N190" s="4">
        <v>19330008</v>
      </c>
      <c r="O190" s="4">
        <v>699098</v>
      </c>
      <c r="P190" s="4">
        <v>3653169</v>
      </c>
      <c r="Q190" s="4">
        <v>15676839</v>
      </c>
      <c r="R190" s="4">
        <v>1752147</v>
      </c>
      <c r="S190" s="4">
        <v>151362</v>
      </c>
      <c r="T190" s="18">
        <f t="shared" si="9"/>
        <v>21.807786605025331</v>
      </c>
      <c r="U190" s="18">
        <f t="shared" si="10"/>
        <v>0.18898952343941089</v>
      </c>
      <c r="V190" s="18">
        <f>R190/S190</f>
        <v>11.575871090498275</v>
      </c>
      <c r="W190" s="18">
        <f t="shared" si="11"/>
        <v>0.11176660039692951</v>
      </c>
      <c r="X190" s="20">
        <f t="shared" si="12"/>
        <v>9.0643883851470736E-2</v>
      </c>
    </row>
    <row r="191" spans="1:24" s="3" customFormat="1" ht="11.25" customHeight="1" x14ac:dyDescent="0.2">
      <c r="A191" s="2">
        <v>6045</v>
      </c>
      <c r="B191" s="4" t="s">
        <v>19</v>
      </c>
      <c r="C191" s="4" t="s">
        <v>9</v>
      </c>
      <c r="D191" s="4">
        <v>805004659</v>
      </c>
      <c r="E191" s="4" t="s">
        <v>49</v>
      </c>
      <c r="F191" s="4" t="s">
        <v>441</v>
      </c>
      <c r="G191" s="4" t="s">
        <v>78</v>
      </c>
      <c r="H191" s="4" t="s">
        <v>10</v>
      </c>
      <c r="I191" s="4" t="s">
        <v>442</v>
      </c>
      <c r="J191" s="4" t="s">
        <v>178</v>
      </c>
      <c r="K191" s="4" t="s">
        <v>179</v>
      </c>
      <c r="L191" s="4" t="s">
        <v>12</v>
      </c>
      <c r="M191" s="4">
        <v>7173136</v>
      </c>
      <c r="N191" s="4">
        <v>7729981</v>
      </c>
      <c r="O191" s="4">
        <v>1447393</v>
      </c>
      <c r="P191" s="4">
        <v>2605761</v>
      </c>
      <c r="Q191" s="4">
        <v>5124220</v>
      </c>
      <c r="R191" s="4">
        <v>574287</v>
      </c>
      <c r="S191" s="4"/>
      <c r="T191" s="18">
        <f t="shared" si="9"/>
        <v>4.9559007125224452</v>
      </c>
      <c r="U191" s="18">
        <f t="shared" si="10"/>
        <v>0.33709798251768019</v>
      </c>
      <c r="V191" s="18"/>
      <c r="W191" s="18">
        <f t="shared" si="11"/>
        <v>0.11207305697257339</v>
      </c>
      <c r="X191" s="20">
        <f t="shared" si="12"/>
        <v>7.4293455572529865E-2</v>
      </c>
    </row>
    <row r="192" spans="1:24" s="3" customFormat="1" ht="11.25" customHeight="1" x14ac:dyDescent="0.2">
      <c r="A192" s="2">
        <v>30923</v>
      </c>
      <c r="B192" s="4" t="s">
        <v>19</v>
      </c>
      <c r="C192" s="4" t="s">
        <v>9</v>
      </c>
      <c r="D192" s="4">
        <v>900414376</v>
      </c>
      <c r="E192" s="4" t="s">
        <v>49</v>
      </c>
      <c r="F192" s="4" t="s">
        <v>959</v>
      </c>
      <c r="G192" s="4" t="s">
        <v>74</v>
      </c>
      <c r="H192" s="4" t="s">
        <v>10</v>
      </c>
      <c r="I192" s="4" t="s">
        <v>960</v>
      </c>
      <c r="J192" s="4" t="s">
        <v>11</v>
      </c>
      <c r="K192" s="4" t="s">
        <v>11</v>
      </c>
      <c r="L192" s="4" t="s">
        <v>12</v>
      </c>
      <c r="M192" s="4">
        <v>13944100</v>
      </c>
      <c r="N192" s="4">
        <v>16487405</v>
      </c>
      <c r="O192" s="4">
        <v>4336768</v>
      </c>
      <c r="P192" s="4">
        <v>10622186</v>
      </c>
      <c r="Q192" s="4">
        <v>5865219</v>
      </c>
      <c r="R192" s="4">
        <v>670764</v>
      </c>
      <c r="S192" s="4">
        <v>467177</v>
      </c>
      <c r="T192" s="18">
        <f t="shared" si="9"/>
        <v>3.2153207181015908</v>
      </c>
      <c r="U192" s="18">
        <f t="shared" si="10"/>
        <v>0.64426063410221313</v>
      </c>
      <c r="V192" s="18">
        <f>R192/S192</f>
        <v>1.4357812991649845</v>
      </c>
      <c r="W192" s="18">
        <f t="shared" si="11"/>
        <v>0.11436299309539848</v>
      </c>
      <c r="X192" s="20">
        <f t="shared" si="12"/>
        <v>4.0683418645930031E-2</v>
      </c>
    </row>
    <row r="193" spans="1:24" s="3" customFormat="1" ht="11.25" customHeight="1" x14ac:dyDescent="0.2">
      <c r="A193" s="2">
        <v>21031</v>
      </c>
      <c r="B193" s="4" t="s">
        <v>19</v>
      </c>
      <c r="C193" s="4" t="s">
        <v>9</v>
      </c>
      <c r="D193" s="4">
        <v>900027619</v>
      </c>
      <c r="E193" s="4" t="s">
        <v>49</v>
      </c>
      <c r="F193" s="4" t="s">
        <v>755</v>
      </c>
      <c r="G193" s="4" t="s">
        <v>74</v>
      </c>
      <c r="H193" s="4" t="s">
        <v>10</v>
      </c>
      <c r="I193" s="4" t="s">
        <v>756</v>
      </c>
      <c r="J193" s="4" t="s">
        <v>11</v>
      </c>
      <c r="K193" s="4" t="s">
        <v>11</v>
      </c>
      <c r="L193" s="4" t="s">
        <v>12</v>
      </c>
      <c r="M193" s="4">
        <v>3451533</v>
      </c>
      <c r="N193" s="4">
        <v>9860837</v>
      </c>
      <c r="O193" s="4">
        <v>97578</v>
      </c>
      <c r="P193" s="4">
        <v>1249677</v>
      </c>
      <c r="Q193" s="4">
        <v>8611160</v>
      </c>
      <c r="R193" s="4">
        <v>987827</v>
      </c>
      <c r="S193" s="4">
        <v>247230</v>
      </c>
      <c r="T193" s="18">
        <f t="shared" si="9"/>
        <v>35.372040828875363</v>
      </c>
      <c r="U193" s="18">
        <f t="shared" si="10"/>
        <v>0.1267313312247226</v>
      </c>
      <c r="V193" s="18">
        <f>R193/S193</f>
        <v>3.9955790154916473</v>
      </c>
      <c r="W193" s="18">
        <f t="shared" si="11"/>
        <v>0.11471474226468908</v>
      </c>
      <c r="X193" s="20">
        <f t="shared" si="12"/>
        <v>0.10017679026638408</v>
      </c>
    </row>
    <row r="194" spans="1:24" s="3" customFormat="1" ht="11.25" customHeight="1" x14ac:dyDescent="0.2">
      <c r="A194" s="2">
        <v>21843</v>
      </c>
      <c r="B194" s="4" t="s">
        <v>19</v>
      </c>
      <c r="C194" s="4" t="s">
        <v>9</v>
      </c>
      <c r="D194" s="4">
        <v>900068178</v>
      </c>
      <c r="E194" s="4" t="s">
        <v>49</v>
      </c>
      <c r="F194" s="4" t="s">
        <v>767</v>
      </c>
      <c r="G194" s="4" t="s">
        <v>74</v>
      </c>
      <c r="H194" s="4" t="s">
        <v>10</v>
      </c>
      <c r="I194" s="4" t="s">
        <v>768</v>
      </c>
      <c r="J194" s="4" t="s">
        <v>11</v>
      </c>
      <c r="K194" s="4" t="s">
        <v>11</v>
      </c>
      <c r="L194" s="4" t="s">
        <v>12</v>
      </c>
      <c r="M194" s="4">
        <v>4254966</v>
      </c>
      <c r="N194" s="4">
        <v>4452480</v>
      </c>
      <c r="O194" s="4">
        <v>1484025</v>
      </c>
      <c r="P194" s="4">
        <v>2329239</v>
      </c>
      <c r="Q194" s="4">
        <v>2123241</v>
      </c>
      <c r="R194" s="4">
        <v>244390</v>
      </c>
      <c r="S194" s="4"/>
      <c r="T194" s="18">
        <f t="shared" si="9"/>
        <v>2.8671794612624448</v>
      </c>
      <c r="U194" s="18">
        <f t="shared" si="10"/>
        <v>0.52313295062526954</v>
      </c>
      <c r="V194" s="18"/>
      <c r="W194" s="18">
        <f t="shared" si="11"/>
        <v>0.1151023364752282</v>
      </c>
      <c r="X194" s="20">
        <f t="shared" si="12"/>
        <v>5.488851157107949E-2</v>
      </c>
    </row>
    <row r="195" spans="1:24" s="3" customFormat="1" ht="11.25" customHeight="1" x14ac:dyDescent="0.2">
      <c r="A195" s="2">
        <v>18543</v>
      </c>
      <c r="B195" s="4" t="s">
        <v>19</v>
      </c>
      <c r="C195" s="4" t="s">
        <v>9</v>
      </c>
      <c r="D195" s="4">
        <v>890331634</v>
      </c>
      <c r="E195" s="4" t="s">
        <v>49</v>
      </c>
      <c r="F195" s="4" t="s">
        <v>722</v>
      </c>
      <c r="G195" s="4" t="s">
        <v>74</v>
      </c>
      <c r="H195" s="4" t="s">
        <v>75</v>
      </c>
      <c r="I195" s="4" t="s">
        <v>723</v>
      </c>
      <c r="J195" s="4" t="s">
        <v>178</v>
      </c>
      <c r="K195" s="4" t="s">
        <v>179</v>
      </c>
      <c r="L195" s="4" t="s">
        <v>12</v>
      </c>
      <c r="M195" s="4">
        <v>23860681</v>
      </c>
      <c r="N195" s="4">
        <v>28784840</v>
      </c>
      <c r="O195" s="4">
        <v>97578</v>
      </c>
      <c r="P195" s="4">
        <v>7334711</v>
      </c>
      <c r="Q195" s="4">
        <v>21450129</v>
      </c>
      <c r="R195" s="4">
        <v>2478280</v>
      </c>
      <c r="S195" s="4"/>
      <c r="T195" s="18">
        <f t="shared" si="9"/>
        <v>244.52930988542499</v>
      </c>
      <c r="U195" s="18">
        <f t="shared" si="10"/>
        <v>0.25481159527028813</v>
      </c>
      <c r="V195" s="18"/>
      <c r="W195" s="18">
        <f t="shared" si="11"/>
        <v>0.11553683430062356</v>
      </c>
      <c r="X195" s="20">
        <f t="shared" si="12"/>
        <v>8.609670924000272E-2</v>
      </c>
    </row>
    <row r="196" spans="1:24" s="3" customFormat="1" ht="11.25" customHeight="1" x14ac:dyDescent="0.2">
      <c r="A196" s="2">
        <v>23697</v>
      </c>
      <c r="B196" s="4" t="s">
        <v>19</v>
      </c>
      <c r="C196" s="4" t="s">
        <v>9</v>
      </c>
      <c r="D196" s="4">
        <v>900141567</v>
      </c>
      <c r="E196" s="4" t="s">
        <v>49</v>
      </c>
      <c r="F196" s="4" t="s">
        <v>814</v>
      </c>
      <c r="G196" s="4" t="s">
        <v>74</v>
      </c>
      <c r="H196" s="4" t="s">
        <v>10</v>
      </c>
      <c r="I196" s="4" t="s">
        <v>815</v>
      </c>
      <c r="J196" s="4" t="s">
        <v>13</v>
      </c>
      <c r="K196" s="4" t="s">
        <v>103</v>
      </c>
      <c r="L196" s="4" t="s">
        <v>12</v>
      </c>
      <c r="M196" s="4">
        <v>7617833</v>
      </c>
      <c r="N196" s="4">
        <v>8237921</v>
      </c>
      <c r="O196" s="4">
        <v>3170245</v>
      </c>
      <c r="P196" s="4">
        <v>4025088</v>
      </c>
      <c r="Q196" s="4">
        <v>4212833</v>
      </c>
      <c r="R196" s="4">
        <v>494863</v>
      </c>
      <c r="S196" s="4">
        <v>66005</v>
      </c>
      <c r="T196" s="18">
        <f t="shared" si="9"/>
        <v>2.4029161784026156</v>
      </c>
      <c r="U196" s="18">
        <f t="shared" si="10"/>
        <v>0.48860483124322263</v>
      </c>
      <c r="V196" s="18">
        <f>R196/S196</f>
        <v>7.4973562608893269</v>
      </c>
      <c r="W196" s="18">
        <f t="shared" si="11"/>
        <v>0.11746561043364406</v>
      </c>
      <c r="X196" s="20">
        <f t="shared" si="12"/>
        <v>6.0071345670831271E-2</v>
      </c>
    </row>
    <row r="197" spans="1:24" s="3" customFormat="1" ht="11.25" customHeight="1" x14ac:dyDescent="0.2">
      <c r="A197" s="2">
        <v>2259</v>
      </c>
      <c r="B197" s="4" t="s">
        <v>21</v>
      </c>
      <c r="C197" s="4" t="s">
        <v>9</v>
      </c>
      <c r="D197" s="4">
        <v>860072122</v>
      </c>
      <c r="E197" s="4" t="s">
        <v>49</v>
      </c>
      <c r="F197" s="4" t="s">
        <v>157</v>
      </c>
      <c r="G197" s="4" t="s">
        <v>74</v>
      </c>
      <c r="H197" s="4" t="s">
        <v>10</v>
      </c>
      <c r="I197" s="4" t="s">
        <v>158</v>
      </c>
      <c r="J197" s="4" t="s">
        <v>11</v>
      </c>
      <c r="K197" s="4" t="s">
        <v>11</v>
      </c>
      <c r="L197" s="4" t="s">
        <v>12</v>
      </c>
      <c r="M197" s="4">
        <v>3354358</v>
      </c>
      <c r="N197" s="4">
        <v>3437608</v>
      </c>
      <c r="O197" s="4">
        <v>980403</v>
      </c>
      <c r="P197" s="4">
        <v>1303651</v>
      </c>
      <c r="Q197" s="4">
        <v>2133957</v>
      </c>
      <c r="R197" s="4">
        <v>253588</v>
      </c>
      <c r="S197" s="4"/>
      <c r="T197" s="18">
        <f t="shared" si="9"/>
        <v>3.4214073192350494</v>
      </c>
      <c r="U197" s="18">
        <f t="shared" si="10"/>
        <v>0.37923201249240751</v>
      </c>
      <c r="V197" s="18"/>
      <c r="W197" s="18">
        <f t="shared" si="11"/>
        <v>0.11883463443733872</v>
      </c>
      <c r="X197" s="20">
        <f t="shared" si="12"/>
        <v>7.3768736865867199E-2</v>
      </c>
    </row>
    <row r="198" spans="1:24" s="3" customFormat="1" ht="11.25" customHeight="1" x14ac:dyDescent="0.2">
      <c r="A198" s="2">
        <v>24675</v>
      </c>
      <c r="B198" s="4" t="s">
        <v>19</v>
      </c>
      <c r="C198" s="4" t="s">
        <v>9</v>
      </c>
      <c r="D198" s="4">
        <v>900180069</v>
      </c>
      <c r="E198" s="4" t="s">
        <v>49</v>
      </c>
      <c r="F198" s="4" t="s">
        <v>834</v>
      </c>
      <c r="G198" s="4" t="s">
        <v>74</v>
      </c>
      <c r="H198" s="4" t="s">
        <v>14</v>
      </c>
      <c r="I198" s="4" t="s">
        <v>835</v>
      </c>
      <c r="J198" s="4" t="s">
        <v>11</v>
      </c>
      <c r="K198" s="4" t="s">
        <v>11</v>
      </c>
      <c r="L198" s="4" t="s">
        <v>12</v>
      </c>
      <c r="M198" s="4">
        <v>5338242</v>
      </c>
      <c r="N198" s="4">
        <v>6006424</v>
      </c>
      <c r="O198" s="4">
        <v>2057884</v>
      </c>
      <c r="P198" s="4">
        <v>2474046</v>
      </c>
      <c r="Q198" s="4">
        <v>3532378</v>
      </c>
      <c r="R198" s="4">
        <v>420206</v>
      </c>
      <c r="S198" s="4">
        <v>91768</v>
      </c>
      <c r="T198" s="18">
        <f t="shared" si="9"/>
        <v>2.5940441735297033</v>
      </c>
      <c r="U198" s="18">
        <f t="shared" si="10"/>
        <v>0.41189999240812836</v>
      </c>
      <c r="V198" s="18">
        <f>R198/S198</f>
        <v>4.5790035742306685</v>
      </c>
      <c r="W198" s="18">
        <f t="shared" si="11"/>
        <v>0.11895839007037186</v>
      </c>
      <c r="X198" s="20">
        <f t="shared" si="12"/>
        <v>6.9959430103502515E-2</v>
      </c>
    </row>
    <row r="199" spans="1:24" s="3" customFormat="1" ht="11.25" customHeight="1" x14ac:dyDescent="0.2">
      <c r="A199" s="2">
        <v>11871</v>
      </c>
      <c r="B199" s="4" t="s">
        <v>19</v>
      </c>
      <c r="C199" s="4" t="s">
        <v>9</v>
      </c>
      <c r="D199" s="4">
        <v>830083335</v>
      </c>
      <c r="E199" s="4" t="s">
        <v>49</v>
      </c>
      <c r="F199" s="4" t="s">
        <v>578</v>
      </c>
      <c r="G199" s="4" t="s">
        <v>74</v>
      </c>
      <c r="H199" s="4" t="s">
        <v>14</v>
      </c>
      <c r="I199" s="4" t="s">
        <v>579</v>
      </c>
      <c r="J199" s="4" t="s">
        <v>11</v>
      </c>
      <c r="K199" s="4" t="s">
        <v>11</v>
      </c>
      <c r="L199" s="4" t="s">
        <v>12</v>
      </c>
      <c r="M199" s="4">
        <v>21451538</v>
      </c>
      <c r="N199" s="4">
        <v>23951008</v>
      </c>
      <c r="O199" s="4">
        <v>2057884</v>
      </c>
      <c r="P199" s="4">
        <v>10599981</v>
      </c>
      <c r="Q199" s="4">
        <v>13351027</v>
      </c>
      <c r="R199" s="4">
        <v>1619540</v>
      </c>
      <c r="S199" s="4">
        <v>3376901</v>
      </c>
      <c r="T199" s="18">
        <f t="shared" si="9"/>
        <v>10.4240754094983</v>
      </c>
      <c r="U199" s="18">
        <f t="shared" si="10"/>
        <v>0.44256930647762299</v>
      </c>
      <c r="V199" s="18">
        <f>R199/S199</f>
        <v>0.47959356818574189</v>
      </c>
      <c r="W199" s="18">
        <f t="shared" si="11"/>
        <v>0.12130452586156855</v>
      </c>
      <c r="X199" s="20">
        <f t="shared" si="12"/>
        <v>6.7618865978417278E-2</v>
      </c>
    </row>
    <row r="200" spans="1:24" s="3" customFormat="1" ht="11.25" customHeight="1" x14ac:dyDescent="0.2">
      <c r="A200" s="2">
        <v>4043</v>
      </c>
      <c r="B200" s="4" t="s">
        <v>19</v>
      </c>
      <c r="C200" s="4" t="s">
        <v>9</v>
      </c>
      <c r="D200" s="4">
        <v>800216624</v>
      </c>
      <c r="E200" s="4" t="s">
        <v>49</v>
      </c>
      <c r="F200" s="4" t="s">
        <v>398</v>
      </c>
      <c r="G200" s="4" t="s">
        <v>78</v>
      </c>
      <c r="H200" s="4" t="s">
        <v>10</v>
      </c>
      <c r="I200" s="4" t="s">
        <v>399</v>
      </c>
      <c r="J200" s="4" t="s">
        <v>13</v>
      </c>
      <c r="K200" s="4" t="s">
        <v>325</v>
      </c>
      <c r="L200" s="4" t="s">
        <v>12</v>
      </c>
      <c r="M200" s="4">
        <v>2386672</v>
      </c>
      <c r="N200" s="4">
        <v>3274736</v>
      </c>
      <c r="O200" s="4">
        <v>1237036</v>
      </c>
      <c r="P200" s="4">
        <v>1237036</v>
      </c>
      <c r="Q200" s="4">
        <v>2037700</v>
      </c>
      <c r="R200" s="4">
        <v>247981</v>
      </c>
      <c r="S200" s="4">
        <v>104110</v>
      </c>
      <c r="T200" s="18">
        <f t="shared" si="9"/>
        <v>1.9293472461593681</v>
      </c>
      <c r="U200" s="18">
        <f t="shared" si="10"/>
        <v>0.37775136682773819</v>
      </c>
      <c r="V200" s="18">
        <f>R200/S200</f>
        <v>2.3819133608683125</v>
      </c>
      <c r="W200" s="18">
        <f t="shared" si="11"/>
        <v>0.12169652058693625</v>
      </c>
      <c r="X200" s="20">
        <f t="shared" si="12"/>
        <v>7.5725493597041102E-2</v>
      </c>
    </row>
    <row r="201" spans="1:24" s="3" customFormat="1" ht="11.25" customHeight="1" x14ac:dyDescent="0.2">
      <c r="A201" s="2">
        <v>3719</v>
      </c>
      <c r="B201" s="4" t="s">
        <v>19</v>
      </c>
      <c r="C201" s="4" t="s">
        <v>9</v>
      </c>
      <c r="D201" s="4">
        <v>800200388</v>
      </c>
      <c r="E201" s="4" t="s">
        <v>49</v>
      </c>
      <c r="F201" s="4" t="s">
        <v>380</v>
      </c>
      <c r="G201" s="4" t="s">
        <v>74</v>
      </c>
      <c r="H201" s="4" t="s">
        <v>10</v>
      </c>
      <c r="I201" s="4" t="s">
        <v>381</v>
      </c>
      <c r="J201" s="4" t="s">
        <v>178</v>
      </c>
      <c r="K201" s="4" t="s">
        <v>179</v>
      </c>
      <c r="L201" s="4" t="s">
        <v>12</v>
      </c>
      <c r="M201" s="4">
        <v>2900131</v>
      </c>
      <c r="N201" s="4">
        <v>3827962</v>
      </c>
      <c r="O201" s="4">
        <v>770818</v>
      </c>
      <c r="P201" s="4">
        <v>779175</v>
      </c>
      <c r="Q201" s="4">
        <v>3048787</v>
      </c>
      <c r="R201" s="4">
        <v>371590</v>
      </c>
      <c r="S201" s="4">
        <v>28468</v>
      </c>
      <c r="T201" s="18">
        <f t="shared" si="9"/>
        <v>3.7624069495004009</v>
      </c>
      <c r="U201" s="18">
        <f t="shared" si="10"/>
        <v>0.20354825883851513</v>
      </c>
      <c r="V201" s="18">
        <f>R201/S201</f>
        <v>13.052901503442461</v>
      </c>
      <c r="W201" s="18">
        <f t="shared" si="11"/>
        <v>0.12188125966162937</v>
      </c>
      <c r="X201" s="20">
        <f t="shared" si="12"/>
        <v>9.7072541472459764E-2</v>
      </c>
    </row>
    <row r="202" spans="1:24" s="3" customFormat="1" ht="11.25" customHeight="1" x14ac:dyDescent="0.2">
      <c r="A202" s="2">
        <v>25551</v>
      </c>
      <c r="B202" s="4" t="s">
        <v>19</v>
      </c>
      <c r="C202" s="4" t="s">
        <v>9</v>
      </c>
      <c r="D202" s="4">
        <v>900214324</v>
      </c>
      <c r="E202" s="4" t="s">
        <v>49</v>
      </c>
      <c r="F202" s="4" t="s">
        <v>850</v>
      </c>
      <c r="G202" s="4" t="s">
        <v>74</v>
      </c>
      <c r="H202" s="4" t="s">
        <v>10</v>
      </c>
      <c r="I202" s="4" t="s">
        <v>851</v>
      </c>
      <c r="J202" s="4" t="s">
        <v>13</v>
      </c>
      <c r="K202" s="4" t="s">
        <v>103</v>
      </c>
      <c r="L202" s="4" t="s">
        <v>12</v>
      </c>
      <c r="M202" s="4">
        <v>5570727</v>
      </c>
      <c r="N202" s="4">
        <v>7152017</v>
      </c>
      <c r="O202" s="4">
        <v>4336768</v>
      </c>
      <c r="P202" s="4">
        <v>1729898</v>
      </c>
      <c r="Q202" s="4">
        <v>5422119</v>
      </c>
      <c r="R202" s="4">
        <v>668659</v>
      </c>
      <c r="S202" s="4">
        <v>76356</v>
      </c>
      <c r="T202" s="18">
        <f t="shared" si="9"/>
        <v>1.2845342430123077</v>
      </c>
      <c r="U202" s="18">
        <f t="shared" si="10"/>
        <v>0.2418755436403465</v>
      </c>
      <c r="V202" s="18">
        <f>R202/S202</f>
        <v>8.7571245219760065</v>
      </c>
      <c r="W202" s="18">
        <f t="shared" si="11"/>
        <v>0.12332060583694308</v>
      </c>
      <c r="X202" s="20">
        <f t="shared" si="12"/>
        <v>9.3492367258075595E-2</v>
      </c>
    </row>
    <row r="203" spans="1:24" s="3" customFormat="1" ht="11.25" customHeight="1" x14ac:dyDescent="0.2">
      <c r="A203" s="2">
        <v>3849</v>
      </c>
      <c r="B203" s="4" t="s">
        <v>21</v>
      </c>
      <c r="C203" s="4" t="s">
        <v>9</v>
      </c>
      <c r="D203" s="4">
        <v>900334095</v>
      </c>
      <c r="E203" s="4" t="s">
        <v>49</v>
      </c>
      <c r="F203" s="4" t="s">
        <v>211</v>
      </c>
      <c r="G203" s="4" t="s">
        <v>74</v>
      </c>
      <c r="H203" s="4" t="s">
        <v>105</v>
      </c>
      <c r="I203" s="4" t="s">
        <v>212</v>
      </c>
      <c r="J203" s="4" t="s">
        <v>11</v>
      </c>
      <c r="K203" s="4" t="s">
        <v>11</v>
      </c>
      <c r="L203" s="4" t="s">
        <v>12</v>
      </c>
      <c r="M203" s="4">
        <v>31916582</v>
      </c>
      <c r="N203" s="4">
        <v>32640147</v>
      </c>
      <c r="O203" s="4">
        <v>20793511</v>
      </c>
      <c r="P203" s="4">
        <v>21427854</v>
      </c>
      <c r="Q203" s="4">
        <v>11212293</v>
      </c>
      <c r="R203" s="4">
        <v>1386233</v>
      </c>
      <c r="S203" s="4"/>
      <c r="T203" s="18">
        <f t="shared" si="9"/>
        <v>1.5349299115478863</v>
      </c>
      <c r="U203" s="18">
        <f t="shared" si="10"/>
        <v>0.65648766839193462</v>
      </c>
      <c r="V203" s="18"/>
      <c r="W203" s="18">
        <f t="shared" si="11"/>
        <v>0.12363510300702987</v>
      </c>
      <c r="X203" s="20">
        <f t="shared" si="12"/>
        <v>4.2470182502548165E-2</v>
      </c>
    </row>
    <row r="204" spans="1:24" s="3" customFormat="1" ht="11.25" customHeight="1" x14ac:dyDescent="0.2">
      <c r="A204" s="2">
        <v>11497</v>
      </c>
      <c r="B204" s="4" t="s">
        <v>19</v>
      </c>
      <c r="C204" s="4" t="s">
        <v>9</v>
      </c>
      <c r="D204" s="4">
        <v>830069247</v>
      </c>
      <c r="E204" s="4" t="s">
        <v>49</v>
      </c>
      <c r="F204" s="4" t="s">
        <v>566</v>
      </c>
      <c r="G204" s="4" t="s">
        <v>78</v>
      </c>
      <c r="H204" s="4" t="s">
        <v>10</v>
      </c>
      <c r="I204" s="4" t="s">
        <v>567</v>
      </c>
      <c r="J204" s="4" t="s">
        <v>11</v>
      </c>
      <c r="K204" s="4" t="s">
        <v>11</v>
      </c>
      <c r="L204" s="4" t="s">
        <v>12</v>
      </c>
      <c r="M204" s="4">
        <v>5127683</v>
      </c>
      <c r="N204" s="4">
        <v>9789721</v>
      </c>
      <c r="O204" s="4">
        <v>774590</v>
      </c>
      <c r="P204" s="4">
        <v>1267309</v>
      </c>
      <c r="Q204" s="4">
        <v>8522412</v>
      </c>
      <c r="R204" s="4">
        <v>1065640</v>
      </c>
      <c r="S204" s="4">
        <v>177816</v>
      </c>
      <c r="T204" s="18">
        <f t="shared" ref="T204:T267" si="15">M204/O204</f>
        <v>6.6198672846279969</v>
      </c>
      <c r="U204" s="18">
        <f t="shared" ref="U204:U267" si="16">P204/N204</f>
        <v>0.12945302527007665</v>
      </c>
      <c r="V204" s="18">
        <f>R204/S204</f>
        <v>5.9929365186484906</v>
      </c>
      <c r="W204" s="18">
        <f t="shared" ref="W204:W267" si="17">R204/Q204</f>
        <v>0.12503971880261128</v>
      </c>
      <c r="X204" s="20">
        <f t="shared" ref="X204:X267" si="18">R204/N204</f>
        <v>0.10885294892469356</v>
      </c>
    </row>
    <row r="205" spans="1:24" s="3" customFormat="1" ht="11.25" customHeight="1" x14ac:dyDescent="0.2">
      <c r="A205" s="2">
        <v>8259</v>
      </c>
      <c r="B205" s="4" t="s">
        <v>19</v>
      </c>
      <c r="C205" s="4" t="s">
        <v>9</v>
      </c>
      <c r="D205" s="4">
        <v>811038520</v>
      </c>
      <c r="E205" s="4" t="s">
        <v>49</v>
      </c>
      <c r="F205" s="4" t="s">
        <v>479</v>
      </c>
      <c r="G205" s="4" t="s">
        <v>74</v>
      </c>
      <c r="H205" s="4" t="s">
        <v>10</v>
      </c>
      <c r="I205" s="4" t="s">
        <v>480</v>
      </c>
      <c r="J205" s="4" t="s">
        <v>13</v>
      </c>
      <c r="K205" s="4" t="s">
        <v>185</v>
      </c>
      <c r="L205" s="4" t="s">
        <v>12</v>
      </c>
      <c r="M205" s="4">
        <v>7765639</v>
      </c>
      <c r="N205" s="4">
        <v>8486774</v>
      </c>
      <c r="O205" s="4">
        <v>1947883</v>
      </c>
      <c r="P205" s="4">
        <v>3019692</v>
      </c>
      <c r="Q205" s="4">
        <v>5467082</v>
      </c>
      <c r="R205" s="4">
        <v>686139</v>
      </c>
      <c r="S205" s="4"/>
      <c r="T205" s="18">
        <f t="shared" si="15"/>
        <v>3.9867071071517128</v>
      </c>
      <c r="U205" s="18">
        <f t="shared" si="16"/>
        <v>0.35581152508597497</v>
      </c>
      <c r="V205" s="18"/>
      <c r="W205" s="18">
        <f t="shared" si="17"/>
        <v>0.1255036964874498</v>
      </c>
      <c r="X205" s="20">
        <f t="shared" si="18"/>
        <v>8.0848034836322968E-2</v>
      </c>
    </row>
    <row r="206" spans="1:24" s="3" customFormat="1" ht="11.25" customHeight="1" x14ac:dyDescent="0.2">
      <c r="A206" s="2">
        <v>1035</v>
      </c>
      <c r="B206" s="4" t="s">
        <v>28</v>
      </c>
      <c r="C206" s="4" t="s">
        <v>9</v>
      </c>
      <c r="D206" s="4">
        <v>830021108</v>
      </c>
      <c r="E206" s="4" t="s">
        <v>49</v>
      </c>
      <c r="F206" s="4" t="s">
        <v>1116</v>
      </c>
      <c r="G206" s="4" t="s">
        <v>74</v>
      </c>
      <c r="H206" s="4" t="s">
        <v>75</v>
      </c>
      <c r="I206" s="4" t="s">
        <v>1117</v>
      </c>
      <c r="J206" s="4" t="s">
        <v>11</v>
      </c>
      <c r="K206" s="4" t="s">
        <v>11</v>
      </c>
      <c r="L206" s="4" t="s">
        <v>12</v>
      </c>
      <c r="M206" s="4">
        <v>8969264</v>
      </c>
      <c r="N206" s="4">
        <v>14295705</v>
      </c>
      <c r="O206" s="4">
        <v>2827249</v>
      </c>
      <c r="P206" s="4">
        <v>4722761</v>
      </c>
      <c r="Q206" s="4">
        <v>9572944</v>
      </c>
      <c r="R206" s="4">
        <v>1206019</v>
      </c>
      <c r="S206" s="4">
        <v>782519</v>
      </c>
      <c r="T206" s="18">
        <f t="shared" si="15"/>
        <v>3.1724351127191133</v>
      </c>
      <c r="U206" s="18">
        <f t="shared" si="16"/>
        <v>0.33036223117362873</v>
      </c>
      <c r="V206" s="18">
        <f>R206/S206</f>
        <v>1.5412009165272664</v>
      </c>
      <c r="W206" s="18">
        <f t="shared" si="17"/>
        <v>0.12598203854530018</v>
      </c>
      <c r="X206" s="20">
        <f t="shared" si="18"/>
        <v>8.4362331203672716E-2</v>
      </c>
    </row>
    <row r="207" spans="1:24" s="3" customFormat="1" ht="11.25" customHeight="1" x14ac:dyDescent="0.2">
      <c r="A207" s="2">
        <v>3583</v>
      </c>
      <c r="B207" s="4" t="s">
        <v>19</v>
      </c>
      <c r="C207" s="4" t="s">
        <v>9</v>
      </c>
      <c r="D207" s="4">
        <v>800193265</v>
      </c>
      <c r="E207" s="4" t="s">
        <v>49</v>
      </c>
      <c r="F207" s="4" t="s">
        <v>376</v>
      </c>
      <c r="G207" s="4" t="s">
        <v>74</v>
      </c>
      <c r="H207" s="4" t="s">
        <v>10</v>
      </c>
      <c r="I207" s="4" t="s">
        <v>377</v>
      </c>
      <c r="J207" s="4" t="s">
        <v>11</v>
      </c>
      <c r="K207" s="4" t="s">
        <v>11</v>
      </c>
      <c r="L207" s="4" t="s">
        <v>12</v>
      </c>
      <c r="M207" s="4">
        <v>2548792</v>
      </c>
      <c r="N207" s="4">
        <v>3814319</v>
      </c>
      <c r="O207" s="4">
        <v>546068</v>
      </c>
      <c r="P207" s="4">
        <v>1660175</v>
      </c>
      <c r="Q207" s="4">
        <v>2154144</v>
      </c>
      <c r="R207" s="4">
        <v>271482</v>
      </c>
      <c r="S207" s="4"/>
      <c r="T207" s="18">
        <f t="shared" si="15"/>
        <v>4.6675359112784491</v>
      </c>
      <c r="U207" s="18">
        <f t="shared" si="16"/>
        <v>0.43524807442691604</v>
      </c>
      <c r="V207" s="18"/>
      <c r="W207" s="18">
        <f t="shared" si="17"/>
        <v>0.12602778644324614</v>
      </c>
      <c r="X207" s="20">
        <f t="shared" si="18"/>
        <v>7.1174435069536662E-2</v>
      </c>
    </row>
    <row r="208" spans="1:24" s="3" customFormat="1" ht="11.25" customHeight="1" x14ac:dyDescent="0.2">
      <c r="A208" s="2">
        <v>5027</v>
      </c>
      <c r="B208" s="4" t="s">
        <v>21</v>
      </c>
      <c r="C208" s="4" t="s">
        <v>9</v>
      </c>
      <c r="D208" s="4">
        <v>900824185</v>
      </c>
      <c r="E208" s="4" t="s">
        <v>49</v>
      </c>
      <c r="F208" s="4" t="s">
        <v>248</v>
      </c>
      <c r="G208" s="4" t="s">
        <v>74</v>
      </c>
      <c r="H208" s="4" t="s">
        <v>10</v>
      </c>
      <c r="I208" s="4" t="s">
        <v>249</v>
      </c>
      <c r="J208" s="4" t="s">
        <v>11</v>
      </c>
      <c r="K208" s="4" t="s">
        <v>11</v>
      </c>
      <c r="L208" s="4" t="s">
        <v>12</v>
      </c>
      <c r="M208" s="4">
        <v>790004152</v>
      </c>
      <c r="N208" s="4">
        <v>895489952</v>
      </c>
      <c r="O208" s="4">
        <v>472145334</v>
      </c>
      <c r="P208" s="4">
        <v>505844289</v>
      </c>
      <c r="Q208" s="4">
        <v>389645663</v>
      </c>
      <c r="R208" s="4">
        <v>49164800</v>
      </c>
      <c r="S208" s="4">
        <v>0</v>
      </c>
      <c r="T208" s="18">
        <f t="shared" si="15"/>
        <v>1.6732224065567065</v>
      </c>
      <c r="U208" s="18">
        <f t="shared" si="16"/>
        <v>0.56487991615119759</v>
      </c>
      <c r="V208" s="18"/>
      <c r="W208" s="18">
        <f t="shared" si="17"/>
        <v>0.12617822978309398</v>
      </c>
      <c r="X208" s="20">
        <f t="shared" si="18"/>
        <v>5.4902681923113303E-2</v>
      </c>
    </row>
    <row r="209" spans="1:24" s="3" customFormat="1" ht="11.25" customHeight="1" x14ac:dyDescent="0.2">
      <c r="A209" s="2">
        <v>5943</v>
      </c>
      <c r="B209" s="4" t="s">
        <v>19</v>
      </c>
      <c r="C209" s="4" t="s">
        <v>9</v>
      </c>
      <c r="D209" s="4">
        <v>805000856</v>
      </c>
      <c r="E209" s="4" t="s">
        <v>49</v>
      </c>
      <c r="F209" s="4" t="s">
        <v>434</v>
      </c>
      <c r="G209" s="4" t="s">
        <v>78</v>
      </c>
      <c r="H209" s="4" t="s">
        <v>10</v>
      </c>
      <c r="I209" s="4" t="s">
        <v>435</v>
      </c>
      <c r="J209" s="4" t="s">
        <v>178</v>
      </c>
      <c r="K209" s="4" t="s">
        <v>436</v>
      </c>
      <c r="L209" s="4" t="s">
        <v>12</v>
      </c>
      <c r="M209" s="4">
        <v>3999577</v>
      </c>
      <c r="N209" s="4">
        <v>5602561</v>
      </c>
      <c r="O209" s="4">
        <v>1436526</v>
      </c>
      <c r="P209" s="4">
        <v>3764465</v>
      </c>
      <c r="Q209" s="4">
        <v>1838096</v>
      </c>
      <c r="R209" s="4">
        <v>233354</v>
      </c>
      <c r="S209" s="4">
        <v>161022</v>
      </c>
      <c r="T209" s="18">
        <f t="shared" si="15"/>
        <v>2.7842009124791338</v>
      </c>
      <c r="U209" s="18">
        <f t="shared" si="16"/>
        <v>0.67191861007849807</v>
      </c>
      <c r="V209" s="18">
        <f>R209/S209</f>
        <v>1.4492056986001913</v>
      </c>
      <c r="W209" s="18">
        <f t="shared" si="17"/>
        <v>0.12695419608116223</v>
      </c>
      <c r="X209" s="20">
        <f t="shared" si="18"/>
        <v>4.1651309106674611E-2</v>
      </c>
    </row>
    <row r="210" spans="1:24" s="3" customFormat="1" ht="11.25" customHeight="1" x14ac:dyDescent="0.2">
      <c r="A210" s="2">
        <v>1933</v>
      </c>
      <c r="B210" s="4" t="s">
        <v>19</v>
      </c>
      <c r="C210" s="4" t="s">
        <v>9</v>
      </c>
      <c r="D210" s="4">
        <v>800107853</v>
      </c>
      <c r="E210" s="4" t="s">
        <v>49</v>
      </c>
      <c r="F210" s="4" t="s">
        <v>342</v>
      </c>
      <c r="G210" s="4" t="s">
        <v>74</v>
      </c>
      <c r="H210" s="4" t="s">
        <v>10</v>
      </c>
      <c r="I210" s="4" t="s">
        <v>343</v>
      </c>
      <c r="J210" s="4" t="s">
        <v>11</v>
      </c>
      <c r="K210" s="4" t="s">
        <v>11</v>
      </c>
      <c r="L210" s="4" t="s">
        <v>12</v>
      </c>
      <c r="M210" s="4">
        <v>4498570</v>
      </c>
      <c r="N210" s="4">
        <v>6433495</v>
      </c>
      <c r="O210" s="4">
        <v>2566560</v>
      </c>
      <c r="P210" s="4">
        <v>3095318</v>
      </c>
      <c r="Q210" s="4">
        <v>3338177</v>
      </c>
      <c r="R210" s="4">
        <v>425144</v>
      </c>
      <c r="S210" s="4"/>
      <c r="T210" s="18">
        <f t="shared" si="15"/>
        <v>1.752762452465557</v>
      </c>
      <c r="U210" s="18">
        <f t="shared" si="16"/>
        <v>0.48112542249585954</v>
      </c>
      <c r="V210" s="18"/>
      <c r="W210" s="18">
        <f t="shared" si="17"/>
        <v>0.12735813589273426</v>
      </c>
      <c r="X210" s="20">
        <f t="shared" si="18"/>
        <v>6.6082898953057398E-2</v>
      </c>
    </row>
    <row r="211" spans="1:24" s="3" customFormat="1" ht="11.25" customHeight="1" x14ac:dyDescent="0.2">
      <c r="A211" s="2">
        <v>1163</v>
      </c>
      <c r="B211" s="4" t="s">
        <v>19</v>
      </c>
      <c r="C211" s="4" t="s">
        <v>9</v>
      </c>
      <c r="D211" s="4">
        <v>800062591</v>
      </c>
      <c r="E211" s="4" t="s">
        <v>49</v>
      </c>
      <c r="F211" s="4" t="s">
        <v>326</v>
      </c>
      <c r="G211" s="4" t="s">
        <v>74</v>
      </c>
      <c r="H211" s="4" t="s">
        <v>75</v>
      </c>
      <c r="I211" s="4" t="s">
        <v>327</v>
      </c>
      <c r="J211" s="4" t="s">
        <v>17</v>
      </c>
      <c r="K211" s="4" t="s">
        <v>18</v>
      </c>
      <c r="L211" s="4" t="s">
        <v>12</v>
      </c>
      <c r="M211" s="4">
        <v>47664580</v>
      </c>
      <c r="N211" s="4">
        <v>67531316</v>
      </c>
      <c r="O211" s="4">
        <v>12120361</v>
      </c>
      <c r="P211" s="4">
        <v>36749529</v>
      </c>
      <c r="Q211" s="4">
        <v>30781787</v>
      </c>
      <c r="R211" s="4">
        <v>3924210</v>
      </c>
      <c r="S211" s="4">
        <v>1735878</v>
      </c>
      <c r="T211" s="18">
        <f t="shared" si="15"/>
        <v>3.9326039876205008</v>
      </c>
      <c r="U211" s="18">
        <f t="shared" si="16"/>
        <v>0.54418499707602319</v>
      </c>
      <c r="V211" s="18">
        <f>R211/S211</f>
        <v>2.2606485017956333</v>
      </c>
      <c r="W211" s="18">
        <f t="shared" si="17"/>
        <v>0.12748480132098894</v>
      </c>
      <c r="X211" s="20">
        <f t="shared" si="18"/>
        <v>5.8109485086889172E-2</v>
      </c>
    </row>
    <row r="212" spans="1:24" s="3" customFormat="1" ht="11.25" customHeight="1" x14ac:dyDescent="0.2">
      <c r="A212" s="2">
        <v>455</v>
      </c>
      <c r="B212" s="4" t="s">
        <v>24</v>
      </c>
      <c r="C212" s="4" t="s">
        <v>9</v>
      </c>
      <c r="D212" s="4">
        <v>811035407</v>
      </c>
      <c r="E212" s="4" t="s">
        <v>49</v>
      </c>
      <c r="F212" s="4" t="s">
        <v>286</v>
      </c>
      <c r="G212" s="4" t="s">
        <v>74</v>
      </c>
      <c r="H212" s="4" t="s">
        <v>10</v>
      </c>
      <c r="I212" s="4" t="s">
        <v>287</v>
      </c>
      <c r="J212" s="4" t="s">
        <v>13</v>
      </c>
      <c r="K212" s="4" t="s">
        <v>103</v>
      </c>
      <c r="L212" s="4" t="s">
        <v>12</v>
      </c>
      <c r="M212" s="4">
        <v>64319598</v>
      </c>
      <c r="N212" s="4">
        <v>79706047</v>
      </c>
      <c r="O212" s="4">
        <v>29559470</v>
      </c>
      <c r="P212" s="4">
        <v>33501596</v>
      </c>
      <c r="Q212" s="4">
        <v>46204451</v>
      </c>
      <c r="R212" s="4">
        <v>5897210</v>
      </c>
      <c r="S212" s="4">
        <v>3162866</v>
      </c>
      <c r="T212" s="18">
        <f t="shared" si="15"/>
        <v>2.1759388108108841</v>
      </c>
      <c r="U212" s="18">
        <f t="shared" si="16"/>
        <v>0.42031435833218528</v>
      </c>
      <c r="V212" s="18">
        <f>R212/S212</f>
        <v>1.8645146522173244</v>
      </c>
      <c r="W212" s="18">
        <f t="shared" si="17"/>
        <v>0.12763294168347547</v>
      </c>
      <c r="X212" s="20">
        <f t="shared" si="18"/>
        <v>7.3986983697736264E-2</v>
      </c>
    </row>
    <row r="213" spans="1:24" s="3" customFormat="1" ht="11.25" customHeight="1" x14ac:dyDescent="0.2">
      <c r="A213" s="2">
        <v>22319</v>
      </c>
      <c r="B213" s="4" t="s">
        <v>19</v>
      </c>
      <c r="C213" s="4" t="s">
        <v>9</v>
      </c>
      <c r="D213" s="4">
        <v>900084822</v>
      </c>
      <c r="E213" s="4" t="s">
        <v>49</v>
      </c>
      <c r="F213" s="4" t="s">
        <v>783</v>
      </c>
      <c r="G213" s="4" t="s">
        <v>74</v>
      </c>
      <c r="H213" s="4" t="s">
        <v>10</v>
      </c>
      <c r="I213" s="4" t="s">
        <v>784</v>
      </c>
      <c r="J213" s="4" t="s">
        <v>11</v>
      </c>
      <c r="K213" s="4" t="s">
        <v>11</v>
      </c>
      <c r="L213" s="4" t="s">
        <v>12</v>
      </c>
      <c r="M213" s="4">
        <v>45149051</v>
      </c>
      <c r="N213" s="4">
        <v>46278647</v>
      </c>
      <c r="O213" s="4">
        <v>3170245</v>
      </c>
      <c r="P213" s="4">
        <v>29627771</v>
      </c>
      <c r="Q213" s="4">
        <v>16650876</v>
      </c>
      <c r="R213" s="4">
        <v>2136483</v>
      </c>
      <c r="S213" s="4">
        <v>3729888</v>
      </c>
      <c r="T213" s="18">
        <f t="shared" si="15"/>
        <v>14.241502155196207</v>
      </c>
      <c r="U213" s="18">
        <f t="shared" si="16"/>
        <v>0.64020391520953501</v>
      </c>
      <c r="V213" s="18">
        <f>R213/S213</f>
        <v>0.57280084549455645</v>
      </c>
      <c r="W213" s="18">
        <f t="shared" si="17"/>
        <v>0.12831054654421786</v>
      </c>
      <c r="X213" s="20">
        <f t="shared" si="18"/>
        <v>4.6165632283934319E-2</v>
      </c>
    </row>
    <row r="214" spans="1:24" s="3" customFormat="1" ht="11.25" customHeight="1" x14ac:dyDescent="0.2">
      <c r="A214" s="2">
        <v>19561</v>
      </c>
      <c r="B214" s="4" t="s">
        <v>19</v>
      </c>
      <c r="C214" s="4" t="s">
        <v>9</v>
      </c>
      <c r="D214" s="4">
        <v>890924197</v>
      </c>
      <c r="E214" s="4" t="s">
        <v>49</v>
      </c>
      <c r="F214" s="4" t="s">
        <v>734</v>
      </c>
      <c r="G214" s="4" t="s">
        <v>74</v>
      </c>
      <c r="H214" s="4" t="s">
        <v>10</v>
      </c>
      <c r="I214" s="4" t="s">
        <v>735</v>
      </c>
      <c r="J214" s="4" t="s">
        <v>13</v>
      </c>
      <c r="K214" s="4" t="s">
        <v>103</v>
      </c>
      <c r="L214" s="4" t="s">
        <v>12</v>
      </c>
      <c r="M214" s="4">
        <v>10998938</v>
      </c>
      <c r="N214" s="4">
        <v>15981412</v>
      </c>
      <c r="O214" s="4">
        <v>1484025</v>
      </c>
      <c r="P214" s="4">
        <v>3765402</v>
      </c>
      <c r="Q214" s="4">
        <v>12216010</v>
      </c>
      <c r="R214" s="4">
        <v>1609218</v>
      </c>
      <c r="S214" s="4">
        <v>322943</v>
      </c>
      <c r="T214" s="18">
        <f t="shared" si="15"/>
        <v>7.4115584306194302</v>
      </c>
      <c r="U214" s="18">
        <f t="shared" si="16"/>
        <v>0.2356113464817752</v>
      </c>
      <c r="V214" s="18">
        <f>R214/S214</f>
        <v>4.9829784203404319</v>
      </c>
      <c r="W214" s="18">
        <f t="shared" si="17"/>
        <v>0.13173024580038817</v>
      </c>
      <c r="X214" s="20">
        <f t="shared" si="18"/>
        <v>0.10069310521498351</v>
      </c>
    </row>
    <row r="215" spans="1:24" s="3" customFormat="1" ht="11.25" customHeight="1" x14ac:dyDescent="0.2">
      <c r="A215" s="2">
        <v>1625</v>
      </c>
      <c r="B215" s="4" t="s">
        <v>21</v>
      </c>
      <c r="C215" s="4" t="s">
        <v>9</v>
      </c>
      <c r="D215" s="4">
        <v>830092234</v>
      </c>
      <c r="E215" s="4" t="s">
        <v>49</v>
      </c>
      <c r="F215" s="4" t="s">
        <v>128</v>
      </c>
      <c r="G215" s="4" t="s">
        <v>74</v>
      </c>
      <c r="H215" s="4" t="s">
        <v>14</v>
      </c>
      <c r="I215" s="4" t="s">
        <v>129</v>
      </c>
      <c r="J215" s="4" t="s">
        <v>11</v>
      </c>
      <c r="K215" s="4" t="s">
        <v>11</v>
      </c>
      <c r="L215" s="4" t="s">
        <v>12</v>
      </c>
      <c r="M215" s="4">
        <v>25290724</v>
      </c>
      <c r="N215" s="4">
        <v>27775616</v>
      </c>
      <c r="O215" s="4">
        <v>20039401</v>
      </c>
      <c r="P215" s="4">
        <v>21604522</v>
      </c>
      <c r="Q215" s="4">
        <v>6171094</v>
      </c>
      <c r="R215" s="4">
        <v>818507</v>
      </c>
      <c r="S215" s="4">
        <v>788459</v>
      </c>
      <c r="T215" s="18">
        <f t="shared" si="15"/>
        <v>1.2620498985972683</v>
      </c>
      <c r="U215" s="18">
        <f t="shared" si="16"/>
        <v>0.77782332532246989</v>
      </c>
      <c r="V215" s="18">
        <f>R215/S215</f>
        <v>1.0381097812314908</v>
      </c>
      <c r="W215" s="18">
        <f t="shared" si="17"/>
        <v>0.13263563964509373</v>
      </c>
      <c r="X215" s="20">
        <f t="shared" si="18"/>
        <v>2.9468545360074101E-2</v>
      </c>
    </row>
    <row r="216" spans="1:24" s="3" customFormat="1" ht="11.25" customHeight="1" x14ac:dyDescent="0.2">
      <c r="A216" s="2">
        <v>17405</v>
      </c>
      <c r="B216" s="4" t="s">
        <v>19</v>
      </c>
      <c r="C216" s="4" t="s">
        <v>9</v>
      </c>
      <c r="D216" s="4">
        <v>890101001</v>
      </c>
      <c r="E216" s="4" t="s">
        <v>49</v>
      </c>
      <c r="F216" s="4" t="s">
        <v>697</v>
      </c>
      <c r="G216" s="4" t="s">
        <v>74</v>
      </c>
      <c r="H216" s="4" t="s">
        <v>75</v>
      </c>
      <c r="I216" s="4" t="s">
        <v>698</v>
      </c>
      <c r="J216" s="4" t="s">
        <v>17</v>
      </c>
      <c r="K216" s="4" t="s">
        <v>18</v>
      </c>
      <c r="L216" s="4" t="s">
        <v>12</v>
      </c>
      <c r="M216" s="4">
        <v>3870599</v>
      </c>
      <c r="N216" s="4">
        <v>5701801</v>
      </c>
      <c r="O216" s="4">
        <v>1730981</v>
      </c>
      <c r="P216" s="4">
        <v>4235556</v>
      </c>
      <c r="Q216" s="4">
        <v>1466245</v>
      </c>
      <c r="R216" s="4">
        <v>195927</v>
      </c>
      <c r="S216" s="4"/>
      <c r="T216" s="18">
        <f t="shared" si="15"/>
        <v>2.2360724929967457</v>
      </c>
      <c r="U216" s="18">
        <f t="shared" si="16"/>
        <v>0.74284528695406937</v>
      </c>
      <c r="V216" s="18"/>
      <c r="W216" s="18">
        <f t="shared" si="17"/>
        <v>0.13362500809891936</v>
      </c>
      <c r="X216" s="20">
        <f t="shared" si="18"/>
        <v>3.4362300613437757E-2</v>
      </c>
    </row>
    <row r="217" spans="1:24" s="3" customFormat="1" ht="11.25" customHeight="1" x14ac:dyDescent="0.2">
      <c r="A217" s="2">
        <v>27711</v>
      </c>
      <c r="B217" s="4" t="s">
        <v>19</v>
      </c>
      <c r="C217" s="4" t="s">
        <v>9</v>
      </c>
      <c r="D217" s="4">
        <v>900311609</v>
      </c>
      <c r="E217" s="4" t="s">
        <v>49</v>
      </c>
      <c r="F217" s="4" t="s">
        <v>889</v>
      </c>
      <c r="G217" s="4" t="s">
        <v>74</v>
      </c>
      <c r="H217" s="4" t="s">
        <v>10</v>
      </c>
      <c r="I217" s="4" t="s">
        <v>890</v>
      </c>
      <c r="J217" s="4" t="s">
        <v>11</v>
      </c>
      <c r="K217" s="4" t="s">
        <v>11</v>
      </c>
      <c r="L217" s="4" t="s">
        <v>12</v>
      </c>
      <c r="M217" s="4">
        <v>12089417</v>
      </c>
      <c r="N217" s="4">
        <v>14323144</v>
      </c>
      <c r="O217" s="4">
        <v>1198575</v>
      </c>
      <c r="P217" s="4">
        <v>5834365</v>
      </c>
      <c r="Q217" s="4">
        <v>8488779</v>
      </c>
      <c r="R217" s="4">
        <v>1155002</v>
      </c>
      <c r="S217" s="4">
        <v>790752</v>
      </c>
      <c r="T217" s="18">
        <f t="shared" si="15"/>
        <v>10.086491875769143</v>
      </c>
      <c r="U217" s="18">
        <f t="shared" si="16"/>
        <v>0.40733829109028019</v>
      </c>
      <c r="V217" s="18">
        <f>R217/S217</f>
        <v>1.4606374691432966</v>
      </c>
      <c r="W217" s="18">
        <f t="shared" si="17"/>
        <v>0.1360622063550011</v>
      </c>
      <c r="X217" s="20">
        <f t="shared" si="18"/>
        <v>8.0638859736381907E-2</v>
      </c>
    </row>
    <row r="218" spans="1:24" s="3" customFormat="1" ht="11.25" customHeight="1" x14ac:dyDescent="0.2">
      <c r="A218" s="2">
        <v>5215</v>
      </c>
      <c r="B218" s="4" t="s">
        <v>21</v>
      </c>
      <c r="C218" s="4" t="s">
        <v>9</v>
      </c>
      <c r="D218" s="4">
        <v>900961620</v>
      </c>
      <c r="E218" s="4" t="s">
        <v>49</v>
      </c>
      <c r="F218" s="4" t="s">
        <v>258</v>
      </c>
      <c r="G218" s="4" t="s">
        <v>74</v>
      </c>
      <c r="H218" s="4" t="s">
        <v>10</v>
      </c>
      <c r="I218" s="4" t="s">
        <v>259</v>
      </c>
      <c r="J218" s="4" t="s">
        <v>11</v>
      </c>
      <c r="K218" s="4" t="s">
        <v>11</v>
      </c>
      <c r="L218" s="4" t="s">
        <v>12</v>
      </c>
      <c r="M218" s="4">
        <v>45467330</v>
      </c>
      <c r="N218" s="4">
        <v>48062622</v>
      </c>
      <c r="O218" s="4">
        <v>32851216</v>
      </c>
      <c r="P218" s="4">
        <v>32982601</v>
      </c>
      <c r="Q218" s="4">
        <v>15080021</v>
      </c>
      <c r="R218" s="4">
        <v>2081116</v>
      </c>
      <c r="S218" s="4"/>
      <c r="T218" s="18">
        <f t="shared" si="15"/>
        <v>1.3840379607257156</v>
      </c>
      <c r="U218" s="18">
        <f t="shared" si="16"/>
        <v>0.68624223206133028</v>
      </c>
      <c r="V218" s="18"/>
      <c r="W218" s="18">
        <f t="shared" si="17"/>
        <v>0.13800484760598145</v>
      </c>
      <c r="X218" s="20">
        <f t="shared" si="18"/>
        <v>4.3300092949569005E-2</v>
      </c>
    </row>
    <row r="219" spans="1:24" s="3" customFormat="1" ht="11.25" customHeight="1" x14ac:dyDescent="0.2">
      <c r="A219" s="2">
        <v>2639</v>
      </c>
      <c r="B219" s="4" t="s">
        <v>21</v>
      </c>
      <c r="C219" s="4" t="s">
        <v>9</v>
      </c>
      <c r="D219" s="4">
        <v>890317417</v>
      </c>
      <c r="E219" s="4" t="s">
        <v>49</v>
      </c>
      <c r="F219" s="4" t="s">
        <v>180</v>
      </c>
      <c r="G219" s="4" t="s">
        <v>74</v>
      </c>
      <c r="H219" s="4" t="s">
        <v>10</v>
      </c>
      <c r="I219" s="4" t="s">
        <v>181</v>
      </c>
      <c r="J219" s="4" t="s">
        <v>178</v>
      </c>
      <c r="K219" s="4" t="s">
        <v>182</v>
      </c>
      <c r="L219" s="4" t="s">
        <v>12</v>
      </c>
      <c r="M219" s="4">
        <v>81184179</v>
      </c>
      <c r="N219" s="4">
        <v>92932033</v>
      </c>
      <c r="O219" s="4">
        <v>17067248</v>
      </c>
      <c r="P219" s="4">
        <v>19910664</v>
      </c>
      <c r="Q219" s="4">
        <v>73021369</v>
      </c>
      <c r="R219" s="4">
        <v>10164553</v>
      </c>
      <c r="S219" s="4">
        <v>2665023</v>
      </c>
      <c r="T219" s="18">
        <f t="shared" si="15"/>
        <v>4.7567234623883126</v>
      </c>
      <c r="U219" s="18">
        <f t="shared" si="16"/>
        <v>0.21424974099081637</v>
      </c>
      <c r="V219" s="18">
        <f>R219/S219</f>
        <v>3.8140582651631898</v>
      </c>
      <c r="W219" s="18">
        <f t="shared" si="17"/>
        <v>0.1391997046782292</v>
      </c>
      <c r="X219" s="20">
        <f t="shared" si="18"/>
        <v>0.10937620400492046</v>
      </c>
    </row>
    <row r="220" spans="1:24" s="3" customFormat="1" ht="11.25" customHeight="1" x14ac:dyDescent="0.2">
      <c r="A220" s="2">
        <v>1909</v>
      </c>
      <c r="B220" s="4" t="s">
        <v>19</v>
      </c>
      <c r="C220" s="4" t="s">
        <v>9</v>
      </c>
      <c r="D220" s="4">
        <v>800106087</v>
      </c>
      <c r="E220" s="4" t="s">
        <v>49</v>
      </c>
      <c r="F220" s="4" t="s">
        <v>338</v>
      </c>
      <c r="G220" s="4" t="s">
        <v>74</v>
      </c>
      <c r="H220" s="4" t="s">
        <v>10</v>
      </c>
      <c r="I220" s="4" t="s">
        <v>339</v>
      </c>
      <c r="J220" s="4" t="s">
        <v>11</v>
      </c>
      <c r="K220" s="4" t="s">
        <v>11</v>
      </c>
      <c r="L220" s="4" t="s">
        <v>12</v>
      </c>
      <c r="M220" s="4">
        <v>2212311</v>
      </c>
      <c r="N220" s="4">
        <v>3622816</v>
      </c>
      <c r="O220" s="4">
        <v>1542846</v>
      </c>
      <c r="P220" s="4">
        <v>1950222</v>
      </c>
      <c r="Q220" s="4">
        <v>1672594</v>
      </c>
      <c r="R220" s="4">
        <v>233693</v>
      </c>
      <c r="S220" s="4"/>
      <c r="T220" s="18">
        <f t="shared" si="15"/>
        <v>1.4339156338351333</v>
      </c>
      <c r="U220" s="18">
        <f t="shared" si="16"/>
        <v>0.5383166023336543</v>
      </c>
      <c r="V220" s="18"/>
      <c r="W220" s="18">
        <f t="shared" si="17"/>
        <v>0.13971890369091364</v>
      </c>
      <c r="X220" s="20">
        <f t="shared" si="18"/>
        <v>6.4505898174237936E-2</v>
      </c>
    </row>
    <row r="221" spans="1:24" s="3" customFormat="1" ht="11.25" customHeight="1" x14ac:dyDescent="0.2">
      <c r="A221" s="2">
        <v>24123</v>
      </c>
      <c r="B221" s="4" t="s">
        <v>19</v>
      </c>
      <c r="C221" s="4" t="s">
        <v>9</v>
      </c>
      <c r="D221" s="4">
        <v>900157534</v>
      </c>
      <c r="E221" s="4" t="s">
        <v>49</v>
      </c>
      <c r="F221" s="4" t="s">
        <v>822</v>
      </c>
      <c r="G221" s="4" t="s">
        <v>74</v>
      </c>
      <c r="H221" s="4" t="s">
        <v>10</v>
      </c>
      <c r="I221" s="4" t="s">
        <v>823</v>
      </c>
      <c r="J221" s="4" t="s">
        <v>23</v>
      </c>
      <c r="K221" s="4" t="s">
        <v>136</v>
      </c>
      <c r="L221" s="4" t="s">
        <v>12</v>
      </c>
      <c r="M221" s="4">
        <v>20748000</v>
      </c>
      <c r="N221" s="4">
        <v>27014990</v>
      </c>
      <c r="O221" s="4">
        <v>774590</v>
      </c>
      <c r="P221" s="4">
        <v>4861557</v>
      </c>
      <c r="Q221" s="4">
        <v>22153433</v>
      </c>
      <c r="R221" s="4">
        <v>3106573</v>
      </c>
      <c r="S221" s="4">
        <v>490</v>
      </c>
      <c r="T221" s="18">
        <f t="shared" si="15"/>
        <v>26.785783446726654</v>
      </c>
      <c r="U221" s="18">
        <f t="shared" si="16"/>
        <v>0.17995775678613984</v>
      </c>
      <c r="V221" s="18">
        <f>R221/S221</f>
        <v>6339.9448979591834</v>
      </c>
      <c r="W221" s="18">
        <f t="shared" si="17"/>
        <v>0.14022986866189091</v>
      </c>
      <c r="X221" s="20">
        <f t="shared" si="18"/>
        <v>0.11499441606308201</v>
      </c>
    </row>
    <row r="222" spans="1:24" s="3" customFormat="1" ht="11.25" customHeight="1" x14ac:dyDescent="0.2">
      <c r="A222" s="2">
        <v>3163</v>
      </c>
      <c r="B222" s="4" t="s">
        <v>19</v>
      </c>
      <c r="C222" s="4" t="s">
        <v>9</v>
      </c>
      <c r="D222" s="4">
        <v>800174381</v>
      </c>
      <c r="E222" s="4" t="s">
        <v>49</v>
      </c>
      <c r="F222" s="4" t="s">
        <v>370</v>
      </c>
      <c r="G222" s="4" t="s">
        <v>74</v>
      </c>
      <c r="H222" s="4" t="s">
        <v>10</v>
      </c>
      <c r="I222" s="4" t="s">
        <v>371</v>
      </c>
      <c r="J222" s="4" t="s">
        <v>178</v>
      </c>
      <c r="K222" s="4" t="s">
        <v>179</v>
      </c>
      <c r="L222" s="4" t="s">
        <v>12</v>
      </c>
      <c r="M222" s="4">
        <v>6133780</v>
      </c>
      <c r="N222" s="4">
        <v>6481575</v>
      </c>
      <c r="O222" s="4">
        <v>192910</v>
      </c>
      <c r="P222" s="4">
        <v>2326714</v>
      </c>
      <c r="Q222" s="4">
        <v>4154861</v>
      </c>
      <c r="R222" s="4">
        <v>584775</v>
      </c>
      <c r="S222" s="4"/>
      <c r="T222" s="18">
        <f t="shared" si="15"/>
        <v>31.796070706547095</v>
      </c>
      <c r="U222" s="18">
        <f t="shared" si="16"/>
        <v>0.3589735519530361</v>
      </c>
      <c r="V222" s="18"/>
      <c r="W222" s="18">
        <f t="shared" si="17"/>
        <v>0.1407447806316505</v>
      </c>
      <c r="X222" s="20">
        <f t="shared" si="18"/>
        <v>9.0221126809456029E-2</v>
      </c>
    </row>
    <row r="223" spans="1:24" s="3" customFormat="1" ht="11.25" customHeight="1" x14ac:dyDescent="0.2">
      <c r="A223" s="2">
        <v>725</v>
      </c>
      <c r="B223" s="4" t="s">
        <v>19</v>
      </c>
      <c r="C223" s="4" t="s">
        <v>9</v>
      </c>
      <c r="D223" s="4">
        <v>800036678</v>
      </c>
      <c r="E223" s="4" t="s">
        <v>49</v>
      </c>
      <c r="F223" s="4" t="s">
        <v>321</v>
      </c>
      <c r="G223" s="4" t="s">
        <v>74</v>
      </c>
      <c r="H223" s="4" t="s">
        <v>14</v>
      </c>
      <c r="I223" s="4" t="s">
        <v>322</v>
      </c>
      <c r="J223" s="4" t="s">
        <v>11</v>
      </c>
      <c r="K223" s="4" t="s">
        <v>11</v>
      </c>
      <c r="L223" s="4" t="s">
        <v>12</v>
      </c>
      <c r="M223" s="4">
        <v>11647310</v>
      </c>
      <c r="N223" s="4">
        <v>11680288</v>
      </c>
      <c r="O223" s="4">
        <v>1913922</v>
      </c>
      <c r="P223" s="4">
        <v>1913922</v>
      </c>
      <c r="Q223" s="4">
        <v>9766366</v>
      </c>
      <c r="R223" s="4">
        <v>1378723</v>
      </c>
      <c r="S223" s="4"/>
      <c r="T223" s="18">
        <f t="shared" si="15"/>
        <v>6.08557193030855</v>
      </c>
      <c r="U223" s="18">
        <f t="shared" si="16"/>
        <v>0.16385914456903802</v>
      </c>
      <c r="V223" s="18"/>
      <c r="W223" s="18">
        <f t="shared" si="17"/>
        <v>0.14117052340655675</v>
      </c>
      <c r="X223" s="20">
        <f t="shared" si="18"/>
        <v>0.118038442202795</v>
      </c>
    </row>
    <row r="224" spans="1:24" s="3" customFormat="1" ht="11.25" customHeight="1" x14ac:dyDescent="0.2">
      <c r="A224" s="2">
        <v>5143</v>
      </c>
      <c r="B224" s="4" t="s">
        <v>21</v>
      </c>
      <c r="C224" s="4" t="s">
        <v>9</v>
      </c>
      <c r="D224" s="4">
        <v>900896981</v>
      </c>
      <c r="E224" s="4" t="s">
        <v>49</v>
      </c>
      <c r="F224" s="4" t="s">
        <v>254</v>
      </c>
      <c r="G224" s="4" t="s">
        <v>74</v>
      </c>
      <c r="H224" s="4" t="s">
        <v>10</v>
      </c>
      <c r="I224" s="4" t="s">
        <v>255</v>
      </c>
      <c r="J224" s="4" t="s">
        <v>11</v>
      </c>
      <c r="K224" s="4" t="s">
        <v>11</v>
      </c>
      <c r="L224" s="4" t="s">
        <v>12</v>
      </c>
      <c r="M224" s="4">
        <v>60110279</v>
      </c>
      <c r="N224" s="4">
        <v>71157564</v>
      </c>
      <c r="O224" s="4">
        <v>17473260</v>
      </c>
      <c r="P224" s="4">
        <v>41919586</v>
      </c>
      <c r="Q224" s="4">
        <v>29237978</v>
      </c>
      <c r="R224" s="4">
        <v>4150079</v>
      </c>
      <c r="S224" s="4">
        <v>767123</v>
      </c>
      <c r="T224" s="18">
        <f t="shared" si="15"/>
        <v>3.4401296037488138</v>
      </c>
      <c r="U224" s="18">
        <f t="shared" si="16"/>
        <v>0.58910934612657617</v>
      </c>
      <c r="V224" s="18">
        <f>R224/S224</f>
        <v>5.4099264394367008</v>
      </c>
      <c r="W224" s="18">
        <f t="shared" si="17"/>
        <v>0.14194138185615982</v>
      </c>
      <c r="X224" s="20">
        <f t="shared" si="18"/>
        <v>5.8322387202574835E-2</v>
      </c>
    </row>
    <row r="225" spans="1:24" s="3" customFormat="1" ht="11.25" customHeight="1" x14ac:dyDescent="0.2">
      <c r="A225" s="2">
        <v>26845</v>
      </c>
      <c r="B225" s="4" t="s">
        <v>19</v>
      </c>
      <c r="C225" s="4" t="s">
        <v>9</v>
      </c>
      <c r="D225" s="4">
        <v>900269840</v>
      </c>
      <c r="E225" s="4" t="s">
        <v>49</v>
      </c>
      <c r="F225" s="4" t="s">
        <v>868</v>
      </c>
      <c r="G225" s="4" t="s">
        <v>74</v>
      </c>
      <c r="H225" s="4" t="s">
        <v>10</v>
      </c>
      <c r="I225" s="4" t="s">
        <v>869</v>
      </c>
      <c r="J225" s="4" t="s">
        <v>11</v>
      </c>
      <c r="K225" s="4" t="s">
        <v>11</v>
      </c>
      <c r="L225" s="4" t="s">
        <v>12</v>
      </c>
      <c r="M225" s="4">
        <v>14402943</v>
      </c>
      <c r="N225" s="4">
        <v>27289928</v>
      </c>
      <c r="O225" s="4">
        <v>731046</v>
      </c>
      <c r="P225" s="4">
        <v>15540864</v>
      </c>
      <c r="Q225" s="4">
        <v>11749064</v>
      </c>
      <c r="R225" s="4">
        <v>1680347</v>
      </c>
      <c r="S225" s="4">
        <v>509321</v>
      </c>
      <c r="T225" s="18">
        <f t="shared" si="15"/>
        <v>19.701828612700158</v>
      </c>
      <c r="U225" s="18">
        <f t="shared" si="16"/>
        <v>0.56947251747970895</v>
      </c>
      <c r="V225" s="18">
        <f>R225/S225</f>
        <v>3.2991904908692162</v>
      </c>
      <c r="W225" s="18">
        <f t="shared" si="17"/>
        <v>0.14301964820346541</v>
      </c>
      <c r="X225" s="20">
        <f t="shared" si="18"/>
        <v>6.1573889091975621E-2</v>
      </c>
    </row>
    <row r="226" spans="1:24" s="3" customFormat="1" ht="11.25" customHeight="1" x14ac:dyDescent="0.2">
      <c r="A226" s="2">
        <v>12417</v>
      </c>
      <c r="B226" s="4" t="s">
        <v>19</v>
      </c>
      <c r="C226" s="4" t="s">
        <v>9</v>
      </c>
      <c r="D226" s="4">
        <v>830101742</v>
      </c>
      <c r="E226" s="4" t="s">
        <v>49</v>
      </c>
      <c r="F226" s="4" t="s">
        <v>590</v>
      </c>
      <c r="G226" s="4" t="s">
        <v>74</v>
      </c>
      <c r="H226" s="4" t="s">
        <v>10</v>
      </c>
      <c r="I226" s="4" t="s">
        <v>591</v>
      </c>
      <c r="J226" s="4" t="s">
        <v>11</v>
      </c>
      <c r="K226" s="4" t="s">
        <v>11</v>
      </c>
      <c r="L226" s="4" t="s">
        <v>12</v>
      </c>
      <c r="M226" s="4">
        <v>4274540</v>
      </c>
      <c r="N226" s="4">
        <v>4304128</v>
      </c>
      <c r="O226" s="4">
        <v>699098</v>
      </c>
      <c r="P226" s="4">
        <v>731952</v>
      </c>
      <c r="Q226" s="4">
        <v>3572176</v>
      </c>
      <c r="R226" s="4">
        <v>511865</v>
      </c>
      <c r="S226" s="4"/>
      <c r="T226" s="18">
        <f t="shared" si="15"/>
        <v>6.1143645096967809</v>
      </c>
      <c r="U226" s="18">
        <f t="shared" si="16"/>
        <v>0.17005813953488372</v>
      </c>
      <c r="V226" s="18"/>
      <c r="W226" s="18">
        <f t="shared" si="17"/>
        <v>0.14329221180591326</v>
      </c>
      <c r="X226" s="20">
        <f t="shared" si="18"/>
        <v>0.11892420485636115</v>
      </c>
    </row>
    <row r="227" spans="1:24" s="3" customFormat="1" ht="11.25" customHeight="1" x14ac:dyDescent="0.2">
      <c r="A227" s="2">
        <v>16145</v>
      </c>
      <c r="B227" s="4" t="s">
        <v>19</v>
      </c>
      <c r="C227" s="4" t="s">
        <v>9</v>
      </c>
      <c r="D227" s="4">
        <v>860079475</v>
      </c>
      <c r="E227" s="4" t="s">
        <v>49</v>
      </c>
      <c r="F227" s="4" t="s">
        <v>670</v>
      </c>
      <c r="G227" s="4" t="s">
        <v>74</v>
      </c>
      <c r="H227" s="4" t="s">
        <v>14</v>
      </c>
      <c r="I227" s="4" t="s">
        <v>671</v>
      </c>
      <c r="J227" s="4" t="s">
        <v>11</v>
      </c>
      <c r="K227" s="4" t="s">
        <v>11</v>
      </c>
      <c r="L227" s="4" t="s">
        <v>12</v>
      </c>
      <c r="M227" s="4">
        <v>3180984</v>
      </c>
      <c r="N227" s="4">
        <v>8640625</v>
      </c>
      <c r="O227" s="4">
        <v>699098</v>
      </c>
      <c r="P227" s="4">
        <v>1758115</v>
      </c>
      <c r="Q227" s="4">
        <v>6882510</v>
      </c>
      <c r="R227" s="4">
        <v>998505</v>
      </c>
      <c r="S227" s="4"/>
      <c r="T227" s="18">
        <f t="shared" si="15"/>
        <v>4.5501260195280206</v>
      </c>
      <c r="U227" s="18">
        <f t="shared" si="16"/>
        <v>0.20347081374321882</v>
      </c>
      <c r="V227" s="18"/>
      <c r="W227" s="18">
        <f t="shared" si="17"/>
        <v>0.1450786123085909</v>
      </c>
      <c r="X227" s="20">
        <f t="shared" si="18"/>
        <v>0.11555934900542496</v>
      </c>
    </row>
    <row r="228" spans="1:24" s="3" customFormat="1" ht="11.25" customHeight="1" x14ac:dyDescent="0.2">
      <c r="A228" s="2">
        <v>27693</v>
      </c>
      <c r="B228" s="4" t="s">
        <v>19</v>
      </c>
      <c r="C228" s="4" t="s">
        <v>9</v>
      </c>
      <c r="D228" s="4">
        <v>900310458</v>
      </c>
      <c r="E228" s="4" t="s">
        <v>49</v>
      </c>
      <c r="F228" s="4" t="s">
        <v>884</v>
      </c>
      <c r="G228" s="4" t="s">
        <v>74</v>
      </c>
      <c r="H228" s="4" t="s">
        <v>10</v>
      </c>
      <c r="I228" s="4" t="s">
        <v>885</v>
      </c>
      <c r="J228" s="4" t="s">
        <v>11</v>
      </c>
      <c r="K228" s="4" t="s">
        <v>11</v>
      </c>
      <c r="L228" s="4" t="s">
        <v>12</v>
      </c>
      <c r="M228" s="4">
        <v>5908427</v>
      </c>
      <c r="N228" s="4">
        <v>6675808</v>
      </c>
      <c r="O228" s="4">
        <v>97578</v>
      </c>
      <c r="P228" s="4">
        <v>4338774</v>
      </c>
      <c r="Q228" s="4">
        <v>2337034</v>
      </c>
      <c r="R228" s="4">
        <v>342004</v>
      </c>
      <c r="S228" s="4"/>
      <c r="T228" s="18">
        <f t="shared" si="15"/>
        <v>60.550810633544444</v>
      </c>
      <c r="U228" s="18">
        <f t="shared" si="16"/>
        <v>0.64992492294565696</v>
      </c>
      <c r="V228" s="18"/>
      <c r="W228" s="18">
        <f t="shared" si="17"/>
        <v>0.14634104595825306</v>
      </c>
      <c r="X228" s="20">
        <f t="shared" si="18"/>
        <v>5.1230352940048608E-2</v>
      </c>
    </row>
    <row r="229" spans="1:24" s="3" customFormat="1" ht="11.25" customHeight="1" x14ac:dyDescent="0.2">
      <c r="A229" s="2">
        <v>715</v>
      </c>
      <c r="B229" s="4" t="s">
        <v>19</v>
      </c>
      <c r="C229" s="4" t="s">
        <v>9</v>
      </c>
      <c r="D229" s="4">
        <v>800036354</v>
      </c>
      <c r="E229" s="4" t="s">
        <v>49</v>
      </c>
      <c r="F229" s="4" t="s">
        <v>319</v>
      </c>
      <c r="G229" s="4" t="s">
        <v>74</v>
      </c>
      <c r="H229" s="4" t="s">
        <v>10</v>
      </c>
      <c r="I229" s="4" t="s">
        <v>320</v>
      </c>
      <c r="J229" s="4" t="s">
        <v>11</v>
      </c>
      <c r="K229" s="4" t="s">
        <v>11</v>
      </c>
      <c r="L229" s="4" t="s">
        <v>12</v>
      </c>
      <c r="M229" s="4">
        <v>3352861</v>
      </c>
      <c r="N229" s="4">
        <v>5623349</v>
      </c>
      <c r="O229" s="4">
        <v>1354715</v>
      </c>
      <c r="P229" s="4">
        <v>2337509</v>
      </c>
      <c r="Q229" s="4">
        <v>3285840</v>
      </c>
      <c r="R229" s="4">
        <v>485603</v>
      </c>
      <c r="S229" s="4">
        <v>225035</v>
      </c>
      <c r="T229" s="18">
        <f t="shared" si="15"/>
        <v>2.4749567252152667</v>
      </c>
      <c r="U229" s="18">
        <f t="shared" si="16"/>
        <v>0.41567916200826233</v>
      </c>
      <c r="V229" s="18">
        <f>R229/S229</f>
        <v>2.1578998822405402</v>
      </c>
      <c r="W229" s="18">
        <f t="shared" si="17"/>
        <v>0.14778656294889586</v>
      </c>
      <c r="X229" s="20">
        <f t="shared" si="18"/>
        <v>8.6354768306217522E-2</v>
      </c>
    </row>
    <row r="230" spans="1:24" s="3" customFormat="1" ht="11.25" customHeight="1" x14ac:dyDescent="0.2">
      <c r="A230" s="2">
        <v>2057</v>
      </c>
      <c r="B230" s="4" t="s">
        <v>19</v>
      </c>
      <c r="C230" s="4" t="s">
        <v>9</v>
      </c>
      <c r="D230" s="4">
        <v>800115389</v>
      </c>
      <c r="E230" s="4" t="s">
        <v>49</v>
      </c>
      <c r="F230" s="4" t="s">
        <v>346</v>
      </c>
      <c r="G230" s="4" t="s">
        <v>74</v>
      </c>
      <c r="H230" s="4" t="s">
        <v>14</v>
      </c>
      <c r="I230" s="4" t="s">
        <v>347</v>
      </c>
      <c r="J230" s="4" t="s">
        <v>11</v>
      </c>
      <c r="K230" s="4" t="s">
        <v>11</v>
      </c>
      <c r="L230" s="4" t="s">
        <v>12</v>
      </c>
      <c r="M230" s="4">
        <v>3562512</v>
      </c>
      <c r="N230" s="4">
        <v>4549967</v>
      </c>
      <c r="O230" s="4">
        <v>1001177</v>
      </c>
      <c r="P230" s="4">
        <v>1391732</v>
      </c>
      <c r="Q230" s="4">
        <v>3158235</v>
      </c>
      <c r="R230" s="4">
        <v>467296</v>
      </c>
      <c r="S230" s="4"/>
      <c r="T230" s="18">
        <f t="shared" si="15"/>
        <v>3.5583238528252248</v>
      </c>
      <c r="U230" s="18">
        <f t="shared" si="16"/>
        <v>0.30587738328651615</v>
      </c>
      <c r="V230" s="18"/>
      <c r="W230" s="18">
        <f t="shared" si="17"/>
        <v>0.14796112385557122</v>
      </c>
      <c r="X230" s="20">
        <f t="shared" si="18"/>
        <v>0.10270316246249699</v>
      </c>
    </row>
    <row r="231" spans="1:24" s="3" customFormat="1" ht="11.25" customHeight="1" x14ac:dyDescent="0.2">
      <c r="A231" s="2">
        <v>4015</v>
      </c>
      <c r="B231" s="4" t="s">
        <v>19</v>
      </c>
      <c r="C231" s="4" t="s">
        <v>9</v>
      </c>
      <c r="D231" s="4">
        <v>800214805</v>
      </c>
      <c r="E231" s="4" t="s">
        <v>49</v>
      </c>
      <c r="F231" s="4" t="s">
        <v>396</v>
      </c>
      <c r="G231" s="4" t="s">
        <v>74</v>
      </c>
      <c r="H231" s="4" t="s">
        <v>10</v>
      </c>
      <c r="I231" s="4" t="s">
        <v>397</v>
      </c>
      <c r="J231" s="4" t="s">
        <v>11</v>
      </c>
      <c r="K231" s="4" t="s">
        <v>11</v>
      </c>
      <c r="L231" s="4" t="s">
        <v>12</v>
      </c>
      <c r="M231" s="4">
        <v>722952</v>
      </c>
      <c r="N231" s="4">
        <v>4475014</v>
      </c>
      <c r="O231" s="4">
        <v>2124862</v>
      </c>
      <c r="P231" s="4">
        <v>2175862</v>
      </c>
      <c r="Q231" s="4">
        <v>2299152</v>
      </c>
      <c r="R231" s="4">
        <v>341546</v>
      </c>
      <c r="S231" s="4">
        <v>69996</v>
      </c>
      <c r="T231" s="18">
        <f t="shared" si="15"/>
        <v>0.34023480113061461</v>
      </c>
      <c r="U231" s="18">
        <f t="shared" si="16"/>
        <v>0.48622462410173467</v>
      </c>
      <c r="V231" s="18">
        <f>R231/S231</f>
        <v>4.8795074004228809</v>
      </c>
      <c r="W231" s="18">
        <f t="shared" si="17"/>
        <v>0.14855303172648002</v>
      </c>
      <c r="X231" s="20">
        <f t="shared" si="18"/>
        <v>7.6322889716099213E-2</v>
      </c>
    </row>
    <row r="232" spans="1:24" s="3" customFormat="1" ht="11.25" customHeight="1" x14ac:dyDescent="0.2">
      <c r="A232" s="2">
        <v>23099</v>
      </c>
      <c r="B232" s="4" t="s">
        <v>19</v>
      </c>
      <c r="C232" s="4" t="s">
        <v>9</v>
      </c>
      <c r="D232" s="4">
        <v>900117307</v>
      </c>
      <c r="E232" s="4" t="s">
        <v>49</v>
      </c>
      <c r="F232" s="4" t="s">
        <v>797</v>
      </c>
      <c r="G232" s="4" t="s">
        <v>74</v>
      </c>
      <c r="H232" s="4" t="s">
        <v>10</v>
      </c>
      <c r="I232" s="4" t="s">
        <v>798</v>
      </c>
      <c r="J232" s="4" t="s">
        <v>11</v>
      </c>
      <c r="K232" s="4" t="s">
        <v>11</v>
      </c>
      <c r="L232" s="4" t="s">
        <v>12</v>
      </c>
      <c r="M232" s="4">
        <v>2085820</v>
      </c>
      <c r="N232" s="4">
        <v>4407273</v>
      </c>
      <c r="O232" s="4">
        <v>20892440</v>
      </c>
      <c r="P232" s="4">
        <v>2365055</v>
      </c>
      <c r="Q232" s="4">
        <v>2042218</v>
      </c>
      <c r="R232" s="4">
        <v>305690</v>
      </c>
      <c r="S232" s="4">
        <v>11053</v>
      </c>
      <c r="T232" s="18">
        <f t="shared" si="15"/>
        <v>9.9836112967178564E-2</v>
      </c>
      <c r="U232" s="18">
        <f t="shared" si="16"/>
        <v>0.53662548246954522</v>
      </c>
      <c r="V232" s="18">
        <f>R232/S232</f>
        <v>27.656744775174161</v>
      </c>
      <c r="W232" s="18">
        <f t="shared" si="17"/>
        <v>0.1496852931469608</v>
      </c>
      <c r="X232" s="20">
        <f t="shared" si="18"/>
        <v>6.9360350493377645E-2</v>
      </c>
    </row>
    <row r="233" spans="1:24" s="3" customFormat="1" ht="11.25" customHeight="1" x14ac:dyDescent="0.2">
      <c r="A233" s="2">
        <v>20805</v>
      </c>
      <c r="B233" s="4" t="s">
        <v>19</v>
      </c>
      <c r="C233" s="4" t="s">
        <v>9</v>
      </c>
      <c r="D233" s="4">
        <v>900016958</v>
      </c>
      <c r="E233" s="4" t="s">
        <v>49</v>
      </c>
      <c r="F233" s="4" t="s">
        <v>752</v>
      </c>
      <c r="G233" s="4" t="s">
        <v>74</v>
      </c>
      <c r="H233" s="4" t="s">
        <v>10</v>
      </c>
      <c r="I233" s="4" t="s">
        <v>753</v>
      </c>
      <c r="J233" s="4" t="s">
        <v>13</v>
      </c>
      <c r="K233" s="4" t="s">
        <v>754</v>
      </c>
      <c r="L233" s="4" t="s">
        <v>12</v>
      </c>
      <c r="M233" s="4">
        <v>1635501</v>
      </c>
      <c r="N233" s="4">
        <v>3827159</v>
      </c>
      <c r="O233" s="4">
        <v>2057884</v>
      </c>
      <c r="P233" s="4">
        <v>1738989</v>
      </c>
      <c r="Q233" s="4">
        <v>2088170</v>
      </c>
      <c r="R233" s="4">
        <v>312597</v>
      </c>
      <c r="S233" s="4">
        <v>105115</v>
      </c>
      <c r="T233" s="18">
        <f t="shared" si="15"/>
        <v>0.79474887797368554</v>
      </c>
      <c r="U233" s="18">
        <f t="shared" si="16"/>
        <v>0.45438117412942602</v>
      </c>
      <c r="V233" s="18">
        <f>R233/S233</f>
        <v>2.9738572040146507</v>
      </c>
      <c r="W233" s="18">
        <f t="shared" si="17"/>
        <v>0.14969901875805131</v>
      </c>
      <c r="X233" s="20">
        <f t="shared" si="18"/>
        <v>8.167860284874498E-2</v>
      </c>
    </row>
    <row r="234" spans="1:24" s="3" customFormat="1" ht="11.25" customHeight="1" x14ac:dyDescent="0.2">
      <c r="A234" s="2">
        <v>38223</v>
      </c>
      <c r="B234" s="4" t="s">
        <v>19</v>
      </c>
      <c r="C234" s="4" t="s">
        <v>9</v>
      </c>
      <c r="D234" s="4">
        <v>900802218</v>
      </c>
      <c r="E234" s="4" t="s">
        <v>49</v>
      </c>
      <c r="F234" s="4" t="s">
        <v>1070</v>
      </c>
      <c r="G234" s="4" t="s">
        <v>74</v>
      </c>
      <c r="H234" s="4" t="s">
        <v>10</v>
      </c>
      <c r="I234" s="4" t="s">
        <v>1071</v>
      </c>
      <c r="J234" s="4" t="s">
        <v>11</v>
      </c>
      <c r="K234" s="4" t="s">
        <v>11</v>
      </c>
      <c r="L234" s="4" t="s">
        <v>12</v>
      </c>
      <c r="M234" s="4">
        <v>22644285</v>
      </c>
      <c r="N234" s="4">
        <v>23360591</v>
      </c>
      <c r="O234" s="4">
        <v>1198575</v>
      </c>
      <c r="P234" s="4">
        <v>12585757</v>
      </c>
      <c r="Q234" s="4">
        <v>10774834</v>
      </c>
      <c r="R234" s="4">
        <v>1629098</v>
      </c>
      <c r="S234" s="4"/>
      <c r="T234" s="18">
        <f t="shared" si="15"/>
        <v>18.892672548651525</v>
      </c>
      <c r="U234" s="18">
        <f t="shared" si="16"/>
        <v>0.53876021372918181</v>
      </c>
      <c r="V234" s="18"/>
      <c r="W234" s="18">
        <f t="shared" si="17"/>
        <v>0.15119471910193696</v>
      </c>
      <c r="X234" s="20">
        <f t="shared" si="18"/>
        <v>6.973701992385381E-2</v>
      </c>
    </row>
    <row r="235" spans="1:24" s="3" customFormat="1" ht="11.25" customHeight="1" x14ac:dyDescent="0.2">
      <c r="A235" s="2">
        <v>2437</v>
      </c>
      <c r="B235" s="4" t="s">
        <v>21</v>
      </c>
      <c r="C235" s="4" t="s">
        <v>9</v>
      </c>
      <c r="D235" s="4">
        <v>860534244</v>
      </c>
      <c r="E235" s="4" t="s">
        <v>49</v>
      </c>
      <c r="F235" s="4" t="s">
        <v>169</v>
      </c>
      <c r="G235" s="4" t="s">
        <v>74</v>
      </c>
      <c r="H235" s="4" t="s">
        <v>14</v>
      </c>
      <c r="I235" s="4" t="s">
        <v>170</v>
      </c>
      <c r="J235" s="4" t="s">
        <v>11</v>
      </c>
      <c r="K235" s="4" t="s">
        <v>11</v>
      </c>
      <c r="L235" s="4" t="s">
        <v>12</v>
      </c>
      <c r="M235" s="4">
        <v>46571313</v>
      </c>
      <c r="N235" s="4">
        <v>61486442</v>
      </c>
      <c r="O235" s="4">
        <v>18209849</v>
      </c>
      <c r="P235" s="4">
        <v>23259966</v>
      </c>
      <c r="Q235" s="4">
        <v>38226476</v>
      </c>
      <c r="R235" s="4">
        <v>5869748</v>
      </c>
      <c r="S235" s="4"/>
      <c r="T235" s="18">
        <f t="shared" si="15"/>
        <v>2.5574793618552247</v>
      </c>
      <c r="U235" s="18">
        <f t="shared" si="16"/>
        <v>0.37829422622958081</v>
      </c>
      <c r="V235" s="18"/>
      <c r="W235" s="18">
        <f t="shared" si="17"/>
        <v>0.15355189947407133</v>
      </c>
      <c r="X235" s="20">
        <f t="shared" si="18"/>
        <v>9.5464102476445128E-2</v>
      </c>
    </row>
    <row r="236" spans="1:24" s="3" customFormat="1" ht="11.25" customHeight="1" x14ac:dyDescent="0.2">
      <c r="A236" s="2">
        <v>30665</v>
      </c>
      <c r="B236" s="4" t="s">
        <v>19</v>
      </c>
      <c r="C236" s="4" t="s">
        <v>9</v>
      </c>
      <c r="D236" s="4">
        <v>900406145</v>
      </c>
      <c r="E236" s="4" t="s">
        <v>49</v>
      </c>
      <c r="F236" s="4" t="s">
        <v>949</v>
      </c>
      <c r="G236" s="4" t="s">
        <v>74</v>
      </c>
      <c r="H236" s="4" t="s">
        <v>10</v>
      </c>
      <c r="I236" s="4" t="s">
        <v>950</v>
      </c>
      <c r="J236" s="4" t="s">
        <v>11</v>
      </c>
      <c r="K236" s="4" t="s">
        <v>11</v>
      </c>
      <c r="L236" s="4" t="s">
        <v>12</v>
      </c>
      <c r="M236" s="4">
        <v>12395092</v>
      </c>
      <c r="N236" s="4">
        <v>12472322</v>
      </c>
      <c r="O236" s="4">
        <v>1198575</v>
      </c>
      <c r="P236" s="4">
        <v>7963067</v>
      </c>
      <c r="Q236" s="4">
        <v>4509255</v>
      </c>
      <c r="R236" s="4">
        <v>692969</v>
      </c>
      <c r="S236" s="4">
        <v>602772</v>
      </c>
      <c r="T236" s="18">
        <f t="shared" si="15"/>
        <v>10.34152389295622</v>
      </c>
      <c r="U236" s="18">
        <f t="shared" si="16"/>
        <v>0.63845906159254062</v>
      </c>
      <c r="V236" s="18">
        <f>R236/S236</f>
        <v>1.1496370103455369</v>
      </c>
      <c r="W236" s="18">
        <f t="shared" si="17"/>
        <v>0.15367704864772563</v>
      </c>
      <c r="X236" s="20">
        <f t="shared" si="18"/>
        <v>5.5560544379787503E-2</v>
      </c>
    </row>
    <row r="237" spans="1:24" s="3" customFormat="1" ht="11.25" customHeight="1" x14ac:dyDescent="0.2">
      <c r="A237" s="2">
        <v>28165</v>
      </c>
      <c r="B237" s="4" t="s">
        <v>19</v>
      </c>
      <c r="C237" s="4" t="s">
        <v>9</v>
      </c>
      <c r="D237" s="4">
        <v>900327306</v>
      </c>
      <c r="E237" s="4" t="s">
        <v>49</v>
      </c>
      <c r="F237" s="4" t="s">
        <v>897</v>
      </c>
      <c r="G237" s="4" t="s">
        <v>74</v>
      </c>
      <c r="H237" s="4" t="s">
        <v>10</v>
      </c>
      <c r="I237" s="4" t="s">
        <v>898</v>
      </c>
      <c r="J237" s="4" t="s">
        <v>11</v>
      </c>
      <c r="K237" s="4" t="s">
        <v>11</v>
      </c>
      <c r="L237" s="4" t="s">
        <v>12</v>
      </c>
      <c r="M237" s="4">
        <v>3882668</v>
      </c>
      <c r="N237" s="4">
        <v>4908200</v>
      </c>
      <c r="O237" s="4">
        <v>1484025</v>
      </c>
      <c r="P237" s="4">
        <v>2223701</v>
      </c>
      <c r="Q237" s="4">
        <v>2684499</v>
      </c>
      <c r="R237" s="4">
        <v>412685</v>
      </c>
      <c r="S237" s="4"/>
      <c r="T237" s="18">
        <f t="shared" si="15"/>
        <v>2.6163090244436584</v>
      </c>
      <c r="U237" s="18">
        <f t="shared" si="16"/>
        <v>0.45305835133042666</v>
      </c>
      <c r="V237" s="18"/>
      <c r="W237" s="18">
        <f t="shared" si="17"/>
        <v>0.15372887082468648</v>
      </c>
      <c r="X237" s="20">
        <f t="shared" si="18"/>
        <v>8.4080722056965887E-2</v>
      </c>
    </row>
    <row r="238" spans="1:24" s="3" customFormat="1" ht="11.25" customHeight="1" x14ac:dyDescent="0.2">
      <c r="A238" s="2">
        <v>4245</v>
      </c>
      <c r="B238" s="4" t="s">
        <v>19</v>
      </c>
      <c r="C238" s="4" t="s">
        <v>9</v>
      </c>
      <c r="D238" s="4">
        <v>800226013</v>
      </c>
      <c r="E238" s="4" t="s">
        <v>49</v>
      </c>
      <c r="F238" s="4" t="s">
        <v>404</v>
      </c>
      <c r="G238" s="4" t="s">
        <v>74</v>
      </c>
      <c r="H238" s="4" t="s">
        <v>10</v>
      </c>
      <c r="I238" s="4" t="s">
        <v>405</v>
      </c>
      <c r="J238" s="4" t="s">
        <v>178</v>
      </c>
      <c r="K238" s="4" t="s">
        <v>182</v>
      </c>
      <c r="L238" s="4" t="s">
        <v>12</v>
      </c>
      <c r="M238" s="4">
        <v>6657343</v>
      </c>
      <c r="N238" s="4">
        <v>8414425</v>
      </c>
      <c r="O238" s="4">
        <v>1319634</v>
      </c>
      <c r="P238" s="4">
        <v>1589206</v>
      </c>
      <c r="Q238" s="4">
        <v>6825219</v>
      </c>
      <c r="R238" s="4">
        <v>1055861</v>
      </c>
      <c r="S238" s="4"/>
      <c r="T238" s="18">
        <f t="shared" si="15"/>
        <v>5.0448404633405932</v>
      </c>
      <c r="U238" s="18">
        <f t="shared" si="16"/>
        <v>0.18886685661824784</v>
      </c>
      <c r="V238" s="18"/>
      <c r="W238" s="18">
        <f t="shared" si="17"/>
        <v>0.15469994442669166</v>
      </c>
      <c r="X238" s="20">
        <f t="shared" si="18"/>
        <v>0.12548225220380477</v>
      </c>
    </row>
    <row r="239" spans="1:24" s="3" customFormat="1" ht="11.25" customHeight="1" x14ac:dyDescent="0.2">
      <c r="A239" s="2">
        <v>16843</v>
      </c>
      <c r="B239" s="4" t="s">
        <v>19</v>
      </c>
      <c r="C239" s="4" t="s">
        <v>9</v>
      </c>
      <c r="D239" s="4">
        <v>860516281</v>
      </c>
      <c r="E239" s="4" t="s">
        <v>49</v>
      </c>
      <c r="F239" s="4" t="s">
        <v>687</v>
      </c>
      <c r="G239" s="4" t="s">
        <v>74</v>
      </c>
      <c r="H239" s="4" t="s">
        <v>10</v>
      </c>
      <c r="I239" s="4" t="s">
        <v>688</v>
      </c>
      <c r="J239" s="4" t="s">
        <v>11</v>
      </c>
      <c r="K239" s="4" t="s">
        <v>11</v>
      </c>
      <c r="L239" s="4" t="s">
        <v>12</v>
      </c>
      <c r="M239" s="4">
        <v>9000932</v>
      </c>
      <c r="N239" s="4">
        <v>10553418</v>
      </c>
      <c r="O239" s="4">
        <v>516186</v>
      </c>
      <c r="P239" s="4">
        <v>5567884</v>
      </c>
      <c r="Q239" s="4">
        <v>4985534</v>
      </c>
      <c r="R239" s="4">
        <v>773630</v>
      </c>
      <c r="S239" s="4"/>
      <c r="T239" s="18">
        <f t="shared" si="15"/>
        <v>17.437381099061191</v>
      </c>
      <c r="U239" s="18">
        <f t="shared" si="16"/>
        <v>0.52759058723912955</v>
      </c>
      <c r="V239" s="18"/>
      <c r="W239" s="18">
        <f t="shared" si="17"/>
        <v>0.15517495217162294</v>
      </c>
      <c r="X239" s="20">
        <f t="shared" si="18"/>
        <v>7.3306108030592551E-2</v>
      </c>
    </row>
    <row r="240" spans="1:24" s="3" customFormat="1" ht="11.25" customHeight="1" x14ac:dyDescent="0.2">
      <c r="A240" s="2">
        <v>29803</v>
      </c>
      <c r="B240" s="4" t="s">
        <v>19</v>
      </c>
      <c r="C240" s="4" t="s">
        <v>9</v>
      </c>
      <c r="D240" s="4">
        <v>900384485</v>
      </c>
      <c r="E240" s="4" t="s">
        <v>49</v>
      </c>
      <c r="F240" s="4" t="s">
        <v>941</v>
      </c>
      <c r="G240" s="4" t="s">
        <v>78</v>
      </c>
      <c r="H240" s="4" t="s">
        <v>10</v>
      </c>
      <c r="I240" s="4" t="s">
        <v>942</v>
      </c>
      <c r="J240" s="4" t="s">
        <v>368</v>
      </c>
      <c r="K240" s="4" t="s">
        <v>369</v>
      </c>
      <c r="L240" s="4" t="s">
        <v>12</v>
      </c>
      <c r="M240" s="4">
        <v>1697384</v>
      </c>
      <c r="N240" s="4">
        <v>7001609</v>
      </c>
      <c r="O240" s="4">
        <v>516186</v>
      </c>
      <c r="P240" s="4">
        <v>2756030</v>
      </c>
      <c r="Q240" s="4">
        <v>4245579</v>
      </c>
      <c r="R240" s="4">
        <v>659310</v>
      </c>
      <c r="S240" s="4"/>
      <c r="T240" s="18">
        <f t="shared" si="15"/>
        <v>3.2883185518398408</v>
      </c>
      <c r="U240" s="18">
        <f t="shared" si="16"/>
        <v>0.39362809319972025</v>
      </c>
      <c r="V240" s="18"/>
      <c r="W240" s="18">
        <f t="shared" si="17"/>
        <v>0.15529330628401922</v>
      </c>
      <c r="X240" s="20">
        <f t="shared" si="18"/>
        <v>9.4165498244760601E-2</v>
      </c>
    </row>
    <row r="241" spans="1:24" s="3" customFormat="1" ht="11.25" customHeight="1" x14ac:dyDescent="0.2">
      <c r="A241" s="2">
        <v>2153</v>
      </c>
      <c r="B241" s="4" t="s">
        <v>19</v>
      </c>
      <c r="C241" s="4" t="s">
        <v>9</v>
      </c>
      <c r="D241" s="4">
        <v>800121606</v>
      </c>
      <c r="E241" s="4" t="s">
        <v>49</v>
      </c>
      <c r="F241" s="4" t="s">
        <v>350</v>
      </c>
      <c r="G241" s="4" t="s">
        <v>74</v>
      </c>
      <c r="H241" s="4" t="s">
        <v>14</v>
      </c>
      <c r="I241" s="4" t="s">
        <v>351</v>
      </c>
      <c r="J241" s="4" t="s">
        <v>11</v>
      </c>
      <c r="K241" s="4" t="s">
        <v>11</v>
      </c>
      <c r="L241" s="4" t="s">
        <v>12</v>
      </c>
      <c r="M241" s="4">
        <v>16367963</v>
      </c>
      <c r="N241" s="4">
        <v>17394096</v>
      </c>
      <c r="O241" s="4">
        <v>8046852</v>
      </c>
      <c r="P241" s="4">
        <v>9258016</v>
      </c>
      <c r="Q241" s="4">
        <v>8136080</v>
      </c>
      <c r="R241" s="4">
        <v>1264363</v>
      </c>
      <c r="S241" s="4">
        <v>487571</v>
      </c>
      <c r="T241" s="18">
        <f t="shared" si="15"/>
        <v>2.034082769261818</v>
      </c>
      <c r="U241" s="18">
        <f t="shared" si="16"/>
        <v>0.53225048315244439</v>
      </c>
      <c r="V241" s="18">
        <f>R241/S241</f>
        <v>2.5931874537246884</v>
      </c>
      <c r="W241" s="18">
        <f t="shared" si="17"/>
        <v>0.15540198719776599</v>
      </c>
      <c r="X241" s="20">
        <f t="shared" si="18"/>
        <v>7.2689204428905071E-2</v>
      </c>
    </row>
    <row r="242" spans="1:24" s="3" customFormat="1" ht="11.25" customHeight="1" x14ac:dyDescent="0.2">
      <c r="A242" s="2">
        <v>16509</v>
      </c>
      <c r="B242" s="4" t="s">
        <v>19</v>
      </c>
      <c r="C242" s="4" t="s">
        <v>9</v>
      </c>
      <c r="D242" s="4">
        <v>860502682</v>
      </c>
      <c r="E242" s="4" t="s">
        <v>49</v>
      </c>
      <c r="F242" s="4" t="s">
        <v>680</v>
      </c>
      <c r="G242" s="4" t="s">
        <v>74</v>
      </c>
      <c r="H242" s="4" t="s">
        <v>10</v>
      </c>
      <c r="I242" s="4" t="s">
        <v>681</v>
      </c>
      <c r="J242" s="4" t="s">
        <v>11</v>
      </c>
      <c r="K242" s="4" t="s">
        <v>11</v>
      </c>
      <c r="L242" s="4" t="s">
        <v>12</v>
      </c>
      <c r="M242" s="4">
        <v>28689810</v>
      </c>
      <c r="N242" s="4">
        <v>29813175</v>
      </c>
      <c r="O242" s="4">
        <v>80161</v>
      </c>
      <c r="P242" s="4">
        <v>2954995</v>
      </c>
      <c r="Q242" s="4">
        <v>26858180</v>
      </c>
      <c r="R242" s="4">
        <v>4219011</v>
      </c>
      <c r="S242" s="4"/>
      <c r="T242" s="18">
        <f t="shared" si="15"/>
        <v>357.90234652761319</v>
      </c>
      <c r="U242" s="18">
        <f t="shared" si="16"/>
        <v>9.911708498004658E-2</v>
      </c>
      <c r="V242" s="18"/>
      <c r="W242" s="18">
        <f t="shared" si="17"/>
        <v>0.15708476896051779</v>
      </c>
      <c r="X242" s="20">
        <f t="shared" si="18"/>
        <v>0.14151498456638717</v>
      </c>
    </row>
    <row r="243" spans="1:24" s="3" customFormat="1" ht="11.25" customHeight="1" x14ac:dyDescent="0.2">
      <c r="A243" s="2">
        <v>13443</v>
      </c>
      <c r="B243" s="4" t="s">
        <v>19</v>
      </c>
      <c r="C243" s="4" t="s">
        <v>9</v>
      </c>
      <c r="D243" s="4">
        <v>830138228</v>
      </c>
      <c r="E243" s="4" t="s">
        <v>49</v>
      </c>
      <c r="F243" s="4" t="s">
        <v>610</v>
      </c>
      <c r="G243" s="4" t="s">
        <v>74</v>
      </c>
      <c r="H243" s="4" t="s">
        <v>14</v>
      </c>
      <c r="I243" s="4" t="s">
        <v>611</v>
      </c>
      <c r="J243" s="4" t="s">
        <v>11</v>
      </c>
      <c r="K243" s="4" t="s">
        <v>11</v>
      </c>
      <c r="L243" s="4" t="s">
        <v>12</v>
      </c>
      <c r="M243" s="4">
        <v>21856501</v>
      </c>
      <c r="N243" s="4">
        <v>24518978</v>
      </c>
      <c r="O243" s="4">
        <v>97578</v>
      </c>
      <c r="P243" s="4">
        <v>4546253</v>
      </c>
      <c r="Q243" s="4">
        <v>19972725</v>
      </c>
      <c r="R243" s="4">
        <v>3153030</v>
      </c>
      <c r="S243" s="4">
        <v>607593</v>
      </c>
      <c r="T243" s="18">
        <f t="shared" si="15"/>
        <v>223.99004898645185</v>
      </c>
      <c r="U243" s="18">
        <f t="shared" si="16"/>
        <v>0.18541772010236315</v>
      </c>
      <c r="V243" s="18">
        <f>R243/S243</f>
        <v>5.1893784161437013</v>
      </c>
      <c r="W243" s="18">
        <f t="shared" si="17"/>
        <v>0.15786679083600261</v>
      </c>
      <c r="X243" s="20">
        <f t="shared" si="18"/>
        <v>0.12859549039931437</v>
      </c>
    </row>
    <row r="244" spans="1:24" s="3" customFormat="1" ht="11.25" customHeight="1" x14ac:dyDescent="0.2">
      <c r="A244" s="2">
        <v>415</v>
      </c>
      <c r="B244" s="4" t="s">
        <v>19</v>
      </c>
      <c r="C244" s="4" t="s">
        <v>9</v>
      </c>
      <c r="D244" s="4">
        <v>800019856</v>
      </c>
      <c r="E244" s="4" t="s">
        <v>49</v>
      </c>
      <c r="F244" s="4" t="s">
        <v>311</v>
      </c>
      <c r="G244" s="4" t="s">
        <v>74</v>
      </c>
      <c r="H244" s="4" t="s">
        <v>10</v>
      </c>
      <c r="I244" s="4" t="s">
        <v>312</v>
      </c>
      <c r="J244" s="4" t="s">
        <v>62</v>
      </c>
      <c r="K244" s="4" t="s">
        <v>63</v>
      </c>
      <c r="L244" s="4" t="s">
        <v>12</v>
      </c>
      <c r="M244" s="4">
        <v>34684345</v>
      </c>
      <c r="N244" s="4">
        <v>36941243</v>
      </c>
      <c r="O244" s="4">
        <v>5552446</v>
      </c>
      <c r="P244" s="4">
        <v>14405432</v>
      </c>
      <c r="Q244" s="4">
        <v>22535811</v>
      </c>
      <c r="R244" s="4">
        <v>3572577</v>
      </c>
      <c r="S244" s="4">
        <v>618910</v>
      </c>
      <c r="T244" s="18">
        <f t="shared" si="15"/>
        <v>6.2466784908849178</v>
      </c>
      <c r="U244" s="18">
        <f t="shared" si="16"/>
        <v>0.38995525949140369</v>
      </c>
      <c r="V244" s="18">
        <f>R244/S244</f>
        <v>5.7723691651451743</v>
      </c>
      <c r="W244" s="18">
        <f t="shared" si="17"/>
        <v>0.15852888542595606</v>
      </c>
      <c r="X244" s="20">
        <f t="shared" si="18"/>
        <v>9.670971277279436E-2</v>
      </c>
    </row>
    <row r="245" spans="1:24" s="3" customFormat="1" ht="11.25" customHeight="1" x14ac:dyDescent="0.2">
      <c r="A245" s="2">
        <v>2371</v>
      </c>
      <c r="B245" s="4" t="s">
        <v>21</v>
      </c>
      <c r="C245" s="4" t="s">
        <v>9</v>
      </c>
      <c r="D245" s="4">
        <v>860511571</v>
      </c>
      <c r="E245" s="4" t="s">
        <v>49</v>
      </c>
      <c r="F245" s="4" t="s">
        <v>167</v>
      </c>
      <c r="G245" s="4" t="s">
        <v>74</v>
      </c>
      <c r="H245" s="4" t="s">
        <v>14</v>
      </c>
      <c r="I245" s="4" t="s">
        <v>168</v>
      </c>
      <c r="J245" s="4" t="s">
        <v>11</v>
      </c>
      <c r="K245" s="4" t="s">
        <v>11</v>
      </c>
      <c r="L245" s="4" t="s">
        <v>12</v>
      </c>
      <c r="M245" s="4">
        <v>61619479</v>
      </c>
      <c r="N245" s="4">
        <v>84574004</v>
      </c>
      <c r="O245" s="4">
        <v>3087267</v>
      </c>
      <c r="P245" s="4">
        <v>7689766</v>
      </c>
      <c r="Q245" s="4">
        <v>76884238</v>
      </c>
      <c r="R245" s="4">
        <v>12224443</v>
      </c>
      <c r="S245" s="4">
        <v>428926</v>
      </c>
      <c r="T245" s="18">
        <f t="shared" si="15"/>
        <v>19.959232227079809</v>
      </c>
      <c r="U245" s="18">
        <f t="shared" si="16"/>
        <v>9.0923518295290828E-2</v>
      </c>
      <c r="V245" s="18">
        <f>R245/S245</f>
        <v>28.500121233033205</v>
      </c>
      <c r="W245" s="18">
        <f t="shared" si="17"/>
        <v>0.15899803806340645</v>
      </c>
      <c r="X245" s="20">
        <f t="shared" si="18"/>
        <v>0.14454137704063297</v>
      </c>
    </row>
    <row r="246" spans="1:24" s="3" customFormat="1" ht="11.25" customHeight="1" x14ac:dyDescent="0.2">
      <c r="A246" s="2">
        <v>3105</v>
      </c>
      <c r="B246" s="4" t="s">
        <v>19</v>
      </c>
      <c r="C246" s="4" t="s">
        <v>9</v>
      </c>
      <c r="D246" s="4">
        <v>800172301</v>
      </c>
      <c r="E246" s="4" t="s">
        <v>49</v>
      </c>
      <c r="F246" s="4" t="s">
        <v>364</v>
      </c>
      <c r="G246" s="4" t="s">
        <v>74</v>
      </c>
      <c r="H246" s="4" t="s">
        <v>10</v>
      </c>
      <c r="I246" s="4" t="s">
        <v>365</v>
      </c>
      <c r="J246" s="4" t="s">
        <v>13</v>
      </c>
      <c r="K246" s="4" t="s">
        <v>103</v>
      </c>
      <c r="L246" s="4" t="s">
        <v>12</v>
      </c>
      <c r="M246" s="4">
        <v>13407132</v>
      </c>
      <c r="N246" s="4">
        <v>21758114</v>
      </c>
      <c r="O246" s="4">
        <v>5482209</v>
      </c>
      <c r="P246" s="4">
        <v>8214703</v>
      </c>
      <c r="Q246" s="4">
        <v>13543411</v>
      </c>
      <c r="R246" s="4">
        <v>2166714</v>
      </c>
      <c r="S246" s="4">
        <v>919036</v>
      </c>
      <c r="T246" s="18">
        <f t="shared" si="15"/>
        <v>2.4455711192331413</v>
      </c>
      <c r="U246" s="18">
        <f t="shared" si="16"/>
        <v>0.37754664765521495</v>
      </c>
      <c r="V246" s="18">
        <f>R246/S246</f>
        <v>2.3575942618134653</v>
      </c>
      <c r="W246" s="18">
        <f t="shared" si="17"/>
        <v>0.15998288761966981</v>
      </c>
      <c r="X246" s="20">
        <f t="shared" si="18"/>
        <v>9.9581884716662489E-2</v>
      </c>
    </row>
    <row r="247" spans="1:24" s="3" customFormat="1" ht="11.25" customHeight="1" x14ac:dyDescent="0.2">
      <c r="A247" s="2">
        <v>14517</v>
      </c>
      <c r="B247" s="4" t="s">
        <v>19</v>
      </c>
      <c r="C247" s="4" t="s">
        <v>9</v>
      </c>
      <c r="D247" s="4">
        <v>860000091</v>
      </c>
      <c r="E247" s="4" t="s">
        <v>49</v>
      </c>
      <c r="F247" s="4" t="s">
        <v>632</v>
      </c>
      <c r="G247" s="4" t="s">
        <v>74</v>
      </c>
      <c r="H247" s="4" t="s">
        <v>10</v>
      </c>
      <c r="I247" s="4" t="s">
        <v>633</v>
      </c>
      <c r="J247" s="4" t="s">
        <v>11</v>
      </c>
      <c r="K247" s="4" t="s">
        <v>11</v>
      </c>
      <c r="L247" s="4" t="s">
        <v>12</v>
      </c>
      <c r="M247" s="4">
        <v>4815309</v>
      </c>
      <c r="N247" s="4">
        <v>4944351</v>
      </c>
      <c r="O247" s="4">
        <v>80161</v>
      </c>
      <c r="P247" s="4">
        <v>3080352</v>
      </c>
      <c r="Q247" s="4">
        <v>1863999</v>
      </c>
      <c r="R247" s="4">
        <v>301177</v>
      </c>
      <c r="S247" s="4">
        <v>75589</v>
      </c>
      <c r="T247" s="18">
        <f t="shared" si="15"/>
        <v>60.070470677761008</v>
      </c>
      <c r="U247" s="18">
        <f t="shared" si="16"/>
        <v>0.62300431340736129</v>
      </c>
      <c r="V247" s="18">
        <f>R247/S247</f>
        <v>3.9844024924261467</v>
      </c>
      <c r="W247" s="18">
        <f t="shared" si="17"/>
        <v>0.16157573045908286</v>
      </c>
      <c r="X247" s="20">
        <f t="shared" si="18"/>
        <v>6.0913353441129081E-2</v>
      </c>
    </row>
    <row r="248" spans="1:24" s="3" customFormat="1" ht="11.25" customHeight="1" x14ac:dyDescent="0.2">
      <c r="A248" s="2">
        <v>35711</v>
      </c>
      <c r="B248" s="4" t="s">
        <v>19</v>
      </c>
      <c r="C248" s="4" t="s">
        <v>9</v>
      </c>
      <c r="D248" s="4">
        <v>900606989</v>
      </c>
      <c r="E248" s="4" t="s">
        <v>49</v>
      </c>
      <c r="F248" s="4" t="s">
        <v>1046</v>
      </c>
      <c r="G248" s="4" t="s">
        <v>74</v>
      </c>
      <c r="H248" s="4" t="s">
        <v>10</v>
      </c>
      <c r="I248" s="4" t="s">
        <v>1047</v>
      </c>
      <c r="J248" s="4" t="s">
        <v>178</v>
      </c>
      <c r="K248" s="4" t="s">
        <v>179</v>
      </c>
      <c r="L248" s="4" t="s">
        <v>12</v>
      </c>
      <c r="M248" s="4">
        <v>10334943</v>
      </c>
      <c r="N248" s="4">
        <v>11870000</v>
      </c>
      <c r="O248" s="4">
        <v>699098</v>
      </c>
      <c r="P248" s="4">
        <v>6114709</v>
      </c>
      <c r="Q248" s="4">
        <v>5755291</v>
      </c>
      <c r="R248" s="4">
        <v>932038</v>
      </c>
      <c r="S248" s="4"/>
      <c r="T248" s="18">
        <f t="shared" si="15"/>
        <v>14.783253563878025</v>
      </c>
      <c r="U248" s="18">
        <f t="shared" si="16"/>
        <v>0.51513976411120477</v>
      </c>
      <c r="V248" s="18"/>
      <c r="W248" s="18">
        <f t="shared" si="17"/>
        <v>0.16194454806889869</v>
      </c>
      <c r="X248" s="20">
        <f t="shared" si="18"/>
        <v>7.852047177759057E-2</v>
      </c>
    </row>
    <row r="249" spans="1:24" s="3" customFormat="1" ht="11.25" customHeight="1" x14ac:dyDescent="0.2">
      <c r="A249" s="2">
        <v>14669</v>
      </c>
      <c r="B249" s="4" t="s">
        <v>19</v>
      </c>
      <c r="C249" s="4" t="s">
        <v>9</v>
      </c>
      <c r="D249" s="4">
        <v>860003981</v>
      </c>
      <c r="E249" s="4" t="s">
        <v>49</v>
      </c>
      <c r="F249" s="4" t="s">
        <v>644</v>
      </c>
      <c r="G249" s="4" t="s">
        <v>78</v>
      </c>
      <c r="H249" s="4" t="s">
        <v>75</v>
      </c>
      <c r="I249" s="4" t="s">
        <v>645</v>
      </c>
      <c r="J249" s="4" t="s">
        <v>11</v>
      </c>
      <c r="K249" s="4" t="s">
        <v>11</v>
      </c>
      <c r="L249" s="4" t="s">
        <v>12</v>
      </c>
      <c r="M249" s="4">
        <v>30998360</v>
      </c>
      <c r="N249" s="4">
        <v>38334198</v>
      </c>
      <c r="O249" s="4">
        <v>731046</v>
      </c>
      <c r="P249" s="4">
        <v>21236398</v>
      </c>
      <c r="Q249" s="4">
        <v>17097800</v>
      </c>
      <c r="R249" s="4">
        <v>2797259</v>
      </c>
      <c r="S249" s="4"/>
      <c r="T249" s="18">
        <f t="shared" si="15"/>
        <v>42.40274893782334</v>
      </c>
      <c r="U249" s="18">
        <f t="shared" si="16"/>
        <v>0.5539804954312596</v>
      </c>
      <c r="V249" s="18"/>
      <c r="W249" s="18">
        <f t="shared" si="17"/>
        <v>0.1636034460573875</v>
      </c>
      <c r="X249" s="20">
        <f t="shared" si="18"/>
        <v>7.2970327956254619E-2</v>
      </c>
    </row>
    <row r="250" spans="1:24" s="3" customFormat="1" ht="11.25" customHeight="1" x14ac:dyDescent="0.2">
      <c r="A250" s="2">
        <v>20035</v>
      </c>
      <c r="B250" s="4" t="s">
        <v>19</v>
      </c>
      <c r="C250" s="4" t="s">
        <v>9</v>
      </c>
      <c r="D250" s="4">
        <v>890943055</v>
      </c>
      <c r="E250" s="4" t="s">
        <v>49</v>
      </c>
      <c r="F250" s="4" t="s">
        <v>740</v>
      </c>
      <c r="G250" s="4" t="s">
        <v>74</v>
      </c>
      <c r="H250" s="4" t="s">
        <v>75</v>
      </c>
      <c r="I250" s="4" t="s">
        <v>741</v>
      </c>
      <c r="J250" s="4" t="s">
        <v>13</v>
      </c>
      <c r="K250" s="4" t="s">
        <v>103</v>
      </c>
      <c r="L250" s="4" t="s">
        <v>12</v>
      </c>
      <c r="M250" s="4">
        <v>4564667</v>
      </c>
      <c r="N250" s="4">
        <v>4605473</v>
      </c>
      <c r="O250" s="4">
        <v>733836</v>
      </c>
      <c r="P250" s="4">
        <v>881205</v>
      </c>
      <c r="Q250" s="4">
        <v>3724268</v>
      </c>
      <c r="R250" s="4">
        <v>620142</v>
      </c>
      <c r="S250" s="4"/>
      <c r="T250" s="18">
        <f t="shared" si="15"/>
        <v>6.2202821883908666</v>
      </c>
      <c r="U250" s="18">
        <f t="shared" si="16"/>
        <v>0.19133865294617947</v>
      </c>
      <c r="V250" s="18"/>
      <c r="W250" s="18">
        <f t="shared" si="17"/>
        <v>0.16651379546262512</v>
      </c>
      <c r="X250" s="20">
        <f t="shared" si="18"/>
        <v>0.1346532701418508</v>
      </c>
    </row>
    <row r="251" spans="1:24" s="3" customFormat="1" ht="11.25" customHeight="1" x14ac:dyDescent="0.2">
      <c r="A251" s="2">
        <v>22027</v>
      </c>
      <c r="B251" s="4" t="s">
        <v>19</v>
      </c>
      <c r="C251" s="4" t="s">
        <v>9</v>
      </c>
      <c r="D251" s="4">
        <v>900075189</v>
      </c>
      <c r="E251" s="4" t="s">
        <v>49</v>
      </c>
      <c r="F251" s="4" t="s">
        <v>771</v>
      </c>
      <c r="G251" s="4" t="s">
        <v>74</v>
      </c>
      <c r="H251" s="4" t="s">
        <v>10</v>
      </c>
      <c r="I251" s="4" t="s">
        <v>772</v>
      </c>
      <c r="J251" s="4" t="s">
        <v>13</v>
      </c>
      <c r="K251" s="4" t="s">
        <v>325</v>
      </c>
      <c r="L251" s="4" t="s">
        <v>12</v>
      </c>
      <c r="M251" s="4">
        <v>12086813</v>
      </c>
      <c r="N251" s="4">
        <v>16712792</v>
      </c>
      <c r="O251" s="4">
        <v>516186</v>
      </c>
      <c r="P251" s="4">
        <v>6438141</v>
      </c>
      <c r="Q251" s="4">
        <v>10274651</v>
      </c>
      <c r="R251" s="4">
        <v>1711813</v>
      </c>
      <c r="S251" s="4">
        <v>540384</v>
      </c>
      <c r="T251" s="18">
        <f t="shared" si="15"/>
        <v>23.415615688918336</v>
      </c>
      <c r="U251" s="18">
        <f t="shared" si="16"/>
        <v>0.38522234944346823</v>
      </c>
      <c r="V251" s="18">
        <f t="shared" ref="V251:V256" si="19">R251/S251</f>
        <v>3.1677714366080418</v>
      </c>
      <c r="W251" s="18">
        <f t="shared" si="17"/>
        <v>0.16660546426345771</v>
      </c>
      <c r="X251" s="20">
        <f t="shared" si="18"/>
        <v>0.10242531588976875</v>
      </c>
    </row>
    <row r="252" spans="1:24" s="3" customFormat="1" ht="11.25" customHeight="1" x14ac:dyDescent="0.2">
      <c r="A252" s="2">
        <v>10441</v>
      </c>
      <c r="B252" s="4" t="s">
        <v>19</v>
      </c>
      <c r="C252" s="4" t="s">
        <v>9</v>
      </c>
      <c r="D252" s="4">
        <v>830034462</v>
      </c>
      <c r="E252" s="4" t="s">
        <v>49</v>
      </c>
      <c r="F252" s="4" t="s">
        <v>530</v>
      </c>
      <c r="G252" s="4" t="s">
        <v>74</v>
      </c>
      <c r="H252" s="4" t="s">
        <v>10</v>
      </c>
      <c r="I252" s="4" t="s">
        <v>531</v>
      </c>
      <c r="J252" s="4" t="s">
        <v>11</v>
      </c>
      <c r="K252" s="4" t="s">
        <v>11</v>
      </c>
      <c r="L252" s="4" t="s">
        <v>12</v>
      </c>
      <c r="M252" s="4">
        <v>31894469</v>
      </c>
      <c r="N252" s="4">
        <v>35581570</v>
      </c>
      <c r="O252" s="4">
        <v>731046</v>
      </c>
      <c r="P252" s="4">
        <v>14780523</v>
      </c>
      <c r="Q252" s="4">
        <v>20801047</v>
      </c>
      <c r="R252" s="4">
        <v>3489045</v>
      </c>
      <c r="S252" s="4">
        <v>2191917</v>
      </c>
      <c r="T252" s="18">
        <f t="shared" si="15"/>
        <v>43.628539106978224</v>
      </c>
      <c r="U252" s="18">
        <f t="shared" si="16"/>
        <v>0.41539828062674017</v>
      </c>
      <c r="V252" s="18">
        <f t="shared" si="19"/>
        <v>1.5917778821004627</v>
      </c>
      <c r="W252" s="18">
        <f t="shared" si="17"/>
        <v>0.16773410492269933</v>
      </c>
      <c r="X252" s="20">
        <f t="shared" si="18"/>
        <v>9.8057646135344789E-2</v>
      </c>
    </row>
    <row r="253" spans="1:24" s="3" customFormat="1" ht="11.25" customHeight="1" x14ac:dyDescent="0.2">
      <c r="A253" s="2">
        <v>3795</v>
      </c>
      <c r="B253" s="4" t="s">
        <v>19</v>
      </c>
      <c r="C253" s="4" t="s">
        <v>9</v>
      </c>
      <c r="D253" s="4">
        <v>800204652</v>
      </c>
      <c r="E253" s="4" t="s">
        <v>49</v>
      </c>
      <c r="F253" s="4" t="s">
        <v>390</v>
      </c>
      <c r="G253" s="4" t="s">
        <v>74</v>
      </c>
      <c r="H253" s="4" t="s">
        <v>10</v>
      </c>
      <c r="I253" s="4" t="s">
        <v>391</v>
      </c>
      <c r="J253" s="4" t="s">
        <v>11</v>
      </c>
      <c r="K253" s="4" t="s">
        <v>11</v>
      </c>
      <c r="L253" s="4" t="s">
        <v>12</v>
      </c>
      <c r="M253" s="4">
        <v>21561213</v>
      </c>
      <c r="N253" s="4">
        <v>28528674</v>
      </c>
      <c r="O253" s="4">
        <v>8264413</v>
      </c>
      <c r="P253" s="4">
        <v>14428153</v>
      </c>
      <c r="Q253" s="4">
        <v>14100521</v>
      </c>
      <c r="R253" s="4">
        <v>2375072</v>
      </c>
      <c r="S253" s="4">
        <v>974581</v>
      </c>
      <c r="T253" s="18">
        <f t="shared" si="15"/>
        <v>2.6089224969758891</v>
      </c>
      <c r="U253" s="18">
        <f t="shared" si="16"/>
        <v>0.50574215261459399</v>
      </c>
      <c r="V253" s="18">
        <f t="shared" si="19"/>
        <v>2.4370185751620439</v>
      </c>
      <c r="W253" s="18">
        <f t="shared" si="17"/>
        <v>0.16843859882907872</v>
      </c>
      <c r="X253" s="20">
        <f t="shared" si="18"/>
        <v>8.3252099273874419E-2</v>
      </c>
    </row>
    <row r="254" spans="1:24" s="3" customFormat="1" ht="11.25" customHeight="1" x14ac:dyDescent="0.2">
      <c r="A254" s="2">
        <v>28599</v>
      </c>
      <c r="B254" s="4" t="s">
        <v>19</v>
      </c>
      <c r="C254" s="4" t="s">
        <v>9</v>
      </c>
      <c r="D254" s="4">
        <v>900340930</v>
      </c>
      <c r="E254" s="4" t="s">
        <v>49</v>
      </c>
      <c r="F254" s="4" t="s">
        <v>907</v>
      </c>
      <c r="G254" s="4" t="s">
        <v>78</v>
      </c>
      <c r="H254" s="4" t="s">
        <v>10</v>
      </c>
      <c r="I254" s="4" t="s">
        <v>908</v>
      </c>
      <c r="J254" s="4" t="s">
        <v>11</v>
      </c>
      <c r="K254" s="4" t="s">
        <v>11</v>
      </c>
      <c r="L254" s="4" t="s">
        <v>12</v>
      </c>
      <c r="M254" s="4">
        <v>7597278</v>
      </c>
      <c r="N254" s="4">
        <v>8302107</v>
      </c>
      <c r="O254" s="4">
        <v>20892440</v>
      </c>
      <c r="P254" s="4">
        <v>4844981</v>
      </c>
      <c r="Q254" s="4">
        <v>3457126</v>
      </c>
      <c r="R254" s="4">
        <v>584400</v>
      </c>
      <c r="S254" s="4">
        <v>411908</v>
      </c>
      <c r="T254" s="18">
        <f t="shared" si="15"/>
        <v>0.36363766032114964</v>
      </c>
      <c r="U254" s="18">
        <f t="shared" si="16"/>
        <v>0.58358450451192689</v>
      </c>
      <c r="V254" s="18">
        <f t="shared" si="19"/>
        <v>1.418763413189353</v>
      </c>
      <c r="W254" s="18">
        <f t="shared" si="17"/>
        <v>0.16904214656914443</v>
      </c>
      <c r="X254" s="20">
        <f t="shared" si="18"/>
        <v>7.0391769221957751E-2</v>
      </c>
    </row>
    <row r="255" spans="1:24" s="3" customFormat="1" ht="11.25" customHeight="1" x14ac:dyDescent="0.2">
      <c r="A255" s="2">
        <v>27705</v>
      </c>
      <c r="B255" s="4" t="s">
        <v>19</v>
      </c>
      <c r="C255" s="4" t="s">
        <v>9</v>
      </c>
      <c r="D255" s="4">
        <v>900311030</v>
      </c>
      <c r="E255" s="4" t="s">
        <v>49</v>
      </c>
      <c r="F255" s="4" t="s">
        <v>886</v>
      </c>
      <c r="G255" s="4" t="s">
        <v>74</v>
      </c>
      <c r="H255" s="4" t="s">
        <v>887</v>
      </c>
      <c r="I255" s="4" t="s">
        <v>888</v>
      </c>
      <c r="J255" s="4" t="s">
        <v>23</v>
      </c>
      <c r="K255" s="4" t="s">
        <v>136</v>
      </c>
      <c r="L255" s="4" t="s">
        <v>12</v>
      </c>
      <c r="M255" s="4">
        <v>15601818</v>
      </c>
      <c r="N255" s="4">
        <v>18807116</v>
      </c>
      <c r="O255" s="4">
        <v>731046</v>
      </c>
      <c r="P255" s="4">
        <v>8763283</v>
      </c>
      <c r="Q255" s="4">
        <v>10043833</v>
      </c>
      <c r="R255" s="4">
        <v>1708138</v>
      </c>
      <c r="S255" s="4">
        <v>752326</v>
      </c>
      <c r="T255" s="18">
        <f t="shared" si="15"/>
        <v>21.341773294703753</v>
      </c>
      <c r="U255" s="18">
        <f t="shared" si="16"/>
        <v>0.4659557052766623</v>
      </c>
      <c r="V255" s="18">
        <f t="shared" si="19"/>
        <v>2.2704758309562609</v>
      </c>
      <c r="W255" s="18">
        <f t="shared" si="17"/>
        <v>0.17006833944769889</v>
      </c>
      <c r="X255" s="20">
        <f t="shared" si="18"/>
        <v>9.0824026395115554E-2</v>
      </c>
    </row>
    <row r="256" spans="1:24" s="3" customFormat="1" ht="11.25" customHeight="1" x14ac:dyDescent="0.2">
      <c r="A256" s="2">
        <v>21733</v>
      </c>
      <c r="B256" s="4" t="s">
        <v>19</v>
      </c>
      <c r="C256" s="4" t="s">
        <v>9</v>
      </c>
      <c r="D256" s="4">
        <v>900062698</v>
      </c>
      <c r="E256" s="4" t="s">
        <v>49</v>
      </c>
      <c r="F256" s="4" t="s">
        <v>763</v>
      </c>
      <c r="G256" s="4" t="s">
        <v>78</v>
      </c>
      <c r="H256" s="4" t="s">
        <v>14</v>
      </c>
      <c r="I256" s="4" t="s">
        <v>764</v>
      </c>
      <c r="J256" s="4" t="s">
        <v>23</v>
      </c>
      <c r="K256" s="4" t="s">
        <v>194</v>
      </c>
      <c r="L256" s="4" t="s">
        <v>12</v>
      </c>
      <c r="M256" s="4">
        <v>5295664</v>
      </c>
      <c r="N256" s="4">
        <v>5568000</v>
      </c>
      <c r="O256" s="4">
        <v>3170245</v>
      </c>
      <c r="P256" s="4">
        <v>2349835</v>
      </c>
      <c r="Q256" s="4">
        <v>3218165</v>
      </c>
      <c r="R256" s="4">
        <v>547423</v>
      </c>
      <c r="S256" s="4">
        <v>68796</v>
      </c>
      <c r="T256" s="18">
        <f t="shared" si="15"/>
        <v>1.6704273644465963</v>
      </c>
      <c r="U256" s="18">
        <f t="shared" si="16"/>
        <v>0.42202496408045975</v>
      </c>
      <c r="V256" s="18">
        <f t="shared" si="19"/>
        <v>7.95719227862085</v>
      </c>
      <c r="W256" s="18">
        <f t="shared" si="17"/>
        <v>0.17010408105240099</v>
      </c>
      <c r="X256" s="20">
        <f t="shared" si="18"/>
        <v>9.8315912356321838E-2</v>
      </c>
    </row>
    <row r="257" spans="1:24" s="3" customFormat="1" ht="11.25" customHeight="1" x14ac:dyDescent="0.2">
      <c r="A257" s="2">
        <v>16605</v>
      </c>
      <c r="B257" s="4" t="s">
        <v>19</v>
      </c>
      <c r="C257" s="4" t="s">
        <v>9</v>
      </c>
      <c r="D257" s="4">
        <v>860507111</v>
      </c>
      <c r="E257" s="4" t="s">
        <v>49</v>
      </c>
      <c r="F257" s="4" t="s">
        <v>682</v>
      </c>
      <c r="G257" s="4" t="s">
        <v>78</v>
      </c>
      <c r="H257" s="4" t="s">
        <v>683</v>
      </c>
      <c r="I257" s="4" t="s">
        <v>684</v>
      </c>
      <c r="J257" s="4" t="s">
        <v>23</v>
      </c>
      <c r="K257" s="4" t="s">
        <v>136</v>
      </c>
      <c r="L257" s="4" t="s">
        <v>12</v>
      </c>
      <c r="M257" s="4">
        <v>2201485</v>
      </c>
      <c r="N257" s="4">
        <v>5009495</v>
      </c>
      <c r="O257" s="4">
        <v>20892440</v>
      </c>
      <c r="P257" s="4">
        <v>2177963</v>
      </c>
      <c r="Q257" s="4">
        <v>2831532</v>
      </c>
      <c r="R257" s="4">
        <v>481657</v>
      </c>
      <c r="S257" s="4"/>
      <c r="T257" s="18">
        <f t="shared" si="15"/>
        <v>0.10537232606627087</v>
      </c>
      <c r="U257" s="18">
        <f t="shared" si="16"/>
        <v>0.43476697750970905</v>
      </c>
      <c r="V257" s="18"/>
      <c r="W257" s="18">
        <f t="shared" si="17"/>
        <v>0.17010473482199742</v>
      </c>
      <c r="X257" s="20">
        <f t="shared" si="18"/>
        <v>9.614881340334705E-2</v>
      </c>
    </row>
    <row r="258" spans="1:24" s="3" customFormat="1" ht="11.25" customHeight="1" x14ac:dyDescent="0.2">
      <c r="A258" s="2">
        <v>6665</v>
      </c>
      <c r="B258" s="4" t="s">
        <v>19</v>
      </c>
      <c r="C258" s="4" t="s">
        <v>9</v>
      </c>
      <c r="D258" s="4">
        <v>805030075</v>
      </c>
      <c r="E258" s="4" t="s">
        <v>49</v>
      </c>
      <c r="F258" s="4" t="s">
        <v>459</v>
      </c>
      <c r="G258" s="4" t="s">
        <v>74</v>
      </c>
      <c r="H258" s="4" t="s">
        <v>10</v>
      </c>
      <c r="I258" s="4" t="s">
        <v>460</v>
      </c>
      <c r="J258" s="4" t="s">
        <v>178</v>
      </c>
      <c r="K258" s="4" t="s">
        <v>182</v>
      </c>
      <c r="L258" s="4" t="s">
        <v>12</v>
      </c>
      <c r="M258" s="4">
        <v>2450798</v>
      </c>
      <c r="N258" s="4">
        <v>3363716</v>
      </c>
      <c r="O258" s="4">
        <v>577511</v>
      </c>
      <c r="P258" s="4">
        <v>577511</v>
      </c>
      <c r="Q258" s="4">
        <v>2786205</v>
      </c>
      <c r="R258" s="4">
        <v>478225</v>
      </c>
      <c r="S258" s="4">
        <v>75147</v>
      </c>
      <c r="T258" s="18">
        <f t="shared" si="15"/>
        <v>4.2437252277445801</v>
      </c>
      <c r="U258" s="18">
        <f t="shared" si="16"/>
        <v>0.17168839462071114</v>
      </c>
      <c r="V258" s="18">
        <f>R258/S258</f>
        <v>6.3638601674052193</v>
      </c>
      <c r="W258" s="18">
        <f t="shared" si="17"/>
        <v>0.17164027772543658</v>
      </c>
      <c r="X258" s="20">
        <f t="shared" si="18"/>
        <v>0.14217163399050337</v>
      </c>
    </row>
    <row r="259" spans="1:24" s="3" customFormat="1" ht="11.25" customHeight="1" x14ac:dyDescent="0.2">
      <c r="A259" s="2">
        <v>2497</v>
      </c>
      <c r="B259" s="4" t="s">
        <v>21</v>
      </c>
      <c r="C259" s="4" t="s">
        <v>9</v>
      </c>
      <c r="D259" s="4">
        <v>890116102</v>
      </c>
      <c r="E259" s="4" t="s">
        <v>49</v>
      </c>
      <c r="F259" s="4" t="s">
        <v>171</v>
      </c>
      <c r="G259" s="4" t="s">
        <v>78</v>
      </c>
      <c r="H259" s="4" t="s">
        <v>10</v>
      </c>
      <c r="I259" s="4" t="s">
        <v>172</v>
      </c>
      <c r="J259" s="4" t="s">
        <v>17</v>
      </c>
      <c r="K259" s="4" t="s">
        <v>18</v>
      </c>
      <c r="L259" s="4" t="s">
        <v>12</v>
      </c>
      <c r="M259" s="4">
        <v>82951116</v>
      </c>
      <c r="N259" s="4">
        <v>90160569</v>
      </c>
      <c r="O259" s="4">
        <v>34895942</v>
      </c>
      <c r="P259" s="4">
        <v>52858153</v>
      </c>
      <c r="Q259" s="4">
        <v>37302416</v>
      </c>
      <c r="R259" s="4">
        <v>6520889</v>
      </c>
      <c r="S259" s="4">
        <v>1003748</v>
      </c>
      <c r="T259" s="18">
        <f t="shared" si="15"/>
        <v>2.3770992054033102</v>
      </c>
      <c r="U259" s="18">
        <f t="shared" si="16"/>
        <v>0.58626685241970911</v>
      </c>
      <c r="V259" s="18">
        <f>R259/S259</f>
        <v>6.4965399681991896</v>
      </c>
      <c r="W259" s="18">
        <f t="shared" si="17"/>
        <v>0.17481143848698702</v>
      </c>
      <c r="X259" s="20">
        <f t="shared" si="18"/>
        <v>7.2325286678259534E-2</v>
      </c>
    </row>
    <row r="260" spans="1:24" s="3" customFormat="1" ht="11.25" customHeight="1" x14ac:dyDescent="0.2">
      <c r="A260" s="2">
        <v>3101</v>
      </c>
      <c r="B260" s="4" t="s">
        <v>19</v>
      </c>
      <c r="C260" s="4" t="s">
        <v>9</v>
      </c>
      <c r="D260" s="4">
        <v>800172117</v>
      </c>
      <c r="E260" s="4" t="s">
        <v>49</v>
      </c>
      <c r="F260" s="4" t="s">
        <v>362</v>
      </c>
      <c r="G260" s="4" t="s">
        <v>78</v>
      </c>
      <c r="H260" s="4" t="s">
        <v>10</v>
      </c>
      <c r="I260" s="4" t="s">
        <v>363</v>
      </c>
      <c r="J260" s="4" t="s">
        <v>13</v>
      </c>
      <c r="K260" s="4" t="s">
        <v>185</v>
      </c>
      <c r="L260" s="4" t="s">
        <v>12</v>
      </c>
      <c r="M260" s="4">
        <v>1891382</v>
      </c>
      <c r="N260" s="4">
        <v>2400001</v>
      </c>
      <c r="O260" s="4">
        <v>1261594</v>
      </c>
      <c r="P260" s="4">
        <v>1261594</v>
      </c>
      <c r="Q260" s="4">
        <v>1138407</v>
      </c>
      <c r="R260" s="4">
        <v>199213</v>
      </c>
      <c r="S260" s="4">
        <v>38370</v>
      </c>
      <c r="T260" s="18">
        <f t="shared" si="15"/>
        <v>1.4992002181367381</v>
      </c>
      <c r="U260" s="18">
        <f t="shared" si="16"/>
        <v>0.52566394764002178</v>
      </c>
      <c r="V260" s="18">
        <f>R260/S260</f>
        <v>5.191894709408392</v>
      </c>
      <c r="W260" s="18">
        <f t="shared" si="17"/>
        <v>0.17499277499172089</v>
      </c>
      <c r="X260" s="20">
        <f t="shared" si="18"/>
        <v>8.3005382081090803E-2</v>
      </c>
    </row>
    <row r="261" spans="1:24" s="3" customFormat="1" ht="11.25" customHeight="1" x14ac:dyDescent="0.2">
      <c r="A261" s="2">
        <v>1413</v>
      </c>
      <c r="B261" s="4" t="s">
        <v>21</v>
      </c>
      <c r="C261" s="4" t="s">
        <v>9</v>
      </c>
      <c r="D261" s="4">
        <v>830046068</v>
      </c>
      <c r="E261" s="4" t="s">
        <v>49</v>
      </c>
      <c r="F261" s="4" t="s">
        <v>113</v>
      </c>
      <c r="G261" s="4" t="s">
        <v>78</v>
      </c>
      <c r="H261" s="4" t="s">
        <v>105</v>
      </c>
      <c r="I261" s="4" t="s">
        <v>114</v>
      </c>
      <c r="J261" s="4" t="s">
        <v>11</v>
      </c>
      <c r="K261" s="4" t="s">
        <v>11</v>
      </c>
      <c r="L261" s="4" t="s">
        <v>12</v>
      </c>
      <c r="M261" s="4">
        <v>30582133</v>
      </c>
      <c r="N261" s="4">
        <v>58709908</v>
      </c>
      <c r="O261" s="4">
        <v>28346979</v>
      </c>
      <c r="P261" s="4">
        <v>33720243</v>
      </c>
      <c r="Q261" s="4">
        <v>24989665</v>
      </c>
      <c r="R261" s="4">
        <v>4394446</v>
      </c>
      <c r="S261" s="4"/>
      <c r="T261" s="18">
        <f t="shared" si="15"/>
        <v>1.0788498132375941</v>
      </c>
      <c r="U261" s="18">
        <f t="shared" si="16"/>
        <v>0.57435353160492097</v>
      </c>
      <c r="V261" s="18"/>
      <c r="W261" s="18">
        <f t="shared" si="17"/>
        <v>0.17585053661183533</v>
      </c>
      <c r="X261" s="20">
        <f t="shared" si="18"/>
        <v>7.4850159874207262E-2</v>
      </c>
    </row>
    <row r="262" spans="1:24" s="3" customFormat="1" ht="11.25" customHeight="1" x14ac:dyDescent="0.2">
      <c r="A262" s="2">
        <v>1555</v>
      </c>
      <c r="B262" s="4" t="s">
        <v>19</v>
      </c>
      <c r="C262" s="4" t="s">
        <v>9</v>
      </c>
      <c r="D262" s="4">
        <v>800085606</v>
      </c>
      <c r="E262" s="4" t="s">
        <v>49</v>
      </c>
      <c r="F262" s="4" t="s">
        <v>334</v>
      </c>
      <c r="G262" s="4" t="s">
        <v>74</v>
      </c>
      <c r="H262" s="4" t="s">
        <v>10</v>
      </c>
      <c r="I262" s="4" t="s">
        <v>335</v>
      </c>
      <c r="J262" s="4" t="s">
        <v>11</v>
      </c>
      <c r="K262" s="4" t="s">
        <v>11</v>
      </c>
      <c r="L262" s="4" t="s">
        <v>12</v>
      </c>
      <c r="M262" s="4">
        <v>12528330</v>
      </c>
      <c r="N262" s="4">
        <v>15444952</v>
      </c>
      <c r="O262" s="4">
        <v>1209719</v>
      </c>
      <c r="P262" s="4">
        <v>1328898</v>
      </c>
      <c r="Q262" s="4">
        <v>14116054</v>
      </c>
      <c r="R262" s="4">
        <v>2499183</v>
      </c>
      <c r="S262" s="4"/>
      <c r="T262" s="18">
        <f t="shared" si="15"/>
        <v>10.356396816120107</v>
      </c>
      <c r="U262" s="18">
        <f t="shared" si="16"/>
        <v>8.6040927806055989E-2</v>
      </c>
      <c r="V262" s="18"/>
      <c r="W262" s="18">
        <f t="shared" si="17"/>
        <v>0.17704544060259333</v>
      </c>
      <c r="X262" s="20">
        <f t="shared" si="18"/>
        <v>0.16181228662931421</v>
      </c>
    </row>
    <row r="263" spans="1:24" s="3" customFormat="1" ht="11.25" customHeight="1" x14ac:dyDescent="0.2">
      <c r="A263" s="2">
        <v>34099</v>
      </c>
      <c r="B263" s="4" t="s">
        <v>19</v>
      </c>
      <c r="C263" s="4" t="s">
        <v>9</v>
      </c>
      <c r="D263" s="4">
        <v>900535843</v>
      </c>
      <c r="E263" s="4" t="s">
        <v>49</v>
      </c>
      <c r="F263" s="4" t="s">
        <v>1023</v>
      </c>
      <c r="G263" s="4" t="s">
        <v>74</v>
      </c>
      <c r="H263" s="4" t="s">
        <v>10</v>
      </c>
      <c r="I263" s="4" t="s">
        <v>1024</v>
      </c>
      <c r="J263" s="4" t="s">
        <v>13</v>
      </c>
      <c r="K263" s="4" t="s">
        <v>325</v>
      </c>
      <c r="L263" s="4" t="s">
        <v>12</v>
      </c>
      <c r="M263" s="4">
        <v>9052172</v>
      </c>
      <c r="N263" s="4">
        <v>12563999</v>
      </c>
      <c r="O263" s="4">
        <v>733836</v>
      </c>
      <c r="P263" s="4">
        <v>7462795</v>
      </c>
      <c r="Q263" s="4">
        <v>5101204</v>
      </c>
      <c r="R263" s="4">
        <v>905603</v>
      </c>
      <c r="S263" s="4">
        <v>57556</v>
      </c>
      <c r="T263" s="18">
        <f t="shared" si="15"/>
        <v>12.335415542437275</v>
      </c>
      <c r="U263" s="18">
        <f t="shared" si="16"/>
        <v>0.59398245733703103</v>
      </c>
      <c r="V263" s="18">
        <f t="shared" ref="V263:V272" si="20">R263/S263</f>
        <v>15.734293557578706</v>
      </c>
      <c r="W263" s="18">
        <f t="shared" si="17"/>
        <v>0.17752730531850913</v>
      </c>
      <c r="X263" s="20">
        <f t="shared" si="18"/>
        <v>7.2079200260999704E-2</v>
      </c>
    </row>
    <row r="264" spans="1:24" s="3" customFormat="1" ht="11.25" customHeight="1" x14ac:dyDescent="0.2">
      <c r="A264" s="2">
        <v>209</v>
      </c>
      <c r="B264" s="4" t="s">
        <v>19</v>
      </c>
      <c r="C264" s="4" t="s">
        <v>9</v>
      </c>
      <c r="D264" s="4">
        <v>800008639</v>
      </c>
      <c r="E264" s="4" t="s">
        <v>49</v>
      </c>
      <c r="F264" s="4" t="s">
        <v>305</v>
      </c>
      <c r="G264" s="4" t="s">
        <v>78</v>
      </c>
      <c r="H264" s="4" t="s">
        <v>14</v>
      </c>
      <c r="I264" s="4" t="s">
        <v>306</v>
      </c>
      <c r="J264" s="4" t="s">
        <v>11</v>
      </c>
      <c r="K264" s="4" t="s">
        <v>11</v>
      </c>
      <c r="L264" s="4" t="s">
        <v>12</v>
      </c>
      <c r="M264" s="4">
        <v>3592277</v>
      </c>
      <c r="N264" s="4">
        <v>5127206</v>
      </c>
      <c r="O264" s="4">
        <v>988514</v>
      </c>
      <c r="P264" s="4">
        <v>988514</v>
      </c>
      <c r="Q264" s="4">
        <v>4138692</v>
      </c>
      <c r="R264" s="4">
        <v>741360</v>
      </c>
      <c r="S264" s="4">
        <v>30331</v>
      </c>
      <c r="T264" s="18">
        <f t="shared" si="15"/>
        <v>3.6340173229716526</v>
      </c>
      <c r="U264" s="18">
        <f t="shared" si="16"/>
        <v>0.19279779279397005</v>
      </c>
      <c r="V264" s="18">
        <f t="shared" si="20"/>
        <v>24.442319738881015</v>
      </c>
      <c r="W264" s="18">
        <f t="shared" si="17"/>
        <v>0.17912905816620323</v>
      </c>
      <c r="X264" s="20">
        <f t="shared" si="18"/>
        <v>0.14459337112649656</v>
      </c>
    </row>
    <row r="265" spans="1:24" s="3" customFormat="1" ht="11.25" customHeight="1" x14ac:dyDescent="0.2">
      <c r="A265" s="2">
        <v>13873</v>
      </c>
      <c r="B265" s="4" t="s">
        <v>19</v>
      </c>
      <c r="C265" s="4" t="s">
        <v>9</v>
      </c>
      <c r="D265" s="4">
        <v>830505238</v>
      </c>
      <c r="E265" s="4" t="s">
        <v>49</v>
      </c>
      <c r="F265" s="4" t="s">
        <v>620</v>
      </c>
      <c r="G265" s="4" t="s">
        <v>74</v>
      </c>
      <c r="H265" s="4" t="s">
        <v>10</v>
      </c>
      <c r="I265" s="4" t="s">
        <v>621</v>
      </c>
      <c r="J265" s="4" t="s">
        <v>465</v>
      </c>
      <c r="K265" s="4" t="s">
        <v>622</v>
      </c>
      <c r="L265" s="4" t="s">
        <v>12</v>
      </c>
      <c r="M265" s="4">
        <v>39158964</v>
      </c>
      <c r="N265" s="4">
        <v>39771839</v>
      </c>
      <c r="O265" s="4">
        <v>699098</v>
      </c>
      <c r="P265" s="4">
        <v>12507477</v>
      </c>
      <c r="Q265" s="4">
        <v>27264362</v>
      </c>
      <c r="R265" s="4">
        <v>5025133</v>
      </c>
      <c r="S265" s="4">
        <v>1195</v>
      </c>
      <c r="T265" s="18">
        <f t="shared" si="15"/>
        <v>56.013554608938946</v>
      </c>
      <c r="U265" s="18">
        <f t="shared" si="16"/>
        <v>0.31448073095136486</v>
      </c>
      <c r="V265" s="18">
        <f t="shared" si="20"/>
        <v>4205.1322175732221</v>
      </c>
      <c r="W265" s="18">
        <f t="shared" si="17"/>
        <v>0.18431140989105119</v>
      </c>
      <c r="X265" s="20">
        <f t="shared" si="18"/>
        <v>0.12634902298583678</v>
      </c>
    </row>
    <row r="266" spans="1:24" s="3" customFormat="1" ht="11.25" customHeight="1" x14ac:dyDescent="0.2">
      <c r="A266" s="2">
        <v>21911</v>
      </c>
      <c r="B266" s="4" t="s">
        <v>19</v>
      </c>
      <c r="C266" s="4" t="s">
        <v>9</v>
      </c>
      <c r="D266" s="4">
        <v>900070751</v>
      </c>
      <c r="E266" s="4" t="s">
        <v>49</v>
      </c>
      <c r="F266" s="4" t="s">
        <v>769</v>
      </c>
      <c r="G266" s="4" t="s">
        <v>74</v>
      </c>
      <c r="H266" s="4" t="s">
        <v>10</v>
      </c>
      <c r="I266" s="4" t="s">
        <v>770</v>
      </c>
      <c r="J266" s="4" t="s">
        <v>13</v>
      </c>
      <c r="K266" s="4" t="s">
        <v>185</v>
      </c>
      <c r="L266" s="4" t="s">
        <v>12</v>
      </c>
      <c r="M266" s="4">
        <v>4599437</v>
      </c>
      <c r="N266" s="4">
        <v>5622245</v>
      </c>
      <c r="O266" s="4">
        <v>3466556</v>
      </c>
      <c r="P266" s="4">
        <v>1944101</v>
      </c>
      <c r="Q266" s="4">
        <v>3678144</v>
      </c>
      <c r="R266" s="4">
        <v>687006</v>
      </c>
      <c r="S266" s="4">
        <v>31185</v>
      </c>
      <c r="T266" s="18">
        <f t="shared" si="15"/>
        <v>1.3268030287120705</v>
      </c>
      <c r="U266" s="18">
        <f t="shared" si="16"/>
        <v>0.34578731449803413</v>
      </c>
      <c r="V266" s="18">
        <f t="shared" si="20"/>
        <v>22.030014430014429</v>
      </c>
      <c r="W266" s="18">
        <f t="shared" si="17"/>
        <v>0.18678061544083102</v>
      </c>
      <c r="X266" s="20">
        <f t="shared" si="18"/>
        <v>0.12219424802725602</v>
      </c>
    </row>
    <row r="267" spans="1:24" s="3" customFormat="1" ht="11.25" customHeight="1" x14ac:dyDescent="0.2">
      <c r="A267" s="2">
        <v>6639</v>
      </c>
      <c r="B267" s="4" t="s">
        <v>19</v>
      </c>
      <c r="C267" s="4" t="s">
        <v>9</v>
      </c>
      <c r="D267" s="4">
        <v>805028911</v>
      </c>
      <c r="E267" s="4" t="s">
        <v>49</v>
      </c>
      <c r="F267" s="4" t="s">
        <v>457</v>
      </c>
      <c r="G267" s="4" t="s">
        <v>74</v>
      </c>
      <c r="H267" s="4" t="s">
        <v>10</v>
      </c>
      <c r="I267" s="4" t="s">
        <v>458</v>
      </c>
      <c r="J267" s="4" t="s">
        <v>178</v>
      </c>
      <c r="K267" s="4" t="s">
        <v>179</v>
      </c>
      <c r="L267" s="4" t="s">
        <v>12</v>
      </c>
      <c r="M267" s="4">
        <v>923882</v>
      </c>
      <c r="N267" s="4">
        <v>2299188</v>
      </c>
      <c r="O267" s="4">
        <v>384376</v>
      </c>
      <c r="P267" s="4">
        <v>384376</v>
      </c>
      <c r="Q267" s="4">
        <v>1914812</v>
      </c>
      <c r="R267" s="4">
        <v>359533</v>
      </c>
      <c r="S267" s="4">
        <v>74080</v>
      </c>
      <c r="T267" s="18">
        <f t="shared" si="15"/>
        <v>2.4035891939142924</v>
      </c>
      <c r="U267" s="18">
        <f t="shared" si="16"/>
        <v>0.16717902146322963</v>
      </c>
      <c r="V267" s="18">
        <f t="shared" si="20"/>
        <v>4.8533072354211662</v>
      </c>
      <c r="W267" s="18">
        <f t="shared" si="17"/>
        <v>0.18776412514648957</v>
      </c>
      <c r="X267" s="20">
        <f t="shared" si="18"/>
        <v>0.15637390243860005</v>
      </c>
    </row>
    <row r="268" spans="1:24" s="3" customFormat="1" ht="11.25" customHeight="1" x14ac:dyDescent="0.2">
      <c r="A268" s="2">
        <v>11141</v>
      </c>
      <c r="B268" s="4" t="s">
        <v>19</v>
      </c>
      <c r="C268" s="4" t="s">
        <v>9</v>
      </c>
      <c r="D268" s="4">
        <v>830058216</v>
      </c>
      <c r="E268" s="4" t="s">
        <v>49</v>
      </c>
      <c r="F268" s="4" t="s">
        <v>552</v>
      </c>
      <c r="G268" s="4" t="s">
        <v>74</v>
      </c>
      <c r="H268" s="4" t="s">
        <v>10</v>
      </c>
      <c r="I268" s="4" t="s">
        <v>553</v>
      </c>
      <c r="J268" s="4" t="s">
        <v>13</v>
      </c>
      <c r="K268" s="4" t="s">
        <v>22</v>
      </c>
      <c r="L268" s="4" t="s">
        <v>12</v>
      </c>
      <c r="M268" s="4">
        <v>17026536</v>
      </c>
      <c r="N268" s="4">
        <v>19206059</v>
      </c>
      <c r="O268" s="4">
        <v>731046</v>
      </c>
      <c r="P268" s="4">
        <v>16211175</v>
      </c>
      <c r="Q268" s="4">
        <v>2994884</v>
      </c>
      <c r="R268" s="4">
        <v>563710</v>
      </c>
      <c r="S268" s="4">
        <v>269364</v>
      </c>
      <c r="T268" s="18">
        <f t="shared" ref="T268:T331" si="21">M268/O268</f>
        <v>23.290649288827243</v>
      </c>
      <c r="U268" s="18">
        <f t="shared" ref="U268:U331" si="22">P268/N268</f>
        <v>0.84406566698561114</v>
      </c>
      <c r="V268" s="18">
        <f t="shared" si="20"/>
        <v>2.0927443904901919</v>
      </c>
      <c r="W268" s="18">
        <f t="shared" ref="W268:W331" si="23">R268/Q268</f>
        <v>0.18822431853787994</v>
      </c>
      <c r="X268" s="20">
        <f t="shared" ref="X268:X331" si="24">R268/N268</f>
        <v>2.9350633568292171E-2</v>
      </c>
    </row>
    <row r="269" spans="1:24" s="3" customFormat="1" ht="11.25" customHeight="1" x14ac:dyDescent="0.2">
      <c r="A269" s="2">
        <v>3323</v>
      </c>
      <c r="B269" s="4" t="s">
        <v>28</v>
      </c>
      <c r="C269" s="4" t="s">
        <v>9</v>
      </c>
      <c r="D269" s="4">
        <v>900504374</v>
      </c>
      <c r="E269" s="4" t="s">
        <v>49</v>
      </c>
      <c r="F269" s="4" t="s">
        <v>1126</v>
      </c>
      <c r="G269" s="4" t="s">
        <v>74</v>
      </c>
      <c r="H269" s="4" t="s">
        <v>10</v>
      </c>
      <c r="I269" s="4" t="s">
        <v>1127</v>
      </c>
      <c r="J269" s="4" t="s">
        <v>11</v>
      </c>
      <c r="K269" s="4" t="s">
        <v>11</v>
      </c>
      <c r="L269" s="4" t="s">
        <v>12</v>
      </c>
      <c r="M269" s="4">
        <v>11716713</v>
      </c>
      <c r="N269" s="4">
        <v>14174729</v>
      </c>
      <c r="O269" s="4">
        <v>9043038</v>
      </c>
      <c r="P269" s="4">
        <v>9098908</v>
      </c>
      <c r="Q269" s="4">
        <v>5075821</v>
      </c>
      <c r="R269" s="4">
        <v>961259</v>
      </c>
      <c r="S269" s="4">
        <v>725892</v>
      </c>
      <c r="T269" s="18">
        <f t="shared" si="21"/>
        <v>1.2956611483884066</v>
      </c>
      <c r="U269" s="18">
        <f t="shared" si="22"/>
        <v>0.64191054375713286</v>
      </c>
      <c r="V269" s="18">
        <f t="shared" si="20"/>
        <v>1.3242452045207826</v>
      </c>
      <c r="W269" s="18">
        <f t="shared" si="23"/>
        <v>0.18938000374717706</v>
      </c>
      <c r="X269" s="20">
        <f t="shared" si="24"/>
        <v>6.7814982565098769E-2</v>
      </c>
    </row>
    <row r="270" spans="1:24" s="3" customFormat="1" ht="11.25" customHeight="1" x14ac:dyDescent="0.2">
      <c r="A270" s="2">
        <v>28813</v>
      </c>
      <c r="B270" s="4" t="s">
        <v>19</v>
      </c>
      <c r="C270" s="4" t="s">
        <v>9</v>
      </c>
      <c r="D270" s="4">
        <v>900347900</v>
      </c>
      <c r="E270" s="4" t="s">
        <v>49</v>
      </c>
      <c r="F270" s="4" t="s">
        <v>915</v>
      </c>
      <c r="G270" s="4" t="s">
        <v>74</v>
      </c>
      <c r="H270" s="4" t="s">
        <v>10</v>
      </c>
      <c r="I270" s="4" t="s">
        <v>916</v>
      </c>
      <c r="J270" s="4" t="s">
        <v>17</v>
      </c>
      <c r="K270" s="4" t="s">
        <v>18</v>
      </c>
      <c r="L270" s="4" t="s">
        <v>12</v>
      </c>
      <c r="M270" s="4">
        <v>4276351</v>
      </c>
      <c r="N270" s="4">
        <v>4289185</v>
      </c>
      <c r="O270" s="4">
        <v>97578</v>
      </c>
      <c r="P270" s="4">
        <v>2817092</v>
      </c>
      <c r="Q270" s="4">
        <v>1472093</v>
      </c>
      <c r="R270" s="4">
        <v>279015</v>
      </c>
      <c r="S270" s="4">
        <v>113380</v>
      </c>
      <c r="T270" s="18">
        <f t="shared" si="21"/>
        <v>43.82495029617332</v>
      </c>
      <c r="U270" s="18">
        <f t="shared" si="22"/>
        <v>0.65678957657457071</v>
      </c>
      <c r="V270" s="18">
        <f t="shared" si="20"/>
        <v>2.4608837537484565</v>
      </c>
      <c r="W270" s="18">
        <f t="shared" si="23"/>
        <v>0.18953625891842432</v>
      </c>
      <c r="X270" s="20">
        <f t="shared" si="24"/>
        <v>6.5050819677864205E-2</v>
      </c>
    </row>
    <row r="271" spans="1:24" s="3" customFormat="1" ht="11.25" customHeight="1" x14ac:dyDescent="0.2">
      <c r="A271" s="2">
        <v>4493</v>
      </c>
      <c r="B271" s="4" t="s">
        <v>21</v>
      </c>
      <c r="C271" s="4" t="s">
        <v>9</v>
      </c>
      <c r="D271" s="4">
        <v>900532903</v>
      </c>
      <c r="E271" s="4" t="s">
        <v>49</v>
      </c>
      <c r="F271" s="4" t="s">
        <v>236</v>
      </c>
      <c r="G271" s="4" t="s">
        <v>74</v>
      </c>
      <c r="H271" s="4" t="s">
        <v>10</v>
      </c>
      <c r="I271" s="4" t="s">
        <v>237</v>
      </c>
      <c r="J271" s="4" t="s">
        <v>11</v>
      </c>
      <c r="K271" s="4" t="s">
        <v>11</v>
      </c>
      <c r="L271" s="4" t="s">
        <v>12</v>
      </c>
      <c r="M271" s="4">
        <v>40181438</v>
      </c>
      <c r="N271" s="4">
        <v>41148807</v>
      </c>
      <c r="O271" s="4">
        <v>23290246</v>
      </c>
      <c r="P271" s="4">
        <v>23290246</v>
      </c>
      <c r="Q271" s="4">
        <v>17858561</v>
      </c>
      <c r="R271" s="4">
        <v>3393155</v>
      </c>
      <c r="S271" s="4">
        <v>134493</v>
      </c>
      <c r="T271" s="18">
        <f t="shared" si="21"/>
        <v>1.7252474705505472</v>
      </c>
      <c r="U271" s="18">
        <f t="shared" si="22"/>
        <v>0.5660005161267494</v>
      </c>
      <c r="V271" s="18">
        <f t="shared" si="20"/>
        <v>25.229231261106527</v>
      </c>
      <c r="W271" s="18">
        <f t="shared" si="23"/>
        <v>0.19000159083366236</v>
      </c>
      <c r="X271" s="20">
        <f t="shared" si="24"/>
        <v>8.2460592356906004E-2</v>
      </c>
    </row>
    <row r="272" spans="1:24" s="3" customFormat="1" ht="11.25" customHeight="1" x14ac:dyDescent="0.2">
      <c r="A272" s="2">
        <v>25053</v>
      </c>
      <c r="B272" s="4" t="s">
        <v>19</v>
      </c>
      <c r="C272" s="4" t="s">
        <v>9</v>
      </c>
      <c r="D272" s="4">
        <v>900194508</v>
      </c>
      <c r="E272" s="4" t="s">
        <v>49</v>
      </c>
      <c r="F272" s="4" t="s">
        <v>840</v>
      </c>
      <c r="G272" s="4" t="s">
        <v>78</v>
      </c>
      <c r="H272" s="4" t="s">
        <v>10</v>
      </c>
      <c r="I272" s="4" t="s">
        <v>841</v>
      </c>
      <c r="J272" s="4" t="s">
        <v>23</v>
      </c>
      <c r="K272" s="4" t="s">
        <v>136</v>
      </c>
      <c r="L272" s="4" t="s">
        <v>12</v>
      </c>
      <c r="M272" s="4">
        <v>1749128</v>
      </c>
      <c r="N272" s="4">
        <v>3638091</v>
      </c>
      <c r="O272" s="4">
        <v>1198575</v>
      </c>
      <c r="P272" s="4">
        <v>1805879</v>
      </c>
      <c r="Q272" s="4">
        <v>1832212</v>
      </c>
      <c r="R272" s="4">
        <v>349979</v>
      </c>
      <c r="S272" s="4">
        <v>187300</v>
      </c>
      <c r="T272" s="18">
        <f t="shared" si="21"/>
        <v>1.459339632480237</v>
      </c>
      <c r="U272" s="18">
        <f t="shared" si="22"/>
        <v>0.49638093164794395</v>
      </c>
      <c r="V272" s="18">
        <f t="shared" si="20"/>
        <v>1.8685477843032567</v>
      </c>
      <c r="W272" s="18">
        <f t="shared" si="23"/>
        <v>0.19101446775809786</v>
      </c>
      <c r="X272" s="20">
        <f t="shared" si="24"/>
        <v>9.6198528294097099E-2</v>
      </c>
    </row>
    <row r="273" spans="1:24" s="3" customFormat="1" ht="11.25" customHeight="1" x14ac:dyDescent="0.2">
      <c r="A273" s="2">
        <v>10919</v>
      </c>
      <c r="B273" s="4" t="s">
        <v>19</v>
      </c>
      <c r="C273" s="4" t="s">
        <v>9</v>
      </c>
      <c r="D273" s="4">
        <v>830051556</v>
      </c>
      <c r="E273" s="4" t="s">
        <v>49</v>
      </c>
      <c r="F273" s="4" t="s">
        <v>544</v>
      </c>
      <c r="G273" s="4" t="s">
        <v>74</v>
      </c>
      <c r="H273" s="4" t="s">
        <v>14</v>
      </c>
      <c r="I273" s="4" t="s">
        <v>545</v>
      </c>
      <c r="J273" s="4" t="s">
        <v>11</v>
      </c>
      <c r="K273" s="4" t="s">
        <v>11</v>
      </c>
      <c r="L273" s="4" t="s">
        <v>12</v>
      </c>
      <c r="M273" s="4">
        <v>10145212</v>
      </c>
      <c r="N273" s="4">
        <v>14075725</v>
      </c>
      <c r="O273" s="4">
        <v>3466556</v>
      </c>
      <c r="P273" s="4">
        <v>1771668</v>
      </c>
      <c r="Q273" s="4">
        <v>12304057</v>
      </c>
      <c r="R273" s="4">
        <v>2373803</v>
      </c>
      <c r="S273" s="4"/>
      <c r="T273" s="18">
        <f t="shared" si="21"/>
        <v>2.9265968875160246</v>
      </c>
      <c r="U273" s="18">
        <f t="shared" si="22"/>
        <v>0.12586690916453683</v>
      </c>
      <c r="V273" s="18"/>
      <c r="W273" s="18">
        <f t="shared" si="23"/>
        <v>0.19292847879362068</v>
      </c>
      <c r="X273" s="20">
        <f t="shared" si="24"/>
        <v>0.16864516747805175</v>
      </c>
    </row>
    <row r="274" spans="1:24" s="3" customFormat="1" ht="11.25" customHeight="1" x14ac:dyDescent="0.2">
      <c r="A274" s="2">
        <v>38233</v>
      </c>
      <c r="B274" s="4" t="s">
        <v>19</v>
      </c>
      <c r="C274" s="4" t="s">
        <v>9</v>
      </c>
      <c r="D274" s="4">
        <v>900803088</v>
      </c>
      <c r="E274" s="4" t="s">
        <v>49</v>
      </c>
      <c r="F274" s="4" t="s">
        <v>1072</v>
      </c>
      <c r="G274" s="4" t="s">
        <v>74</v>
      </c>
      <c r="H274" s="4" t="s">
        <v>10</v>
      </c>
      <c r="I274" s="4" t="s">
        <v>1073</v>
      </c>
      <c r="J274" s="4" t="s">
        <v>178</v>
      </c>
      <c r="K274" s="4" t="s">
        <v>1074</v>
      </c>
      <c r="L274" s="4" t="s">
        <v>12</v>
      </c>
      <c r="M274" s="4">
        <v>22185706</v>
      </c>
      <c r="N274" s="4">
        <v>26407888</v>
      </c>
      <c r="O274" s="4">
        <v>1730981</v>
      </c>
      <c r="P274" s="4">
        <v>14322042</v>
      </c>
      <c r="Q274" s="4">
        <v>12085846</v>
      </c>
      <c r="R274" s="4">
        <v>2335122</v>
      </c>
      <c r="S274" s="4"/>
      <c r="T274" s="18">
        <f t="shared" si="21"/>
        <v>12.816839699569204</v>
      </c>
      <c r="U274" s="18">
        <f t="shared" si="22"/>
        <v>0.54233954642643134</v>
      </c>
      <c r="V274" s="18"/>
      <c r="W274" s="18">
        <f t="shared" si="23"/>
        <v>0.19321129857189973</v>
      </c>
      <c r="X274" s="20">
        <f t="shared" si="24"/>
        <v>8.8425170539953815E-2</v>
      </c>
    </row>
    <row r="275" spans="1:24" s="3" customFormat="1" ht="11.25" customHeight="1" x14ac:dyDescent="0.2">
      <c r="A275" s="2">
        <v>1505</v>
      </c>
      <c r="B275" s="4" t="s">
        <v>19</v>
      </c>
      <c r="C275" s="4" t="s">
        <v>9</v>
      </c>
      <c r="D275" s="4">
        <v>800082225</v>
      </c>
      <c r="E275" s="4" t="s">
        <v>49</v>
      </c>
      <c r="F275" s="4" t="s">
        <v>332</v>
      </c>
      <c r="G275" s="4" t="s">
        <v>74</v>
      </c>
      <c r="H275" s="4" t="s">
        <v>10</v>
      </c>
      <c r="I275" s="4" t="s">
        <v>333</v>
      </c>
      <c r="J275" s="4" t="s">
        <v>11</v>
      </c>
      <c r="K275" s="4" t="s">
        <v>11</v>
      </c>
      <c r="L275" s="4" t="s">
        <v>12</v>
      </c>
      <c r="M275" s="4">
        <v>4062444</v>
      </c>
      <c r="N275" s="4">
        <v>4167763</v>
      </c>
      <c r="O275" s="4">
        <v>2424552</v>
      </c>
      <c r="P275" s="4">
        <v>2653907</v>
      </c>
      <c r="Q275" s="4">
        <v>1513856</v>
      </c>
      <c r="R275" s="4">
        <v>293737</v>
      </c>
      <c r="S275" s="4">
        <v>416664</v>
      </c>
      <c r="T275" s="18">
        <f t="shared" si="21"/>
        <v>1.6755441830078299</v>
      </c>
      <c r="U275" s="18">
        <f t="shared" si="22"/>
        <v>0.63677013304259378</v>
      </c>
      <c r="V275" s="18">
        <f>R275/S275</f>
        <v>0.70497331182919576</v>
      </c>
      <c r="W275" s="18">
        <f t="shared" si="23"/>
        <v>0.1940323253995096</v>
      </c>
      <c r="X275" s="20">
        <f t="shared" si="24"/>
        <v>7.0478335740300019E-2</v>
      </c>
    </row>
    <row r="276" spans="1:24" s="3" customFormat="1" ht="11.25" customHeight="1" x14ac:dyDescent="0.2">
      <c r="A276" s="2">
        <v>26955</v>
      </c>
      <c r="B276" s="4" t="s">
        <v>19</v>
      </c>
      <c r="C276" s="4" t="s">
        <v>9</v>
      </c>
      <c r="D276" s="4">
        <v>900274752</v>
      </c>
      <c r="E276" s="4" t="s">
        <v>49</v>
      </c>
      <c r="F276" s="4" t="s">
        <v>872</v>
      </c>
      <c r="G276" s="4" t="s">
        <v>74</v>
      </c>
      <c r="H276" s="4" t="s">
        <v>10</v>
      </c>
      <c r="I276" s="4" t="s">
        <v>873</v>
      </c>
      <c r="J276" s="4" t="s">
        <v>11</v>
      </c>
      <c r="K276" s="4" t="s">
        <v>11</v>
      </c>
      <c r="L276" s="4" t="s">
        <v>12</v>
      </c>
      <c r="M276" s="4">
        <v>4023036</v>
      </c>
      <c r="N276" s="4">
        <v>5740741</v>
      </c>
      <c r="O276" s="4">
        <v>1730981</v>
      </c>
      <c r="P276" s="4">
        <v>4360190</v>
      </c>
      <c r="Q276" s="4">
        <v>1380551</v>
      </c>
      <c r="R276" s="4">
        <v>270274</v>
      </c>
      <c r="S276" s="4">
        <v>9638</v>
      </c>
      <c r="T276" s="18">
        <f t="shared" si="21"/>
        <v>2.3241364289960433</v>
      </c>
      <c r="U276" s="18">
        <f t="shared" si="22"/>
        <v>0.75951693344117077</v>
      </c>
      <c r="V276" s="18">
        <f>R276/S276</f>
        <v>28.042539946046897</v>
      </c>
      <c r="W276" s="18">
        <f t="shared" si="23"/>
        <v>0.19577255747886171</v>
      </c>
      <c r="X276" s="20">
        <f t="shared" si="24"/>
        <v>4.7079984970581322E-2</v>
      </c>
    </row>
    <row r="277" spans="1:24" s="3" customFormat="1" ht="11.25" customHeight="1" x14ac:dyDescent="0.2">
      <c r="A277" s="2">
        <v>24271</v>
      </c>
      <c r="B277" s="4" t="s">
        <v>19</v>
      </c>
      <c r="C277" s="4" t="s">
        <v>9</v>
      </c>
      <c r="D277" s="4">
        <v>900163958</v>
      </c>
      <c r="E277" s="4" t="s">
        <v>49</v>
      </c>
      <c r="F277" s="4" t="s">
        <v>826</v>
      </c>
      <c r="G277" s="4" t="s">
        <v>74</v>
      </c>
      <c r="H277" s="4" t="s">
        <v>14</v>
      </c>
      <c r="I277" s="4" t="s">
        <v>827</v>
      </c>
      <c r="J277" s="4" t="s">
        <v>11</v>
      </c>
      <c r="K277" s="4" t="s">
        <v>11</v>
      </c>
      <c r="L277" s="4" t="s">
        <v>12</v>
      </c>
      <c r="M277" s="4">
        <v>3941124</v>
      </c>
      <c r="N277" s="4">
        <v>6923223</v>
      </c>
      <c r="O277" s="4">
        <v>80161</v>
      </c>
      <c r="P277" s="4">
        <v>3179734</v>
      </c>
      <c r="Q277" s="4">
        <v>3743489</v>
      </c>
      <c r="R277" s="4">
        <v>748342</v>
      </c>
      <c r="S277" s="4">
        <v>422140</v>
      </c>
      <c r="T277" s="18">
        <f t="shared" si="21"/>
        <v>49.165105225733214</v>
      </c>
      <c r="U277" s="18">
        <f t="shared" si="22"/>
        <v>0.45928522019296503</v>
      </c>
      <c r="V277" s="18">
        <f>R277/S277</f>
        <v>1.7727341640214147</v>
      </c>
      <c r="W277" s="18">
        <f t="shared" si="23"/>
        <v>0.19990495497649385</v>
      </c>
      <c r="X277" s="20">
        <f t="shared" si="24"/>
        <v>0.10809156371245011</v>
      </c>
    </row>
    <row r="278" spans="1:24" s="3" customFormat="1" ht="11.25" customHeight="1" x14ac:dyDescent="0.2">
      <c r="A278" s="2">
        <v>4479</v>
      </c>
      <c r="B278" s="4" t="s">
        <v>19</v>
      </c>
      <c r="C278" s="4" t="s">
        <v>9</v>
      </c>
      <c r="D278" s="4">
        <v>800236878</v>
      </c>
      <c r="E278" s="4" t="s">
        <v>49</v>
      </c>
      <c r="F278" s="4" t="s">
        <v>412</v>
      </c>
      <c r="G278" s="4" t="s">
        <v>74</v>
      </c>
      <c r="H278" s="4" t="s">
        <v>10</v>
      </c>
      <c r="I278" s="4" t="s">
        <v>413</v>
      </c>
      <c r="J278" s="4" t="s">
        <v>11</v>
      </c>
      <c r="K278" s="4" t="s">
        <v>11</v>
      </c>
      <c r="L278" s="4" t="s">
        <v>12</v>
      </c>
      <c r="M278" s="4">
        <v>5068852</v>
      </c>
      <c r="N278" s="4">
        <v>7798378</v>
      </c>
      <c r="O278" s="4">
        <v>1210111</v>
      </c>
      <c r="P278" s="4">
        <v>1412874</v>
      </c>
      <c r="Q278" s="4">
        <v>6385504</v>
      </c>
      <c r="R278" s="4">
        <v>1280469</v>
      </c>
      <c r="S278" s="4">
        <v>299773</v>
      </c>
      <c r="T278" s="18">
        <f t="shared" si="21"/>
        <v>4.1887496271003242</v>
      </c>
      <c r="U278" s="18">
        <f t="shared" si="22"/>
        <v>0.18117536749308638</v>
      </c>
      <c r="V278" s="18">
        <f>R278/S278</f>
        <v>4.2714620729685464</v>
      </c>
      <c r="W278" s="18">
        <f t="shared" si="23"/>
        <v>0.20052747598310172</v>
      </c>
      <c r="X278" s="20">
        <f t="shared" si="24"/>
        <v>0.16419683682940223</v>
      </c>
    </row>
    <row r="279" spans="1:24" s="3" customFormat="1" ht="11.25" customHeight="1" x14ac:dyDescent="0.2">
      <c r="A279" s="2">
        <v>35985</v>
      </c>
      <c r="B279" s="4" t="s">
        <v>19</v>
      </c>
      <c r="C279" s="4" t="s">
        <v>9</v>
      </c>
      <c r="D279" s="4">
        <v>900624066</v>
      </c>
      <c r="E279" s="4" t="s">
        <v>49</v>
      </c>
      <c r="F279" s="4" t="s">
        <v>1050</v>
      </c>
      <c r="G279" s="4" t="s">
        <v>74</v>
      </c>
      <c r="H279" s="4" t="s">
        <v>10</v>
      </c>
      <c r="I279" s="4" t="s">
        <v>1051</v>
      </c>
      <c r="J279" s="4" t="s">
        <v>11</v>
      </c>
      <c r="K279" s="4" t="s">
        <v>11</v>
      </c>
      <c r="L279" s="4" t="s">
        <v>12</v>
      </c>
      <c r="M279" s="4">
        <v>10803191</v>
      </c>
      <c r="N279" s="4">
        <v>11288957</v>
      </c>
      <c r="O279" s="4">
        <v>4336768</v>
      </c>
      <c r="P279" s="4">
        <v>5954977</v>
      </c>
      <c r="Q279" s="4">
        <v>5333980</v>
      </c>
      <c r="R279" s="4">
        <v>1073993</v>
      </c>
      <c r="S279" s="4"/>
      <c r="T279" s="18">
        <f t="shared" si="21"/>
        <v>2.4910696168206368</v>
      </c>
      <c r="U279" s="18">
        <f t="shared" si="22"/>
        <v>0.52750462243766183</v>
      </c>
      <c r="V279" s="18"/>
      <c r="W279" s="18">
        <f t="shared" si="23"/>
        <v>0.20134927390053955</v>
      </c>
      <c r="X279" s="20">
        <f t="shared" si="24"/>
        <v>9.5136601193538076E-2</v>
      </c>
    </row>
    <row r="280" spans="1:24" s="3" customFormat="1" ht="11.25" customHeight="1" x14ac:dyDescent="0.2">
      <c r="A280" s="2">
        <v>34483</v>
      </c>
      <c r="B280" s="4" t="s">
        <v>19</v>
      </c>
      <c r="C280" s="4" t="s">
        <v>9</v>
      </c>
      <c r="D280" s="4">
        <v>900552236</v>
      </c>
      <c r="E280" s="4" t="s">
        <v>49</v>
      </c>
      <c r="F280" s="4" t="s">
        <v>1032</v>
      </c>
      <c r="G280" s="4" t="s">
        <v>74</v>
      </c>
      <c r="H280" s="4" t="s">
        <v>10</v>
      </c>
      <c r="I280" s="4" t="s">
        <v>1033</v>
      </c>
      <c r="J280" s="4" t="s">
        <v>23</v>
      </c>
      <c r="K280" s="4" t="s">
        <v>194</v>
      </c>
      <c r="L280" s="4" t="s">
        <v>12</v>
      </c>
      <c r="M280" s="4">
        <v>8455042</v>
      </c>
      <c r="N280" s="4">
        <v>9658874</v>
      </c>
      <c r="O280" s="4">
        <v>516186</v>
      </c>
      <c r="P280" s="4">
        <v>3092588</v>
      </c>
      <c r="Q280" s="4">
        <v>6566286</v>
      </c>
      <c r="R280" s="4">
        <v>1330864</v>
      </c>
      <c r="S280" s="4">
        <v>648149</v>
      </c>
      <c r="T280" s="18">
        <f t="shared" si="21"/>
        <v>16.379835950606953</v>
      </c>
      <c r="U280" s="18">
        <f t="shared" si="22"/>
        <v>0.32018100660594601</v>
      </c>
      <c r="V280" s="18">
        <f>R280/S280</f>
        <v>2.0533303299087091</v>
      </c>
      <c r="W280" s="18">
        <f t="shared" si="23"/>
        <v>0.20268139401786642</v>
      </c>
      <c r="X280" s="20">
        <f t="shared" si="24"/>
        <v>0.13778666126092959</v>
      </c>
    </row>
    <row r="281" spans="1:24" s="3" customFormat="1" ht="11.25" customHeight="1" x14ac:dyDescent="0.2">
      <c r="A281" s="2">
        <v>9659</v>
      </c>
      <c r="B281" s="4" t="s">
        <v>19</v>
      </c>
      <c r="C281" s="4" t="s">
        <v>9</v>
      </c>
      <c r="D281" s="4">
        <v>830004892</v>
      </c>
      <c r="E281" s="4" t="s">
        <v>49</v>
      </c>
      <c r="F281" s="4" t="s">
        <v>500</v>
      </c>
      <c r="G281" s="4" t="s">
        <v>74</v>
      </c>
      <c r="H281" s="4" t="s">
        <v>75</v>
      </c>
      <c r="I281" s="4" t="s">
        <v>501</v>
      </c>
      <c r="J281" s="4" t="s">
        <v>11</v>
      </c>
      <c r="K281" s="4" t="s">
        <v>11</v>
      </c>
      <c r="L281" s="4" t="s">
        <v>12</v>
      </c>
      <c r="M281" s="4">
        <v>96819571</v>
      </c>
      <c r="N281" s="4">
        <v>114726290</v>
      </c>
      <c r="O281" s="4">
        <v>731046</v>
      </c>
      <c r="P281" s="4">
        <v>26972716</v>
      </c>
      <c r="Q281" s="4">
        <v>87753574</v>
      </c>
      <c r="R281" s="4">
        <v>17840292</v>
      </c>
      <c r="S281" s="4">
        <v>1483907</v>
      </c>
      <c r="T281" s="18">
        <f t="shared" si="21"/>
        <v>132.43977943932393</v>
      </c>
      <c r="U281" s="18">
        <f t="shared" si="22"/>
        <v>0.23510492669117078</v>
      </c>
      <c r="V281" s="18">
        <f>R281/S281</f>
        <v>12.022513540269033</v>
      </c>
      <c r="W281" s="18">
        <f t="shared" si="23"/>
        <v>0.20329989066884044</v>
      </c>
      <c r="X281" s="20">
        <f t="shared" si="24"/>
        <v>0.15550308477681968</v>
      </c>
    </row>
    <row r="282" spans="1:24" s="3" customFormat="1" ht="11.25" customHeight="1" x14ac:dyDescent="0.2">
      <c r="A282" s="2">
        <v>33275</v>
      </c>
      <c r="B282" s="4" t="s">
        <v>19</v>
      </c>
      <c r="C282" s="4" t="s">
        <v>9</v>
      </c>
      <c r="D282" s="4">
        <v>900497017</v>
      </c>
      <c r="E282" s="4" t="s">
        <v>49</v>
      </c>
      <c r="F282" s="4" t="s">
        <v>1006</v>
      </c>
      <c r="G282" s="4" t="s">
        <v>74</v>
      </c>
      <c r="H282" s="4" t="s">
        <v>10</v>
      </c>
      <c r="I282" s="4" t="s">
        <v>1007</v>
      </c>
      <c r="J282" s="4" t="s">
        <v>13</v>
      </c>
      <c r="K282" s="4" t="s">
        <v>103</v>
      </c>
      <c r="L282" s="4" t="s">
        <v>12</v>
      </c>
      <c r="M282" s="4">
        <v>10398104</v>
      </c>
      <c r="N282" s="4">
        <v>10398104</v>
      </c>
      <c r="O282" s="4">
        <v>1198575</v>
      </c>
      <c r="P282" s="4">
        <v>6006272</v>
      </c>
      <c r="Q282" s="4">
        <v>4391832</v>
      </c>
      <c r="R282" s="4">
        <v>895388</v>
      </c>
      <c r="S282" s="4">
        <v>17841</v>
      </c>
      <c r="T282" s="18">
        <f t="shared" si="21"/>
        <v>8.6753886907369164</v>
      </c>
      <c r="U282" s="18">
        <f t="shared" si="22"/>
        <v>0.5776314605047228</v>
      </c>
      <c r="V282" s="18">
        <f>R282/S282</f>
        <v>50.187097135810774</v>
      </c>
      <c r="W282" s="18">
        <f t="shared" si="23"/>
        <v>0.20387574023778687</v>
      </c>
      <c r="X282" s="20">
        <f t="shared" si="24"/>
        <v>8.6110698642752559E-2</v>
      </c>
    </row>
    <row r="283" spans="1:24" s="3" customFormat="1" ht="11.25" customHeight="1" x14ac:dyDescent="0.2">
      <c r="A283" s="2">
        <v>11599</v>
      </c>
      <c r="B283" s="4" t="s">
        <v>19</v>
      </c>
      <c r="C283" s="4" t="s">
        <v>9</v>
      </c>
      <c r="D283" s="4">
        <v>830072417</v>
      </c>
      <c r="E283" s="4" t="s">
        <v>49</v>
      </c>
      <c r="F283" s="4" t="s">
        <v>570</v>
      </c>
      <c r="G283" s="4" t="s">
        <v>74</v>
      </c>
      <c r="H283" s="4" t="s">
        <v>14</v>
      </c>
      <c r="I283" s="4" t="s">
        <v>571</v>
      </c>
      <c r="J283" s="4" t="s">
        <v>11</v>
      </c>
      <c r="K283" s="4" t="s">
        <v>11</v>
      </c>
      <c r="L283" s="4" t="s">
        <v>12</v>
      </c>
      <c r="M283" s="4">
        <v>2486696</v>
      </c>
      <c r="N283" s="4">
        <v>3665567</v>
      </c>
      <c r="O283" s="4">
        <v>80161</v>
      </c>
      <c r="P283" s="4">
        <v>1350256</v>
      </c>
      <c r="Q283" s="4">
        <v>2315311</v>
      </c>
      <c r="R283" s="4">
        <v>474303</v>
      </c>
      <c r="S283" s="4">
        <v>317256</v>
      </c>
      <c r="T283" s="18">
        <f t="shared" si="21"/>
        <v>31.021269694739338</v>
      </c>
      <c r="U283" s="18">
        <f t="shared" si="22"/>
        <v>0.36836211150962456</v>
      </c>
      <c r="V283" s="18">
        <f>R283/S283</f>
        <v>1.495016642711249</v>
      </c>
      <c r="W283" s="18">
        <f t="shared" si="23"/>
        <v>0.20485498492427151</v>
      </c>
      <c r="X283" s="20">
        <f t="shared" si="24"/>
        <v>0.12939417012429455</v>
      </c>
    </row>
    <row r="284" spans="1:24" s="3" customFormat="1" ht="11.25" customHeight="1" x14ac:dyDescent="0.2">
      <c r="A284" s="2">
        <v>32449</v>
      </c>
      <c r="B284" s="4" t="s">
        <v>19</v>
      </c>
      <c r="C284" s="4" t="s">
        <v>9</v>
      </c>
      <c r="D284" s="4">
        <v>900467933</v>
      </c>
      <c r="E284" s="4" t="s">
        <v>49</v>
      </c>
      <c r="F284" s="4" t="s">
        <v>990</v>
      </c>
      <c r="G284" s="4" t="s">
        <v>74</v>
      </c>
      <c r="H284" s="4" t="s">
        <v>10</v>
      </c>
      <c r="I284" s="4" t="s">
        <v>991</v>
      </c>
      <c r="J284" s="4" t="s">
        <v>26</v>
      </c>
      <c r="K284" s="4" t="s">
        <v>27</v>
      </c>
      <c r="L284" s="4" t="s">
        <v>12</v>
      </c>
      <c r="M284" s="4">
        <v>17726140</v>
      </c>
      <c r="N284" s="4">
        <v>21133480</v>
      </c>
      <c r="O284" s="4">
        <v>4336768</v>
      </c>
      <c r="P284" s="4">
        <v>10308807</v>
      </c>
      <c r="Q284" s="4">
        <v>10824673</v>
      </c>
      <c r="R284" s="4">
        <v>2218688</v>
      </c>
      <c r="S284" s="4"/>
      <c r="T284" s="18">
        <f t="shared" si="21"/>
        <v>4.0874079498834153</v>
      </c>
      <c r="U284" s="18">
        <f t="shared" si="22"/>
        <v>0.48779505315735977</v>
      </c>
      <c r="V284" s="18"/>
      <c r="W284" s="18">
        <f t="shared" si="23"/>
        <v>0.20496582206224612</v>
      </c>
      <c r="X284" s="20">
        <f t="shared" si="24"/>
        <v>0.10498450799395083</v>
      </c>
    </row>
    <row r="285" spans="1:24" s="3" customFormat="1" ht="11.25" customHeight="1" x14ac:dyDescent="0.2">
      <c r="A285" s="2">
        <v>9733</v>
      </c>
      <c r="B285" s="4" t="s">
        <v>19</v>
      </c>
      <c r="C285" s="4" t="s">
        <v>9</v>
      </c>
      <c r="D285" s="4">
        <v>830007414</v>
      </c>
      <c r="E285" s="4" t="s">
        <v>49</v>
      </c>
      <c r="F285" s="4" t="s">
        <v>504</v>
      </c>
      <c r="G285" s="4" t="s">
        <v>74</v>
      </c>
      <c r="H285" s="4" t="s">
        <v>10</v>
      </c>
      <c r="I285" s="4" t="s">
        <v>505</v>
      </c>
      <c r="J285" s="4" t="s">
        <v>11</v>
      </c>
      <c r="K285" s="4" t="s">
        <v>11</v>
      </c>
      <c r="L285" s="4" t="s">
        <v>12</v>
      </c>
      <c r="M285" s="4">
        <v>8254813</v>
      </c>
      <c r="N285" s="4">
        <v>8330370</v>
      </c>
      <c r="O285" s="4">
        <v>1730981</v>
      </c>
      <c r="P285" s="4">
        <v>2130681</v>
      </c>
      <c r="Q285" s="4">
        <v>6199689</v>
      </c>
      <c r="R285" s="4">
        <v>1276737</v>
      </c>
      <c r="S285" s="4">
        <v>91072</v>
      </c>
      <c r="T285" s="18">
        <f t="shared" si="21"/>
        <v>4.7688640141052963</v>
      </c>
      <c r="U285" s="18">
        <f t="shared" si="22"/>
        <v>0.25577267276243432</v>
      </c>
      <c r="V285" s="18">
        <f t="shared" ref="V285:V291" si="25">R285/S285</f>
        <v>14.018984978917779</v>
      </c>
      <c r="W285" s="18">
        <f t="shared" si="23"/>
        <v>0.20593565257870194</v>
      </c>
      <c r="X285" s="20">
        <f t="shared" si="24"/>
        <v>0.15326294030157123</v>
      </c>
    </row>
    <row r="286" spans="1:24" s="3" customFormat="1" ht="11.25" customHeight="1" x14ac:dyDescent="0.2">
      <c r="A286" s="2">
        <v>28629</v>
      </c>
      <c r="B286" s="4" t="s">
        <v>19</v>
      </c>
      <c r="C286" s="4" t="s">
        <v>9</v>
      </c>
      <c r="D286" s="4">
        <v>900341778</v>
      </c>
      <c r="E286" s="4" t="s">
        <v>49</v>
      </c>
      <c r="F286" s="4" t="s">
        <v>911</v>
      </c>
      <c r="G286" s="4" t="s">
        <v>78</v>
      </c>
      <c r="H286" s="4" t="s">
        <v>10</v>
      </c>
      <c r="I286" s="4" t="s">
        <v>912</v>
      </c>
      <c r="J286" s="4" t="s">
        <v>13</v>
      </c>
      <c r="K286" s="4" t="s">
        <v>325</v>
      </c>
      <c r="L286" s="4" t="s">
        <v>12</v>
      </c>
      <c r="M286" s="4">
        <v>3204836</v>
      </c>
      <c r="N286" s="4">
        <v>7019383</v>
      </c>
      <c r="O286" s="4">
        <v>516186</v>
      </c>
      <c r="P286" s="4">
        <v>5265896</v>
      </c>
      <c r="Q286" s="4">
        <v>1753487</v>
      </c>
      <c r="R286" s="4">
        <v>361428</v>
      </c>
      <c r="S286" s="4">
        <v>847460</v>
      </c>
      <c r="T286" s="18">
        <f t="shared" si="21"/>
        <v>6.2086844664520155</v>
      </c>
      <c r="U286" s="18">
        <f t="shared" si="22"/>
        <v>0.75019357114435836</v>
      </c>
      <c r="V286" s="18">
        <f t="shared" si="25"/>
        <v>0.42648384584523163</v>
      </c>
      <c r="W286" s="18">
        <f t="shared" si="23"/>
        <v>0.20611957773282608</v>
      </c>
      <c r="X286" s="20">
        <f t="shared" si="24"/>
        <v>5.1489995630670103E-2</v>
      </c>
    </row>
    <row r="287" spans="1:24" s="3" customFormat="1" ht="11.25" customHeight="1" x14ac:dyDescent="0.2">
      <c r="A287" s="2">
        <v>2063</v>
      </c>
      <c r="B287" s="4" t="s">
        <v>21</v>
      </c>
      <c r="C287" s="4" t="s">
        <v>9</v>
      </c>
      <c r="D287" s="4">
        <v>860026442</v>
      </c>
      <c r="E287" s="4" t="s">
        <v>49</v>
      </c>
      <c r="F287" s="4" t="s">
        <v>145</v>
      </c>
      <c r="G287" s="4" t="s">
        <v>74</v>
      </c>
      <c r="H287" s="4" t="s">
        <v>75</v>
      </c>
      <c r="I287" s="4" t="s">
        <v>146</v>
      </c>
      <c r="J287" s="4" t="s">
        <v>11</v>
      </c>
      <c r="K287" s="4" t="s">
        <v>11</v>
      </c>
      <c r="L287" s="4" t="s">
        <v>12</v>
      </c>
      <c r="M287" s="4">
        <v>114716913</v>
      </c>
      <c r="N287" s="4">
        <v>161803219</v>
      </c>
      <c r="O287" s="4">
        <v>50951668</v>
      </c>
      <c r="P287" s="4">
        <v>51255086</v>
      </c>
      <c r="Q287" s="4">
        <v>110548133</v>
      </c>
      <c r="R287" s="4">
        <v>22812193</v>
      </c>
      <c r="S287" s="4">
        <v>55637</v>
      </c>
      <c r="T287" s="18">
        <f t="shared" si="21"/>
        <v>2.2514849366658614</v>
      </c>
      <c r="U287" s="18">
        <f t="shared" si="22"/>
        <v>0.3167742045972522</v>
      </c>
      <c r="V287" s="18">
        <f t="shared" si="25"/>
        <v>410.0183870445926</v>
      </c>
      <c r="W287" s="18">
        <f t="shared" si="23"/>
        <v>0.20635529864624669</v>
      </c>
      <c r="X287" s="20">
        <f t="shared" si="24"/>
        <v>0.14098726305315348</v>
      </c>
    </row>
    <row r="288" spans="1:24" s="3" customFormat="1" ht="11.25" customHeight="1" x14ac:dyDescent="0.2">
      <c r="A288" s="2">
        <v>2703</v>
      </c>
      <c r="B288" s="4" t="s">
        <v>19</v>
      </c>
      <c r="C288" s="4" t="s">
        <v>9</v>
      </c>
      <c r="D288" s="4">
        <v>800152665</v>
      </c>
      <c r="E288" s="4" t="s">
        <v>49</v>
      </c>
      <c r="F288" s="4" t="s">
        <v>356</v>
      </c>
      <c r="G288" s="4" t="s">
        <v>74</v>
      </c>
      <c r="H288" s="4" t="s">
        <v>75</v>
      </c>
      <c r="I288" s="4" t="s">
        <v>357</v>
      </c>
      <c r="J288" s="4" t="s">
        <v>11</v>
      </c>
      <c r="K288" s="4" t="s">
        <v>11</v>
      </c>
      <c r="L288" s="4" t="s">
        <v>12</v>
      </c>
      <c r="M288" s="4">
        <v>7214071</v>
      </c>
      <c r="N288" s="4">
        <v>8027332</v>
      </c>
      <c r="O288" s="4">
        <v>541899</v>
      </c>
      <c r="P288" s="4">
        <v>1228372</v>
      </c>
      <c r="Q288" s="4">
        <v>6798960</v>
      </c>
      <c r="R288" s="4">
        <v>1416734</v>
      </c>
      <c r="S288" s="4">
        <v>695688</v>
      </c>
      <c r="T288" s="18">
        <f t="shared" si="21"/>
        <v>13.312574852509416</v>
      </c>
      <c r="U288" s="18">
        <f t="shared" si="22"/>
        <v>0.15302369454757819</v>
      </c>
      <c r="V288" s="18">
        <f t="shared" si="25"/>
        <v>2.0364502478122377</v>
      </c>
      <c r="W288" s="18">
        <f t="shared" si="23"/>
        <v>0.20837510442773602</v>
      </c>
      <c r="X288" s="20">
        <f t="shared" si="24"/>
        <v>0.17648877609646643</v>
      </c>
    </row>
    <row r="289" spans="1:24" s="3" customFormat="1" ht="11.25" customHeight="1" x14ac:dyDescent="0.2">
      <c r="A289" s="2">
        <v>1199</v>
      </c>
      <c r="B289" s="4" t="s">
        <v>21</v>
      </c>
      <c r="C289" s="4" t="s">
        <v>9</v>
      </c>
      <c r="D289" s="4">
        <v>830002560</v>
      </c>
      <c r="E289" s="4" t="s">
        <v>49</v>
      </c>
      <c r="F289" s="4" t="s">
        <v>104</v>
      </c>
      <c r="G289" s="4" t="s">
        <v>74</v>
      </c>
      <c r="H289" s="4" t="s">
        <v>105</v>
      </c>
      <c r="I289" s="4" t="s">
        <v>106</v>
      </c>
      <c r="J289" s="4" t="s">
        <v>11</v>
      </c>
      <c r="K289" s="4" t="s">
        <v>11</v>
      </c>
      <c r="L289" s="4" t="s">
        <v>12</v>
      </c>
      <c r="M289" s="4">
        <v>43511138</v>
      </c>
      <c r="N289" s="4">
        <v>54746225</v>
      </c>
      <c r="O289" s="4">
        <v>8699204</v>
      </c>
      <c r="P289" s="4">
        <v>11817999</v>
      </c>
      <c r="Q289" s="4">
        <v>42928226</v>
      </c>
      <c r="R289" s="4">
        <v>8964141</v>
      </c>
      <c r="S289" s="4">
        <v>1486590</v>
      </c>
      <c r="T289" s="18">
        <f t="shared" si="21"/>
        <v>5.001737860153642</v>
      </c>
      <c r="U289" s="18">
        <f t="shared" si="22"/>
        <v>0.21586874711452708</v>
      </c>
      <c r="V289" s="18">
        <f t="shared" si="25"/>
        <v>6.030002219845418</v>
      </c>
      <c r="W289" s="18">
        <f t="shared" si="23"/>
        <v>0.20881694482320326</v>
      </c>
      <c r="X289" s="20">
        <f t="shared" si="24"/>
        <v>0.16373989256793506</v>
      </c>
    </row>
    <row r="290" spans="1:24" s="3" customFormat="1" ht="11.25" customHeight="1" x14ac:dyDescent="0.2">
      <c r="A290" s="2">
        <v>20571</v>
      </c>
      <c r="B290" s="4" t="s">
        <v>19</v>
      </c>
      <c r="C290" s="4" t="s">
        <v>9</v>
      </c>
      <c r="D290" s="4">
        <v>900007095</v>
      </c>
      <c r="E290" s="4" t="s">
        <v>49</v>
      </c>
      <c r="F290" s="4" t="s">
        <v>744</v>
      </c>
      <c r="G290" s="4" t="s">
        <v>74</v>
      </c>
      <c r="H290" s="4" t="s">
        <v>10</v>
      </c>
      <c r="I290" s="4" t="s">
        <v>745</v>
      </c>
      <c r="J290" s="4" t="s">
        <v>746</v>
      </c>
      <c r="K290" s="4" t="s">
        <v>747</v>
      </c>
      <c r="L290" s="4" t="s">
        <v>12</v>
      </c>
      <c r="M290" s="4">
        <v>2736354</v>
      </c>
      <c r="N290" s="4">
        <v>3614868</v>
      </c>
      <c r="O290" s="4">
        <v>20892440</v>
      </c>
      <c r="P290" s="4">
        <v>1906628</v>
      </c>
      <c r="Q290" s="4">
        <v>1708240</v>
      </c>
      <c r="R290" s="4">
        <v>358767</v>
      </c>
      <c r="S290" s="4">
        <v>133332</v>
      </c>
      <c r="T290" s="18">
        <f t="shared" si="21"/>
        <v>0.13097340473396119</v>
      </c>
      <c r="U290" s="18">
        <f t="shared" si="22"/>
        <v>0.52744055937865508</v>
      </c>
      <c r="V290" s="18">
        <f t="shared" si="25"/>
        <v>2.6907794077940781</v>
      </c>
      <c r="W290" s="18">
        <f t="shared" si="23"/>
        <v>0.21002142556081113</v>
      </c>
      <c r="X290" s="20">
        <f t="shared" si="24"/>
        <v>9.9247607381514349E-2</v>
      </c>
    </row>
    <row r="291" spans="1:24" s="3" customFormat="1" ht="11.25" customHeight="1" x14ac:dyDescent="0.2">
      <c r="A291" s="2">
        <v>8465</v>
      </c>
      <c r="B291" s="4" t="s">
        <v>19</v>
      </c>
      <c r="C291" s="4" t="s">
        <v>9</v>
      </c>
      <c r="D291" s="4">
        <v>811046078</v>
      </c>
      <c r="E291" s="4" t="s">
        <v>49</v>
      </c>
      <c r="F291" s="4" t="s">
        <v>490</v>
      </c>
      <c r="G291" s="4" t="s">
        <v>74</v>
      </c>
      <c r="H291" s="4" t="s">
        <v>10</v>
      </c>
      <c r="I291" s="4" t="s">
        <v>491</v>
      </c>
      <c r="J291" s="4" t="s">
        <v>13</v>
      </c>
      <c r="K291" s="4" t="s">
        <v>103</v>
      </c>
      <c r="L291" s="4" t="s">
        <v>12</v>
      </c>
      <c r="M291" s="4">
        <v>13443147</v>
      </c>
      <c r="N291" s="4">
        <v>21765869</v>
      </c>
      <c r="O291" s="4">
        <v>8101016</v>
      </c>
      <c r="P291" s="4">
        <v>11993294</v>
      </c>
      <c r="Q291" s="4">
        <v>9772575</v>
      </c>
      <c r="R291" s="4">
        <v>2064208</v>
      </c>
      <c r="S291" s="4">
        <v>1258252</v>
      </c>
      <c r="T291" s="18">
        <f t="shared" si="21"/>
        <v>1.6594396307821142</v>
      </c>
      <c r="U291" s="18">
        <f t="shared" si="22"/>
        <v>0.55101379136298212</v>
      </c>
      <c r="V291" s="18">
        <f t="shared" si="25"/>
        <v>1.6405362359845246</v>
      </c>
      <c r="W291" s="18">
        <f t="shared" si="23"/>
        <v>0.21122457489453905</v>
      </c>
      <c r="X291" s="20">
        <f t="shared" si="24"/>
        <v>9.4836921052864925E-2</v>
      </c>
    </row>
    <row r="292" spans="1:24" s="3" customFormat="1" ht="11.25" customHeight="1" x14ac:dyDescent="0.2">
      <c r="A292" s="2">
        <v>4189</v>
      </c>
      <c r="B292" s="4" t="s">
        <v>19</v>
      </c>
      <c r="C292" s="4" t="s">
        <v>9</v>
      </c>
      <c r="D292" s="4">
        <v>800223278</v>
      </c>
      <c r="E292" s="4" t="s">
        <v>49</v>
      </c>
      <c r="F292" s="4" t="s">
        <v>402</v>
      </c>
      <c r="G292" s="4" t="s">
        <v>74</v>
      </c>
      <c r="H292" s="4" t="s">
        <v>10</v>
      </c>
      <c r="I292" s="4" t="s">
        <v>403</v>
      </c>
      <c r="J292" s="4" t="s">
        <v>17</v>
      </c>
      <c r="K292" s="4" t="s">
        <v>18</v>
      </c>
      <c r="L292" s="4" t="s">
        <v>12</v>
      </c>
      <c r="M292" s="4">
        <v>3477570</v>
      </c>
      <c r="N292" s="4">
        <v>3516013</v>
      </c>
      <c r="O292" s="4">
        <v>611171</v>
      </c>
      <c r="P292" s="4">
        <v>611171</v>
      </c>
      <c r="Q292" s="4">
        <v>2904842</v>
      </c>
      <c r="R292" s="4">
        <v>615700</v>
      </c>
      <c r="S292" s="4"/>
      <c r="T292" s="18">
        <f t="shared" si="21"/>
        <v>5.6900114697850519</v>
      </c>
      <c r="U292" s="18">
        <f t="shared" si="22"/>
        <v>0.17382501145473581</v>
      </c>
      <c r="V292" s="18"/>
      <c r="W292" s="18">
        <f t="shared" si="23"/>
        <v>0.2119564506434429</v>
      </c>
      <c r="X292" s="20">
        <f t="shared" si="24"/>
        <v>0.1751131181824413</v>
      </c>
    </row>
    <row r="293" spans="1:24" s="3" customFormat="1" ht="11.25" customHeight="1" x14ac:dyDescent="0.2">
      <c r="A293" s="2">
        <v>3987</v>
      </c>
      <c r="B293" s="4" t="s">
        <v>19</v>
      </c>
      <c r="C293" s="4" t="s">
        <v>9</v>
      </c>
      <c r="D293" s="4">
        <v>800212989</v>
      </c>
      <c r="E293" s="4" t="s">
        <v>49</v>
      </c>
      <c r="F293" s="4" t="s">
        <v>394</v>
      </c>
      <c r="G293" s="4" t="s">
        <v>74</v>
      </c>
      <c r="H293" s="4" t="s">
        <v>10</v>
      </c>
      <c r="I293" s="4" t="s">
        <v>395</v>
      </c>
      <c r="J293" s="4" t="s">
        <v>11</v>
      </c>
      <c r="K293" s="4" t="s">
        <v>11</v>
      </c>
      <c r="L293" s="4" t="s">
        <v>12</v>
      </c>
      <c r="M293" s="4">
        <v>2107712</v>
      </c>
      <c r="N293" s="4">
        <v>4140362</v>
      </c>
      <c r="O293" s="4">
        <v>775580</v>
      </c>
      <c r="P293" s="4">
        <v>2255344</v>
      </c>
      <c r="Q293" s="4">
        <v>1885018</v>
      </c>
      <c r="R293" s="4">
        <v>401899</v>
      </c>
      <c r="S293" s="4">
        <v>237508</v>
      </c>
      <c r="T293" s="18">
        <f t="shared" si="21"/>
        <v>2.7175945743830425</v>
      </c>
      <c r="U293" s="18">
        <f t="shared" si="22"/>
        <v>0.54472145189237076</v>
      </c>
      <c r="V293" s="18">
        <f>R293/S293</f>
        <v>1.6921493170756354</v>
      </c>
      <c r="W293" s="18">
        <f t="shared" si="23"/>
        <v>0.21320698263889257</v>
      </c>
      <c r="X293" s="20">
        <f t="shared" si="24"/>
        <v>9.706856550224352E-2</v>
      </c>
    </row>
    <row r="294" spans="1:24" s="3" customFormat="1" ht="11.25" customHeight="1" x14ac:dyDescent="0.2">
      <c r="A294" s="2">
        <v>707</v>
      </c>
      <c r="B294" s="4" t="s">
        <v>24</v>
      </c>
      <c r="C294" s="4" t="s">
        <v>9</v>
      </c>
      <c r="D294" s="4">
        <v>830116807</v>
      </c>
      <c r="E294" s="4" t="s">
        <v>49</v>
      </c>
      <c r="F294" s="4" t="s">
        <v>290</v>
      </c>
      <c r="G294" s="4" t="s">
        <v>74</v>
      </c>
      <c r="H294" s="4" t="s">
        <v>10</v>
      </c>
      <c r="I294" s="4" t="s">
        <v>291</v>
      </c>
      <c r="J294" s="4" t="s">
        <v>11</v>
      </c>
      <c r="K294" s="4" t="s">
        <v>11</v>
      </c>
      <c r="L294" s="4" t="s">
        <v>12</v>
      </c>
      <c r="M294" s="4">
        <v>116337420</v>
      </c>
      <c r="N294" s="4">
        <v>153515880</v>
      </c>
      <c r="O294" s="4">
        <v>17936791</v>
      </c>
      <c r="P294" s="4">
        <v>85868592</v>
      </c>
      <c r="Q294" s="4">
        <v>67647288</v>
      </c>
      <c r="R294" s="4">
        <v>14450891</v>
      </c>
      <c r="S294" s="4">
        <v>4514201</v>
      </c>
      <c r="T294" s="18">
        <f t="shared" si="21"/>
        <v>6.4859661909424045</v>
      </c>
      <c r="U294" s="18">
        <f t="shared" si="22"/>
        <v>0.55934664218450891</v>
      </c>
      <c r="V294" s="18">
        <f>R294/S294</f>
        <v>3.2012068137860941</v>
      </c>
      <c r="W294" s="18">
        <f t="shared" si="23"/>
        <v>0.21362114324523993</v>
      </c>
      <c r="X294" s="20">
        <f t="shared" si="24"/>
        <v>9.4132874071399003E-2</v>
      </c>
    </row>
    <row r="295" spans="1:24" s="3" customFormat="1" ht="11.25" customHeight="1" x14ac:dyDescent="0.2">
      <c r="A295" s="2">
        <v>4237</v>
      </c>
      <c r="B295" s="4" t="s">
        <v>21</v>
      </c>
      <c r="C295" s="4" t="s">
        <v>9</v>
      </c>
      <c r="D295" s="4">
        <v>900451549</v>
      </c>
      <c r="E295" s="4" t="s">
        <v>49</v>
      </c>
      <c r="F295" s="4" t="s">
        <v>223</v>
      </c>
      <c r="G295" s="4" t="s">
        <v>74</v>
      </c>
      <c r="H295" s="4" t="s">
        <v>10</v>
      </c>
      <c r="I295" s="4" t="s">
        <v>224</v>
      </c>
      <c r="J295" s="4" t="s">
        <v>17</v>
      </c>
      <c r="K295" s="4" t="s">
        <v>18</v>
      </c>
      <c r="L295" s="4" t="s">
        <v>12</v>
      </c>
      <c r="M295" s="4">
        <v>43723563</v>
      </c>
      <c r="N295" s="4">
        <v>46011154</v>
      </c>
      <c r="O295" s="4">
        <v>18057750</v>
      </c>
      <c r="P295" s="4">
        <v>18057750</v>
      </c>
      <c r="Q295" s="4">
        <v>27953404</v>
      </c>
      <c r="R295" s="4">
        <v>5972824</v>
      </c>
      <c r="S295" s="4">
        <v>3982888</v>
      </c>
      <c r="T295" s="18">
        <f t="shared" si="21"/>
        <v>2.4213184366823111</v>
      </c>
      <c r="U295" s="18">
        <f t="shared" si="22"/>
        <v>0.39246461847055608</v>
      </c>
      <c r="V295" s="18">
        <f>R295/S295</f>
        <v>1.4996213802647727</v>
      </c>
      <c r="W295" s="18">
        <f t="shared" si="23"/>
        <v>0.21367072146204447</v>
      </c>
      <c r="X295" s="20">
        <f t="shared" si="24"/>
        <v>0.12981252328511472</v>
      </c>
    </row>
    <row r="296" spans="1:24" s="3" customFormat="1" ht="11.25" customHeight="1" x14ac:dyDescent="0.2">
      <c r="A296" s="2">
        <v>8033</v>
      </c>
      <c r="B296" s="4" t="s">
        <v>19</v>
      </c>
      <c r="C296" s="4" t="s">
        <v>9</v>
      </c>
      <c r="D296" s="4">
        <v>811030826</v>
      </c>
      <c r="E296" s="4" t="s">
        <v>49</v>
      </c>
      <c r="F296" s="4" t="s">
        <v>477</v>
      </c>
      <c r="G296" s="4" t="s">
        <v>78</v>
      </c>
      <c r="H296" s="4" t="s">
        <v>10</v>
      </c>
      <c r="I296" s="4" t="s">
        <v>478</v>
      </c>
      <c r="J296" s="4" t="s">
        <v>13</v>
      </c>
      <c r="K296" s="4" t="s">
        <v>103</v>
      </c>
      <c r="L296" s="4" t="s">
        <v>12</v>
      </c>
      <c r="M296" s="4">
        <v>431265</v>
      </c>
      <c r="N296" s="4">
        <v>1009871</v>
      </c>
      <c r="O296" s="4">
        <v>471104</v>
      </c>
      <c r="P296" s="4">
        <v>679824</v>
      </c>
      <c r="Q296" s="4">
        <v>330047</v>
      </c>
      <c r="R296" s="4">
        <v>70699</v>
      </c>
      <c r="S296" s="4"/>
      <c r="T296" s="18">
        <f t="shared" si="21"/>
        <v>0.91543480844993885</v>
      </c>
      <c r="U296" s="18">
        <f t="shared" si="22"/>
        <v>0.67317904960138475</v>
      </c>
      <c r="V296" s="18"/>
      <c r="W296" s="18">
        <f t="shared" si="23"/>
        <v>0.21420888540117014</v>
      </c>
      <c r="X296" s="20">
        <f t="shared" si="24"/>
        <v>7.0007951510638489E-2</v>
      </c>
    </row>
    <row r="297" spans="1:24" s="3" customFormat="1" ht="11.25" customHeight="1" x14ac:dyDescent="0.2">
      <c r="A297" s="2">
        <v>11153</v>
      </c>
      <c r="B297" s="4" t="s">
        <v>19</v>
      </c>
      <c r="C297" s="4" t="s">
        <v>9</v>
      </c>
      <c r="D297" s="4">
        <v>830058620</v>
      </c>
      <c r="E297" s="4" t="s">
        <v>49</v>
      </c>
      <c r="F297" s="4" t="s">
        <v>554</v>
      </c>
      <c r="G297" s="4" t="s">
        <v>78</v>
      </c>
      <c r="H297" s="4" t="s">
        <v>105</v>
      </c>
      <c r="I297" s="4" t="s">
        <v>555</v>
      </c>
      <c r="J297" s="4" t="s">
        <v>11</v>
      </c>
      <c r="K297" s="4" t="s">
        <v>11</v>
      </c>
      <c r="L297" s="4" t="s">
        <v>12</v>
      </c>
      <c r="M297" s="4">
        <v>7383919</v>
      </c>
      <c r="N297" s="4">
        <v>8024661</v>
      </c>
      <c r="O297" s="4">
        <v>1198575</v>
      </c>
      <c r="P297" s="4">
        <v>4272424</v>
      </c>
      <c r="Q297" s="4">
        <v>3752237</v>
      </c>
      <c r="R297" s="4">
        <v>804595</v>
      </c>
      <c r="S297" s="4">
        <v>804679</v>
      </c>
      <c r="T297" s="18">
        <f t="shared" si="21"/>
        <v>6.1605815238929562</v>
      </c>
      <c r="U297" s="18">
        <f t="shared" si="22"/>
        <v>0.53241177415469643</v>
      </c>
      <c r="V297" s="18">
        <f t="shared" ref="V297:V303" si="26">R297/S297</f>
        <v>0.99989561054780851</v>
      </c>
      <c r="W297" s="18">
        <f t="shared" si="23"/>
        <v>0.21443075157566008</v>
      </c>
      <c r="X297" s="20">
        <f t="shared" si="24"/>
        <v>0.10026529469593794</v>
      </c>
    </row>
    <row r="298" spans="1:24" s="3" customFormat="1" ht="11.25" customHeight="1" x14ac:dyDescent="0.2">
      <c r="A298" s="2">
        <v>17503</v>
      </c>
      <c r="B298" s="4" t="s">
        <v>19</v>
      </c>
      <c r="C298" s="4" t="s">
        <v>9</v>
      </c>
      <c r="D298" s="4">
        <v>890106697</v>
      </c>
      <c r="E298" s="4" t="s">
        <v>49</v>
      </c>
      <c r="F298" s="4" t="s">
        <v>701</v>
      </c>
      <c r="G298" s="4" t="s">
        <v>78</v>
      </c>
      <c r="H298" s="4" t="s">
        <v>10</v>
      </c>
      <c r="I298" s="4" t="s">
        <v>702</v>
      </c>
      <c r="J298" s="4" t="s">
        <v>17</v>
      </c>
      <c r="K298" s="4" t="s">
        <v>18</v>
      </c>
      <c r="L298" s="4" t="s">
        <v>12</v>
      </c>
      <c r="M298" s="4">
        <v>28602295</v>
      </c>
      <c r="N298" s="4">
        <v>30625887</v>
      </c>
      <c r="O298" s="4">
        <v>699098</v>
      </c>
      <c r="P298" s="4">
        <v>21186488</v>
      </c>
      <c r="Q298" s="4">
        <v>9439399</v>
      </c>
      <c r="R298" s="4">
        <v>2029148</v>
      </c>
      <c r="S298" s="4">
        <v>457993</v>
      </c>
      <c r="T298" s="18">
        <f t="shared" si="21"/>
        <v>40.913140933030846</v>
      </c>
      <c r="U298" s="18">
        <f t="shared" si="22"/>
        <v>0.6917836534824281</v>
      </c>
      <c r="V298" s="18">
        <f t="shared" si="26"/>
        <v>4.4305218638712818</v>
      </c>
      <c r="W298" s="18">
        <f t="shared" si="23"/>
        <v>0.21496580449666339</v>
      </c>
      <c r="X298" s="20">
        <f t="shared" si="24"/>
        <v>6.6255974888172212E-2</v>
      </c>
    </row>
    <row r="299" spans="1:24" s="3" customFormat="1" ht="11.25" customHeight="1" x14ac:dyDescent="0.2">
      <c r="A299" s="2">
        <v>11725</v>
      </c>
      <c r="B299" s="4" t="s">
        <v>19</v>
      </c>
      <c r="C299" s="4" t="s">
        <v>9</v>
      </c>
      <c r="D299" s="4">
        <v>830077515</v>
      </c>
      <c r="E299" s="4" t="s">
        <v>49</v>
      </c>
      <c r="F299" s="4" t="s">
        <v>572</v>
      </c>
      <c r="G299" s="4" t="s">
        <v>74</v>
      </c>
      <c r="H299" s="4" t="s">
        <v>10</v>
      </c>
      <c r="I299" s="4" t="s">
        <v>573</v>
      </c>
      <c r="J299" s="4" t="s">
        <v>11</v>
      </c>
      <c r="K299" s="4" t="s">
        <v>11</v>
      </c>
      <c r="L299" s="4" t="s">
        <v>12</v>
      </c>
      <c r="M299" s="4">
        <v>26578119</v>
      </c>
      <c r="N299" s="4">
        <v>28929343</v>
      </c>
      <c r="O299" s="4">
        <v>20892440</v>
      </c>
      <c r="P299" s="4">
        <v>15600725</v>
      </c>
      <c r="Q299" s="4">
        <v>13328618</v>
      </c>
      <c r="R299" s="4">
        <v>2886073</v>
      </c>
      <c r="S299" s="4">
        <v>1516381</v>
      </c>
      <c r="T299" s="18">
        <f t="shared" si="21"/>
        <v>1.2721404967538497</v>
      </c>
      <c r="U299" s="18">
        <f t="shared" si="22"/>
        <v>0.53926993779291843</v>
      </c>
      <c r="V299" s="18">
        <f t="shared" si="26"/>
        <v>1.903263757591265</v>
      </c>
      <c r="W299" s="18">
        <f t="shared" si="23"/>
        <v>0.21653205156003422</v>
      </c>
      <c r="X299" s="20">
        <f t="shared" si="24"/>
        <v>9.9762825585081552E-2</v>
      </c>
    </row>
    <row r="300" spans="1:24" s="3" customFormat="1" ht="11.25" customHeight="1" x14ac:dyDescent="0.2">
      <c r="A300" s="2">
        <v>24127</v>
      </c>
      <c r="B300" s="4" t="s">
        <v>19</v>
      </c>
      <c r="C300" s="4" t="s">
        <v>9</v>
      </c>
      <c r="D300" s="4">
        <v>900157835</v>
      </c>
      <c r="E300" s="4" t="s">
        <v>49</v>
      </c>
      <c r="F300" s="4" t="s">
        <v>824</v>
      </c>
      <c r="G300" s="4" t="s">
        <v>74</v>
      </c>
      <c r="H300" s="4" t="s">
        <v>14</v>
      </c>
      <c r="I300" s="4" t="s">
        <v>825</v>
      </c>
      <c r="J300" s="4" t="s">
        <v>11</v>
      </c>
      <c r="K300" s="4" t="s">
        <v>11</v>
      </c>
      <c r="L300" s="4" t="s">
        <v>12</v>
      </c>
      <c r="M300" s="4">
        <v>2439137</v>
      </c>
      <c r="N300" s="4">
        <v>2757653</v>
      </c>
      <c r="O300" s="4">
        <v>733836</v>
      </c>
      <c r="P300" s="4">
        <v>1840339</v>
      </c>
      <c r="Q300" s="4">
        <v>917314</v>
      </c>
      <c r="R300" s="4">
        <v>198844</v>
      </c>
      <c r="S300" s="4">
        <v>114323</v>
      </c>
      <c r="T300" s="18">
        <f t="shared" si="21"/>
        <v>3.323817583220229</v>
      </c>
      <c r="U300" s="18">
        <f t="shared" si="22"/>
        <v>0.66735698798942433</v>
      </c>
      <c r="V300" s="18">
        <f t="shared" si="26"/>
        <v>1.7393175476500791</v>
      </c>
      <c r="W300" s="18">
        <f t="shared" si="23"/>
        <v>0.21676764989959818</v>
      </c>
      <c r="X300" s="20">
        <f t="shared" si="24"/>
        <v>7.2106243969056294E-2</v>
      </c>
    </row>
    <row r="301" spans="1:24" s="3" customFormat="1" ht="11.25" customHeight="1" x14ac:dyDescent="0.2">
      <c r="A301" s="2">
        <v>28193</v>
      </c>
      <c r="B301" s="4" t="s">
        <v>19</v>
      </c>
      <c r="C301" s="4" t="s">
        <v>9</v>
      </c>
      <c r="D301" s="4">
        <v>900328866</v>
      </c>
      <c r="E301" s="4" t="s">
        <v>49</v>
      </c>
      <c r="F301" s="4" t="s">
        <v>899</v>
      </c>
      <c r="G301" s="4" t="s">
        <v>126</v>
      </c>
      <c r="H301" s="4" t="s">
        <v>10</v>
      </c>
      <c r="I301" s="4" t="s">
        <v>900</v>
      </c>
      <c r="J301" s="4" t="s">
        <v>11</v>
      </c>
      <c r="K301" s="4" t="s">
        <v>11</v>
      </c>
      <c r="L301" s="4" t="s">
        <v>12</v>
      </c>
      <c r="M301" s="4">
        <v>3348231</v>
      </c>
      <c r="N301" s="4">
        <v>4293600</v>
      </c>
      <c r="O301" s="4">
        <v>4336768</v>
      </c>
      <c r="P301" s="4">
        <v>2625305</v>
      </c>
      <c r="Q301" s="4">
        <v>1668295</v>
      </c>
      <c r="R301" s="4">
        <v>363805</v>
      </c>
      <c r="S301" s="4">
        <v>375545</v>
      </c>
      <c r="T301" s="18">
        <f t="shared" si="21"/>
        <v>0.77205674825123227</v>
      </c>
      <c r="U301" s="18">
        <f t="shared" si="22"/>
        <v>0.61144610583193593</v>
      </c>
      <c r="V301" s="18">
        <f t="shared" si="26"/>
        <v>0.96873876632627254</v>
      </c>
      <c r="W301" s="18">
        <f t="shared" si="23"/>
        <v>0.21806994566308716</v>
      </c>
      <c r="X301" s="20">
        <f t="shared" si="24"/>
        <v>8.4731926588410653E-2</v>
      </c>
    </row>
    <row r="302" spans="1:24" s="3" customFormat="1" ht="11.25" customHeight="1" x14ac:dyDescent="0.2">
      <c r="A302" s="2"/>
      <c r="B302" s="4"/>
      <c r="C302" s="4"/>
      <c r="D302" s="33"/>
      <c r="E302" s="33"/>
      <c r="F302" s="33" t="s">
        <v>1137</v>
      </c>
      <c r="G302" s="32" t="s">
        <v>1133</v>
      </c>
      <c r="H302" s="4"/>
      <c r="I302" s="4"/>
      <c r="J302" s="4"/>
      <c r="K302" s="4"/>
      <c r="L302" s="4"/>
      <c r="M302" s="4">
        <v>16881955955</v>
      </c>
      <c r="N302" s="4">
        <v>30585810220</v>
      </c>
      <c r="O302" s="4">
        <v>5055316658</v>
      </c>
      <c r="P302" s="4">
        <v>16364220709</v>
      </c>
      <c r="Q302" s="4">
        <v>14221589511</v>
      </c>
      <c r="R302" s="4">
        <v>3121069800</v>
      </c>
      <c r="S302" s="4">
        <v>1538145989</v>
      </c>
      <c r="T302" s="18">
        <f t="shared" si="21"/>
        <v>3.339445794811772</v>
      </c>
      <c r="U302" s="18">
        <f t="shared" si="22"/>
        <v>0.53502655614790506</v>
      </c>
      <c r="V302" s="18">
        <f t="shared" si="26"/>
        <v>2.0291115552881371</v>
      </c>
      <c r="W302" s="18">
        <f t="shared" si="23"/>
        <v>0.21945998354023227</v>
      </c>
      <c r="X302" s="20">
        <f t="shared" si="24"/>
        <v>0.10204306433442586</v>
      </c>
    </row>
    <row r="303" spans="1:24" s="3" customFormat="1" ht="11.25" customHeight="1" x14ac:dyDescent="0.2">
      <c r="A303" s="2">
        <v>6263</v>
      </c>
      <c r="B303" s="4" t="s">
        <v>19</v>
      </c>
      <c r="C303" s="4" t="s">
        <v>9</v>
      </c>
      <c r="D303" s="4">
        <v>805014567</v>
      </c>
      <c r="E303" s="4" t="s">
        <v>49</v>
      </c>
      <c r="F303" s="4" t="s">
        <v>451</v>
      </c>
      <c r="G303" s="4" t="s">
        <v>74</v>
      </c>
      <c r="H303" s="4" t="s">
        <v>10</v>
      </c>
      <c r="I303" s="4" t="s">
        <v>452</v>
      </c>
      <c r="J303" s="4" t="s">
        <v>178</v>
      </c>
      <c r="K303" s="4" t="s">
        <v>179</v>
      </c>
      <c r="L303" s="4" t="s">
        <v>12</v>
      </c>
      <c r="M303" s="4">
        <v>1298025</v>
      </c>
      <c r="N303" s="4">
        <v>2217007</v>
      </c>
      <c r="O303" s="4">
        <v>555760</v>
      </c>
      <c r="P303" s="4">
        <v>1220581</v>
      </c>
      <c r="Q303" s="4">
        <v>996426</v>
      </c>
      <c r="R303" s="4">
        <v>219384</v>
      </c>
      <c r="S303" s="4">
        <v>162651</v>
      </c>
      <c r="T303" s="18">
        <f t="shared" si="21"/>
        <v>2.3355855045343312</v>
      </c>
      <c r="U303" s="18">
        <f t="shared" si="22"/>
        <v>0.55055351652024553</v>
      </c>
      <c r="V303" s="18">
        <f t="shared" si="26"/>
        <v>1.348802036261689</v>
      </c>
      <c r="W303" s="18">
        <f t="shared" si="23"/>
        <v>0.22017089076358906</v>
      </c>
      <c r="X303" s="20">
        <f t="shared" si="24"/>
        <v>9.8955032618300257E-2</v>
      </c>
    </row>
    <row r="304" spans="1:24" s="3" customFormat="1" ht="11.25" customHeight="1" x14ac:dyDescent="0.2">
      <c r="A304" s="2">
        <v>9919</v>
      </c>
      <c r="B304" s="4" t="s">
        <v>19</v>
      </c>
      <c r="C304" s="4" t="s">
        <v>9</v>
      </c>
      <c r="D304" s="4">
        <v>830014721</v>
      </c>
      <c r="E304" s="4" t="s">
        <v>49</v>
      </c>
      <c r="F304" s="4" t="s">
        <v>518</v>
      </c>
      <c r="G304" s="4" t="s">
        <v>74</v>
      </c>
      <c r="H304" s="4" t="s">
        <v>10</v>
      </c>
      <c r="I304" s="4" t="s">
        <v>519</v>
      </c>
      <c r="J304" s="4" t="s">
        <v>11</v>
      </c>
      <c r="K304" s="4" t="s">
        <v>11</v>
      </c>
      <c r="L304" s="4" t="s">
        <v>12</v>
      </c>
      <c r="M304" s="4">
        <v>6922385</v>
      </c>
      <c r="N304" s="4">
        <v>8196115</v>
      </c>
      <c r="O304" s="4">
        <v>80161</v>
      </c>
      <c r="P304" s="4">
        <v>2210068</v>
      </c>
      <c r="Q304" s="4">
        <v>5986047</v>
      </c>
      <c r="R304" s="4">
        <v>1318184</v>
      </c>
      <c r="S304" s="4"/>
      <c r="T304" s="18">
        <f t="shared" si="21"/>
        <v>86.356021007721964</v>
      </c>
      <c r="U304" s="18">
        <f t="shared" si="22"/>
        <v>0.26964824188045189</v>
      </c>
      <c r="V304" s="18"/>
      <c r="W304" s="18">
        <f t="shared" si="23"/>
        <v>0.22020943036364399</v>
      </c>
      <c r="X304" s="20">
        <f t="shared" si="24"/>
        <v>0.16083034462059159</v>
      </c>
    </row>
    <row r="305" spans="1:24" s="3" customFormat="1" ht="11.25" customHeight="1" x14ac:dyDescent="0.2">
      <c r="A305" s="2">
        <v>28905</v>
      </c>
      <c r="B305" s="4" t="s">
        <v>19</v>
      </c>
      <c r="C305" s="4" t="s">
        <v>9</v>
      </c>
      <c r="D305" s="4">
        <v>900352229</v>
      </c>
      <c r="E305" s="4" t="s">
        <v>49</v>
      </c>
      <c r="F305" s="4" t="s">
        <v>921</v>
      </c>
      <c r="G305" s="4" t="s">
        <v>74</v>
      </c>
      <c r="H305" s="4" t="s">
        <v>10</v>
      </c>
      <c r="I305" s="4" t="s">
        <v>922</v>
      </c>
      <c r="J305" s="4" t="s">
        <v>15</v>
      </c>
      <c r="K305" s="4" t="s">
        <v>16</v>
      </c>
      <c r="L305" s="4" t="s">
        <v>12</v>
      </c>
      <c r="M305" s="4">
        <v>2788274</v>
      </c>
      <c r="N305" s="4">
        <v>2924507</v>
      </c>
      <c r="O305" s="4">
        <v>1730981</v>
      </c>
      <c r="P305" s="4">
        <v>325664</v>
      </c>
      <c r="Q305" s="4">
        <v>2598843</v>
      </c>
      <c r="R305" s="4">
        <v>574450</v>
      </c>
      <c r="S305" s="4">
        <v>14962</v>
      </c>
      <c r="T305" s="18">
        <f t="shared" si="21"/>
        <v>1.6108056645335795</v>
      </c>
      <c r="U305" s="18">
        <f t="shared" si="22"/>
        <v>0.11135688852856225</v>
      </c>
      <c r="V305" s="18">
        <f>R305/S305</f>
        <v>38.393931292607938</v>
      </c>
      <c r="W305" s="18">
        <f t="shared" si="23"/>
        <v>0.22104067079080961</v>
      </c>
      <c r="X305" s="20">
        <f t="shared" si="24"/>
        <v>0.19642626945327879</v>
      </c>
    </row>
    <row r="306" spans="1:24" s="3" customFormat="1" ht="11.25" customHeight="1" x14ac:dyDescent="0.2">
      <c r="A306" s="2">
        <v>42227</v>
      </c>
      <c r="B306" s="4" t="s">
        <v>19</v>
      </c>
      <c r="C306" s="4" t="s">
        <v>9</v>
      </c>
      <c r="D306" s="4">
        <v>901250883</v>
      </c>
      <c r="E306" s="4" t="s">
        <v>49</v>
      </c>
      <c r="F306" s="4" t="s">
        <v>1097</v>
      </c>
      <c r="G306" s="4" t="s">
        <v>74</v>
      </c>
      <c r="H306" s="4" t="s">
        <v>10</v>
      </c>
      <c r="I306" s="4" t="s">
        <v>1098</v>
      </c>
      <c r="J306" s="4" t="s">
        <v>11</v>
      </c>
      <c r="K306" s="4" t="s">
        <v>11</v>
      </c>
      <c r="L306" s="4" t="s">
        <v>12</v>
      </c>
      <c r="M306" s="4">
        <v>76321437</v>
      </c>
      <c r="N306" s="4">
        <v>76336953</v>
      </c>
      <c r="O306" s="4">
        <v>2057884</v>
      </c>
      <c r="P306" s="4">
        <v>62417614</v>
      </c>
      <c r="Q306" s="4">
        <v>13919339</v>
      </c>
      <c r="R306" s="4">
        <v>3076852</v>
      </c>
      <c r="S306" s="4"/>
      <c r="T306" s="18">
        <f t="shared" si="21"/>
        <v>37.087336798381251</v>
      </c>
      <c r="U306" s="18">
        <f t="shared" si="22"/>
        <v>0.81765922724214579</v>
      </c>
      <c r="V306" s="18"/>
      <c r="W306" s="18">
        <f t="shared" si="23"/>
        <v>0.22104871502878118</v>
      </c>
      <c r="X306" s="20">
        <f t="shared" si="24"/>
        <v>4.0306193515478671E-2</v>
      </c>
    </row>
    <row r="307" spans="1:24" s="3" customFormat="1" ht="11.25" customHeight="1" x14ac:dyDescent="0.2">
      <c r="A307" s="2">
        <v>2333</v>
      </c>
      <c r="B307" s="4" t="s">
        <v>21</v>
      </c>
      <c r="C307" s="4" t="s">
        <v>9</v>
      </c>
      <c r="D307" s="4">
        <v>860503565</v>
      </c>
      <c r="E307" s="4" t="s">
        <v>49</v>
      </c>
      <c r="F307" s="4" t="s">
        <v>161</v>
      </c>
      <c r="G307" s="4" t="s">
        <v>74</v>
      </c>
      <c r="H307" s="4" t="s">
        <v>10</v>
      </c>
      <c r="I307" s="4" t="s">
        <v>162</v>
      </c>
      <c r="J307" s="4" t="s">
        <v>11</v>
      </c>
      <c r="K307" s="4" t="s">
        <v>11</v>
      </c>
      <c r="L307" s="4" t="s">
        <v>12</v>
      </c>
      <c r="M307" s="4">
        <v>28598812</v>
      </c>
      <c r="N307" s="4">
        <v>35845152</v>
      </c>
      <c r="O307" s="4">
        <v>10083659</v>
      </c>
      <c r="P307" s="4">
        <v>17452032</v>
      </c>
      <c r="Q307" s="4">
        <v>18393120</v>
      </c>
      <c r="R307" s="4">
        <v>4066019</v>
      </c>
      <c r="S307" s="4"/>
      <c r="T307" s="18">
        <f t="shared" si="21"/>
        <v>2.8361542174323824</v>
      </c>
      <c r="U307" s="18">
        <f t="shared" si="22"/>
        <v>0.48687286916791428</v>
      </c>
      <c r="V307" s="18"/>
      <c r="W307" s="18">
        <f t="shared" si="23"/>
        <v>0.22106195142531554</v>
      </c>
      <c r="X307" s="20">
        <f t="shared" si="24"/>
        <v>0.11343288487101408</v>
      </c>
    </row>
    <row r="308" spans="1:24" s="3" customFormat="1" ht="11.25" customHeight="1" x14ac:dyDescent="0.2">
      <c r="A308" s="2">
        <v>10747</v>
      </c>
      <c r="B308" s="4" t="s">
        <v>19</v>
      </c>
      <c r="C308" s="4" t="s">
        <v>9</v>
      </c>
      <c r="D308" s="4">
        <v>830045893</v>
      </c>
      <c r="E308" s="4" t="s">
        <v>49</v>
      </c>
      <c r="F308" s="4" t="s">
        <v>538</v>
      </c>
      <c r="G308" s="4" t="s">
        <v>74</v>
      </c>
      <c r="H308" s="4" t="s">
        <v>75</v>
      </c>
      <c r="I308" s="4" t="s">
        <v>539</v>
      </c>
      <c r="J308" s="4" t="s">
        <v>11</v>
      </c>
      <c r="K308" s="4" t="s">
        <v>11</v>
      </c>
      <c r="L308" s="4" t="s">
        <v>12</v>
      </c>
      <c r="M308" s="4">
        <v>12221945</v>
      </c>
      <c r="N308" s="4">
        <v>12522717</v>
      </c>
      <c r="O308" s="4">
        <v>699098</v>
      </c>
      <c r="P308" s="4">
        <v>5936253</v>
      </c>
      <c r="Q308" s="4">
        <v>6586464</v>
      </c>
      <c r="R308" s="4">
        <v>1461698</v>
      </c>
      <c r="S308" s="4">
        <v>117861</v>
      </c>
      <c r="T308" s="18">
        <f t="shared" si="21"/>
        <v>17.482448812612823</v>
      </c>
      <c r="U308" s="18">
        <f t="shared" si="22"/>
        <v>0.47403874095374032</v>
      </c>
      <c r="V308" s="18">
        <f>R308/S308</f>
        <v>12.40188018089105</v>
      </c>
      <c r="W308" s="18">
        <f t="shared" si="23"/>
        <v>0.22192454099802261</v>
      </c>
      <c r="X308" s="20">
        <f t="shared" si="24"/>
        <v>0.11672371099658325</v>
      </c>
    </row>
    <row r="309" spans="1:24" s="3" customFormat="1" ht="11.25" customHeight="1" x14ac:dyDescent="0.2">
      <c r="A309" s="2">
        <v>649</v>
      </c>
      <c r="B309" s="4" t="s">
        <v>19</v>
      </c>
      <c r="C309" s="4" t="s">
        <v>9</v>
      </c>
      <c r="D309" s="4">
        <v>800032069</v>
      </c>
      <c r="E309" s="4" t="s">
        <v>49</v>
      </c>
      <c r="F309" s="4" t="s">
        <v>317</v>
      </c>
      <c r="G309" s="4" t="s">
        <v>78</v>
      </c>
      <c r="H309" s="4" t="s">
        <v>10</v>
      </c>
      <c r="I309" s="4" t="s">
        <v>318</v>
      </c>
      <c r="J309" s="4" t="s">
        <v>11</v>
      </c>
      <c r="K309" s="4" t="s">
        <v>11</v>
      </c>
      <c r="L309" s="4" t="s">
        <v>12</v>
      </c>
      <c r="M309" s="4">
        <v>7039055</v>
      </c>
      <c r="N309" s="4">
        <v>15767694</v>
      </c>
      <c r="O309" s="4">
        <v>1613037</v>
      </c>
      <c r="P309" s="4">
        <v>7139478</v>
      </c>
      <c r="Q309" s="4">
        <v>8628216</v>
      </c>
      <c r="R309" s="4">
        <v>1923952</v>
      </c>
      <c r="S309" s="4">
        <v>1010893</v>
      </c>
      <c r="T309" s="18">
        <f t="shared" si="21"/>
        <v>4.3638521621016757</v>
      </c>
      <c r="U309" s="18">
        <f t="shared" si="22"/>
        <v>0.45279151155520903</v>
      </c>
      <c r="V309" s="18">
        <f>R309/S309</f>
        <v>1.903220222120442</v>
      </c>
      <c r="W309" s="18">
        <f t="shared" si="23"/>
        <v>0.22298375469506096</v>
      </c>
      <c r="X309" s="20">
        <f t="shared" si="24"/>
        <v>0.12201860335442836</v>
      </c>
    </row>
    <row r="310" spans="1:24" s="3" customFormat="1" ht="11.25" customHeight="1" x14ac:dyDescent="0.2">
      <c r="A310" s="2">
        <v>19809</v>
      </c>
      <c r="B310" s="4" t="s">
        <v>19</v>
      </c>
      <c r="C310" s="4" t="s">
        <v>9</v>
      </c>
      <c r="D310" s="4">
        <v>890935401</v>
      </c>
      <c r="E310" s="4" t="s">
        <v>49</v>
      </c>
      <c r="F310" s="4" t="s">
        <v>738</v>
      </c>
      <c r="G310" s="4" t="s">
        <v>74</v>
      </c>
      <c r="H310" s="4" t="s">
        <v>10</v>
      </c>
      <c r="I310" s="4" t="s">
        <v>739</v>
      </c>
      <c r="J310" s="4" t="s">
        <v>13</v>
      </c>
      <c r="K310" s="4" t="s">
        <v>103</v>
      </c>
      <c r="L310" s="4" t="s">
        <v>12</v>
      </c>
      <c r="M310" s="4">
        <v>12978426</v>
      </c>
      <c r="N310" s="4">
        <v>14434996</v>
      </c>
      <c r="O310" s="4">
        <v>774590</v>
      </c>
      <c r="P310" s="4">
        <v>8520950</v>
      </c>
      <c r="Q310" s="4">
        <v>5914046</v>
      </c>
      <c r="R310" s="4">
        <v>1319481</v>
      </c>
      <c r="S310" s="4">
        <v>0</v>
      </c>
      <c r="T310" s="18">
        <f t="shared" si="21"/>
        <v>16.755220180998979</v>
      </c>
      <c r="U310" s="18">
        <f t="shared" si="22"/>
        <v>0.59029805065411867</v>
      </c>
      <c r="V310" s="18"/>
      <c r="W310" s="18">
        <f t="shared" si="23"/>
        <v>0.22310969512242548</v>
      </c>
      <c r="X310" s="20">
        <f t="shared" si="24"/>
        <v>9.1408477009622999E-2</v>
      </c>
    </row>
    <row r="311" spans="1:24" s="3" customFormat="1" ht="11.25" customHeight="1" x14ac:dyDescent="0.2">
      <c r="A311" s="2">
        <v>4247</v>
      </c>
      <c r="B311" s="4" t="s">
        <v>21</v>
      </c>
      <c r="C311" s="4" t="s">
        <v>9</v>
      </c>
      <c r="D311" s="4">
        <v>900454399</v>
      </c>
      <c r="E311" s="4" t="s">
        <v>49</v>
      </c>
      <c r="F311" s="4" t="s">
        <v>225</v>
      </c>
      <c r="G311" s="4" t="s">
        <v>74</v>
      </c>
      <c r="H311" s="4" t="s">
        <v>10</v>
      </c>
      <c r="I311" s="4" t="s">
        <v>226</v>
      </c>
      <c r="J311" s="4" t="s">
        <v>11</v>
      </c>
      <c r="K311" s="4" t="s">
        <v>11</v>
      </c>
      <c r="L311" s="4" t="s">
        <v>12</v>
      </c>
      <c r="M311" s="4">
        <v>103337337</v>
      </c>
      <c r="N311" s="4">
        <v>116948208</v>
      </c>
      <c r="O311" s="4">
        <v>76592610</v>
      </c>
      <c r="P311" s="4">
        <v>89596886</v>
      </c>
      <c r="Q311" s="4">
        <v>27351322</v>
      </c>
      <c r="R311" s="4">
        <v>6189859</v>
      </c>
      <c r="S311" s="4"/>
      <c r="T311" s="18">
        <f t="shared" si="21"/>
        <v>1.349181559421986</v>
      </c>
      <c r="U311" s="18">
        <f t="shared" si="22"/>
        <v>0.76612448820079393</v>
      </c>
      <c r="V311" s="18"/>
      <c r="W311" s="18">
        <f t="shared" si="23"/>
        <v>0.22630931696829865</v>
      </c>
      <c r="X311" s="20">
        <f t="shared" si="24"/>
        <v>5.2928207330889585E-2</v>
      </c>
    </row>
    <row r="312" spans="1:24" s="3" customFormat="1" ht="11.25" customHeight="1" x14ac:dyDescent="0.2">
      <c r="A312" s="2">
        <v>39021</v>
      </c>
      <c r="B312" s="4" t="s">
        <v>19</v>
      </c>
      <c r="C312" s="4" t="s">
        <v>9</v>
      </c>
      <c r="D312" s="4">
        <v>900895205</v>
      </c>
      <c r="E312" s="4" t="s">
        <v>49</v>
      </c>
      <c r="F312" s="4" t="s">
        <v>1083</v>
      </c>
      <c r="G312" s="4" t="s">
        <v>74</v>
      </c>
      <c r="H312" s="4" t="s">
        <v>10</v>
      </c>
      <c r="I312" s="4" t="s">
        <v>1084</v>
      </c>
      <c r="J312" s="4" t="s">
        <v>17</v>
      </c>
      <c r="K312" s="4" t="s">
        <v>18</v>
      </c>
      <c r="L312" s="4" t="s">
        <v>12</v>
      </c>
      <c r="M312" s="4">
        <v>98573997</v>
      </c>
      <c r="N312" s="4">
        <v>133987429</v>
      </c>
      <c r="O312" s="4">
        <v>774590</v>
      </c>
      <c r="P312" s="4">
        <v>105259607</v>
      </c>
      <c r="Q312" s="4">
        <v>28727822</v>
      </c>
      <c r="R312" s="4">
        <v>6507750</v>
      </c>
      <c r="S312" s="4">
        <v>7633969</v>
      </c>
      <c r="T312" s="18">
        <f t="shared" si="21"/>
        <v>127.25957861578384</v>
      </c>
      <c r="U312" s="18">
        <f t="shared" si="22"/>
        <v>0.7855931544145085</v>
      </c>
      <c r="V312" s="18">
        <f>R312/S312</f>
        <v>0.85247267836691498</v>
      </c>
      <c r="W312" s="18">
        <f t="shared" si="23"/>
        <v>0.22653126993059203</v>
      </c>
      <c r="X312" s="20">
        <f t="shared" si="24"/>
        <v>4.8569855012293731E-2</v>
      </c>
    </row>
    <row r="313" spans="1:24" s="3" customFormat="1" ht="11.25" customHeight="1" x14ac:dyDescent="0.2">
      <c r="A313" s="2">
        <v>36523</v>
      </c>
      <c r="B313" s="4" t="s">
        <v>19</v>
      </c>
      <c r="C313" s="4" t="s">
        <v>9</v>
      </c>
      <c r="D313" s="4">
        <v>900656724</v>
      </c>
      <c r="E313" s="4" t="s">
        <v>49</v>
      </c>
      <c r="F313" s="4" t="s">
        <v>1056</v>
      </c>
      <c r="G313" s="4" t="s">
        <v>74</v>
      </c>
      <c r="H313" s="4" t="s">
        <v>10</v>
      </c>
      <c r="I313" s="4" t="s">
        <v>1057</v>
      </c>
      <c r="J313" s="4" t="s">
        <v>15</v>
      </c>
      <c r="K313" s="4" t="s">
        <v>16</v>
      </c>
      <c r="L313" s="4" t="s">
        <v>12</v>
      </c>
      <c r="M313" s="4">
        <v>6728228</v>
      </c>
      <c r="N313" s="4">
        <v>7510165</v>
      </c>
      <c r="O313" s="4">
        <v>80161</v>
      </c>
      <c r="P313" s="4">
        <v>1742971</v>
      </c>
      <c r="Q313" s="4">
        <v>5767194</v>
      </c>
      <c r="R313" s="4">
        <v>1319028</v>
      </c>
      <c r="S313" s="4">
        <v>184312</v>
      </c>
      <c r="T313" s="18">
        <f t="shared" si="21"/>
        <v>83.933932959918167</v>
      </c>
      <c r="U313" s="18">
        <f t="shared" si="22"/>
        <v>0.23208158542455459</v>
      </c>
      <c r="V313" s="18">
        <f>R313/S313</f>
        <v>7.1564955076175183</v>
      </c>
      <c r="W313" s="18">
        <f t="shared" si="23"/>
        <v>0.22871226457788657</v>
      </c>
      <c r="X313" s="20">
        <f t="shared" si="24"/>
        <v>0.17563235960861046</v>
      </c>
    </row>
    <row r="314" spans="1:24" s="3" customFormat="1" ht="11.25" customHeight="1" x14ac:dyDescent="0.2">
      <c r="A314" s="2">
        <v>25171</v>
      </c>
      <c r="B314" s="4" t="s">
        <v>19</v>
      </c>
      <c r="C314" s="4" t="s">
        <v>9</v>
      </c>
      <c r="D314" s="4">
        <v>900199289</v>
      </c>
      <c r="E314" s="4" t="s">
        <v>49</v>
      </c>
      <c r="F314" s="4" t="s">
        <v>842</v>
      </c>
      <c r="G314" s="4" t="s">
        <v>74</v>
      </c>
      <c r="H314" s="4" t="s">
        <v>10</v>
      </c>
      <c r="I314" s="4" t="s">
        <v>843</v>
      </c>
      <c r="J314" s="4" t="s">
        <v>178</v>
      </c>
      <c r="K314" s="4" t="s">
        <v>182</v>
      </c>
      <c r="L314" s="4" t="s">
        <v>12</v>
      </c>
      <c r="M314" s="4">
        <v>13867818</v>
      </c>
      <c r="N314" s="4">
        <v>14383881</v>
      </c>
      <c r="O314" s="4">
        <v>1730981</v>
      </c>
      <c r="P314" s="4">
        <v>6744677</v>
      </c>
      <c r="Q314" s="4">
        <v>7639204</v>
      </c>
      <c r="R314" s="4">
        <v>1751682</v>
      </c>
      <c r="S314" s="4">
        <v>1384452</v>
      </c>
      <c r="T314" s="18">
        <f t="shared" si="21"/>
        <v>8.0115368106293481</v>
      </c>
      <c r="U314" s="18">
        <f t="shared" si="22"/>
        <v>0.46890522801182793</v>
      </c>
      <c r="V314" s="18">
        <f>R314/S314</f>
        <v>1.2652529665167156</v>
      </c>
      <c r="W314" s="18">
        <f t="shared" si="23"/>
        <v>0.22930163928074182</v>
      </c>
      <c r="X314" s="20">
        <f t="shared" si="24"/>
        <v>0.12178090183031964</v>
      </c>
    </row>
    <row r="315" spans="1:24" s="3" customFormat="1" ht="11.25" customHeight="1" x14ac:dyDescent="0.2">
      <c r="A315" s="2">
        <v>27909</v>
      </c>
      <c r="B315" s="4" t="s">
        <v>19</v>
      </c>
      <c r="C315" s="4" t="s">
        <v>9</v>
      </c>
      <c r="D315" s="4">
        <v>900318694</v>
      </c>
      <c r="E315" s="4" t="s">
        <v>49</v>
      </c>
      <c r="F315" s="4" t="s">
        <v>893</v>
      </c>
      <c r="G315" s="4" t="s">
        <v>74</v>
      </c>
      <c r="H315" s="4" t="s">
        <v>10</v>
      </c>
      <c r="I315" s="4" t="s">
        <v>894</v>
      </c>
      <c r="J315" s="4" t="s">
        <v>15</v>
      </c>
      <c r="K315" s="4" t="s">
        <v>16</v>
      </c>
      <c r="L315" s="4" t="s">
        <v>12</v>
      </c>
      <c r="M315" s="4">
        <v>14561214</v>
      </c>
      <c r="N315" s="4">
        <v>15160972</v>
      </c>
      <c r="O315" s="4">
        <v>3170245</v>
      </c>
      <c r="P315" s="4">
        <v>5971183</v>
      </c>
      <c r="Q315" s="4">
        <v>9189789</v>
      </c>
      <c r="R315" s="4">
        <v>2135748</v>
      </c>
      <c r="S315" s="4">
        <v>345592</v>
      </c>
      <c r="T315" s="18">
        <f t="shared" si="21"/>
        <v>4.5930879159181703</v>
      </c>
      <c r="U315" s="18">
        <f t="shared" si="22"/>
        <v>0.39385225432775683</v>
      </c>
      <c r="V315" s="18">
        <f>R315/S315</f>
        <v>6.1799694437371233</v>
      </c>
      <c r="W315" s="18">
        <f t="shared" si="23"/>
        <v>0.23240446543440768</v>
      </c>
      <c r="X315" s="20">
        <f t="shared" si="24"/>
        <v>0.14087144280722899</v>
      </c>
    </row>
    <row r="316" spans="1:24" s="3" customFormat="1" ht="11.25" customHeight="1" x14ac:dyDescent="0.2">
      <c r="A316" s="2">
        <v>33047</v>
      </c>
      <c r="B316" s="4" t="s">
        <v>19</v>
      </c>
      <c r="C316" s="4" t="s">
        <v>9</v>
      </c>
      <c r="D316" s="4">
        <v>900488465</v>
      </c>
      <c r="E316" s="4" t="s">
        <v>49</v>
      </c>
      <c r="F316" s="4" t="s">
        <v>998</v>
      </c>
      <c r="G316" s="4" t="s">
        <v>74</v>
      </c>
      <c r="H316" s="4" t="s">
        <v>10</v>
      </c>
      <c r="I316" s="4" t="s">
        <v>999</v>
      </c>
      <c r="J316" s="4" t="s">
        <v>178</v>
      </c>
      <c r="K316" s="4" t="s">
        <v>182</v>
      </c>
      <c r="L316" s="4" t="s">
        <v>12</v>
      </c>
      <c r="M316" s="4">
        <v>2446243</v>
      </c>
      <c r="N316" s="4">
        <v>4233225</v>
      </c>
      <c r="O316" s="4">
        <v>516186</v>
      </c>
      <c r="P316" s="4">
        <v>2306434</v>
      </c>
      <c r="Q316" s="4">
        <v>1926791</v>
      </c>
      <c r="R316" s="4">
        <v>448007</v>
      </c>
      <c r="S316" s="4"/>
      <c r="T316" s="18">
        <f t="shared" si="21"/>
        <v>4.739072737346615</v>
      </c>
      <c r="U316" s="18">
        <f t="shared" si="22"/>
        <v>0.54484087191207653</v>
      </c>
      <c r="V316" s="18"/>
      <c r="W316" s="18">
        <f t="shared" si="23"/>
        <v>0.23251457994146746</v>
      </c>
      <c r="X316" s="20">
        <f t="shared" si="24"/>
        <v>0.10583113347388812</v>
      </c>
    </row>
    <row r="317" spans="1:24" s="3" customFormat="1" ht="11.25" customHeight="1" x14ac:dyDescent="0.2">
      <c r="A317" s="2">
        <v>5281</v>
      </c>
      <c r="B317" s="4" t="s">
        <v>19</v>
      </c>
      <c r="C317" s="4" t="s">
        <v>9</v>
      </c>
      <c r="D317" s="4">
        <v>802013459</v>
      </c>
      <c r="E317" s="4" t="s">
        <v>49</v>
      </c>
      <c r="F317" s="4" t="s">
        <v>422</v>
      </c>
      <c r="G317" s="4" t="s">
        <v>423</v>
      </c>
      <c r="H317" s="4" t="s">
        <v>75</v>
      </c>
      <c r="I317" s="4" t="s">
        <v>424</v>
      </c>
      <c r="J317" s="4" t="s">
        <v>17</v>
      </c>
      <c r="K317" s="4" t="s">
        <v>18</v>
      </c>
      <c r="L317" s="4" t="s">
        <v>12</v>
      </c>
      <c r="M317" s="4">
        <v>895602</v>
      </c>
      <c r="N317" s="4">
        <v>2699233</v>
      </c>
      <c r="O317" s="4">
        <v>773636</v>
      </c>
      <c r="P317" s="4">
        <v>773636</v>
      </c>
      <c r="Q317" s="4">
        <v>1925597</v>
      </c>
      <c r="R317" s="4">
        <v>451074</v>
      </c>
      <c r="S317" s="4">
        <v>108448</v>
      </c>
      <c r="T317" s="18">
        <f t="shared" si="21"/>
        <v>1.1576529530683681</v>
      </c>
      <c r="U317" s="18">
        <f t="shared" si="22"/>
        <v>0.28661327125149999</v>
      </c>
      <c r="V317" s="18">
        <f>R317/S317</f>
        <v>4.1593574800826199</v>
      </c>
      <c r="W317" s="18">
        <f t="shared" si="23"/>
        <v>0.23425150745457124</v>
      </c>
      <c r="X317" s="20">
        <f t="shared" si="24"/>
        <v>0.16711191660742145</v>
      </c>
    </row>
    <row r="318" spans="1:24" s="3" customFormat="1" ht="11.25" customHeight="1" x14ac:dyDescent="0.2">
      <c r="A318" s="2">
        <v>24285</v>
      </c>
      <c r="B318" s="4" t="s">
        <v>19</v>
      </c>
      <c r="C318" s="4" t="s">
        <v>9</v>
      </c>
      <c r="D318" s="4">
        <v>900164399</v>
      </c>
      <c r="E318" s="4" t="s">
        <v>49</v>
      </c>
      <c r="F318" s="4" t="s">
        <v>828</v>
      </c>
      <c r="G318" s="4" t="s">
        <v>74</v>
      </c>
      <c r="H318" s="4" t="s">
        <v>10</v>
      </c>
      <c r="I318" s="4" t="s">
        <v>829</v>
      </c>
      <c r="J318" s="4" t="s">
        <v>23</v>
      </c>
      <c r="K318" s="4" t="s">
        <v>194</v>
      </c>
      <c r="L318" s="4" t="s">
        <v>12</v>
      </c>
      <c r="M318" s="4">
        <v>17515336</v>
      </c>
      <c r="N318" s="4">
        <v>18130738</v>
      </c>
      <c r="O318" s="4">
        <v>20892440</v>
      </c>
      <c r="P318" s="4">
        <v>3442554</v>
      </c>
      <c r="Q318" s="4">
        <v>14688184</v>
      </c>
      <c r="R318" s="4">
        <v>3477733</v>
      </c>
      <c r="S318" s="4"/>
      <c r="T318" s="18">
        <f t="shared" si="21"/>
        <v>0.83835760686640715</v>
      </c>
      <c r="U318" s="18">
        <f t="shared" si="22"/>
        <v>0.18987390364363546</v>
      </c>
      <c r="V318" s="18"/>
      <c r="W318" s="18">
        <f t="shared" si="23"/>
        <v>0.23677079481030466</v>
      </c>
      <c r="X318" s="20">
        <f t="shared" si="24"/>
        <v>0.19181419973086589</v>
      </c>
    </row>
    <row r="319" spans="1:24" s="3" customFormat="1" ht="11.25" customHeight="1" x14ac:dyDescent="0.2">
      <c r="A319" s="2">
        <v>18225</v>
      </c>
      <c r="B319" s="4" t="s">
        <v>19</v>
      </c>
      <c r="C319" s="4" t="s">
        <v>9</v>
      </c>
      <c r="D319" s="4">
        <v>890316233</v>
      </c>
      <c r="E319" s="4" t="s">
        <v>49</v>
      </c>
      <c r="F319" s="4" t="s">
        <v>714</v>
      </c>
      <c r="G319" s="4" t="s">
        <v>74</v>
      </c>
      <c r="H319" s="4" t="s">
        <v>10</v>
      </c>
      <c r="I319" s="4" t="s">
        <v>715</v>
      </c>
      <c r="J319" s="4" t="s">
        <v>178</v>
      </c>
      <c r="K319" s="4" t="s">
        <v>179</v>
      </c>
      <c r="L319" s="4" t="s">
        <v>12</v>
      </c>
      <c r="M319" s="4">
        <v>32379057</v>
      </c>
      <c r="N319" s="4">
        <v>36581679</v>
      </c>
      <c r="O319" s="4">
        <v>20892440</v>
      </c>
      <c r="P319" s="4">
        <v>23280520</v>
      </c>
      <c r="Q319" s="4">
        <v>13301159</v>
      </c>
      <c r="R319" s="4">
        <v>3152455</v>
      </c>
      <c r="S319" s="4">
        <v>2085129</v>
      </c>
      <c r="T319" s="18">
        <f t="shared" si="21"/>
        <v>1.5497977737401663</v>
      </c>
      <c r="U319" s="18">
        <f t="shared" si="22"/>
        <v>0.63639834574022691</v>
      </c>
      <c r="V319" s="18">
        <f>R319/S319</f>
        <v>1.5118752844548227</v>
      </c>
      <c r="W319" s="18">
        <f t="shared" si="23"/>
        <v>0.23700603834598172</v>
      </c>
      <c r="X319" s="20">
        <f t="shared" si="24"/>
        <v>8.6175787612154164E-2</v>
      </c>
    </row>
    <row r="320" spans="1:24" s="3" customFormat="1" ht="11.25" customHeight="1" x14ac:dyDescent="0.2">
      <c r="A320" s="2">
        <v>30993</v>
      </c>
      <c r="B320" s="4" t="s">
        <v>19</v>
      </c>
      <c r="C320" s="4" t="s">
        <v>9</v>
      </c>
      <c r="D320" s="4">
        <v>900417394</v>
      </c>
      <c r="E320" s="4" t="s">
        <v>49</v>
      </c>
      <c r="F320" s="4" t="s">
        <v>961</v>
      </c>
      <c r="G320" s="4" t="s">
        <v>78</v>
      </c>
      <c r="H320" s="4" t="s">
        <v>10</v>
      </c>
      <c r="I320" s="4" t="s">
        <v>962</v>
      </c>
      <c r="J320" s="4" t="s">
        <v>15</v>
      </c>
      <c r="K320" s="4" t="s">
        <v>16</v>
      </c>
      <c r="L320" s="4" t="s">
        <v>12</v>
      </c>
      <c r="M320" s="4">
        <v>2919833</v>
      </c>
      <c r="N320" s="4">
        <v>2990272</v>
      </c>
      <c r="O320" s="4">
        <v>774590</v>
      </c>
      <c r="P320" s="4">
        <v>1409877</v>
      </c>
      <c r="Q320" s="4">
        <v>1580395</v>
      </c>
      <c r="R320" s="4">
        <v>376817</v>
      </c>
      <c r="S320" s="4">
        <v>103475</v>
      </c>
      <c r="T320" s="18">
        <f t="shared" si="21"/>
        <v>3.7695206496339999</v>
      </c>
      <c r="U320" s="18">
        <f t="shared" si="22"/>
        <v>0.47148787802581171</v>
      </c>
      <c r="V320" s="18">
        <f>R320/S320</f>
        <v>3.6416235805750183</v>
      </c>
      <c r="W320" s="18">
        <f t="shared" si="23"/>
        <v>0.23843216411087101</v>
      </c>
      <c r="X320" s="20">
        <f t="shared" si="24"/>
        <v>0.12601428900113434</v>
      </c>
    </row>
    <row r="321" spans="1:24" s="3" customFormat="1" ht="11.25" customHeight="1" x14ac:dyDescent="0.2">
      <c r="A321" s="2">
        <v>10429</v>
      </c>
      <c r="B321" s="4" t="s">
        <v>19</v>
      </c>
      <c r="C321" s="4" t="s">
        <v>9</v>
      </c>
      <c r="D321" s="4">
        <v>830034233</v>
      </c>
      <c r="E321" s="4" t="s">
        <v>49</v>
      </c>
      <c r="F321" s="4" t="s">
        <v>528</v>
      </c>
      <c r="G321" s="4" t="s">
        <v>74</v>
      </c>
      <c r="H321" s="4" t="s">
        <v>14</v>
      </c>
      <c r="I321" s="4" t="s">
        <v>529</v>
      </c>
      <c r="J321" s="4" t="s">
        <v>11</v>
      </c>
      <c r="K321" s="4" t="s">
        <v>11</v>
      </c>
      <c r="L321" s="4" t="s">
        <v>12</v>
      </c>
      <c r="M321" s="4">
        <v>14946393</v>
      </c>
      <c r="N321" s="4">
        <v>16050341</v>
      </c>
      <c r="O321" s="4">
        <v>97578</v>
      </c>
      <c r="P321" s="4">
        <v>5021722</v>
      </c>
      <c r="Q321" s="4">
        <v>11028619</v>
      </c>
      <c r="R321" s="4">
        <v>2657251</v>
      </c>
      <c r="S321" s="4"/>
      <c r="T321" s="18">
        <f t="shared" si="21"/>
        <v>153.17379942200085</v>
      </c>
      <c r="U321" s="18">
        <f t="shared" si="22"/>
        <v>0.31287322805166567</v>
      </c>
      <c r="V321" s="18"/>
      <c r="W321" s="18">
        <f t="shared" si="23"/>
        <v>0.24094140889262744</v>
      </c>
      <c r="X321" s="20">
        <f t="shared" si="24"/>
        <v>0.16555729252107479</v>
      </c>
    </row>
    <row r="322" spans="1:24" s="3" customFormat="1" ht="11.25" customHeight="1" x14ac:dyDescent="0.2">
      <c r="A322" s="2">
        <v>26275</v>
      </c>
      <c r="B322" s="4" t="s">
        <v>19</v>
      </c>
      <c r="C322" s="4" t="s">
        <v>9</v>
      </c>
      <c r="D322" s="4">
        <v>900246871</v>
      </c>
      <c r="E322" s="4" t="s">
        <v>49</v>
      </c>
      <c r="F322" s="4" t="s">
        <v>858</v>
      </c>
      <c r="G322" s="4" t="s">
        <v>74</v>
      </c>
      <c r="H322" s="4" t="s">
        <v>10</v>
      </c>
      <c r="I322" s="4" t="s">
        <v>859</v>
      </c>
      <c r="J322" s="4" t="s">
        <v>23</v>
      </c>
      <c r="K322" s="4" t="s">
        <v>136</v>
      </c>
      <c r="L322" s="4" t="s">
        <v>12</v>
      </c>
      <c r="M322" s="4">
        <v>3078199</v>
      </c>
      <c r="N322" s="4">
        <v>9870220</v>
      </c>
      <c r="O322" s="4">
        <v>20892440</v>
      </c>
      <c r="P322" s="4">
        <v>5605056</v>
      </c>
      <c r="Q322" s="4">
        <v>4265164</v>
      </c>
      <c r="R322" s="4">
        <v>1028117</v>
      </c>
      <c r="S322" s="4"/>
      <c r="T322" s="18">
        <f t="shared" si="21"/>
        <v>0.14733554338315677</v>
      </c>
      <c r="U322" s="18">
        <f t="shared" si="22"/>
        <v>0.56787548808435884</v>
      </c>
      <c r="V322" s="18"/>
      <c r="W322" s="18">
        <f t="shared" si="23"/>
        <v>0.24104981660728639</v>
      </c>
      <c r="X322" s="20">
        <f t="shared" si="24"/>
        <v>0.10416353434877845</v>
      </c>
    </row>
    <row r="323" spans="1:24" s="3" customFormat="1" ht="11.25" customHeight="1" x14ac:dyDescent="0.2">
      <c r="A323" s="2">
        <v>511</v>
      </c>
      <c r="B323" s="4" t="s">
        <v>21</v>
      </c>
      <c r="C323" s="4" t="s">
        <v>9</v>
      </c>
      <c r="D323" s="4">
        <v>800200493</v>
      </c>
      <c r="E323" s="4" t="s">
        <v>49</v>
      </c>
      <c r="F323" s="4" t="s">
        <v>90</v>
      </c>
      <c r="G323" s="4" t="s">
        <v>78</v>
      </c>
      <c r="H323" s="4" t="s">
        <v>75</v>
      </c>
      <c r="I323" s="4" t="s">
        <v>91</v>
      </c>
      <c r="J323" s="4" t="s">
        <v>11</v>
      </c>
      <c r="K323" s="4" t="s">
        <v>11</v>
      </c>
      <c r="L323" s="4" t="s">
        <v>12</v>
      </c>
      <c r="M323" s="4">
        <v>25563848</v>
      </c>
      <c r="N323" s="4">
        <v>31259961</v>
      </c>
      <c r="O323" s="4">
        <v>11659552</v>
      </c>
      <c r="P323" s="4">
        <v>19012984</v>
      </c>
      <c r="Q323" s="4">
        <v>12246977</v>
      </c>
      <c r="R323" s="4">
        <v>2971082</v>
      </c>
      <c r="S323" s="4"/>
      <c r="T323" s="18">
        <f t="shared" si="21"/>
        <v>2.1925240352287978</v>
      </c>
      <c r="U323" s="18">
        <f t="shared" si="22"/>
        <v>0.60822161614341108</v>
      </c>
      <c r="V323" s="18"/>
      <c r="W323" s="18">
        <f t="shared" si="23"/>
        <v>0.2425971731636305</v>
      </c>
      <c r="X323" s="20">
        <f t="shared" si="24"/>
        <v>9.5044328430224215E-2</v>
      </c>
    </row>
    <row r="324" spans="1:24" s="3" customFormat="1" ht="11.25" customHeight="1" x14ac:dyDescent="0.2">
      <c r="A324" s="2">
        <v>3741</v>
      </c>
      <c r="B324" s="4" t="s">
        <v>19</v>
      </c>
      <c r="C324" s="4" t="s">
        <v>9</v>
      </c>
      <c r="D324" s="4">
        <v>800201735</v>
      </c>
      <c r="E324" s="4" t="s">
        <v>49</v>
      </c>
      <c r="F324" s="4" t="s">
        <v>382</v>
      </c>
      <c r="G324" s="4" t="s">
        <v>78</v>
      </c>
      <c r="H324" s="4" t="s">
        <v>10</v>
      </c>
      <c r="I324" s="4" t="s">
        <v>383</v>
      </c>
      <c r="J324" s="4" t="s">
        <v>384</v>
      </c>
      <c r="K324" s="4" t="s">
        <v>385</v>
      </c>
      <c r="L324" s="4" t="s">
        <v>12</v>
      </c>
      <c r="M324" s="4">
        <v>22358257</v>
      </c>
      <c r="N324" s="4">
        <v>25068346</v>
      </c>
      <c r="O324" s="4">
        <v>5275637</v>
      </c>
      <c r="P324" s="4">
        <v>13430399</v>
      </c>
      <c r="Q324" s="4">
        <v>11637947</v>
      </c>
      <c r="R324" s="4">
        <v>2835199</v>
      </c>
      <c r="S324" s="4"/>
      <c r="T324" s="18">
        <f t="shared" si="21"/>
        <v>4.2380203565939052</v>
      </c>
      <c r="U324" s="18">
        <f t="shared" si="22"/>
        <v>0.53575130166146578</v>
      </c>
      <c r="V324" s="18"/>
      <c r="W324" s="18">
        <f t="shared" si="23"/>
        <v>0.24361676505314897</v>
      </c>
      <c r="X324" s="20">
        <f t="shared" si="24"/>
        <v>0.11309876606936892</v>
      </c>
    </row>
    <row r="325" spans="1:24" s="3" customFormat="1" ht="11.25" customHeight="1" x14ac:dyDescent="0.2">
      <c r="A325" s="2">
        <v>34035</v>
      </c>
      <c r="B325" s="4" t="s">
        <v>19</v>
      </c>
      <c r="C325" s="4" t="s">
        <v>9</v>
      </c>
      <c r="D325" s="4">
        <v>900533084</v>
      </c>
      <c r="E325" s="4" t="s">
        <v>49</v>
      </c>
      <c r="F325" s="4" t="s">
        <v>1021</v>
      </c>
      <c r="G325" s="4" t="s">
        <v>74</v>
      </c>
      <c r="H325" s="4" t="s">
        <v>10</v>
      </c>
      <c r="I325" s="4" t="s">
        <v>1022</v>
      </c>
      <c r="J325" s="4" t="s">
        <v>13</v>
      </c>
      <c r="K325" s="4" t="s">
        <v>22</v>
      </c>
      <c r="L325" s="4" t="s">
        <v>12</v>
      </c>
      <c r="M325" s="4">
        <v>25746896</v>
      </c>
      <c r="N325" s="4">
        <v>27195979</v>
      </c>
      <c r="O325" s="4">
        <v>774590</v>
      </c>
      <c r="P325" s="4">
        <v>16371960</v>
      </c>
      <c r="Q325" s="4">
        <v>10824019</v>
      </c>
      <c r="R325" s="4">
        <v>2645199</v>
      </c>
      <c r="S325" s="4">
        <v>1038095</v>
      </c>
      <c r="T325" s="18">
        <f t="shared" si="21"/>
        <v>33.239385997753651</v>
      </c>
      <c r="U325" s="18">
        <f t="shared" si="22"/>
        <v>0.60199928820359805</v>
      </c>
      <c r="V325" s="18">
        <f>R325/S325</f>
        <v>2.5481280614972617</v>
      </c>
      <c r="W325" s="18">
        <f t="shared" si="23"/>
        <v>0.24438233155355696</v>
      </c>
      <c r="X325" s="20">
        <f t="shared" si="24"/>
        <v>9.7264341908779972E-2</v>
      </c>
    </row>
    <row r="326" spans="1:24" s="3" customFormat="1" ht="11.25" customHeight="1" x14ac:dyDescent="0.2">
      <c r="A326" s="2">
        <v>23415</v>
      </c>
      <c r="B326" s="4" t="s">
        <v>19</v>
      </c>
      <c r="C326" s="4" t="s">
        <v>9</v>
      </c>
      <c r="D326" s="4">
        <v>900130896</v>
      </c>
      <c r="E326" s="4" t="s">
        <v>49</v>
      </c>
      <c r="F326" s="4" t="s">
        <v>801</v>
      </c>
      <c r="G326" s="4" t="s">
        <v>74</v>
      </c>
      <c r="H326" s="4" t="s">
        <v>10</v>
      </c>
      <c r="I326" s="4" t="s">
        <v>802</v>
      </c>
      <c r="J326" s="4" t="s">
        <v>17</v>
      </c>
      <c r="K326" s="4" t="s">
        <v>18</v>
      </c>
      <c r="L326" s="4" t="s">
        <v>12</v>
      </c>
      <c r="M326" s="4">
        <v>3553258</v>
      </c>
      <c r="N326" s="4">
        <v>4859761</v>
      </c>
      <c r="O326" s="4">
        <v>516186</v>
      </c>
      <c r="P326" s="4">
        <v>3112618</v>
      </c>
      <c r="Q326" s="4">
        <v>1747143</v>
      </c>
      <c r="R326" s="4">
        <v>430143</v>
      </c>
      <c r="S326" s="4">
        <v>200421</v>
      </c>
      <c r="T326" s="18">
        <f t="shared" si="21"/>
        <v>6.8836775890861048</v>
      </c>
      <c r="U326" s="18">
        <f t="shared" si="22"/>
        <v>0.64048787584410016</v>
      </c>
      <c r="V326" s="18">
        <f>R326/S326</f>
        <v>2.1461972547786909</v>
      </c>
      <c r="W326" s="18">
        <f t="shared" si="23"/>
        <v>0.2461979357156226</v>
      </c>
      <c r="X326" s="20">
        <f t="shared" si="24"/>
        <v>8.8511142831921158E-2</v>
      </c>
    </row>
    <row r="327" spans="1:24" s="3" customFormat="1" ht="11.25" customHeight="1" x14ac:dyDescent="0.2">
      <c r="A327" s="2">
        <v>3475</v>
      </c>
      <c r="B327" s="4" t="s">
        <v>21</v>
      </c>
      <c r="C327" s="4" t="s">
        <v>9</v>
      </c>
      <c r="D327" s="4">
        <v>900194910</v>
      </c>
      <c r="E327" s="4" t="s">
        <v>49</v>
      </c>
      <c r="F327" s="4" t="s">
        <v>203</v>
      </c>
      <c r="G327" s="4" t="s">
        <v>74</v>
      </c>
      <c r="H327" s="4" t="s">
        <v>75</v>
      </c>
      <c r="I327" s="4" t="s">
        <v>204</v>
      </c>
      <c r="J327" s="4" t="s">
        <v>11</v>
      </c>
      <c r="K327" s="4" t="s">
        <v>11</v>
      </c>
      <c r="L327" s="4" t="s">
        <v>12</v>
      </c>
      <c r="M327" s="4">
        <v>73204866</v>
      </c>
      <c r="N327" s="4">
        <v>77478371</v>
      </c>
      <c r="O327" s="4">
        <v>32349799</v>
      </c>
      <c r="P327" s="4">
        <v>33402373</v>
      </c>
      <c r="Q327" s="4">
        <v>44075998</v>
      </c>
      <c r="R327" s="4">
        <v>10911594</v>
      </c>
      <c r="S327" s="4">
        <v>0</v>
      </c>
      <c r="T327" s="18">
        <f t="shared" si="21"/>
        <v>2.2629156366628429</v>
      </c>
      <c r="U327" s="18">
        <f t="shared" si="22"/>
        <v>0.43111867956026079</v>
      </c>
      <c r="V327" s="18"/>
      <c r="W327" s="18">
        <f t="shared" si="23"/>
        <v>0.24756317485993171</v>
      </c>
      <c r="X327" s="20">
        <f t="shared" si="24"/>
        <v>0.14083406580657201</v>
      </c>
    </row>
    <row r="328" spans="1:24" s="3" customFormat="1" ht="11.25" customHeight="1" x14ac:dyDescent="0.2">
      <c r="A328" s="2">
        <v>11355</v>
      </c>
      <c r="B328" s="4" t="s">
        <v>19</v>
      </c>
      <c r="C328" s="4" t="s">
        <v>9</v>
      </c>
      <c r="D328" s="4">
        <v>830065332</v>
      </c>
      <c r="E328" s="4" t="s">
        <v>49</v>
      </c>
      <c r="F328" s="4" t="s">
        <v>560</v>
      </c>
      <c r="G328" s="4" t="s">
        <v>74</v>
      </c>
      <c r="H328" s="4" t="s">
        <v>10</v>
      </c>
      <c r="I328" s="4" t="s">
        <v>561</v>
      </c>
      <c r="J328" s="4" t="s">
        <v>11</v>
      </c>
      <c r="K328" s="4" t="s">
        <v>11</v>
      </c>
      <c r="L328" s="4" t="s">
        <v>12</v>
      </c>
      <c r="M328" s="4">
        <v>22885530</v>
      </c>
      <c r="N328" s="4">
        <v>23488192</v>
      </c>
      <c r="O328" s="4">
        <v>699098</v>
      </c>
      <c r="P328" s="4">
        <v>5552884</v>
      </c>
      <c r="Q328" s="4">
        <v>17935308</v>
      </c>
      <c r="R328" s="4">
        <v>4464863</v>
      </c>
      <c r="S328" s="4">
        <v>444895</v>
      </c>
      <c r="T328" s="18">
        <f t="shared" si="21"/>
        <v>32.735796698030889</v>
      </c>
      <c r="U328" s="18">
        <f t="shared" si="22"/>
        <v>0.23641172551723011</v>
      </c>
      <c r="V328" s="18">
        <f>R328/S328</f>
        <v>10.035767990199934</v>
      </c>
      <c r="W328" s="18">
        <f t="shared" si="23"/>
        <v>0.24894264430808771</v>
      </c>
      <c r="X328" s="20">
        <f t="shared" si="24"/>
        <v>0.19008968421239064</v>
      </c>
    </row>
    <row r="329" spans="1:24" s="3" customFormat="1" ht="11.25" customHeight="1" x14ac:dyDescent="0.2">
      <c r="A329" s="2">
        <v>27387</v>
      </c>
      <c r="B329" s="4" t="s">
        <v>19</v>
      </c>
      <c r="C329" s="4" t="s">
        <v>9</v>
      </c>
      <c r="D329" s="4">
        <v>900297138</v>
      </c>
      <c r="E329" s="4" t="s">
        <v>49</v>
      </c>
      <c r="F329" s="4" t="s">
        <v>878</v>
      </c>
      <c r="G329" s="4" t="s">
        <v>74</v>
      </c>
      <c r="H329" s="4" t="s">
        <v>10</v>
      </c>
      <c r="I329" s="4" t="s">
        <v>879</v>
      </c>
      <c r="J329" s="4" t="s">
        <v>11</v>
      </c>
      <c r="K329" s="4" t="s">
        <v>11</v>
      </c>
      <c r="L329" s="4" t="s">
        <v>12</v>
      </c>
      <c r="M329" s="4">
        <v>2603573</v>
      </c>
      <c r="N329" s="4">
        <v>3471692</v>
      </c>
      <c r="O329" s="4">
        <v>3466556</v>
      </c>
      <c r="P329" s="4">
        <v>3254138</v>
      </c>
      <c r="Q329" s="4">
        <v>217554</v>
      </c>
      <c r="R329" s="4">
        <v>54251</v>
      </c>
      <c r="S329" s="4">
        <v>26346</v>
      </c>
      <c r="T329" s="18">
        <f t="shared" si="21"/>
        <v>0.75105464905225816</v>
      </c>
      <c r="U329" s="18">
        <f t="shared" si="22"/>
        <v>0.93733487878533006</v>
      </c>
      <c r="V329" s="18">
        <f>R329/S329</f>
        <v>2.059174068169741</v>
      </c>
      <c r="W329" s="18">
        <f t="shared" si="23"/>
        <v>0.24936797300900007</v>
      </c>
      <c r="X329" s="20">
        <f t="shared" si="24"/>
        <v>1.5626674255665537E-2</v>
      </c>
    </row>
    <row r="330" spans="1:24" s="3" customFormat="1" ht="11.25" customHeight="1" x14ac:dyDescent="0.2">
      <c r="A330" s="2">
        <v>14555</v>
      </c>
      <c r="B330" s="4" t="s">
        <v>19</v>
      </c>
      <c r="C330" s="4" t="s">
        <v>9</v>
      </c>
      <c r="D330" s="4">
        <v>860000648</v>
      </c>
      <c r="E330" s="4" t="s">
        <v>49</v>
      </c>
      <c r="F330" s="4" t="s">
        <v>638</v>
      </c>
      <c r="G330" s="4" t="s">
        <v>74</v>
      </c>
      <c r="H330" s="4" t="s">
        <v>10</v>
      </c>
      <c r="I330" s="4" t="s">
        <v>639</v>
      </c>
      <c r="J330" s="4" t="s">
        <v>11</v>
      </c>
      <c r="K330" s="4" t="s">
        <v>11</v>
      </c>
      <c r="L330" s="4" t="s">
        <v>12</v>
      </c>
      <c r="M330" s="4">
        <v>22497920</v>
      </c>
      <c r="N330" s="4">
        <v>25743767</v>
      </c>
      <c r="O330" s="4">
        <v>516186</v>
      </c>
      <c r="P330" s="4">
        <v>12921805</v>
      </c>
      <c r="Q330" s="4">
        <v>12821962</v>
      </c>
      <c r="R330" s="4">
        <v>3202493</v>
      </c>
      <c r="S330" s="4">
        <v>641507</v>
      </c>
      <c r="T330" s="18">
        <f t="shared" si="21"/>
        <v>43.584909315634285</v>
      </c>
      <c r="U330" s="18">
        <f t="shared" si="22"/>
        <v>0.50193916842084529</v>
      </c>
      <c r="V330" s="18">
        <f>R330/S330</f>
        <v>4.9921403819443899</v>
      </c>
      <c r="W330" s="18">
        <f t="shared" si="23"/>
        <v>0.24976622142539495</v>
      </c>
      <c r="X330" s="20">
        <f t="shared" si="24"/>
        <v>0.12439877194351549</v>
      </c>
    </row>
    <row r="331" spans="1:24" s="3" customFormat="1" ht="11.25" customHeight="1" x14ac:dyDescent="0.2">
      <c r="A331" s="2">
        <v>33183</v>
      </c>
      <c r="B331" s="4" t="s">
        <v>19</v>
      </c>
      <c r="C331" s="4" t="s">
        <v>9</v>
      </c>
      <c r="D331" s="4">
        <v>900493367</v>
      </c>
      <c r="E331" s="4" t="s">
        <v>49</v>
      </c>
      <c r="F331" s="4" t="s">
        <v>1002</v>
      </c>
      <c r="G331" s="4" t="s">
        <v>78</v>
      </c>
      <c r="H331" s="4" t="s">
        <v>10</v>
      </c>
      <c r="I331" s="4" t="s">
        <v>1003</v>
      </c>
      <c r="J331" s="4" t="s">
        <v>59</v>
      </c>
      <c r="K331" s="4" t="s">
        <v>60</v>
      </c>
      <c r="L331" s="4" t="s">
        <v>12</v>
      </c>
      <c r="M331" s="4">
        <v>4265342</v>
      </c>
      <c r="N331" s="4">
        <v>7425655</v>
      </c>
      <c r="O331" s="4">
        <v>97578</v>
      </c>
      <c r="P331" s="4">
        <v>3695162</v>
      </c>
      <c r="Q331" s="4">
        <v>3730493</v>
      </c>
      <c r="R331" s="4">
        <v>937298</v>
      </c>
      <c r="S331" s="4">
        <v>451752</v>
      </c>
      <c r="T331" s="18">
        <f t="shared" si="21"/>
        <v>43.712127733710467</v>
      </c>
      <c r="U331" s="18">
        <f t="shared" si="22"/>
        <v>0.49762101794387159</v>
      </c>
      <c r="V331" s="18">
        <f>R331/S331</f>
        <v>2.0748065310170181</v>
      </c>
      <c r="W331" s="18">
        <f t="shared" si="23"/>
        <v>0.25125311855564397</v>
      </c>
      <c r="X331" s="20">
        <f t="shared" si="24"/>
        <v>0.12622428593841217</v>
      </c>
    </row>
    <row r="332" spans="1:24" s="3" customFormat="1" ht="11.25" customHeight="1" x14ac:dyDescent="0.2">
      <c r="A332" s="2">
        <v>11481</v>
      </c>
      <c r="B332" s="4" t="s">
        <v>19</v>
      </c>
      <c r="C332" s="4" t="s">
        <v>9</v>
      </c>
      <c r="D332" s="4">
        <v>830068550</v>
      </c>
      <c r="E332" s="4" t="s">
        <v>49</v>
      </c>
      <c r="F332" s="4" t="s">
        <v>564</v>
      </c>
      <c r="G332" s="4" t="s">
        <v>74</v>
      </c>
      <c r="H332" s="4" t="s">
        <v>10</v>
      </c>
      <c r="I332" s="4" t="s">
        <v>565</v>
      </c>
      <c r="J332" s="4" t="s">
        <v>11</v>
      </c>
      <c r="K332" s="4" t="s">
        <v>11</v>
      </c>
      <c r="L332" s="4" t="s">
        <v>12</v>
      </c>
      <c r="M332" s="4">
        <v>17879753</v>
      </c>
      <c r="N332" s="4">
        <v>20156531</v>
      </c>
      <c r="O332" s="4">
        <v>4336768</v>
      </c>
      <c r="P332" s="4">
        <v>11795627</v>
      </c>
      <c r="Q332" s="4">
        <v>8360904</v>
      </c>
      <c r="R332" s="4">
        <v>2101716</v>
      </c>
      <c r="S332" s="4">
        <v>1357617</v>
      </c>
      <c r="T332" s="18">
        <f t="shared" ref="T332:T395" si="27">M332/O332</f>
        <v>4.1228290284377671</v>
      </c>
      <c r="U332" s="18">
        <f t="shared" ref="U332:U395" si="28">P332/N332</f>
        <v>0.58520124320995515</v>
      </c>
      <c r="V332" s="18">
        <f>R332/S332</f>
        <v>1.548091987651893</v>
      </c>
      <c r="W332" s="18">
        <f t="shared" ref="W332:W395" si="29">R332/Q332</f>
        <v>0.25137425331040758</v>
      </c>
      <c r="X332" s="20">
        <f t="shared" ref="X332:X395" si="30">R332/N332</f>
        <v>0.10426972776218289</v>
      </c>
    </row>
    <row r="333" spans="1:24" s="3" customFormat="1" ht="11.25" customHeight="1" x14ac:dyDescent="0.2">
      <c r="A333" s="2">
        <v>12747</v>
      </c>
      <c r="B333" s="4" t="s">
        <v>19</v>
      </c>
      <c r="C333" s="4" t="s">
        <v>9</v>
      </c>
      <c r="D333" s="4">
        <v>830114737</v>
      </c>
      <c r="E333" s="4" t="s">
        <v>49</v>
      </c>
      <c r="F333" s="4" t="s">
        <v>596</v>
      </c>
      <c r="G333" s="4" t="s">
        <v>74</v>
      </c>
      <c r="H333" s="4" t="s">
        <v>10</v>
      </c>
      <c r="I333" s="4" t="s">
        <v>597</v>
      </c>
      <c r="J333" s="4" t="s">
        <v>11</v>
      </c>
      <c r="K333" s="4" t="s">
        <v>11</v>
      </c>
      <c r="L333" s="4" t="s">
        <v>12</v>
      </c>
      <c r="M333" s="4">
        <v>3451683</v>
      </c>
      <c r="N333" s="4">
        <v>4511963</v>
      </c>
      <c r="O333" s="4">
        <v>774590</v>
      </c>
      <c r="P333" s="4">
        <v>1162177</v>
      </c>
      <c r="Q333" s="4">
        <v>3349786</v>
      </c>
      <c r="R333" s="4">
        <v>855421</v>
      </c>
      <c r="S333" s="4"/>
      <c r="T333" s="18">
        <f t="shared" si="27"/>
        <v>4.456141958971843</v>
      </c>
      <c r="U333" s="18">
        <f t="shared" si="28"/>
        <v>0.25757680193742721</v>
      </c>
      <c r="V333" s="18"/>
      <c r="W333" s="18">
        <f t="shared" si="29"/>
        <v>0.2553658651627298</v>
      </c>
      <c r="X333" s="20">
        <f t="shared" si="30"/>
        <v>0.18958954229012959</v>
      </c>
    </row>
    <row r="334" spans="1:24" s="3" customFormat="1" ht="11.25" customHeight="1" x14ac:dyDescent="0.2">
      <c r="A334" s="2">
        <v>29347</v>
      </c>
      <c r="B334" s="4" t="s">
        <v>19</v>
      </c>
      <c r="C334" s="4" t="s">
        <v>9</v>
      </c>
      <c r="D334" s="4">
        <v>900367678</v>
      </c>
      <c r="E334" s="4" t="s">
        <v>49</v>
      </c>
      <c r="F334" s="4" t="s">
        <v>935</v>
      </c>
      <c r="G334" s="4" t="s">
        <v>74</v>
      </c>
      <c r="H334" s="4" t="s">
        <v>10</v>
      </c>
      <c r="I334" s="4" t="s">
        <v>936</v>
      </c>
      <c r="J334" s="4" t="s">
        <v>11</v>
      </c>
      <c r="K334" s="4" t="s">
        <v>11</v>
      </c>
      <c r="L334" s="4" t="s">
        <v>12</v>
      </c>
      <c r="M334" s="4">
        <v>32529473</v>
      </c>
      <c r="N334" s="4">
        <v>33330826</v>
      </c>
      <c r="O334" s="4">
        <v>80161</v>
      </c>
      <c r="P334" s="4">
        <v>13557488</v>
      </c>
      <c r="Q334" s="4">
        <v>19773338</v>
      </c>
      <c r="R334" s="4">
        <v>5068489</v>
      </c>
      <c r="S334" s="4">
        <v>1895377</v>
      </c>
      <c r="T334" s="18">
        <f t="shared" si="27"/>
        <v>405.80173650528315</v>
      </c>
      <c r="U334" s="18">
        <f t="shared" si="28"/>
        <v>0.40675523612886161</v>
      </c>
      <c r="V334" s="18">
        <f>R334/S334</f>
        <v>2.6741323757753737</v>
      </c>
      <c r="W334" s="18">
        <f t="shared" si="29"/>
        <v>0.25632945737335799</v>
      </c>
      <c r="X334" s="20">
        <f t="shared" si="30"/>
        <v>0.15206610841267479</v>
      </c>
    </row>
    <row r="335" spans="1:24" s="3" customFormat="1" ht="11.25" customHeight="1" x14ac:dyDescent="0.2">
      <c r="A335" s="2">
        <v>17431</v>
      </c>
      <c r="B335" s="4" t="s">
        <v>19</v>
      </c>
      <c r="C335" s="4" t="s">
        <v>9</v>
      </c>
      <c r="D335" s="4">
        <v>890101977</v>
      </c>
      <c r="E335" s="4" t="s">
        <v>49</v>
      </c>
      <c r="F335" s="4" t="s">
        <v>699</v>
      </c>
      <c r="G335" s="4" t="s">
        <v>74</v>
      </c>
      <c r="H335" s="4" t="s">
        <v>10</v>
      </c>
      <c r="I335" s="4" t="s">
        <v>700</v>
      </c>
      <c r="J335" s="4" t="s">
        <v>17</v>
      </c>
      <c r="K335" s="4" t="s">
        <v>18</v>
      </c>
      <c r="L335" s="4" t="s">
        <v>12</v>
      </c>
      <c r="M335" s="4">
        <v>12183542</v>
      </c>
      <c r="N335" s="4">
        <v>16661320</v>
      </c>
      <c r="O335" s="4">
        <v>3170245</v>
      </c>
      <c r="P335" s="4">
        <v>6543124</v>
      </c>
      <c r="Q335" s="4">
        <v>10118196</v>
      </c>
      <c r="R335" s="4">
        <v>2595378</v>
      </c>
      <c r="S335" s="4">
        <v>167920</v>
      </c>
      <c r="T335" s="18">
        <f t="shared" si="27"/>
        <v>3.8430916222563241</v>
      </c>
      <c r="U335" s="18">
        <f t="shared" si="28"/>
        <v>0.39271342246592705</v>
      </c>
      <c r="V335" s="18">
        <f>R335/S335</f>
        <v>15.456038589804669</v>
      </c>
      <c r="W335" s="18">
        <f t="shared" si="29"/>
        <v>0.25650600166274701</v>
      </c>
      <c r="X335" s="20">
        <f t="shared" si="30"/>
        <v>0.15577265186671885</v>
      </c>
    </row>
    <row r="336" spans="1:24" s="3" customFormat="1" ht="11.25" customHeight="1" x14ac:dyDescent="0.2">
      <c r="A336" s="2">
        <v>13971</v>
      </c>
      <c r="B336" s="4" t="s">
        <v>19</v>
      </c>
      <c r="C336" s="4" t="s">
        <v>9</v>
      </c>
      <c r="D336" s="4">
        <v>830508713</v>
      </c>
      <c r="E336" s="4" t="s">
        <v>49</v>
      </c>
      <c r="F336" s="4" t="s">
        <v>627</v>
      </c>
      <c r="G336" s="4" t="s">
        <v>74</v>
      </c>
      <c r="H336" s="4" t="s">
        <v>10</v>
      </c>
      <c r="I336" s="4" t="s">
        <v>628</v>
      </c>
      <c r="J336" s="4" t="s">
        <v>17</v>
      </c>
      <c r="K336" s="4" t="s">
        <v>629</v>
      </c>
      <c r="L336" s="4" t="s">
        <v>12</v>
      </c>
      <c r="M336" s="4">
        <v>3207890</v>
      </c>
      <c r="N336" s="4">
        <v>3579787</v>
      </c>
      <c r="O336" s="4">
        <v>774590</v>
      </c>
      <c r="P336" s="4">
        <v>1479391</v>
      </c>
      <c r="Q336" s="4">
        <v>2100396</v>
      </c>
      <c r="R336" s="4">
        <v>546314</v>
      </c>
      <c r="S336" s="4">
        <v>154459</v>
      </c>
      <c r="T336" s="18">
        <f t="shared" si="27"/>
        <v>4.1414038394505477</v>
      </c>
      <c r="U336" s="18">
        <f t="shared" si="28"/>
        <v>0.41326229744954102</v>
      </c>
      <c r="V336" s="18">
        <f>R336/S336</f>
        <v>3.536951553486686</v>
      </c>
      <c r="W336" s="18">
        <f t="shared" si="29"/>
        <v>0.26010047629113747</v>
      </c>
      <c r="X336" s="20">
        <f t="shared" si="30"/>
        <v>0.15261075589134213</v>
      </c>
    </row>
    <row r="337" spans="1:24" s="3" customFormat="1" ht="11.25" customHeight="1" x14ac:dyDescent="0.2">
      <c r="A337" s="2">
        <v>5783</v>
      </c>
      <c r="B337" s="4" t="s">
        <v>21</v>
      </c>
      <c r="C337" s="4" t="s">
        <v>9</v>
      </c>
      <c r="D337" s="4">
        <v>901318588</v>
      </c>
      <c r="E337" s="4" t="s">
        <v>49</v>
      </c>
      <c r="F337" s="4" t="s">
        <v>272</v>
      </c>
      <c r="G337" s="4" t="s">
        <v>74</v>
      </c>
      <c r="H337" s="4" t="s">
        <v>10</v>
      </c>
      <c r="I337" s="4" t="s">
        <v>273</v>
      </c>
      <c r="J337" s="4" t="s">
        <v>11</v>
      </c>
      <c r="K337" s="4" t="s">
        <v>11</v>
      </c>
      <c r="L337" s="4" t="s">
        <v>12</v>
      </c>
      <c r="M337" s="4">
        <v>25216206</v>
      </c>
      <c r="N337" s="4">
        <v>25572417</v>
      </c>
      <c r="O337" s="4">
        <v>16527693</v>
      </c>
      <c r="P337" s="4">
        <v>16690682</v>
      </c>
      <c r="Q337" s="4">
        <v>8881735</v>
      </c>
      <c r="R337" s="4">
        <v>2330958</v>
      </c>
      <c r="S337" s="4">
        <v>0</v>
      </c>
      <c r="T337" s="18">
        <f t="shared" si="27"/>
        <v>1.5256942393593589</v>
      </c>
      <c r="U337" s="18">
        <f t="shared" si="28"/>
        <v>0.65268300606860896</v>
      </c>
      <c r="V337" s="18"/>
      <c r="W337" s="18">
        <f t="shared" si="29"/>
        <v>0.26244399320628231</v>
      </c>
      <c r="X337" s="20">
        <f t="shared" si="30"/>
        <v>9.1151258795756376E-2</v>
      </c>
    </row>
    <row r="338" spans="1:24" s="3" customFormat="1" ht="11.25" customHeight="1" x14ac:dyDescent="0.2">
      <c r="A338" s="2">
        <v>36959</v>
      </c>
      <c r="B338" s="4" t="s">
        <v>19</v>
      </c>
      <c r="C338" s="4" t="s">
        <v>9</v>
      </c>
      <c r="D338" s="4">
        <v>900688449</v>
      </c>
      <c r="E338" s="4" t="s">
        <v>49</v>
      </c>
      <c r="F338" s="4" t="s">
        <v>1058</v>
      </c>
      <c r="G338" s="4" t="s">
        <v>78</v>
      </c>
      <c r="H338" s="4" t="s">
        <v>10</v>
      </c>
      <c r="I338" s="4" t="s">
        <v>1059</v>
      </c>
      <c r="J338" s="4" t="s">
        <v>15</v>
      </c>
      <c r="K338" s="4" t="s">
        <v>16</v>
      </c>
      <c r="L338" s="4" t="s">
        <v>12</v>
      </c>
      <c r="M338" s="4">
        <v>2310259</v>
      </c>
      <c r="N338" s="4">
        <v>3535175</v>
      </c>
      <c r="O338" s="4">
        <v>20892440</v>
      </c>
      <c r="P338" s="4">
        <v>827207</v>
      </c>
      <c r="Q338" s="4">
        <v>2707968</v>
      </c>
      <c r="R338" s="4">
        <v>713255</v>
      </c>
      <c r="S338" s="4">
        <v>61496</v>
      </c>
      <c r="T338" s="18">
        <f t="shared" si="27"/>
        <v>0.11057870693896932</v>
      </c>
      <c r="U338" s="18">
        <f t="shared" si="28"/>
        <v>0.23399322522930266</v>
      </c>
      <c r="V338" s="18">
        <f>R338/S338</f>
        <v>11.598396643684142</v>
      </c>
      <c r="W338" s="18">
        <f t="shared" si="29"/>
        <v>0.26339122175742108</v>
      </c>
      <c r="X338" s="20">
        <f t="shared" si="30"/>
        <v>0.20175946028131564</v>
      </c>
    </row>
    <row r="339" spans="1:24" s="3" customFormat="1" ht="11.25" customHeight="1" x14ac:dyDescent="0.2">
      <c r="A339" s="2">
        <v>37161</v>
      </c>
      <c r="B339" s="4" t="s">
        <v>19</v>
      </c>
      <c r="C339" s="4" t="s">
        <v>9</v>
      </c>
      <c r="D339" s="4">
        <v>900706244</v>
      </c>
      <c r="E339" s="4" t="s">
        <v>49</v>
      </c>
      <c r="F339" s="4" t="s">
        <v>1062</v>
      </c>
      <c r="G339" s="4" t="s">
        <v>74</v>
      </c>
      <c r="H339" s="4" t="s">
        <v>10</v>
      </c>
      <c r="I339" s="4" t="s">
        <v>1063</v>
      </c>
      <c r="J339" s="4" t="s">
        <v>23</v>
      </c>
      <c r="K339" s="4" t="s">
        <v>136</v>
      </c>
      <c r="L339" s="4" t="s">
        <v>12</v>
      </c>
      <c r="M339" s="4">
        <v>21708712</v>
      </c>
      <c r="N339" s="4">
        <v>21897577</v>
      </c>
      <c r="O339" s="4">
        <v>516186</v>
      </c>
      <c r="P339" s="4">
        <v>9423975</v>
      </c>
      <c r="Q339" s="4">
        <v>12473602</v>
      </c>
      <c r="R339" s="4">
        <v>3295398</v>
      </c>
      <c r="S339" s="4"/>
      <c r="T339" s="18">
        <f t="shared" si="27"/>
        <v>42.055987570371919</v>
      </c>
      <c r="U339" s="18">
        <f t="shared" si="28"/>
        <v>0.43036610854251134</v>
      </c>
      <c r="V339" s="18"/>
      <c r="W339" s="18">
        <f t="shared" si="29"/>
        <v>0.26418976651652026</v>
      </c>
      <c r="X339" s="20">
        <f t="shared" si="30"/>
        <v>0.15049144478405077</v>
      </c>
    </row>
    <row r="340" spans="1:24" s="3" customFormat="1" ht="11.25" customHeight="1" x14ac:dyDescent="0.2">
      <c r="A340" s="2">
        <v>12267</v>
      </c>
      <c r="B340" s="4" t="s">
        <v>19</v>
      </c>
      <c r="C340" s="4" t="s">
        <v>9</v>
      </c>
      <c r="D340" s="4">
        <v>830097194</v>
      </c>
      <c r="E340" s="4" t="s">
        <v>49</v>
      </c>
      <c r="F340" s="4" t="s">
        <v>586</v>
      </c>
      <c r="G340" s="4" t="s">
        <v>423</v>
      </c>
      <c r="H340" s="4" t="s">
        <v>10</v>
      </c>
      <c r="I340" s="4" t="s">
        <v>587</v>
      </c>
      <c r="J340" s="4" t="s">
        <v>11</v>
      </c>
      <c r="K340" s="4" t="s">
        <v>11</v>
      </c>
      <c r="L340" s="4" t="s">
        <v>12</v>
      </c>
      <c r="M340" s="4">
        <v>15370378</v>
      </c>
      <c r="N340" s="4">
        <v>21338836</v>
      </c>
      <c r="O340" s="4">
        <v>1730981</v>
      </c>
      <c r="P340" s="4">
        <v>8807697</v>
      </c>
      <c r="Q340" s="4">
        <v>12531139</v>
      </c>
      <c r="R340" s="4">
        <v>3321262</v>
      </c>
      <c r="S340" s="4">
        <v>427653</v>
      </c>
      <c r="T340" s="18">
        <f t="shared" si="27"/>
        <v>8.8795763789435007</v>
      </c>
      <c r="U340" s="18">
        <f t="shared" si="28"/>
        <v>0.4127543320544757</v>
      </c>
      <c r="V340" s="18">
        <f t="shared" ref="V340:V346" si="31">R340/S340</f>
        <v>7.7662544165479961</v>
      </c>
      <c r="W340" s="18">
        <f t="shared" si="29"/>
        <v>0.26504071178206545</v>
      </c>
      <c r="X340" s="20">
        <f t="shared" si="30"/>
        <v>0.15564400982321622</v>
      </c>
    </row>
    <row r="341" spans="1:24" s="3" customFormat="1" ht="11.25" customHeight="1" x14ac:dyDescent="0.2">
      <c r="A341" s="2">
        <v>13637</v>
      </c>
      <c r="B341" s="4" t="s">
        <v>19</v>
      </c>
      <c r="C341" s="4" t="s">
        <v>9</v>
      </c>
      <c r="D341" s="4">
        <v>830144460</v>
      </c>
      <c r="E341" s="4" t="s">
        <v>49</v>
      </c>
      <c r="F341" s="4" t="s">
        <v>616</v>
      </c>
      <c r="G341" s="4" t="s">
        <v>74</v>
      </c>
      <c r="H341" s="4" t="s">
        <v>75</v>
      </c>
      <c r="I341" s="4" t="s">
        <v>617</v>
      </c>
      <c r="J341" s="4" t="s">
        <v>11</v>
      </c>
      <c r="K341" s="4" t="s">
        <v>11</v>
      </c>
      <c r="L341" s="4" t="s">
        <v>12</v>
      </c>
      <c r="M341" s="4">
        <v>17517366</v>
      </c>
      <c r="N341" s="4">
        <v>21707933</v>
      </c>
      <c r="O341" s="4">
        <v>1730981</v>
      </c>
      <c r="P341" s="4">
        <v>11652435</v>
      </c>
      <c r="Q341" s="4">
        <v>10055498</v>
      </c>
      <c r="R341" s="4">
        <v>2669326</v>
      </c>
      <c r="S341" s="4">
        <v>1975005</v>
      </c>
      <c r="T341" s="18">
        <f t="shared" si="27"/>
        <v>10.119906573209065</v>
      </c>
      <c r="U341" s="18">
        <f t="shared" si="28"/>
        <v>0.536782336669272</v>
      </c>
      <c r="V341" s="18">
        <f t="shared" si="31"/>
        <v>1.351554046698616</v>
      </c>
      <c r="W341" s="18">
        <f t="shared" si="29"/>
        <v>0.26545935367895257</v>
      </c>
      <c r="X341" s="20">
        <f t="shared" si="30"/>
        <v>0.1229654615204497</v>
      </c>
    </row>
    <row r="342" spans="1:24" s="3" customFormat="1" ht="11.25" customHeight="1" x14ac:dyDescent="0.2">
      <c r="A342" s="2">
        <v>1349</v>
      </c>
      <c r="B342" s="4" t="s">
        <v>21</v>
      </c>
      <c r="C342" s="4" t="s">
        <v>9</v>
      </c>
      <c r="D342" s="4">
        <v>830036006</v>
      </c>
      <c r="E342" s="4" t="s">
        <v>49</v>
      </c>
      <c r="F342" s="4" t="s">
        <v>109</v>
      </c>
      <c r="G342" s="4" t="s">
        <v>74</v>
      </c>
      <c r="H342" s="4" t="s">
        <v>10</v>
      </c>
      <c r="I342" s="4" t="s">
        <v>110</v>
      </c>
      <c r="J342" s="4" t="s">
        <v>11</v>
      </c>
      <c r="K342" s="4" t="s">
        <v>11</v>
      </c>
      <c r="L342" s="4" t="s">
        <v>12</v>
      </c>
      <c r="M342" s="4">
        <v>88995293</v>
      </c>
      <c r="N342" s="4">
        <v>99737366</v>
      </c>
      <c r="O342" s="4">
        <v>39965660</v>
      </c>
      <c r="P342" s="4">
        <v>44126137</v>
      </c>
      <c r="Q342" s="4">
        <v>55611229</v>
      </c>
      <c r="R342" s="4">
        <v>14788346</v>
      </c>
      <c r="S342" s="4">
        <v>7776469</v>
      </c>
      <c r="T342" s="18">
        <f t="shared" si="27"/>
        <v>2.2267940276727569</v>
      </c>
      <c r="U342" s="18">
        <f t="shared" si="28"/>
        <v>0.44242332407294577</v>
      </c>
      <c r="V342" s="18">
        <f t="shared" si="31"/>
        <v>1.9016787696318214</v>
      </c>
      <c r="W342" s="18">
        <f t="shared" si="29"/>
        <v>0.26592373996985391</v>
      </c>
      <c r="X342" s="20">
        <f t="shared" si="30"/>
        <v>0.14827287498248148</v>
      </c>
    </row>
    <row r="343" spans="1:24" s="3" customFormat="1" ht="11.25" customHeight="1" x14ac:dyDescent="0.2">
      <c r="A343" s="2">
        <v>14519</v>
      </c>
      <c r="B343" s="4" t="s">
        <v>19</v>
      </c>
      <c r="C343" s="4" t="s">
        <v>9</v>
      </c>
      <c r="D343" s="4">
        <v>860000100</v>
      </c>
      <c r="E343" s="4" t="s">
        <v>49</v>
      </c>
      <c r="F343" s="4" t="s">
        <v>634</v>
      </c>
      <c r="G343" s="4" t="s">
        <v>74</v>
      </c>
      <c r="H343" s="4" t="s">
        <v>10</v>
      </c>
      <c r="I343" s="4" t="s">
        <v>635</v>
      </c>
      <c r="J343" s="4" t="s">
        <v>11</v>
      </c>
      <c r="K343" s="4" t="s">
        <v>11</v>
      </c>
      <c r="L343" s="4" t="s">
        <v>12</v>
      </c>
      <c r="M343" s="4">
        <v>21835320</v>
      </c>
      <c r="N343" s="4">
        <v>22822390</v>
      </c>
      <c r="O343" s="4">
        <v>20892440</v>
      </c>
      <c r="P343" s="4">
        <v>9484252</v>
      </c>
      <c r="Q343" s="4">
        <v>13338138</v>
      </c>
      <c r="R343" s="4">
        <v>3572563</v>
      </c>
      <c r="S343" s="4">
        <v>751795</v>
      </c>
      <c r="T343" s="18">
        <f t="shared" si="27"/>
        <v>1.0451302002063905</v>
      </c>
      <c r="U343" s="18">
        <f t="shared" si="28"/>
        <v>0.41556786997330253</v>
      </c>
      <c r="V343" s="18">
        <f t="shared" si="31"/>
        <v>4.7520441077687403</v>
      </c>
      <c r="W343" s="18">
        <f t="shared" si="29"/>
        <v>0.26784570679955477</v>
      </c>
      <c r="X343" s="20">
        <f t="shared" si="30"/>
        <v>0.15653763694337008</v>
      </c>
    </row>
    <row r="344" spans="1:24" s="3" customFormat="1" ht="11.25" customHeight="1" x14ac:dyDescent="0.2">
      <c r="A344" s="2">
        <v>2323</v>
      </c>
      <c r="B344" s="4" t="s">
        <v>21</v>
      </c>
      <c r="C344" s="4" t="s">
        <v>9</v>
      </c>
      <c r="D344" s="4">
        <v>860450450</v>
      </c>
      <c r="E344" s="4" t="s">
        <v>49</v>
      </c>
      <c r="F344" s="4" t="s">
        <v>159</v>
      </c>
      <c r="G344" s="4" t="s">
        <v>74</v>
      </c>
      <c r="H344" s="4" t="s">
        <v>10</v>
      </c>
      <c r="I344" s="4" t="s">
        <v>160</v>
      </c>
      <c r="J344" s="4" t="s">
        <v>11</v>
      </c>
      <c r="K344" s="4" t="s">
        <v>11</v>
      </c>
      <c r="L344" s="4" t="s">
        <v>12</v>
      </c>
      <c r="M344" s="4">
        <v>62389976</v>
      </c>
      <c r="N344" s="4">
        <v>70701385</v>
      </c>
      <c r="O344" s="4">
        <v>18130555</v>
      </c>
      <c r="P344" s="4">
        <v>18130555</v>
      </c>
      <c r="Q344" s="4">
        <v>52570830</v>
      </c>
      <c r="R344" s="4">
        <v>14141660</v>
      </c>
      <c r="S344" s="4">
        <v>3158427</v>
      </c>
      <c r="T344" s="18">
        <f t="shared" si="27"/>
        <v>3.441150918987312</v>
      </c>
      <c r="U344" s="18">
        <f t="shared" si="28"/>
        <v>0.25643847005260223</v>
      </c>
      <c r="V344" s="18">
        <f t="shared" si="31"/>
        <v>4.4774376612155358</v>
      </c>
      <c r="W344" s="18">
        <f t="shared" si="29"/>
        <v>0.26900203021333313</v>
      </c>
      <c r="X344" s="20">
        <f t="shared" si="30"/>
        <v>0.2000195611443821</v>
      </c>
    </row>
    <row r="345" spans="1:24" s="3" customFormat="1" ht="11.25" customHeight="1" x14ac:dyDescent="0.2">
      <c r="A345" s="2">
        <v>1057</v>
      </c>
      <c r="B345" s="4" t="s">
        <v>24</v>
      </c>
      <c r="C345" s="4" t="s">
        <v>9</v>
      </c>
      <c r="D345" s="4">
        <v>860350543</v>
      </c>
      <c r="E345" s="4" t="s">
        <v>49</v>
      </c>
      <c r="F345" s="4" t="s">
        <v>292</v>
      </c>
      <c r="G345" s="4" t="s">
        <v>74</v>
      </c>
      <c r="H345" s="4" t="s">
        <v>75</v>
      </c>
      <c r="I345" s="4" t="s">
        <v>293</v>
      </c>
      <c r="J345" s="4" t="s">
        <v>11</v>
      </c>
      <c r="K345" s="4" t="s">
        <v>11</v>
      </c>
      <c r="L345" s="4" t="s">
        <v>12</v>
      </c>
      <c r="M345" s="4">
        <v>97302848</v>
      </c>
      <c r="N345" s="4">
        <v>124235761</v>
      </c>
      <c r="O345" s="4">
        <v>22903136</v>
      </c>
      <c r="P345" s="4">
        <v>32455932</v>
      </c>
      <c r="Q345" s="4">
        <v>91779829</v>
      </c>
      <c r="R345" s="4">
        <v>24810281</v>
      </c>
      <c r="S345" s="4">
        <v>565489</v>
      </c>
      <c r="T345" s="18">
        <f t="shared" si="27"/>
        <v>4.24845086716509</v>
      </c>
      <c r="U345" s="18">
        <f t="shared" si="28"/>
        <v>0.26124468300234421</v>
      </c>
      <c r="V345" s="18">
        <f t="shared" si="31"/>
        <v>43.87402937988184</v>
      </c>
      <c r="W345" s="18">
        <f t="shared" si="29"/>
        <v>0.27032389655029754</v>
      </c>
      <c r="X345" s="20">
        <f t="shared" si="30"/>
        <v>0.19970321588805659</v>
      </c>
    </row>
    <row r="346" spans="1:24" s="3" customFormat="1" ht="11.25" customHeight="1" x14ac:dyDescent="0.2">
      <c r="A346" s="2">
        <v>9897</v>
      </c>
      <c r="B346" s="4" t="s">
        <v>19</v>
      </c>
      <c r="C346" s="4" t="s">
        <v>9</v>
      </c>
      <c r="D346" s="4">
        <v>830014011</v>
      </c>
      <c r="E346" s="4" t="s">
        <v>49</v>
      </c>
      <c r="F346" s="4" t="s">
        <v>512</v>
      </c>
      <c r="G346" s="4" t="s">
        <v>74</v>
      </c>
      <c r="H346" s="4" t="s">
        <v>14</v>
      </c>
      <c r="I346" s="4" t="s">
        <v>513</v>
      </c>
      <c r="J346" s="4" t="s">
        <v>11</v>
      </c>
      <c r="K346" s="4" t="s">
        <v>11</v>
      </c>
      <c r="L346" s="4" t="s">
        <v>12</v>
      </c>
      <c r="M346" s="4">
        <v>29904849</v>
      </c>
      <c r="N346" s="4">
        <v>30226141</v>
      </c>
      <c r="O346" s="4">
        <v>4336768</v>
      </c>
      <c r="P346" s="4">
        <v>6087843</v>
      </c>
      <c r="Q346" s="4">
        <v>24138298</v>
      </c>
      <c r="R346" s="4">
        <v>6583507</v>
      </c>
      <c r="S346" s="4">
        <v>446747</v>
      </c>
      <c r="T346" s="18">
        <f t="shared" si="27"/>
        <v>6.8956533990289541</v>
      </c>
      <c r="U346" s="18">
        <f t="shared" si="28"/>
        <v>0.20140986571855138</v>
      </c>
      <c r="V346" s="18">
        <f t="shared" si="31"/>
        <v>14.736544397612072</v>
      </c>
      <c r="W346" s="18">
        <f t="shared" si="29"/>
        <v>0.27274114355535756</v>
      </c>
      <c r="X346" s="20">
        <f t="shared" si="30"/>
        <v>0.21780838645594885</v>
      </c>
    </row>
    <row r="347" spans="1:24" s="3" customFormat="1" ht="11.25" customHeight="1" x14ac:dyDescent="0.2">
      <c r="A347" s="2">
        <v>17293</v>
      </c>
      <c r="B347" s="4" t="s">
        <v>19</v>
      </c>
      <c r="C347" s="4" t="s">
        <v>9</v>
      </c>
      <c r="D347" s="4">
        <v>860534810</v>
      </c>
      <c r="E347" s="4" t="s">
        <v>49</v>
      </c>
      <c r="F347" s="4" t="s">
        <v>695</v>
      </c>
      <c r="G347" s="4" t="s">
        <v>74</v>
      </c>
      <c r="H347" s="4" t="s">
        <v>10</v>
      </c>
      <c r="I347" s="4" t="s">
        <v>696</v>
      </c>
      <c r="J347" s="4" t="s">
        <v>11</v>
      </c>
      <c r="K347" s="4" t="s">
        <v>11</v>
      </c>
      <c r="L347" s="4" t="s">
        <v>12</v>
      </c>
      <c r="M347" s="4">
        <v>9511159</v>
      </c>
      <c r="N347" s="4">
        <v>14096242</v>
      </c>
      <c r="O347" s="4">
        <v>1198575</v>
      </c>
      <c r="P347" s="4">
        <v>8349070</v>
      </c>
      <c r="Q347" s="4">
        <v>5747172</v>
      </c>
      <c r="R347" s="4">
        <v>1570182</v>
      </c>
      <c r="S347" s="4"/>
      <c r="T347" s="18">
        <f t="shared" si="27"/>
        <v>7.9353891078989633</v>
      </c>
      <c r="U347" s="18">
        <f t="shared" si="28"/>
        <v>0.59229048422976849</v>
      </c>
      <c r="V347" s="18"/>
      <c r="W347" s="18">
        <f t="shared" si="29"/>
        <v>0.27320950199506816</v>
      </c>
      <c r="X347" s="20">
        <f t="shared" si="30"/>
        <v>0.11139011376223536</v>
      </c>
    </row>
    <row r="348" spans="1:24" s="3" customFormat="1" ht="11.25" customHeight="1" x14ac:dyDescent="0.2">
      <c r="A348" s="2">
        <v>1753</v>
      </c>
      <c r="B348" s="4" t="s">
        <v>21</v>
      </c>
      <c r="C348" s="4" t="s">
        <v>9</v>
      </c>
      <c r="D348" s="4">
        <v>830128434</v>
      </c>
      <c r="E348" s="4" t="s">
        <v>49</v>
      </c>
      <c r="F348" s="4" t="s">
        <v>134</v>
      </c>
      <c r="G348" s="4" t="s">
        <v>74</v>
      </c>
      <c r="H348" s="4" t="s">
        <v>10</v>
      </c>
      <c r="I348" s="4" t="s">
        <v>135</v>
      </c>
      <c r="J348" s="4" t="s">
        <v>23</v>
      </c>
      <c r="K348" s="4" t="s">
        <v>136</v>
      </c>
      <c r="L348" s="4" t="s">
        <v>12</v>
      </c>
      <c r="M348" s="4">
        <v>346936867</v>
      </c>
      <c r="N348" s="4">
        <v>452705626</v>
      </c>
      <c r="O348" s="4">
        <v>274129003</v>
      </c>
      <c r="P348" s="4">
        <v>274214684</v>
      </c>
      <c r="Q348" s="4">
        <v>178490942</v>
      </c>
      <c r="R348" s="4">
        <v>48876966</v>
      </c>
      <c r="S348" s="4">
        <v>69777122</v>
      </c>
      <c r="T348" s="18">
        <f t="shared" si="27"/>
        <v>1.2655970845959703</v>
      </c>
      <c r="U348" s="18">
        <f t="shared" si="28"/>
        <v>0.60572404726421492</v>
      </c>
      <c r="V348" s="18">
        <f>R348/S348</f>
        <v>0.70047265635289457</v>
      </c>
      <c r="W348" s="18">
        <f t="shared" si="29"/>
        <v>0.27383443357030407</v>
      </c>
      <c r="X348" s="20">
        <f t="shared" si="30"/>
        <v>0.10796633218779569</v>
      </c>
    </row>
    <row r="349" spans="1:24" s="3" customFormat="1" ht="11.25" customHeight="1" x14ac:dyDescent="0.2">
      <c r="A349" s="2">
        <v>17085</v>
      </c>
      <c r="B349" s="4" t="s">
        <v>19</v>
      </c>
      <c r="C349" s="4" t="s">
        <v>9</v>
      </c>
      <c r="D349" s="4">
        <v>860526532</v>
      </c>
      <c r="E349" s="4" t="s">
        <v>49</v>
      </c>
      <c r="F349" s="4" t="s">
        <v>691</v>
      </c>
      <c r="G349" s="4" t="s">
        <v>74</v>
      </c>
      <c r="H349" s="4" t="s">
        <v>10</v>
      </c>
      <c r="I349" s="4" t="s">
        <v>692</v>
      </c>
      <c r="J349" s="4" t="s">
        <v>11</v>
      </c>
      <c r="K349" s="4" t="s">
        <v>11</v>
      </c>
      <c r="L349" s="4" t="s">
        <v>12</v>
      </c>
      <c r="M349" s="4">
        <v>3975391</v>
      </c>
      <c r="N349" s="4">
        <v>6107646</v>
      </c>
      <c r="O349" s="4">
        <v>97578</v>
      </c>
      <c r="P349" s="4">
        <v>2958886</v>
      </c>
      <c r="Q349" s="4">
        <v>3148760</v>
      </c>
      <c r="R349" s="4">
        <v>865321</v>
      </c>
      <c r="S349" s="4">
        <v>97124</v>
      </c>
      <c r="T349" s="18">
        <f t="shared" si="27"/>
        <v>40.740648506835555</v>
      </c>
      <c r="U349" s="18">
        <f t="shared" si="28"/>
        <v>0.48445604083799226</v>
      </c>
      <c r="V349" s="18">
        <f>R349/S349</f>
        <v>8.9094456570981428</v>
      </c>
      <c r="W349" s="18">
        <f t="shared" si="29"/>
        <v>0.27481325982291444</v>
      </c>
      <c r="X349" s="20">
        <f t="shared" si="30"/>
        <v>0.14167831599932282</v>
      </c>
    </row>
    <row r="350" spans="1:24" s="3" customFormat="1" ht="11.25" customHeight="1" x14ac:dyDescent="0.2">
      <c r="A350" s="2">
        <v>31019</v>
      </c>
      <c r="B350" s="4" t="s">
        <v>19</v>
      </c>
      <c r="C350" s="4" t="s">
        <v>9</v>
      </c>
      <c r="D350" s="4">
        <v>900418415</v>
      </c>
      <c r="E350" s="4" t="s">
        <v>49</v>
      </c>
      <c r="F350" s="4" t="s">
        <v>963</v>
      </c>
      <c r="G350" s="4" t="s">
        <v>74</v>
      </c>
      <c r="H350" s="4" t="s">
        <v>10</v>
      </c>
      <c r="I350" s="4" t="s">
        <v>964</v>
      </c>
      <c r="J350" s="4" t="s">
        <v>13</v>
      </c>
      <c r="K350" s="4" t="s">
        <v>103</v>
      </c>
      <c r="L350" s="4" t="s">
        <v>12</v>
      </c>
      <c r="M350" s="4">
        <v>21765447</v>
      </c>
      <c r="N350" s="4">
        <v>23098366</v>
      </c>
      <c r="O350" s="4">
        <v>733836</v>
      </c>
      <c r="P350" s="4">
        <v>8607689</v>
      </c>
      <c r="Q350" s="4">
        <v>14490677</v>
      </c>
      <c r="R350" s="4">
        <v>3999922</v>
      </c>
      <c r="S350" s="4">
        <v>876500</v>
      </c>
      <c r="T350" s="18">
        <f t="shared" si="27"/>
        <v>29.659824538452732</v>
      </c>
      <c r="U350" s="18">
        <f t="shared" si="28"/>
        <v>0.37265358943572024</v>
      </c>
      <c r="V350" s="18">
        <f>R350/S350</f>
        <v>4.5635162578436965</v>
      </c>
      <c r="W350" s="18">
        <f t="shared" si="29"/>
        <v>0.2760341701081323</v>
      </c>
      <c r="X350" s="20">
        <f t="shared" si="30"/>
        <v>0.17316904581042658</v>
      </c>
    </row>
    <row r="351" spans="1:24" s="3" customFormat="1" ht="11.25" customHeight="1" x14ac:dyDescent="0.2">
      <c r="A351" s="2">
        <v>4325</v>
      </c>
      <c r="B351" s="4" t="s">
        <v>21</v>
      </c>
      <c r="C351" s="4" t="s">
        <v>9</v>
      </c>
      <c r="D351" s="4">
        <v>900476067</v>
      </c>
      <c r="E351" s="4" t="s">
        <v>49</v>
      </c>
      <c r="F351" s="4" t="s">
        <v>229</v>
      </c>
      <c r="G351" s="4" t="s">
        <v>74</v>
      </c>
      <c r="H351" s="4" t="s">
        <v>10</v>
      </c>
      <c r="I351" s="4" t="s">
        <v>230</v>
      </c>
      <c r="J351" s="4" t="s">
        <v>13</v>
      </c>
      <c r="K351" s="4" t="s">
        <v>231</v>
      </c>
      <c r="L351" s="4" t="s">
        <v>12</v>
      </c>
      <c r="M351" s="4">
        <v>60089711</v>
      </c>
      <c r="N351" s="4">
        <v>65600505</v>
      </c>
      <c r="O351" s="4">
        <v>19485583</v>
      </c>
      <c r="P351" s="4">
        <v>21648105</v>
      </c>
      <c r="Q351" s="4">
        <v>43952400</v>
      </c>
      <c r="R351" s="4">
        <v>12193739</v>
      </c>
      <c r="S351" s="4">
        <v>95503</v>
      </c>
      <c r="T351" s="18">
        <f t="shared" si="27"/>
        <v>3.0838035998204414</v>
      </c>
      <c r="U351" s="18">
        <f t="shared" si="28"/>
        <v>0.32999906022064923</v>
      </c>
      <c r="V351" s="18">
        <f>R351/S351</f>
        <v>127.67912002764311</v>
      </c>
      <c r="W351" s="18">
        <f t="shared" si="29"/>
        <v>0.27743056124352711</v>
      </c>
      <c r="X351" s="20">
        <f t="shared" si="30"/>
        <v>0.18587873675667588</v>
      </c>
    </row>
    <row r="352" spans="1:24" s="3" customFormat="1" ht="11.25" customHeight="1" x14ac:dyDescent="0.2">
      <c r="A352" s="2">
        <v>201</v>
      </c>
      <c r="B352" s="4" t="s">
        <v>21</v>
      </c>
      <c r="C352" s="4" t="s">
        <v>9</v>
      </c>
      <c r="D352" s="4">
        <v>800077635</v>
      </c>
      <c r="E352" s="4" t="s">
        <v>49</v>
      </c>
      <c r="F352" s="4" t="s">
        <v>84</v>
      </c>
      <c r="G352" s="4" t="s">
        <v>74</v>
      </c>
      <c r="H352" s="4" t="s">
        <v>75</v>
      </c>
      <c r="I352" s="4" t="s">
        <v>85</v>
      </c>
      <c r="J352" s="4" t="s">
        <v>11</v>
      </c>
      <c r="K352" s="4" t="s">
        <v>11</v>
      </c>
      <c r="L352" s="4" t="s">
        <v>12</v>
      </c>
      <c r="M352" s="4">
        <v>68188942</v>
      </c>
      <c r="N352" s="4">
        <v>80270712</v>
      </c>
      <c r="O352" s="4">
        <v>25821103</v>
      </c>
      <c r="P352" s="4">
        <v>26327384</v>
      </c>
      <c r="Q352" s="4">
        <v>53943328</v>
      </c>
      <c r="R352" s="4">
        <v>15061965</v>
      </c>
      <c r="S352" s="4"/>
      <c r="T352" s="18">
        <f t="shared" si="27"/>
        <v>2.6408221988038232</v>
      </c>
      <c r="U352" s="18">
        <f t="shared" si="28"/>
        <v>0.32798244022053774</v>
      </c>
      <c r="V352" s="18"/>
      <c r="W352" s="18">
        <f t="shared" si="29"/>
        <v>0.27921831222574922</v>
      </c>
      <c r="X352" s="20">
        <f t="shared" si="30"/>
        <v>0.18763960882768799</v>
      </c>
    </row>
    <row r="353" spans="1:24" s="3" customFormat="1" ht="11.25" customHeight="1" x14ac:dyDescent="0.2">
      <c r="A353" s="2">
        <v>1515</v>
      </c>
      <c r="B353" s="4" t="s">
        <v>21</v>
      </c>
      <c r="C353" s="4" t="s">
        <v>9</v>
      </c>
      <c r="D353" s="4">
        <v>830067414</v>
      </c>
      <c r="E353" s="4" t="s">
        <v>49</v>
      </c>
      <c r="F353" s="4" t="s">
        <v>118</v>
      </c>
      <c r="G353" s="4" t="s">
        <v>74</v>
      </c>
      <c r="H353" s="4" t="s">
        <v>10</v>
      </c>
      <c r="I353" s="4" t="s">
        <v>119</v>
      </c>
      <c r="J353" s="4" t="s">
        <v>23</v>
      </c>
      <c r="K353" s="4" t="s">
        <v>120</v>
      </c>
      <c r="L353" s="4" t="s">
        <v>12</v>
      </c>
      <c r="M353" s="4">
        <v>92848627</v>
      </c>
      <c r="N353" s="4">
        <v>175586677</v>
      </c>
      <c r="O353" s="4">
        <v>38281997</v>
      </c>
      <c r="P353" s="4">
        <v>80993785</v>
      </c>
      <c r="Q353" s="4">
        <v>94592892</v>
      </c>
      <c r="R353" s="4">
        <v>26418945</v>
      </c>
      <c r="S353" s="4">
        <v>3438197</v>
      </c>
      <c r="T353" s="18">
        <f t="shared" si="27"/>
        <v>2.425386193933404</v>
      </c>
      <c r="U353" s="18">
        <f t="shared" si="28"/>
        <v>0.46127523103589457</v>
      </c>
      <c r="V353" s="18">
        <f>R353/S353</f>
        <v>7.6839532464253795</v>
      </c>
      <c r="W353" s="18">
        <f t="shared" si="29"/>
        <v>0.27929101691911479</v>
      </c>
      <c r="X353" s="20">
        <f t="shared" si="30"/>
        <v>0.15046098856350018</v>
      </c>
    </row>
    <row r="354" spans="1:24" s="3" customFormat="1" ht="11.25" customHeight="1" x14ac:dyDescent="0.2">
      <c r="A354" s="2">
        <v>5213</v>
      </c>
      <c r="B354" s="4" t="s">
        <v>21</v>
      </c>
      <c r="C354" s="4" t="s">
        <v>9</v>
      </c>
      <c r="D354" s="4">
        <v>900958202</v>
      </c>
      <c r="E354" s="4" t="s">
        <v>49</v>
      </c>
      <c r="F354" s="4" t="s">
        <v>256</v>
      </c>
      <c r="G354" s="4" t="s">
        <v>74</v>
      </c>
      <c r="H354" s="4" t="s">
        <v>10</v>
      </c>
      <c r="I354" s="4" t="s">
        <v>257</v>
      </c>
      <c r="J354" s="4" t="s">
        <v>11</v>
      </c>
      <c r="K354" s="4" t="s">
        <v>11</v>
      </c>
      <c r="L354" s="4" t="s">
        <v>12</v>
      </c>
      <c r="M354" s="4">
        <v>57746577</v>
      </c>
      <c r="N354" s="4">
        <v>60444676</v>
      </c>
      <c r="O354" s="4">
        <v>17754049</v>
      </c>
      <c r="P354" s="4">
        <v>36108183</v>
      </c>
      <c r="Q354" s="4">
        <v>24336493</v>
      </c>
      <c r="R354" s="4">
        <v>6815080</v>
      </c>
      <c r="S354" s="4">
        <v>1597888</v>
      </c>
      <c r="T354" s="18">
        <f t="shared" si="27"/>
        <v>3.2525863255193226</v>
      </c>
      <c r="U354" s="18">
        <f t="shared" si="28"/>
        <v>0.59737573909735242</v>
      </c>
      <c r="V354" s="18">
        <f>R354/S354</f>
        <v>4.2650548724316097</v>
      </c>
      <c r="W354" s="18">
        <f t="shared" si="29"/>
        <v>0.28003541841464175</v>
      </c>
      <c r="X354" s="20">
        <f t="shared" si="30"/>
        <v>0.1127490533657588</v>
      </c>
    </row>
    <row r="355" spans="1:24" s="3" customFormat="1" ht="11.25" customHeight="1" x14ac:dyDescent="0.2">
      <c r="A355" s="2">
        <v>30805</v>
      </c>
      <c r="B355" s="4" t="s">
        <v>19</v>
      </c>
      <c r="C355" s="4" t="s">
        <v>9</v>
      </c>
      <c r="D355" s="4">
        <v>900410611</v>
      </c>
      <c r="E355" s="4" t="s">
        <v>49</v>
      </c>
      <c r="F355" s="4" t="s">
        <v>955</v>
      </c>
      <c r="G355" s="4" t="s">
        <v>74</v>
      </c>
      <c r="H355" s="4" t="s">
        <v>10</v>
      </c>
      <c r="I355" s="4" t="s">
        <v>956</v>
      </c>
      <c r="J355" s="4" t="s">
        <v>11</v>
      </c>
      <c r="K355" s="4" t="s">
        <v>11</v>
      </c>
      <c r="L355" s="4" t="s">
        <v>12</v>
      </c>
      <c r="M355" s="4">
        <v>9248010</v>
      </c>
      <c r="N355" s="4">
        <v>12631593</v>
      </c>
      <c r="O355" s="4">
        <v>699098</v>
      </c>
      <c r="P355" s="4">
        <v>7794177</v>
      </c>
      <c r="Q355" s="4">
        <v>4837416</v>
      </c>
      <c r="R355" s="4">
        <v>1365398</v>
      </c>
      <c r="S355" s="4">
        <v>281868</v>
      </c>
      <c r="T355" s="18">
        <f t="shared" si="27"/>
        <v>13.228488709737405</v>
      </c>
      <c r="U355" s="18">
        <f t="shared" si="28"/>
        <v>0.61703832604486231</v>
      </c>
      <c r="V355" s="18">
        <f>R355/S355</f>
        <v>4.8441043325244442</v>
      </c>
      <c r="W355" s="18">
        <f t="shared" si="29"/>
        <v>0.28225771775675279</v>
      </c>
      <c r="X355" s="20">
        <f t="shared" si="30"/>
        <v>0.10809388807888284</v>
      </c>
    </row>
    <row r="356" spans="1:24" s="3" customFormat="1" ht="11.25" customHeight="1" x14ac:dyDescent="0.2">
      <c r="A356" s="2">
        <v>20481</v>
      </c>
      <c r="B356" s="4" t="s">
        <v>19</v>
      </c>
      <c r="C356" s="4" t="s">
        <v>9</v>
      </c>
      <c r="D356" s="4">
        <v>892002085</v>
      </c>
      <c r="E356" s="4" t="s">
        <v>49</v>
      </c>
      <c r="F356" s="4" t="s">
        <v>742</v>
      </c>
      <c r="G356" s="4" t="s">
        <v>74</v>
      </c>
      <c r="H356" s="4" t="s">
        <v>10</v>
      </c>
      <c r="I356" s="4" t="s">
        <v>743</v>
      </c>
      <c r="J356" s="4" t="s">
        <v>25</v>
      </c>
      <c r="K356" s="4" t="s">
        <v>57</v>
      </c>
      <c r="L356" s="4" t="s">
        <v>12</v>
      </c>
      <c r="M356" s="4">
        <v>8755318</v>
      </c>
      <c r="N356" s="4">
        <v>12339411</v>
      </c>
      <c r="O356" s="4">
        <v>80161</v>
      </c>
      <c r="P356" s="4">
        <v>2708128</v>
      </c>
      <c r="Q356" s="4">
        <v>9631283</v>
      </c>
      <c r="R356" s="4">
        <v>2726336</v>
      </c>
      <c r="S356" s="4">
        <v>0</v>
      </c>
      <c r="T356" s="18">
        <f t="shared" si="27"/>
        <v>109.22166639637729</v>
      </c>
      <c r="U356" s="18">
        <f t="shared" si="28"/>
        <v>0.21946979479004305</v>
      </c>
      <c r="V356" s="18"/>
      <c r="W356" s="18">
        <f t="shared" si="29"/>
        <v>0.28307090550656644</v>
      </c>
      <c r="X356" s="20">
        <f t="shared" si="30"/>
        <v>0.22094539196400864</v>
      </c>
    </row>
    <row r="357" spans="1:24" s="3" customFormat="1" ht="11.25" customHeight="1" x14ac:dyDescent="0.2">
      <c r="A357" s="2">
        <v>1595</v>
      </c>
      <c r="B357" s="4" t="s">
        <v>19</v>
      </c>
      <c r="C357" s="4" t="s">
        <v>9</v>
      </c>
      <c r="D357" s="4">
        <v>800088568</v>
      </c>
      <c r="E357" s="4" t="s">
        <v>49</v>
      </c>
      <c r="F357" s="4" t="s">
        <v>336</v>
      </c>
      <c r="G357" s="4" t="s">
        <v>74</v>
      </c>
      <c r="H357" s="4" t="s">
        <v>75</v>
      </c>
      <c r="I357" s="4" t="s">
        <v>337</v>
      </c>
      <c r="J357" s="4" t="s">
        <v>11</v>
      </c>
      <c r="K357" s="4" t="s">
        <v>11</v>
      </c>
      <c r="L357" s="4" t="s">
        <v>12</v>
      </c>
      <c r="M357" s="4">
        <v>10923845</v>
      </c>
      <c r="N357" s="4">
        <v>12441033</v>
      </c>
      <c r="O357" s="4">
        <v>5776928</v>
      </c>
      <c r="P357" s="4">
        <v>5776928</v>
      </c>
      <c r="Q357" s="4">
        <v>6664105</v>
      </c>
      <c r="R357" s="4">
        <v>1904627</v>
      </c>
      <c r="S357" s="4">
        <v>318568</v>
      </c>
      <c r="T357" s="18">
        <f t="shared" si="27"/>
        <v>1.8909435949348858</v>
      </c>
      <c r="U357" s="18">
        <f t="shared" si="28"/>
        <v>0.46434472121406639</v>
      </c>
      <c r="V357" s="18">
        <f t="shared" ref="V357:V362" si="32">R357/S357</f>
        <v>5.9787141206900882</v>
      </c>
      <c r="W357" s="18">
        <f t="shared" si="29"/>
        <v>0.28580387013710018</v>
      </c>
      <c r="X357" s="20">
        <f t="shared" si="30"/>
        <v>0.15309235173638716</v>
      </c>
    </row>
    <row r="358" spans="1:24" s="3" customFormat="1" ht="11.25" customHeight="1" x14ac:dyDescent="0.2">
      <c r="A358" s="2">
        <v>135</v>
      </c>
      <c r="B358" s="4" t="s">
        <v>24</v>
      </c>
      <c r="C358" s="4" t="s">
        <v>9</v>
      </c>
      <c r="D358" s="4">
        <v>800127132</v>
      </c>
      <c r="E358" s="4" t="s">
        <v>49</v>
      </c>
      <c r="F358" s="4" t="s">
        <v>280</v>
      </c>
      <c r="G358" s="4" t="s">
        <v>74</v>
      </c>
      <c r="H358" s="4" t="s">
        <v>75</v>
      </c>
      <c r="I358" s="4" t="s">
        <v>281</v>
      </c>
      <c r="J358" s="4" t="s">
        <v>11</v>
      </c>
      <c r="K358" s="4" t="s">
        <v>11</v>
      </c>
      <c r="L358" s="4" t="s">
        <v>12</v>
      </c>
      <c r="M358" s="4">
        <v>98685365</v>
      </c>
      <c r="N358" s="4">
        <v>112510023</v>
      </c>
      <c r="O358" s="4">
        <v>21332363</v>
      </c>
      <c r="P358" s="4">
        <v>21942988</v>
      </c>
      <c r="Q358" s="4">
        <v>90567035</v>
      </c>
      <c r="R358" s="4">
        <v>25910177</v>
      </c>
      <c r="S358" s="4">
        <v>390143</v>
      </c>
      <c r="T358" s="18">
        <f t="shared" si="27"/>
        <v>4.6260868990462987</v>
      </c>
      <c r="U358" s="18">
        <f t="shared" si="28"/>
        <v>0.19503140622413703</v>
      </c>
      <c r="V358" s="18">
        <f t="shared" si="32"/>
        <v>66.412000215305667</v>
      </c>
      <c r="W358" s="18">
        <f t="shared" si="29"/>
        <v>0.28608838745797521</v>
      </c>
      <c r="X358" s="20">
        <f t="shared" si="30"/>
        <v>0.23029216694765053</v>
      </c>
    </row>
    <row r="359" spans="1:24" s="3" customFormat="1" ht="11.25" customHeight="1" x14ac:dyDescent="0.2">
      <c r="A359" s="2">
        <v>3489</v>
      </c>
      <c r="B359" s="4" t="s">
        <v>19</v>
      </c>
      <c r="C359" s="4" t="s">
        <v>9</v>
      </c>
      <c r="D359" s="4">
        <v>800189010</v>
      </c>
      <c r="E359" s="4" t="s">
        <v>49</v>
      </c>
      <c r="F359" s="4" t="s">
        <v>374</v>
      </c>
      <c r="G359" s="4" t="s">
        <v>74</v>
      </c>
      <c r="H359" s="4" t="s">
        <v>10</v>
      </c>
      <c r="I359" s="4" t="s">
        <v>375</v>
      </c>
      <c r="J359" s="4" t="s">
        <v>178</v>
      </c>
      <c r="K359" s="4" t="s">
        <v>179</v>
      </c>
      <c r="L359" s="4" t="s">
        <v>12</v>
      </c>
      <c r="M359" s="4">
        <v>12368798</v>
      </c>
      <c r="N359" s="4">
        <v>12470435</v>
      </c>
      <c r="O359" s="4">
        <v>4372771</v>
      </c>
      <c r="P359" s="4">
        <v>4486158</v>
      </c>
      <c r="Q359" s="4">
        <v>7984277</v>
      </c>
      <c r="R359" s="4">
        <v>2285681</v>
      </c>
      <c r="S359" s="4">
        <v>477397</v>
      </c>
      <c r="T359" s="18">
        <f t="shared" si="27"/>
        <v>2.8285949572936704</v>
      </c>
      <c r="U359" s="18">
        <f t="shared" si="28"/>
        <v>0.35974350533882737</v>
      </c>
      <c r="V359" s="18">
        <f t="shared" si="32"/>
        <v>4.787799253032591</v>
      </c>
      <c r="W359" s="18">
        <f t="shared" si="29"/>
        <v>0.28627275832238785</v>
      </c>
      <c r="X359" s="20">
        <f t="shared" si="30"/>
        <v>0.18328799276047708</v>
      </c>
    </row>
    <row r="360" spans="1:24" s="3" customFormat="1" ht="11.25" customHeight="1" x14ac:dyDescent="0.2">
      <c r="A360" s="2">
        <v>13641</v>
      </c>
      <c r="B360" s="4" t="s">
        <v>19</v>
      </c>
      <c r="C360" s="4" t="s">
        <v>9</v>
      </c>
      <c r="D360" s="4">
        <v>830144577</v>
      </c>
      <c r="E360" s="4" t="s">
        <v>49</v>
      </c>
      <c r="F360" s="4" t="s">
        <v>618</v>
      </c>
      <c r="G360" s="4" t="s">
        <v>74</v>
      </c>
      <c r="H360" s="4" t="s">
        <v>10</v>
      </c>
      <c r="I360" s="4" t="s">
        <v>619</v>
      </c>
      <c r="J360" s="4" t="s">
        <v>11</v>
      </c>
      <c r="K360" s="4" t="s">
        <v>11</v>
      </c>
      <c r="L360" s="4" t="s">
        <v>12</v>
      </c>
      <c r="M360" s="4">
        <v>2655168</v>
      </c>
      <c r="N360" s="4">
        <v>3777606</v>
      </c>
      <c r="O360" s="4">
        <v>3170245</v>
      </c>
      <c r="P360" s="4">
        <v>2291784</v>
      </c>
      <c r="Q360" s="4">
        <v>1485822</v>
      </c>
      <c r="R360" s="4">
        <v>426758</v>
      </c>
      <c r="S360" s="4">
        <v>179221</v>
      </c>
      <c r="T360" s="18">
        <f t="shared" si="27"/>
        <v>0.83752769896332935</v>
      </c>
      <c r="U360" s="18">
        <f t="shared" si="28"/>
        <v>0.60667629181020999</v>
      </c>
      <c r="V360" s="18">
        <f t="shared" si="32"/>
        <v>2.3811830086875978</v>
      </c>
      <c r="W360" s="18">
        <f t="shared" si="29"/>
        <v>0.28722013807845087</v>
      </c>
      <c r="X360" s="20">
        <f t="shared" si="30"/>
        <v>0.11297048977579981</v>
      </c>
    </row>
    <row r="361" spans="1:24" s="3" customFormat="1" ht="11.25" customHeight="1" x14ac:dyDescent="0.2">
      <c r="A361" s="2">
        <v>2253</v>
      </c>
      <c r="B361" s="4" t="s">
        <v>24</v>
      </c>
      <c r="C361" s="4" t="s">
        <v>9</v>
      </c>
      <c r="D361" s="4">
        <v>901191622</v>
      </c>
      <c r="E361" s="4" t="s">
        <v>49</v>
      </c>
      <c r="F361" s="4" t="s">
        <v>301</v>
      </c>
      <c r="G361" s="4" t="s">
        <v>126</v>
      </c>
      <c r="H361" s="4" t="s">
        <v>10</v>
      </c>
      <c r="I361" s="4" t="s">
        <v>302</v>
      </c>
      <c r="J361" s="4" t="s">
        <v>11</v>
      </c>
      <c r="K361" s="4" t="s">
        <v>11</v>
      </c>
      <c r="L361" s="4" t="s">
        <v>12</v>
      </c>
      <c r="M361" s="4">
        <v>24633029</v>
      </c>
      <c r="N361" s="4">
        <v>33518982</v>
      </c>
      <c r="O361" s="4">
        <v>17158794</v>
      </c>
      <c r="P361" s="4">
        <v>25645678</v>
      </c>
      <c r="Q361" s="4">
        <v>7873304</v>
      </c>
      <c r="R361" s="4">
        <v>2268575</v>
      </c>
      <c r="S361" s="4">
        <v>1977783</v>
      </c>
      <c r="T361" s="18">
        <f t="shared" si="27"/>
        <v>1.4355920934769657</v>
      </c>
      <c r="U361" s="18">
        <f t="shared" si="28"/>
        <v>0.76510909549699335</v>
      </c>
      <c r="V361" s="18">
        <f t="shared" si="32"/>
        <v>1.1470292746979824</v>
      </c>
      <c r="W361" s="18">
        <f t="shared" si="29"/>
        <v>0.28813507010525696</v>
      </c>
      <c r="X361" s="20">
        <f t="shared" si="30"/>
        <v>6.7680307236061041E-2</v>
      </c>
    </row>
    <row r="362" spans="1:24" s="3" customFormat="1" ht="11.25" customHeight="1" x14ac:dyDescent="0.2">
      <c r="A362" s="2">
        <v>28923</v>
      </c>
      <c r="B362" s="4" t="s">
        <v>19</v>
      </c>
      <c r="C362" s="4" t="s">
        <v>9</v>
      </c>
      <c r="D362" s="4">
        <v>900352772</v>
      </c>
      <c r="E362" s="4" t="s">
        <v>49</v>
      </c>
      <c r="F362" s="4" t="s">
        <v>923</v>
      </c>
      <c r="G362" s="4" t="s">
        <v>74</v>
      </c>
      <c r="H362" s="4" t="s">
        <v>10</v>
      </c>
      <c r="I362" s="4" t="s">
        <v>924</v>
      </c>
      <c r="J362" s="4" t="s">
        <v>11</v>
      </c>
      <c r="K362" s="4" t="s">
        <v>11</v>
      </c>
      <c r="L362" s="4" t="s">
        <v>12</v>
      </c>
      <c r="M362" s="4">
        <v>12674034</v>
      </c>
      <c r="N362" s="4">
        <v>15093981</v>
      </c>
      <c r="O362" s="4">
        <v>3170245</v>
      </c>
      <c r="P362" s="4">
        <v>4051579</v>
      </c>
      <c r="Q362" s="4">
        <v>11042402</v>
      </c>
      <c r="R362" s="4">
        <v>3196887</v>
      </c>
      <c r="S362" s="4">
        <v>828914</v>
      </c>
      <c r="T362" s="18">
        <f t="shared" si="27"/>
        <v>3.9978090021433674</v>
      </c>
      <c r="U362" s="18">
        <f t="shared" si="28"/>
        <v>0.26842348615650174</v>
      </c>
      <c r="V362" s="18">
        <f t="shared" si="32"/>
        <v>3.8567173434156015</v>
      </c>
      <c r="W362" s="18">
        <f t="shared" si="29"/>
        <v>0.28951010839851693</v>
      </c>
      <c r="X362" s="20">
        <f t="shared" si="30"/>
        <v>0.21179879582464031</v>
      </c>
    </row>
    <row r="363" spans="1:24" s="3" customFormat="1" ht="11.25" customHeight="1" x14ac:dyDescent="0.2">
      <c r="A363" s="2">
        <v>1975</v>
      </c>
      <c r="B363" s="4" t="s">
        <v>19</v>
      </c>
      <c r="C363" s="4" t="s">
        <v>9</v>
      </c>
      <c r="D363" s="4">
        <v>800111618</v>
      </c>
      <c r="E363" s="4" t="s">
        <v>49</v>
      </c>
      <c r="F363" s="4" t="s">
        <v>344</v>
      </c>
      <c r="G363" s="4" t="s">
        <v>74</v>
      </c>
      <c r="H363" s="4" t="s">
        <v>75</v>
      </c>
      <c r="I363" s="4" t="s">
        <v>345</v>
      </c>
      <c r="J363" s="4" t="s">
        <v>23</v>
      </c>
      <c r="K363" s="4" t="s">
        <v>136</v>
      </c>
      <c r="L363" s="4" t="s">
        <v>12</v>
      </c>
      <c r="M363" s="4">
        <v>4388577</v>
      </c>
      <c r="N363" s="4">
        <v>5686629</v>
      </c>
      <c r="O363" s="4">
        <v>2059955</v>
      </c>
      <c r="P363" s="4">
        <v>2104399</v>
      </c>
      <c r="Q363" s="4">
        <v>3582230</v>
      </c>
      <c r="R363" s="4">
        <v>1040000</v>
      </c>
      <c r="S363" s="4"/>
      <c r="T363" s="18">
        <f t="shared" si="27"/>
        <v>2.1304237228483145</v>
      </c>
      <c r="U363" s="18">
        <f t="shared" si="28"/>
        <v>0.37006089196253178</v>
      </c>
      <c r="V363" s="18"/>
      <c r="W363" s="18">
        <f t="shared" si="29"/>
        <v>0.29032195029353225</v>
      </c>
      <c r="X363" s="20">
        <f t="shared" si="30"/>
        <v>0.18288515041160588</v>
      </c>
    </row>
    <row r="364" spans="1:24" s="3" customFormat="1" ht="11.25" customHeight="1" x14ac:dyDescent="0.2">
      <c r="A364" s="2">
        <v>28347</v>
      </c>
      <c r="B364" s="4" t="s">
        <v>19</v>
      </c>
      <c r="C364" s="4" t="s">
        <v>9</v>
      </c>
      <c r="D364" s="4">
        <v>900332988</v>
      </c>
      <c r="E364" s="4" t="s">
        <v>49</v>
      </c>
      <c r="F364" s="4" t="s">
        <v>901</v>
      </c>
      <c r="G364" s="4" t="s">
        <v>74</v>
      </c>
      <c r="H364" s="4" t="s">
        <v>10</v>
      </c>
      <c r="I364" s="4" t="s">
        <v>902</v>
      </c>
      <c r="J364" s="4" t="s">
        <v>11</v>
      </c>
      <c r="K364" s="4" t="s">
        <v>11</v>
      </c>
      <c r="L364" s="4" t="s">
        <v>12</v>
      </c>
      <c r="M364" s="4">
        <v>2639979</v>
      </c>
      <c r="N364" s="4">
        <v>2982048</v>
      </c>
      <c r="O364" s="4">
        <v>774590</v>
      </c>
      <c r="P364" s="4">
        <v>1639644</v>
      </c>
      <c r="Q364" s="4">
        <v>1342404</v>
      </c>
      <c r="R364" s="4">
        <v>391942</v>
      </c>
      <c r="S364" s="4">
        <v>142705</v>
      </c>
      <c r="T364" s="18">
        <f t="shared" si="27"/>
        <v>3.4082275784608633</v>
      </c>
      <c r="U364" s="18">
        <f t="shared" si="28"/>
        <v>0.54983823198016935</v>
      </c>
      <c r="V364" s="18">
        <f>R364/S364</f>
        <v>2.7465190427805615</v>
      </c>
      <c r="W364" s="18">
        <f t="shared" si="29"/>
        <v>0.29197022654878857</v>
      </c>
      <c r="X364" s="20">
        <f t="shared" si="30"/>
        <v>0.13143383339235318</v>
      </c>
    </row>
    <row r="365" spans="1:24" s="3" customFormat="1" ht="11.25" customHeight="1" x14ac:dyDescent="0.2">
      <c r="A365" s="2">
        <v>10777</v>
      </c>
      <c r="B365" s="4" t="s">
        <v>19</v>
      </c>
      <c r="C365" s="4" t="s">
        <v>9</v>
      </c>
      <c r="D365" s="4">
        <v>830046982</v>
      </c>
      <c r="E365" s="4" t="s">
        <v>49</v>
      </c>
      <c r="F365" s="4" t="s">
        <v>540</v>
      </c>
      <c r="G365" s="4" t="s">
        <v>74</v>
      </c>
      <c r="H365" s="4" t="s">
        <v>105</v>
      </c>
      <c r="I365" s="4" t="s">
        <v>541</v>
      </c>
      <c r="J365" s="4" t="s">
        <v>11</v>
      </c>
      <c r="K365" s="4" t="s">
        <v>11</v>
      </c>
      <c r="L365" s="4" t="s">
        <v>12</v>
      </c>
      <c r="M365" s="4">
        <v>8780983</v>
      </c>
      <c r="N365" s="4">
        <v>8847678</v>
      </c>
      <c r="O365" s="4">
        <v>1484025</v>
      </c>
      <c r="P365" s="4">
        <v>2835638</v>
      </c>
      <c r="Q365" s="4">
        <v>6012040</v>
      </c>
      <c r="R365" s="4">
        <v>1765349</v>
      </c>
      <c r="S365" s="4"/>
      <c r="T365" s="18">
        <f t="shared" si="27"/>
        <v>5.9170047674399013</v>
      </c>
      <c r="U365" s="18">
        <f t="shared" si="28"/>
        <v>0.32049516268562217</v>
      </c>
      <c r="V365" s="18"/>
      <c r="W365" s="18">
        <f t="shared" si="29"/>
        <v>0.29363560455352927</v>
      </c>
      <c r="X365" s="20">
        <f t="shared" si="30"/>
        <v>0.19952681370185488</v>
      </c>
    </row>
    <row r="366" spans="1:24" s="3" customFormat="1" ht="11.25" customHeight="1" x14ac:dyDescent="0.2">
      <c r="A366" s="2">
        <v>24661</v>
      </c>
      <c r="B366" s="4" t="s">
        <v>19</v>
      </c>
      <c r="C366" s="4" t="s">
        <v>9</v>
      </c>
      <c r="D366" s="4">
        <v>900178947</v>
      </c>
      <c r="E366" s="4" t="s">
        <v>49</v>
      </c>
      <c r="F366" s="4" t="s">
        <v>832</v>
      </c>
      <c r="G366" s="4" t="s">
        <v>78</v>
      </c>
      <c r="H366" s="4" t="s">
        <v>14</v>
      </c>
      <c r="I366" s="4" t="s">
        <v>833</v>
      </c>
      <c r="J366" s="4" t="s">
        <v>11</v>
      </c>
      <c r="K366" s="4" t="s">
        <v>11</v>
      </c>
      <c r="L366" s="4" t="s">
        <v>12</v>
      </c>
      <c r="M366" s="4">
        <v>771884</v>
      </c>
      <c r="N366" s="4">
        <v>839074</v>
      </c>
      <c r="O366" s="4">
        <v>516186</v>
      </c>
      <c r="P366" s="4">
        <v>516493</v>
      </c>
      <c r="Q366" s="4">
        <v>322581</v>
      </c>
      <c r="R366" s="4">
        <v>95147</v>
      </c>
      <c r="S366" s="4">
        <v>17143</v>
      </c>
      <c r="T366" s="18">
        <f t="shared" si="27"/>
        <v>1.4953601996179671</v>
      </c>
      <c r="U366" s="18">
        <f t="shared" si="28"/>
        <v>0.61555119095574407</v>
      </c>
      <c r="V366" s="18">
        <f>R366/S366</f>
        <v>5.5501954150382078</v>
      </c>
      <c r="W366" s="18">
        <f t="shared" si="29"/>
        <v>0.29495537554908691</v>
      </c>
      <c r="X366" s="20">
        <f t="shared" si="30"/>
        <v>0.1133952428510477</v>
      </c>
    </row>
    <row r="367" spans="1:24" s="3" customFormat="1" ht="11.25" customHeight="1" x14ac:dyDescent="0.2">
      <c r="A367" s="2">
        <v>21253</v>
      </c>
      <c r="B367" s="4" t="s">
        <v>19</v>
      </c>
      <c r="C367" s="4" t="s">
        <v>9</v>
      </c>
      <c r="D367" s="4">
        <v>900039051</v>
      </c>
      <c r="E367" s="4" t="s">
        <v>49</v>
      </c>
      <c r="F367" s="4" t="s">
        <v>757</v>
      </c>
      <c r="G367" s="4" t="s">
        <v>74</v>
      </c>
      <c r="H367" s="4" t="s">
        <v>10</v>
      </c>
      <c r="I367" s="4" t="s">
        <v>758</v>
      </c>
      <c r="J367" s="4" t="s">
        <v>11</v>
      </c>
      <c r="K367" s="4" t="s">
        <v>11</v>
      </c>
      <c r="L367" s="4" t="s">
        <v>12</v>
      </c>
      <c r="M367" s="4">
        <v>3221550</v>
      </c>
      <c r="N367" s="4">
        <v>4120238</v>
      </c>
      <c r="O367" s="4">
        <v>731046</v>
      </c>
      <c r="P367" s="4">
        <v>2533731</v>
      </c>
      <c r="Q367" s="4">
        <v>1586507</v>
      </c>
      <c r="R367" s="4">
        <v>470640</v>
      </c>
      <c r="S367" s="4">
        <v>355205</v>
      </c>
      <c r="T367" s="18">
        <f t="shared" si="27"/>
        <v>4.4067678367708734</v>
      </c>
      <c r="U367" s="18">
        <f t="shared" si="28"/>
        <v>0.61494772874770831</v>
      </c>
      <c r="V367" s="18">
        <f>R367/S367</f>
        <v>1.3249813487985811</v>
      </c>
      <c r="W367" s="18">
        <f t="shared" si="29"/>
        <v>0.29665170087494097</v>
      </c>
      <c r="X367" s="20">
        <f t="shared" si="30"/>
        <v>0.11422641119275148</v>
      </c>
    </row>
    <row r="368" spans="1:24" s="3" customFormat="1" ht="11.25" customHeight="1" x14ac:dyDescent="0.2">
      <c r="A368" s="2">
        <v>33169</v>
      </c>
      <c r="B368" s="4" t="s">
        <v>19</v>
      </c>
      <c r="C368" s="4" t="s">
        <v>9</v>
      </c>
      <c r="D368" s="4">
        <v>900492874</v>
      </c>
      <c r="E368" s="4" t="s">
        <v>49</v>
      </c>
      <c r="F368" s="4" t="s">
        <v>1000</v>
      </c>
      <c r="G368" s="4" t="s">
        <v>74</v>
      </c>
      <c r="H368" s="4" t="s">
        <v>10</v>
      </c>
      <c r="I368" s="4" t="s">
        <v>1001</v>
      </c>
      <c r="J368" s="4" t="s">
        <v>17</v>
      </c>
      <c r="K368" s="4" t="s">
        <v>18</v>
      </c>
      <c r="L368" s="4" t="s">
        <v>12</v>
      </c>
      <c r="M368" s="4">
        <v>6400123</v>
      </c>
      <c r="N368" s="4">
        <v>8442771</v>
      </c>
      <c r="O368" s="4">
        <v>2057884</v>
      </c>
      <c r="P368" s="4">
        <v>2543153</v>
      </c>
      <c r="Q368" s="4">
        <v>5899618</v>
      </c>
      <c r="R368" s="4">
        <v>1768908</v>
      </c>
      <c r="S368" s="4"/>
      <c r="T368" s="18">
        <f t="shared" si="27"/>
        <v>3.1100504207234225</v>
      </c>
      <c r="U368" s="18">
        <f t="shared" si="28"/>
        <v>0.30122254885274041</v>
      </c>
      <c r="V368" s="18"/>
      <c r="W368" s="18">
        <f t="shared" si="29"/>
        <v>0.29983432825650747</v>
      </c>
      <c r="X368" s="20">
        <f t="shared" si="30"/>
        <v>0.20951746766553303</v>
      </c>
    </row>
    <row r="369" spans="1:24" s="3" customFormat="1" ht="11.25" customHeight="1" x14ac:dyDescent="0.2">
      <c r="A369" s="2">
        <v>5629</v>
      </c>
      <c r="B369" s="4" t="s">
        <v>19</v>
      </c>
      <c r="C369" s="4" t="s">
        <v>9</v>
      </c>
      <c r="D369" s="4">
        <v>804003084</v>
      </c>
      <c r="E369" s="4" t="s">
        <v>49</v>
      </c>
      <c r="F369" s="4" t="s">
        <v>429</v>
      </c>
      <c r="G369" s="4" t="s">
        <v>78</v>
      </c>
      <c r="H369" s="4" t="s">
        <v>10</v>
      </c>
      <c r="I369" s="4" t="s">
        <v>430</v>
      </c>
      <c r="J369" s="4" t="s">
        <v>15</v>
      </c>
      <c r="K369" s="4" t="s">
        <v>431</v>
      </c>
      <c r="L369" s="4" t="s">
        <v>12</v>
      </c>
      <c r="M369" s="4">
        <v>45370963</v>
      </c>
      <c r="N369" s="4">
        <v>57690477</v>
      </c>
      <c r="O369" s="4">
        <v>22456176</v>
      </c>
      <c r="P369" s="4">
        <v>40766910</v>
      </c>
      <c r="Q369" s="4">
        <v>16923567</v>
      </c>
      <c r="R369" s="4">
        <v>5141622</v>
      </c>
      <c r="S369" s="4">
        <v>3649356</v>
      </c>
      <c r="T369" s="18">
        <f t="shared" si="27"/>
        <v>2.0204224886730491</v>
      </c>
      <c r="U369" s="18">
        <f t="shared" si="28"/>
        <v>0.70664886338173283</v>
      </c>
      <c r="V369" s="18">
        <f t="shared" ref="V369:V386" si="33">R369/S369</f>
        <v>1.4089121477871711</v>
      </c>
      <c r="W369" s="18">
        <f t="shared" si="29"/>
        <v>0.30381431999530595</v>
      </c>
      <c r="X369" s="20">
        <f t="shared" si="30"/>
        <v>8.9124276091528939E-2</v>
      </c>
    </row>
    <row r="370" spans="1:24" s="3" customFormat="1" ht="11.25" customHeight="1" x14ac:dyDescent="0.2">
      <c r="A370" s="2">
        <v>9661</v>
      </c>
      <c r="B370" s="4" t="s">
        <v>19</v>
      </c>
      <c r="C370" s="4" t="s">
        <v>9</v>
      </c>
      <c r="D370" s="4">
        <v>830005062</v>
      </c>
      <c r="E370" s="4" t="s">
        <v>49</v>
      </c>
      <c r="F370" s="4" t="s">
        <v>502</v>
      </c>
      <c r="G370" s="4" t="s">
        <v>74</v>
      </c>
      <c r="H370" s="4" t="s">
        <v>10</v>
      </c>
      <c r="I370" s="4" t="s">
        <v>503</v>
      </c>
      <c r="J370" s="4" t="s">
        <v>11</v>
      </c>
      <c r="K370" s="4" t="s">
        <v>11</v>
      </c>
      <c r="L370" s="4" t="s">
        <v>12</v>
      </c>
      <c r="M370" s="4">
        <v>8546803</v>
      </c>
      <c r="N370" s="4">
        <v>8673814</v>
      </c>
      <c r="O370" s="4">
        <v>1198575</v>
      </c>
      <c r="P370" s="4">
        <v>1669382</v>
      </c>
      <c r="Q370" s="4">
        <v>7004432</v>
      </c>
      <c r="R370" s="4">
        <v>2132191</v>
      </c>
      <c r="S370" s="4">
        <v>446</v>
      </c>
      <c r="T370" s="18">
        <f t="shared" si="27"/>
        <v>7.1308036626827693</v>
      </c>
      <c r="U370" s="18">
        <f t="shared" si="28"/>
        <v>0.19246227783994446</v>
      </c>
      <c r="V370" s="18">
        <f t="shared" si="33"/>
        <v>4780.6973094170407</v>
      </c>
      <c r="W370" s="18">
        <f t="shared" si="29"/>
        <v>0.30440598181265804</v>
      </c>
      <c r="X370" s="20">
        <f t="shared" si="30"/>
        <v>0.24581931316488917</v>
      </c>
    </row>
    <row r="371" spans="1:24" s="3" customFormat="1" ht="11.25" customHeight="1" x14ac:dyDescent="0.2">
      <c r="A371" s="2">
        <v>8015</v>
      </c>
      <c r="B371" s="4" t="s">
        <v>19</v>
      </c>
      <c r="C371" s="4" t="s">
        <v>9</v>
      </c>
      <c r="D371" s="4">
        <v>811030191</v>
      </c>
      <c r="E371" s="4" t="s">
        <v>49</v>
      </c>
      <c r="F371" s="4" t="s">
        <v>475</v>
      </c>
      <c r="G371" s="4" t="s">
        <v>74</v>
      </c>
      <c r="H371" s="4" t="s">
        <v>10</v>
      </c>
      <c r="I371" s="4" t="s">
        <v>476</v>
      </c>
      <c r="J371" s="4" t="s">
        <v>13</v>
      </c>
      <c r="K371" s="4" t="s">
        <v>325</v>
      </c>
      <c r="L371" s="4" t="s">
        <v>12</v>
      </c>
      <c r="M371" s="4">
        <v>50923210</v>
      </c>
      <c r="N371" s="4">
        <v>52215572</v>
      </c>
      <c r="O371" s="4">
        <v>8060454</v>
      </c>
      <c r="P371" s="4">
        <v>17515323</v>
      </c>
      <c r="Q371" s="4">
        <v>34700249</v>
      </c>
      <c r="R371" s="4">
        <v>10604198</v>
      </c>
      <c r="S371" s="4">
        <v>1230480</v>
      </c>
      <c r="T371" s="18">
        <f t="shared" si="27"/>
        <v>6.317660270749017</v>
      </c>
      <c r="U371" s="18">
        <f t="shared" si="28"/>
        <v>0.33544251894817889</v>
      </c>
      <c r="V371" s="18">
        <f t="shared" si="33"/>
        <v>8.6179360899811464</v>
      </c>
      <c r="W371" s="18">
        <f t="shared" si="29"/>
        <v>0.30559429126863036</v>
      </c>
      <c r="X371" s="20">
        <f t="shared" si="30"/>
        <v>0.20308497242929752</v>
      </c>
    </row>
    <row r="372" spans="1:24" s="3" customFormat="1" ht="11.25" customHeight="1" x14ac:dyDescent="0.2">
      <c r="A372" s="2">
        <v>33399</v>
      </c>
      <c r="B372" s="4" t="s">
        <v>19</v>
      </c>
      <c r="C372" s="4" t="s">
        <v>9</v>
      </c>
      <c r="D372" s="4">
        <v>900502162</v>
      </c>
      <c r="E372" s="4" t="s">
        <v>49</v>
      </c>
      <c r="F372" s="4" t="s">
        <v>1012</v>
      </c>
      <c r="G372" s="4" t="s">
        <v>423</v>
      </c>
      <c r="H372" s="4" t="s">
        <v>10</v>
      </c>
      <c r="I372" s="4" t="s">
        <v>1013</v>
      </c>
      <c r="J372" s="4" t="s">
        <v>1014</v>
      </c>
      <c r="K372" s="4" t="s">
        <v>1015</v>
      </c>
      <c r="L372" s="4" t="s">
        <v>12</v>
      </c>
      <c r="M372" s="4">
        <v>2456974</v>
      </c>
      <c r="N372" s="4">
        <v>3074020</v>
      </c>
      <c r="O372" s="4">
        <v>699098</v>
      </c>
      <c r="P372" s="4">
        <v>1061665</v>
      </c>
      <c r="Q372" s="4">
        <v>2012355</v>
      </c>
      <c r="R372" s="4">
        <v>615173</v>
      </c>
      <c r="S372" s="4">
        <v>168463</v>
      </c>
      <c r="T372" s="18">
        <f t="shared" si="27"/>
        <v>3.514491530515035</v>
      </c>
      <c r="U372" s="18">
        <f t="shared" si="28"/>
        <v>0.34536697874444539</v>
      </c>
      <c r="V372" s="18">
        <f t="shared" si="33"/>
        <v>3.6516801909024532</v>
      </c>
      <c r="W372" s="18">
        <f t="shared" si="29"/>
        <v>0.30569805029430691</v>
      </c>
      <c r="X372" s="20">
        <f t="shared" si="30"/>
        <v>0.20012003825609462</v>
      </c>
    </row>
    <row r="373" spans="1:24" s="3" customFormat="1" ht="11.25" customHeight="1" x14ac:dyDescent="0.2">
      <c r="A373" s="2">
        <v>5109</v>
      </c>
      <c r="B373" s="4" t="s">
        <v>19</v>
      </c>
      <c r="C373" s="4" t="s">
        <v>9</v>
      </c>
      <c r="D373" s="4">
        <v>802006240</v>
      </c>
      <c r="E373" s="4" t="s">
        <v>49</v>
      </c>
      <c r="F373" s="4" t="s">
        <v>420</v>
      </c>
      <c r="G373" s="4" t="s">
        <v>74</v>
      </c>
      <c r="H373" s="4" t="s">
        <v>10</v>
      </c>
      <c r="I373" s="4" t="s">
        <v>421</v>
      </c>
      <c r="J373" s="4" t="s">
        <v>17</v>
      </c>
      <c r="K373" s="4" t="s">
        <v>18</v>
      </c>
      <c r="L373" s="4" t="s">
        <v>12</v>
      </c>
      <c r="M373" s="4">
        <v>21224882</v>
      </c>
      <c r="N373" s="4">
        <v>23573874</v>
      </c>
      <c r="O373" s="4">
        <v>13553287</v>
      </c>
      <c r="P373" s="4">
        <v>13778847</v>
      </c>
      <c r="Q373" s="4">
        <v>9795027</v>
      </c>
      <c r="R373" s="4">
        <v>2998745</v>
      </c>
      <c r="S373" s="4">
        <v>492668</v>
      </c>
      <c r="T373" s="18">
        <f t="shared" si="27"/>
        <v>1.5660320629231861</v>
      </c>
      <c r="U373" s="18">
        <f t="shared" si="28"/>
        <v>0.58449650659878816</v>
      </c>
      <c r="V373" s="18">
        <f t="shared" si="33"/>
        <v>6.0867460439890557</v>
      </c>
      <c r="W373" s="18">
        <f t="shared" si="29"/>
        <v>0.3061497431298556</v>
      </c>
      <c r="X373" s="20">
        <f t="shared" si="30"/>
        <v>0.12720628777433865</v>
      </c>
    </row>
    <row r="374" spans="1:24" s="3" customFormat="1" ht="11.25" customHeight="1" x14ac:dyDescent="0.2">
      <c r="A374" s="2">
        <v>10457</v>
      </c>
      <c r="B374" s="4" t="s">
        <v>19</v>
      </c>
      <c r="C374" s="4" t="s">
        <v>9</v>
      </c>
      <c r="D374" s="4">
        <v>830035136</v>
      </c>
      <c r="E374" s="4" t="s">
        <v>49</v>
      </c>
      <c r="F374" s="4" t="s">
        <v>532</v>
      </c>
      <c r="G374" s="4" t="s">
        <v>74</v>
      </c>
      <c r="H374" s="4" t="s">
        <v>10</v>
      </c>
      <c r="I374" s="4" t="s">
        <v>533</v>
      </c>
      <c r="J374" s="4" t="s">
        <v>11</v>
      </c>
      <c r="K374" s="4" t="s">
        <v>11</v>
      </c>
      <c r="L374" s="4" t="s">
        <v>12</v>
      </c>
      <c r="M374" s="4">
        <v>18144899</v>
      </c>
      <c r="N374" s="4">
        <v>23794752</v>
      </c>
      <c r="O374" s="4">
        <v>1198575</v>
      </c>
      <c r="P374" s="4">
        <v>14890926</v>
      </c>
      <c r="Q374" s="4">
        <v>8903826</v>
      </c>
      <c r="R374" s="4">
        <v>2733442</v>
      </c>
      <c r="S374" s="4">
        <v>1195257</v>
      </c>
      <c r="T374" s="18">
        <f t="shared" si="27"/>
        <v>15.13872640427174</v>
      </c>
      <c r="U374" s="18">
        <f t="shared" si="28"/>
        <v>0.62580715277049326</v>
      </c>
      <c r="V374" s="18">
        <f t="shared" si="33"/>
        <v>2.2869073345732343</v>
      </c>
      <c r="W374" s="18">
        <f t="shared" si="29"/>
        <v>0.30699634067422255</v>
      </c>
      <c r="X374" s="20">
        <f t="shared" si="30"/>
        <v>0.11487583480592696</v>
      </c>
    </row>
    <row r="375" spans="1:24" s="3" customFormat="1" ht="11.25" customHeight="1" x14ac:dyDescent="0.2">
      <c r="A375" s="2">
        <v>35889</v>
      </c>
      <c r="B375" s="4" t="s">
        <v>19</v>
      </c>
      <c r="C375" s="4" t="s">
        <v>9</v>
      </c>
      <c r="D375" s="4">
        <v>900618831</v>
      </c>
      <c r="E375" s="4" t="s">
        <v>49</v>
      </c>
      <c r="F375" s="4" t="s">
        <v>1048</v>
      </c>
      <c r="G375" s="4" t="s">
        <v>74</v>
      </c>
      <c r="H375" s="4" t="s">
        <v>10</v>
      </c>
      <c r="I375" s="4" t="s">
        <v>1049</v>
      </c>
      <c r="J375" s="4" t="s">
        <v>11</v>
      </c>
      <c r="K375" s="4" t="s">
        <v>11</v>
      </c>
      <c r="L375" s="4" t="s">
        <v>12</v>
      </c>
      <c r="M375" s="4">
        <v>54636116</v>
      </c>
      <c r="N375" s="4">
        <v>55944465</v>
      </c>
      <c r="O375" s="4">
        <v>1484025</v>
      </c>
      <c r="P375" s="4">
        <v>33392673</v>
      </c>
      <c r="Q375" s="4">
        <v>22551792</v>
      </c>
      <c r="R375" s="4">
        <v>7028000</v>
      </c>
      <c r="S375" s="4">
        <v>134557</v>
      </c>
      <c r="T375" s="18">
        <f t="shared" si="27"/>
        <v>36.816169538922864</v>
      </c>
      <c r="U375" s="18">
        <f t="shared" si="28"/>
        <v>0.5968896654923771</v>
      </c>
      <c r="V375" s="18">
        <f t="shared" si="33"/>
        <v>52.230653180436541</v>
      </c>
      <c r="W375" s="18">
        <f t="shared" si="29"/>
        <v>0.31163820595720287</v>
      </c>
      <c r="X375" s="20">
        <f t="shared" si="30"/>
        <v>0.12562458144876351</v>
      </c>
    </row>
    <row r="376" spans="1:24" s="3" customFormat="1" ht="11.25" customHeight="1" x14ac:dyDescent="0.2">
      <c r="A376" s="2">
        <v>11373</v>
      </c>
      <c r="B376" s="4" t="s">
        <v>19</v>
      </c>
      <c r="C376" s="4" t="s">
        <v>9</v>
      </c>
      <c r="D376" s="4">
        <v>830065750</v>
      </c>
      <c r="E376" s="4" t="s">
        <v>49</v>
      </c>
      <c r="F376" s="4" t="s">
        <v>562</v>
      </c>
      <c r="G376" s="4" t="s">
        <v>74</v>
      </c>
      <c r="H376" s="4" t="s">
        <v>10</v>
      </c>
      <c r="I376" s="4" t="s">
        <v>563</v>
      </c>
      <c r="J376" s="4" t="s">
        <v>11</v>
      </c>
      <c r="K376" s="4" t="s">
        <v>11</v>
      </c>
      <c r="L376" s="4" t="s">
        <v>12</v>
      </c>
      <c r="M376" s="4">
        <v>45377456</v>
      </c>
      <c r="N376" s="4">
        <v>48424323</v>
      </c>
      <c r="O376" s="4">
        <v>1484025</v>
      </c>
      <c r="P376" s="4">
        <v>11735550</v>
      </c>
      <c r="Q376" s="4">
        <v>36688773</v>
      </c>
      <c r="R376" s="4">
        <v>11445804</v>
      </c>
      <c r="S376" s="4">
        <v>1024201</v>
      </c>
      <c r="T376" s="18">
        <f t="shared" si="27"/>
        <v>30.577285423089233</v>
      </c>
      <c r="U376" s="18">
        <f t="shared" si="28"/>
        <v>0.2423482513116394</v>
      </c>
      <c r="V376" s="18">
        <f t="shared" si="33"/>
        <v>11.175349369899072</v>
      </c>
      <c r="W376" s="18">
        <f t="shared" si="29"/>
        <v>0.31197020407305526</v>
      </c>
      <c r="X376" s="20">
        <f t="shared" si="30"/>
        <v>0.23636477065461503</v>
      </c>
    </row>
    <row r="377" spans="1:24" s="3" customFormat="1" ht="11.25" customHeight="1" x14ac:dyDescent="0.2">
      <c r="A377" s="2">
        <v>18271</v>
      </c>
      <c r="B377" s="4" t="s">
        <v>19</v>
      </c>
      <c r="C377" s="4" t="s">
        <v>9</v>
      </c>
      <c r="D377" s="4">
        <v>890317851</v>
      </c>
      <c r="E377" s="4" t="s">
        <v>49</v>
      </c>
      <c r="F377" s="4" t="s">
        <v>716</v>
      </c>
      <c r="G377" s="4" t="s">
        <v>74</v>
      </c>
      <c r="H377" s="4" t="s">
        <v>10</v>
      </c>
      <c r="I377" s="4" t="s">
        <v>717</v>
      </c>
      <c r="J377" s="4" t="s">
        <v>11</v>
      </c>
      <c r="K377" s="4" t="s">
        <v>11</v>
      </c>
      <c r="L377" s="4" t="s">
        <v>12</v>
      </c>
      <c r="M377" s="4">
        <v>3896824</v>
      </c>
      <c r="N377" s="4">
        <v>3897209</v>
      </c>
      <c r="O377" s="4">
        <v>3466556</v>
      </c>
      <c r="P377" s="4">
        <v>2222543</v>
      </c>
      <c r="Q377" s="4">
        <v>1674666</v>
      </c>
      <c r="R377" s="4">
        <v>522811</v>
      </c>
      <c r="S377" s="4">
        <v>70471</v>
      </c>
      <c r="T377" s="18">
        <f t="shared" si="27"/>
        <v>1.1241197315145059</v>
      </c>
      <c r="U377" s="18">
        <f t="shared" si="28"/>
        <v>0.57029094410897641</v>
      </c>
      <c r="V377" s="18">
        <f t="shared" si="33"/>
        <v>7.4188105745625856</v>
      </c>
      <c r="W377" s="18">
        <f t="shared" si="29"/>
        <v>0.31218822141250852</v>
      </c>
      <c r="X377" s="20">
        <f t="shared" si="30"/>
        <v>0.13415010588346685</v>
      </c>
    </row>
    <row r="378" spans="1:24" s="3" customFormat="1" ht="11.25" customHeight="1" x14ac:dyDescent="0.2">
      <c r="A378" s="2">
        <v>3879</v>
      </c>
      <c r="B378" s="4" t="s">
        <v>19</v>
      </c>
      <c r="C378" s="4" t="s">
        <v>9</v>
      </c>
      <c r="D378" s="4">
        <v>800208795</v>
      </c>
      <c r="E378" s="4" t="s">
        <v>49</v>
      </c>
      <c r="F378" s="4" t="s">
        <v>392</v>
      </c>
      <c r="G378" s="4" t="s">
        <v>74</v>
      </c>
      <c r="H378" s="4" t="s">
        <v>10</v>
      </c>
      <c r="I378" s="4" t="s">
        <v>393</v>
      </c>
      <c r="J378" s="4" t="s">
        <v>11</v>
      </c>
      <c r="K378" s="4" t="s">
        <v>11</v>
      </c>
      <c r="L378" s="4" t="s">
        <v>12</v>
      </c>
      <c r="M378" s="4">
        <v>9948072</v>
      </c>
      <c r="N378" s="4">
        <v>19005371</v>
      </c>
      <c r="O378" s="4">
        <v>1950846</v>
      </c>
      <c r="P378" s="4">
        <v>6719482</v>
      </c>
      <c r="Q378" s="4">
        <v>12285889</v>
      </c>
      <c r="R378" s="4">
        <v>3861983</v>
      </c>
      <c r="S378" s="4">
        <v>63989</v>
      </c>
      <c r="T378" s="18">
        <f t="shared" si="27"/>
        <v>5.0993630455709988</v>
      </c>
      <c r="U378" s="18">
        <f t="shared" si="28"/>
        <v>0.35355700238632543</v>
      </c>
      <c r="V378" s="18">
        <f t="shared" si="33"/>
        <v>60.353857694291207</v>
      </c>
      <c r="W378" s="18">
        <f t="shared" si="29"/>
        <v>0.31434298323873838</v>
      </c>
      <c r="X378" s="20">
        <f t="shared" si="30"/>
        <v>0.2032048203636751</v>
      </c>
    </row>
    <row r="379" spans="1:24" s="3" customFormat="1" ht="11.25" customHeight="1" x14ac:dyDescent="0.2">
      <c r="A379" s="2">
        <v>34325</v>
      </c>
      <c r="B379" s="4" t="s">
        <v>19</v>
      </c>
      <c r="C379" s="4" t="s">
        <v>9</v>
      </c>
      <c r="D379" s="4">
        <v>900544521</v>
      </c>
      <c r="E379" s="4" t="s">
        <v>49</v>
      </c>
      <c r="F379" s="4" t="s">
        <v>1029</v>
      </c>
      <c r="G379" s="4" t="s">
        <v>78</v>
      </c>
      <c r="H379" s="4" t="s">
        <v>10</v>
      </c>
      <c r="I379" s="4" t="s">
        <v>1030</v>
      </c>
      <c r="J379" s="4" t="s">
        <v>17</v>
      </c>
      <c r="K379" s="4" t="s">
        <v>1031</v>
      </c>
      <c r="L379" s="4" t="s">
        <v>12</v>
      </c>
      <c r="M379" s="4">
        <v>6739086</v>
      </c>
      <c r="N379" s="4">
        <v>8832407</v>
      </c>
      <c r="O379" s="4">
        <v>3466556</v>
      </c>
      <c r="P379" s="4">
        <v>4652577</v>
      </c>
      <c r="Q379" s="4">
        <v>4179830</v>
      </c>
      <c r="R379" s="4">
        <v>1321589</v>
      </c>
      <c r="S379" s="4">
        <v>464787</v>
      </c>
      <c r="T379" s="18">
        <f t="shared" si="27"/>
        <v>1.9440291747775025</v>
      </c>
      <c r="U379" s="18">
        <f t="shared" si="28"/>
        <v>0.5267620706337468</v>
      </c>
      <c r="V379" s="18">
        <f t="shared" si="33"/>
        <v>2.8434293558124475</v>
      </c>
      <c r="W379" s="18">
        <f t="shared" si="29"/>
        <v>0.31618247632080732</v>
      </c>
      <c r="X379" s="20">
        <f t="shared" si="30"/>
        <v>0.14962954039595322</v>
      </c>
    </row>
    <row r="380" spans="1:24" s="3" customFormat="1" ht="11.25" customHeight="1" x14ac:dyDescent="0.2">
      <c r="A380" s="2">
        <v>20723</v>
      </c>
      <c r="B380" s="4" t="s">
        <v>19</v>
      </c>
      <c r="C380" s="4" t="s">
        <v>9</v>
      </c>
      <c r="D380" s="4">
        <v>900013119</v>
      </c>
      <c r="E380" s="4" t="s">
        <v>49</v>
      </c>
      <c r="F380" s="4" t="s">
        <v>748</v>
      </c>
      <c r="G380" s="4" t="s">
        <v>74</v>
      </c>
      <c r="H380" s="4" t="s">
        <v>10</v>
      </c>
      <c r="I380" s="4" t="s">
        <v>749</v>
      </c>
      <c r="J380" s="4" t="s">
        <v>178</v>
      </c>
      <c r="K380" s="4" t="s">
        <v>179</v>
      </c>
      <c r="L380" s="4" t="s">
        <v>12</v>
      </c>
      <c r="M380" s="4">
        <v>8467155</v>
      </c>
      <c r="N380" s="4">
        <v>12235891</v>
      </c>
      <c r="O380" s="4">
        <v>3466556</v>
      </c>
      <c r="P380" s="4">
        <v>10122299</v>
      </c>
      <c r="Q380" s="4">
        <v>2113592</v>
      </c>
      <c r="R380" s="4">
        <v>669580</v>
      </c>
      <c r="S380" s="4">
        <v>547693</v>
      </c>
      <c r="T380" s="18">
        <f t="shared" si="27"/>
        <v>2.4425265306546327</v>
      </c>
      <c r="U380" s="18">
        <f t="shared" si="28"/>
        <v>0.82726292674558799</v>
      </c>
      <c r="V380" s="18">
        <f t="shared" si="33"/>
        <v>1.2225462074556366</v>
      </c>
      <c r="W380" s="18">
        <f t="shared" si="29"/>
        <v>0.31679718696891357</v>
      </c>
      <c r="X380" s="20">
        <f t="shared" si="30"/>
        <v>5.4722618892240865E-2</v>
      </c>
    </row>
    <row r="381" spans="1:24" s="3" customFormat="1" ht="11.25" customHeight="1" x14ac:dyDescent="0.2">
      <c r="A381" s="2">
        <v>34507</v>
      </c>
      <c r="B381" s="4" t="s">
        <v>19</v>
      </c>
      <c r="C381" s="4" t="s">
        <v>9</v>
      </c>
      <c r="D381" s="4">
        <v>900553715</v>
      </c>
      <c r="E381" s="4" t="s">
        <v>49</v>
      </c>
      <c r="F381" s="4" t="s">
        <v>1034</v>
      </c>
      <c r="G381" s="4" t="s">
        <v>74</v>
      </c>
      <c r="H381" s="4" t="s">
        <v>10</v>
      </c>
      <c r="I381" s="4" t="s">
        <v>1035</v>
      </c>
      <c r="J381" s="4" t="s">
        <v>11</v>
      </c>
      <c r="K381" s="4" t="s">
        <v>11</v>
      </c>
      <c r="L381" s="4" t="s">
        <v>12</v>
      </c>
      <c r="M381" s="4">
        <v>19776574</v>
      </c>
      <c r="N381" s="4">
        <v>23428985</v>
      </c>
      <c r="O381" s="4">
        <v>2057884</v>
      </c>
      <c r="P381" s="4">
        <v>15847841</v>
      </c>
      <c r="Q381" s="4">
        <v>7581144</v>
      </c>
      <c r="R381" s="4">
        <v>2405219</v>
      </c>
      <c r="S381" s="4">
        <v>1140323</v>
      </c>
      <c r="T381" s="18">
        <f t="shared" si="27"/>
        <v>9.610150037611449</v>
      </c>
      <c r="U381" s="18">
        <f t="shared" si="28"/>
        <v>0.67642029733682441</v>
      </c>
      <c r="V381" s="18">
        <f t="shared" si="33"/>
        <v>2.1092436090476121</v>
      </c>
      <c r="W381" s="18">
        <f t="shared" si="29"/>
        <v>0.3172633312333864</v>
      </c>
      <c r="X381" s="20">
        <f t="shared" si="30"/>
        <v>0.10265997438642775</v>
      </c>
    </row>
    <row r="382" spans="1:24" s="3" customFormat="1" ht="11.25" customHeight="1" x14ac:dyDescent="0.2">
      <c r="A382" s="2">
        <v>2153</v>
      </c>
      <c r="B382" s="4" t="s">
        <v>21</v>
      </c>
      <c r="C382" s="4" t="s">
        <v>9</v>
      </c>
      <c r="D382" s="4">
        <v>860044349</v>
      </c>
      <c r="E382" s="4" t="s">
        <v>49</v>
      </c>
      <c r="F382" s="4" t="s">
        <v>149</v>
      </c>
      <c r="G382" s="4" t="s">
        <v>74</v>
      </c>
      <c r="H382" s="4" t="s">
        <v>75</v>
      </c>
      <c r="I382" s="4" t="s">
        <v>150</v>
      </c>
      <c r="J382" s="4" t="s">
        <v>11</v>
      </c>
      <c r="K382" s="4" t="s">
        <v>11</v>
      </c>
      <c r="L382" s="4" t="s">
        <v>12</v>
      </c>
      <c r="M382" s="4">
        <v>86512039</v>
      </c>
      <c r="N382" s="4">
        <v>101459809</v>
      </c>
      <c r="O382" s="4">
        <v>35018701</v>
      </c>
      <c r="P382" s="4">
        <v>37202033</v>
      </c>
      <c r="Q382" s="4">
        <v>64257776</v>
      </c>
      <c r="R382" s="4">
        <v>20440661</v>
      </c>
      <c r="S382" s="4">
        <v>989983</v>
      </c>
      <c r="T382" s="18">
        <f t="shared" si="27"/>
        <v>2.4704525447702927</v>
      </c>
      <c r="U382" s="18">
        <f t="shared" si="28"/>
        <v>0.36666768217551049</v>
      </c>
      <c r="V382" s="18">
        <f t="shared" si="33"/>
        <v>20.647486876037267</v>
      </c>
      <c r="W382" s="18">
        <f t="shared" si="29"/>
        <v>0.31810408439906168</v>
      </c>
      <c r="X382" s="20">
        <f t="shared" si="30"/>
        <v>0.20146559708189477</v>
      </c>
    </row>
    <row r="383" spans="1:24" s="3" customFormat="1" ht="11.25" customHeight="1" x14ac:dyDescent="0.2">
      <c r="A383" s="2">
        <v>33321</v>
      </c>
      <c r="B383" s="4" t="s">
        <v>19</v>
      </c>
      <c r="C383" s="4" t="s">
        <v>9</v>
      </c>
      <c r="D383" s="4">
        <v>900499033</v>
      </c>
      <c r="E383" s="4" t="s">
        <v>49</v>
      </c>
      <c r="F383" s="4" t="s">
        <v>1008</v>
      </c>
      <c r="G383" s="4" t="s">
        <v>74</v>
      </c>
      <c r="H383" s="4" t="s">
        <v>10</v>
      </c>
      <c r="I383" s="4" t="s">
        <v>1009</v>
      </c>
      <c r="J383" s="4" t="s">
        <v>11</v>
      </c>
      <c r="K383" s="4" t="s">
        <v>11</v>
      </c>
      <c r="L383" s="4" t="s">
        <v>12</v>
      </c>
      <c r="M383" s="4">
        <v>7030795</v>
      </c>
      <c r="N383" s="4">
        <v>7498826</v>
      </c>
      <c r="O383" s="4">
        <v>1730981</v>
      </c>
      <c r="P383" s="4">
        <v>1299387</v>
      </c>
      <c r="Q383" s="4">
        <v>6199439</v>
      </c>
      <c r="R383" s="4">
        <v>1972691</v>
      </c>
      <c r="S383" s="4">
        <v>158654</v>
      </c>
      <c r="T383" s="18">
        <f t="shared" si="27"/>
        <v>4.0617401346404147</v>
      </c>
      <c r="U383" s="18">
        <f t="shared" si="28"/>
        <v>0.17327872389624724</v>
      </c>
      <c r="V383" s="18">
        <f t="shared" si="33"/>
        <v>12.433919094381483</v>
      </c>
      <c r="W383" s="18">
        <f t="shared" si="29"/>
        <v>0.31820476014039334</v>
      </c>
      <c r="X383" s="20">
        <f t="shared" si="30"/>
        <v>0.26306664536555457</v>
      </c>
    </row>
    <row r="384" spans="1:24" s="3" customFormat="1" ht="11.25" customHeight="1" x14ac:dyDescent="0.2">
      <c r="A384" s="2">
        <v>39557</v>
      </c>
      <c r="B384" s="4" t="s">
        <v>19</v>
      </c>
      <c r="C384" s="4" t="s">
        <v>9</v>
      </c>
      <c r="D384" s="4">
        <v>900953591</v>
      </c>
      <c r="E384" s="4" t="s">
        <v>49</v>
      </c>
      <c r="F384" s="4" t="s">
        <v>1093</v>
      </c>
      <c r="G384" s="4" t="s">
        <v>74</v>
      </c>
      <c r="H384" s="4" t="s">
        <v>10</v>
      </c>
      <c r="I384" s="4" t="s">
        <v>1094</v>
      </c>
      <c r="J384" s="4" t="s">
        <v>178</v>
      </c>
      <c r="K384" s="4" t="s">
        <v>179</v>
      </c>
      <c r="L384" s="4" t="s">
        <v>12</v>
      </c>
      <c r="M384" s="4">
        <v>4124835</v>
      </c>
      <c r="N384" s="4">
        <v>5556828</v>
      </c>
      <c r="O384" s="4">
        <v>3466556</v>
      </c>
      <c r="P384" s="4">
        <v>1666009</v>
      </c>
      <c r="Q384" s="4">
        <v>3890819</v>
      </c>
      <c r="R384" s="4">
        <v>1245199</v>
      </c>
      <c r="S384" s="4">
        <v>70097</v>
      </c>
      <c r="T384" s="18">
        <f t="shared" si="27"/>
        <v>1.1898942350851969</v>
      </c>
      <c r="U384" s="18">
        <f t="shared" si="28"/>
        <v>0.2998129508417392</v>
      </c>
      <c r="V384" s="18">
        <f t="shared" si="33"/>
        <v>17.763941395494815</v>
      </c>
      <c r="W384" s="18">
        <f t="shared" si="29"/>
        <v>0.32003519053443502</v>
      </c>
      <c r="X384" s="20">
        <f t="shared" si="30"/>
        <v>0.22408449568710784</v>
      </c>
    </row>
    <row r="385" spans="1:24" s="3" customFormat="1" ht="11.25" customHeight="1" x14ac:dyDescent="0.2">
      <c r="A385" s="2"/>
      <c r="B385" s="4"/>
      <c r="C385" s="4"/>
      <c r="D385" s="33"/>
      <c r="E385" s="33"/>
      <c r="F385" s="33" t="s">
        <v>1130</v>
      </c>
      <c r="G385" s="32" t="s">
        <v>1133</v>
      </c>
      <c r="H385" s="4"/>
      <c r="I385" s="4"/>
      <c r="J385" s="4"/>
      <c r="K385" s="4"/>
      <c r="L385" s="4"/>
      <c r="M385" s="4">
        <v>2114597968</v>
      </c>
      <c r="N385" s="4">
        <v>3111413552</v>
      </c>
      <c r="O385" s="4">
        <v>228622347</v>
      </c>
      <c r="P385" s="4">
        <v>428816112</v>
      </c>
      <c r="Q385" s="4">
        <v>2682597440</v>
      </c>
      <c r="R385" s="4">
        <v>863528015</v>
      </c>
      <c r="S385" s="4">
        <v>27406580</v>
      </c>
      <c r="T385" s="18">
        <f t="shared" si="27"/>
        <v>9.249305659520676</v>
      </c>
      <c r="U385" s="18">
        <f t="shared" si="28"/>
        <v>0.137820352336114</v>
      </c>
      <c r="V385" s="18">
        <f t="shared" si="33"/>
        <v>31.508054452616854</v>
      </c>
      <c r="W385" s="18">
        <f t="shared" si="29"/>
        <v>0.32189996237378055</v>
      </c>
      <c r="X385" s="20">
        <f t="shared" si="30"/>
        <v>0.27753559614244427</v>
      </c>
    </row>
    <row r="386" spans="1:24" s="3" customFormat="1" ht="11.25" customHeight="1" x14ac:dyDescent="0.2">
      <c r="A386" s="2">
        <v>29307</v>
      </c>
      <c r="B386" s="4" t="s">
        <v>19</v>
      </c>
      <c r="C386" s="4" t="s">
        <v>9</v>
      </c>
      <c r="D386" s="4">
        <v>900366080</v>
      </c>
      <c r="E386" s="4" t="s">
        <v>49</v>
      </c>
      <c r="F386" s="4" t="s">
        <v>933</v>
      </c>
      <c r="G386" s="4" t="s">
        <v>74</v>
      </c>
      <c r="H386" s="4" t="s">
        <v>10</v>
      </c>
      <c r="I386" s="4" t="s">
        <v>934</v>
      </c>
      <c r="J386" s="4" t="s">
        <v>11</v>
      </c>
      <c r="K386" s="4" t="s">
        <v>11</v>
      </c>
      <c r="L386" s="4" t="s">
        <v>12</v>
      </c>
      <c r="M386" s="4">
        <v>4311839</v>
      </c>
      <c r="N386" s="4">
        <v>5977745</v>
      </c>
      <c r="O386" s="4">
        <v>733836</v>
      </c>
      <c r="P386" s="4">
        <v>3627463</v>
      </c>
      <c r="Q386" s="4">
        <v>2350282</v>
      </c>
      <c r="R386" s="4">
        <v>756739</v>
      </c>
      <c r="S386" s="4">
        <v>527157</v>
      </c>
      <c r="T386" s="18">
        <f t="shared" si="27"/>
        <v>5.8757528930169682</v>
      </c>
      <c r="U386" s="18">
        <f t="shared" si="28"/>
        <v>0.60682799283007216</v>
      </c>
      <c r="V386" s="18">
        <f t="shared" si="33"/>
        <v>1.4355097248068411</v>
      </c>
      <c r="W386" s="18">
        <f t="shared" si="29"/>
        <v>0.32197795838967408</v>
      </c>
      <c r="X386" s="20">
        <f t="shared" si="30"/>
        <v>0.12659272016454365</v>
      </c>
    </row>
    <row r="387" spans="1:24" s="3" customFormat="1" ht="11.25" customHeight="1" x14ac:dyDescent="0.2">
      <c r="A387" s="2">
        <v>30803</v>
      </c>
      <c r="B387" s="4" t="s">
        <v>19</v>
      </c>
      <c r="C387" s="4" t="s">
        <v>9</v>
      </c>
      <c r="D387" s="4">
        <v>900410401</v>
      </c>
      <c r="E387" s="4" t="s">
        <v>49</v>
      </c>
      <c r="F387" s="4" t="s">
        <v>953</v>
      </c>
      <c r="G387" s="4" t="s">
        <v>78</v>
      </c>
      <c r="H387" s="4" t="s">
        <v>10</v>
      </c>
      <c r="I387" s="4" t="s">
        <v>954</v>
      </c>
      <c r="J387" s="4" t="s">
        <v>368</v>
      </c>
      <c r="K387" s="4" t="s">
        <v>369</v>
      </c>
      <c r="L387" s="4" t="s">
        <v>12</v>
      </c>
      <c r="M387" s="4">
        <v>8993293</v>
      </c>
      <c r="N387" s="4">
        <v>10212706</v>
      </c>
      <c r="O387" s="4">
        <v>3170245</v>
      </c>
      <c r="P387" s="4">
        <v>1735832</v>
      </c>
      <c r="Q387" s="4">
        <v>8476874</v>
      </c>
      <c r="R387" s="4">
        <v>2754403</v>
      </c>
      <c r="S387" s="4"/>
      <c r="T387" s="18">
        <f t="shared" si="27"/>
        <v>2.8367816998370787</v>
      </c>
      <c r="U387" s="18">
        <f t="shared" si="28"/>
        <v>0.1699678811864358</v>
      </c>
      <c r="V387" s="18"/>
      <c r="W387" s="18">
        <f t="shared" si="29"/>
        <v>0.32493145468482837</v>
      </c>
      <c r="X387" s="20">
        <f t="shared" si="30"/>
        <v>0.26970354380122175</v>
      </c>
    </row>
    <row r="388" spans="1:24" s="3" customFormat="1" ht="11.25" customHeight="1" x14ac:dyDescent="0.2">
      <c r="A388" s="2">
        <v>5709</v>
      </c>
      <c r="B388" s="4" t="s">
        <v>21</v>
      </c>
      <c r="C388" s="4" t="s">
        <v>9</v>
      </c>
      <c r="D388" s="4">
        <v>901274344</v>
      </c>
      <c r="E388" s="4" t="s">
        <v>49</v>
      </c>
      <c r="F388" s="4" t="s">
        <v>268</v>
      </c>
      <c r="G388" s="4" t="s">
        <v>74</v>
      </c>
      <c r="H388" s="4" t="s">
        <v>10</v>
      </c>
      <c r="I388" s="4" t="s">
        <v>269</v>
      </c>
      <c r="J388" s="4" t="s">
        <v>17</v>
      </c>
      <c r="K388" s="4" t="s">
        <v>18</v>
      </c>
      <c r="L388" s="4" t="s">
        <v>12</v>
      </c>
      <c r="M388" s="4">
        <v>8654865</v>
      </c>
      <c r="N388" s="4">
        <v>9569265</v>
      </c>
      <c r="O388" s="4">
        <v>6884858</v>
      </c>
      <c r="P388" s="4">
        <v>6884858</v>
      </c>
      <c r="Q388" s="4">
        <v>2684407</v>
      </c>
      <c r="R388" s="4">
        <v>879699</v>
      </c>
      <c r="S388" s="4"/>
      <c r="T388" s="18">
        <f t="shared" si="27"/>
        <v>1.2570869290259872</v>
      </c>
      <c r="U388" s="18">
        <f t="shared" si="28"/>
        <v>0.7194761562147145</v>
      </c>
      <c r="V388" s="18"/>
      <c r="W388" s="18">
        <f t="shared" si="29"/>
        <v>0.32770701313176431</v>
      </c>
      <c r="X388" s="20">
        <f t="shared" si="30"/>
        <v>9.1929630959117548E-2</v>
      </c>
    </row>
    <row r="389" spans="1:24" s="3" customFormat="1" ht="11.25" customHeight="1" x14ac:dyDescent="0.2">
      <c r="A389" s="2">
        <v>22631</v>
      </c>
      <c r="B389" s="4" t="s">
        <v>19</v>
      </c>
      <c r="C389" s="4" t="s">
        <v>9</v>
      </c>
      <c r="D389" s="4">
        <v>900098348</v>
      </c>
      <c r="E389" s="4" t="s">
        <v>49</v>
      </c>
      <c r="F389" s="4" t="s">
        <v>791</v>
      </c>
      <c r="G389" s="4" t="s">
        <v>74</v>
      </c>
      <c r="H389" s="4" t="s">
        <v>10</v>
      </c>
      <c r="I389" s="4" t="s">
        <v>792</v>
      </c>
      <c r="J389" s="4" t="s">
        <v>11</v>
      </c>
      <c r="K389" s="4" t="s">
        <v>11</v>
      </c>
      <c r="L389" s="4" t="s">
        <v>12</v>
      </c>
      <c r="M389" s="4">
        <v>11121336</v>
      </c>
      <c r="N389" s="4">
        <v>11603871</v>
      </c>
      <c r="O389" s="4">
        <v>774590</v>
      </c>
      <c r="P389" s="4">
        <v>6183895</v>
      </c>
      <c r="Q389" s="4">
        <v>5419976</v>
      </c>
      <c r="R389" s="4">
        <v>1807416</v>
      </c>
      <c r="S389" s="4"/>
      <c r="T389" s="18">
        <f t="shared" si="27"/>
        <v>14.357706657715696</v>
      </c>
      <c r="U389" s="18">
        <f t="shared" si="28"/>
        <v>0.53291655862082576</v>
      </c>
      <c r="V389" s="18"/>
      <c r="W389" s="18">
        <f t="shared" si="29"/>
        <v>0.333473063349358</v>
      </c>
      <c r="X389" s="20">
        <f t="shared" si="30"/>
        <v>0.15575974603647352</v>
      </c>
    </row>
    <row r="390" spans="1:24" s="3" customFormat="1" ht="11.25" customHeight="1" x14ac:dyDescent="0.2">
      <c r="A390" s="2">
        <v>19259</v>
      </c>
      <c r="B390" s="4" t="s">
        <v>19</v>
      </c>
      <c r="C390" s="4" t="s">
        <v>9</v>
      </c>
      <c r="D390" s="4">
        <v>890912306</v>
      </c>
      <c r="E390" s="4" t="s">
        <v>49</v>
      </c>
      <c r="F390" s="4" t="s">
        <v>728</v>
      </c>
      <c r="G390" s="4" t="s">
        <v>74</v>
      </c>
      <c r="H390" s="4" t="s">
        <v>10</v>
      </c>
      <c r="I390" s="4" t="s">
        <v>729</v>
      </c>
      <c r="J390" s="4" t="s">
        <v>13</v>
      </c>
      <c r="K390" s="4" t="s">
        <v>103</v>
      </c>
      <c r="L390" s="4" t="s">
        <v>12</v>
      </c>
      <c r="M390" s="4">
        <v>4821594</v>
      </c>
      <c r="N390" s="4">
        <v>6533185</v>
      </c>
      <c r="O390" s="4">
        <v>1730981</v>
      </c>
      <c r="P390" s="4">
        <v>4814433</v>
      </c>
      <c r="Q390" s="4">
        <v>1718752</v>
      </c>
      <c r="R390" s="4">
        <v>575552</v>
      </c>
      <c r="S390" s="4">
        <v>439081</v>
      </c>
      <c r="T390" s="18">
        <f t="shared" si="27"/>
        <v>2.7854690490536869</v>
      </c>
      <c r="U390" s="18">
        <f t="shared" si="28"/>
        <v>0.73691974129004456</v>
      </c>
      <c r="V390" s="18">
        <f>R390/S390</f>
        <v>1.3108105338195002</v>
      </c>
      <c r="W390" s="18">
        <f t="shared" si="29"/>
        <v>0.3348662285192977</v>
      </c>
      <c r="X390" s="20">
        <f t="shared" si="30"/>
        <v>8.8096694032083894E-2</v>
      </c>
    </row>
    <row r="391" spans="1:24" s="3" customFormat="1" ht="11.25" customHeight="1" x14ac:dyDescent="0.2">
      <c r="A391" s="2">
        <v>39807</v>
      </c>
      <c r="B391" s="4" t="s">
        <v>19</v>
      </c>
      <c r="C391" s="4" t="s">
        <v>9</v>
      </c>
      <c r="D391" s="4">
        <v>900983380</v>
      </c>
      <c r="E391" s="4" t="s">
        <v>49</v>
      </c>
      <c r="F391" s="4" t="s">
        <v>1095</v>
      </c>
      <c r="G391" s="4" t="s">
        <v>74</v>
      </c>
      <c r="H391" s="4" t="s">
        <v>10</v>
      </c>
      <c r="I391" s="4" t="s">
        <v>1096</v>
      </c>
      <c r="J391" s="4" t="s">
        <v>17</v>
      </c>
      <c r="K391" s="4" t="s">
        <v>629</v>
      </c>
      <c r="L391" s="4" t="s">
        <v>12</v>
      </c>
      <c r="M391" s="4">
        <v>9125449</v>
      </c>
      <c r="N391" s="4">
        <v>10790106</v>
      </c>
      <c r="O391" s="4">
        <v>516186</v>
      </c>
      <c r="P391" s="4">
        <v>8345172</v>
      </c>
      <c r="Q391" s="4">
        <v>2444934</v>
      </c>
      <c r="R391" s="4">
        <v>820425</v>
      </c>
      <c r="S391" s="4"/>
      <c r="T391" s="18">
        <f t="shared" si="27"/>
        <v>17.678606161344941</v>
      </c>
      <c r="U391" s="18">
        <f t="shared" si="28"/>
        <v>0.77340964027600845</v>
      </c>
      <c r="V391" s="18"/>
      <c r="W391" s="18">
        <f t="shared" si="29"/>
        <v>0.33556120533315009</v>
      </c>
      <c r="X391" s="20">
        <f t="shared" si="30"/>
        <v>7.6034934225854681E-2</v>
      </c>
    </row>
    <row r="392" spans="1:24" s="3" customFormat="1" ht="11.25" customHeight="1" x14ac:dyDescent="0.2">
      <c r="A392" s="2">
        <v>27427</v>
      </c>
      <c r="B392" s="4" t="s">
        <v>19</v>
      </c>
      <c r="C392" s="4" t="s">
        <v>9</v>
      </c>
      <c r="D392" s="4">
        <v>900298074</v>
      </c>
      <c r="E392" s="4" t="s">
        <v>49</v>
      </c>
      <c r="F392" s="4" t="s">
        <v>880</v>
      </c>
      <c r="G392" s="4" t="s">
        <v>74</v>
      </c>
      <c r="H392" s="4" t="s">
        <v>10</v>
      </c>
      <c r="I392" s="4" t="s">
        <v>881</v>
      </c>
      <c r="J392" s="4" t="s">
        <v>178</v>
      </c>
      <c r="K392" s="4" t="s">
        <v>179</v>
      </c>
      <c r="L392" s="4" t="s">
        <v>12</v>
      </c>
      <c r="M392" s="4">
        <v>77753137</v>
      </c>
      <c r="N392" s="4">
        <v>100717315</v>
      </c>
      <c r="O392" s="4">
        <v>516186</v>
      </c>
      <c r="P392" s="4">
        <v>71040988</v>
      </c>
      <c r="Q392" s="4">
        <v>29676327</v>
      </c>
      <c r="R392" s="4">
        <v>10009199</v>
      </c>
      <c r="S392" s="4">
        <v>14365778</v>
      </c>
      <c r="T392" s="18">
        <f t="shared" si="27"/>
        <v>150.63007714273536</v>
      </c>
      <c r="U392" s="18">
        <f t="shared" si="28"/>
        <v>0.70535029652051384</v>
      </c>
      <c r="V392" s="18">
        <f t="shared" ref="V392:V398" si="34">R392/S392</f>
        <v>0.69673908367510617</v>
      </c>
      <c r="W392" s="18">
        <f t="shared" si="29"/>
        <v>0.3372789024733418</v>
      </c>
      <c r="X392" s="20">
        <f t="shared" si="30"/>
        <v>9.9379128603656677E-2</v>
      </c>
    </row>
    <row r="393" spans="1:24" s="3" customFormat="1" ht="11.25" customHeight="1" x14ac:dyDescent="0.2">
      <c r="A393" s="2">
        <v>23919</v>
      </c>
      <c r="B393" s="4" t="s">
        <v>19</v>
      </c>
      <c r="C393" s="4" t="s">
        <v>9</v>
      </c>
      <c r="D393" s="4">
        <v>900150235</v>
      </c>
      <c r="E393" s="4" t="s">
        <v>49</v>
      </c>
      <c r="F393" s="4" t="s">
        <v>820</v>
      </c>
      <c r="G393" s="4" t="s">
        <v>74</v>
      </c>
      <c r="H393" s="4" t="s">
        <v>14</v>
      </c>
      <c r="I393" s="4" t="s">
        <v>821</v>
      </c>
      <c r="J393" s="4" t="s">
        <v>11</v>
      </c>
      <c r="K393" s="4" t="s">
        <v>11</v>
      </c>
      <c r="L393" s="4" t="s">
        <v>12</v>
      </c>
      <c r="M393" s="4">
        <v>2879892</v>
      </c>
      <c r="N393" s="4">
        <v>3090536</v>
      </c>
      <c r="O393" s="4">
        <v>4336768</v>
      </c>
      <c r="P393" s="4">
        <v>1578553</v>
      </c>
      <c r="Q393" s="4">
        <v>1511983</v>
      </c>
      <c r="R393" s="4">
        <v>511517</v>
      </c>
      <c r="S393" s="4">
        <v>85807</v>
      </c>
      <c r="T393" s="18">
        <f t="shared" si="27"/>
        <v>0.66406411410525068</v>
      </c>
      <c r="U393" s="18">
        <f t="shared" si="28"/>
        <v>0.51076997647010103</v>
      </c>
      <c r="V393" s="18">
        <f t="shared" si="34"/>
        <v>5.9612502476487936</v>
      </c>
      <c r="W393" s="18">
        <f t="shared" si="29"/>
        <v>0.33830869791525436</v>
      </c>
      <c r="X393" s="20">
        <f t="shared" si="30"/>
        <v>0.16551077224144939</v>
      </c>
    </row>
    <row r="394" spans="1:24" s="3" customFormat="1" ht="11.25" customHeight="1" x14ac:dyDescent="0.2">
      <c r="A394" s="2">
        <v>6117</v>
      </c>
      <c r="B394" s="4" t="s">
        <v>19</v>
      </c>
      <c r="C394" s="4" t="s">
        <v>9</v>
      </c>
      <c r="D394" s="4">
        <v>805007050</v>
      </c>
      <c r="E394" s="4" t="s">
        <v>49</v>
      </c>
      <c r="F394" s="4" t="s">
        <v>447</v>
      </c>
      <c r="G394" s="4" t="s">
        <v>74</v>
      </c>
      <c r="H394" s="4" t="s">
        <v>10</v>
      </c>
      <c r="I394" s="4" t="s">
        <v>448</v>
      </c>
      <c r="J394" s="4" t="s">
        <v>178</v>
      </c>
      <c r="K394" s="4" t="s">
        <v>179</v>
      </c>
      <c r="L394" s="4" t="s">
        <v>12</v>
      </c>
      <c r="M394" s="4">
        <v>38343266</v>
      </c>
      <c r="N394" s="4">
        <v>51187174</v>
      </c>
      <c r="O394" s="4">
        <v>21975889</v>
      </c>
      <c r="P394" s="4">
        <v>37090685</v>
      </c>
      <c r="Q394" s="4">
        <v>14096489</v>
      </c>
      <c r="R394" s="4">
        <v>4782670</v>
      </c>
      <c r="S394" s="4">
        <v>3008121</v>
      </c>
      <c r="T394" s="18">
        <f t="shared" si="27"/>
        <v>1.7447879355415383</v>
      </c>
      <c r="U394" s="18">
        <f t="shared" si="28"/>
        <v>0.72460896161214139</v>
      </c>
      <c r="V394" s="18">
        <f t="shared" si="34"/>
        <v>1.5899194214594425</v>
      </c>
      <c r="W394" s="18">
        <f t="shared" si="29"/>
        <v>0.33928093726033481</v>
      </c>
      <c r="X394" s="20">
        <f t="shared" si="30"/>
        <v>9.3434929617329535E-2</v>
      </c>
    </row>
    <row r="395" spans="1:24" s="3" customFormat="1" ht="11.25" customHeight="1" x14ac:dyDescent="0.2">
      <c r="A395" s="2">
        <v>7575</v>
      </c>
      <c r="B395" s="4" t="s">
        <v>19</v>
      </c>
      <c r="C395" s="4" t="s">
        <v>9</v>
      </c>
      <c r="D395" s="4">
        <v>811013990</v>
      </c>
      <c r="E395" s="4" t="s">
        <v>49</v>
      </c>
      <c r="F395" s="4" t="s">
        <v>471</v>
      </c>
      <c r="G395" s="4" t="s">
        <v>126</v>
      </c>
      <c r="H395" s="4" t="s">
        <v>10</v>
      </c>
      <c r="I395" s="4" t="s">
        <v>472</v>
      </c>
      <c r="J395" s="4" t="s">
        <v>13</v>
      </c>
      <c r="K395" s="4" t="s">
        <v>103</v>
      </c>
      <c r="L395" s="4" t="s">
        <v>12</v>
      </c>
      <c r="M395" s="4">
        <v>5929918</v>
      </c>
      <c r="N395" s="4">
        <v>6376339</v>
      </c>
      <c r="O395" s="4">
        <v>2751913</v>
      </c>
      <c r="P395" s="4">
        <v>3784024</v>
      </c>
      <c r="Q395" s="4">
        <v>2592315</v>
      </c>
      <c r="R395" s="4">
        <v>883302</v>
      </c>
      <c r="S395" s="4">
        <v>495324</v>
      </c>
      <c r="T395" s="18">
        <f t="shared" si="27"/>
        <v>2.1548348367117711</v>
      </c>
      <c r="U395" s="18">
        <f t="shared" si="28"/>
        <v>0.59344774485798202</v>
      </c>
      <c r="V395" s="18">
        <f t="shared" si="34"/>
        <v>1.7832812462145988</v>
      </c>
      <c r="W395" s="18">
        <f t="shared" si="29"/>
        <v>0.34073868337759877</v>
      </c>
      <c r="X395" s="20">
        <f t="shared" si="30"/>
        <v>0.13852808014128484</v>
      </c>
    </row>
    <row r="396" spans="1:24" s="3" customFormat="1" ht="11.25" customHeight="1" x14ac:dyDescent="0.2">
      <c r="A396" s="2">
        <v>17093</v>
      </c>
      <c r="B396" s="4" t="s">
        <v>19</v>
      </c>
      <c r="C396" s="4" t="s">
        <v>9</v>
      </c>
      <c r="D396" s="4">
        <v>860526809</v>
      </c>
      <c r="E396" s="4" t="s">
        <v>49</v>
      </c>
      <c r="F396" s="4" t="s">
        <v>693</v>
      </c>
      <c r="G396" s="4" t="s">
        <v>74</v>
      </c>
      <c r="H396" s="4" t="s">
        <v>10</v>
      </c>
      <c r="I396" s="4" t="s">
        <v>694</v>
      </c>
      <c r="J396" s="4" t="s">
        <v>11</v>
      </c>
      <c r="K396" s="4" t="s">
        <v>11</v>
      </c>
      <c r="L396" s="4" t="s">
        <v>12</v>
      </c>
      <c r="M396" s="4">
        <v>18638452</v>
      </c>
      <c r="N396" s="4">
        <v>24821312</v>
      </c>
      <c r="O396" s="4">
        <v>731046</v>
      </c>
      <c r="P396" s="4">
        <v>14850949</v>
      </c>
      <c r="Q396" s="4">
        <v>9970363</v>
      </c>
      <c r="R396" s="4">
        <v>3401511</v>
      </c>
      <c r="S396" s="4">
        <v>1705227</v>
      </c>
      <c r="T396" s="18">
        <f t="shared" ref="T396:T459" si="35">M396/O396</f>
        <v>25.495593984509867</v>
      </c>
      <c r="U396" s="18">
        <f t="shared" ref="U396:U459" si="36">P396/N396</f>
        <v>0.59831442431407333</v>
      </c>
      <c r="V396" s="18">
        <f t="shared" si="34"/>
        <v>1.9947555369461074</v>
      </c>
      <c r="W396" s="18">
        <f t="shared" ref="W396:W459" si="37">R396/Q396</f>
        <v>0.34116220241931011</v>
      </c>
      <c r="X396" s="20">
        <f t="shared" ref="X396:X459" si="38">R396/N396</f>
        <v>0.13703993568107922</v>
      </c>
    </row>
    <row r="397" spans="1:24" s="3" customFormat="1" ht="11.25" customHeight="1" x14ac:dyDescent="0.2">
      <c r="A397" s="2">
        <v>3047</v>
      </c>
      <c r="B397" s="4" t="s">
        <v>21</v>
      </c>
      <c r="C397" s="4" t="s">
        <v>9</v>
      </c>
      <c r="D397" s="4">
        <v>900042771</v>
      </c>
      <c r="E397" s="4" t="s">
        <v>49</v>
      </c>
      <c r="F397" s="4" t="s">
        <v>190</v>
      </c>
      <c r="G397" s="4" t="s">
        <v>74</v>
      </c>
      <c r="H397" s="4" t="s">
        <v>10</v>
      </c>
      <c r="I397" s="4" t="s">
        <v>191</v>
      </c>
      <c r="J397" s="4" t="s">
        <v>11</v>
      </c>
      <c r="K397" s="4" t="s">
        <v>11</v>
      </c>
      <c r="L397" s="4" t="s">
        <v>12</v>
      </c>
      <c r="M397" s="4">
        <v>64302281</v>
      </c>
      <c r="N397" s="4">
        <v>68323432</v>
      </c>
      <c r="O397" s="4">
        <v>52928868</v>
      </c>
      <c r="P397" s="4">
        <v>56879145</v>
      </c>
      <c r="Q397" s="4">
        <v>11444287</v>
      </c>
      <c r="R397" s="4">
        <v>3922236</v>
      </c>
      <c r="S397" s="4">
        <v>3911802</v>
      </c>
      <c r="T397" s="18">
        <f t="shared" si="35"/>
        <v>1.2148810928659952</v>
      </c>
      <c r="U397" s="18">
        <f t="shared" si="36"/>
        <v>0.83249835868900735</v>
      </c>
      <c r="V397" s="18">
        <f t="shared" si="34"/>
        <v>1.0026673129161445</v>
      </c>
      <c r="W397" s="18">
        <f t="shared" si="37"/>
        <v>0.34272436544102747</v>
      </c>
      <c r="X397" s="20">
        <f t="shared" si="38"/>
        <v>5.7406893728640565E-2</v>
      </c>
    </row>
    <row r="398" spans="1:24" s="3" customFormat="1" ht="11.25" customHeight="1" x14ac:dyDescent="0.2">
      <c r="A398" s="2">
        <v>1487</v>
      </c>
      <c r="B398" s="4" t="s">
        <v>21</v>
      </c>
      <c r="C398" s="4" t="s">
        <v>9</v>
      </c>
      <c r="D398" s="4">
        <v>830060331</v>
      </c>
      <c r="E398" s="4" t="s">
        <v>49</v>
      </c>
      <c r="F398" s="4" t="s">
        <v>115</v>
      </c>
      <c r="G398" s="4" t="s">
        <v>74</v>
      </c>
      <c r="H398" s="4" t="s">
        <v>10</v>
      </c>
      <c r="I398" s="4" t="s">
        <v>116</v>
      </c>
      <c r="J398" s="4" t="s">
        <v>23</v>
      </c>
      <c r="K398" s="4" t="s">
        <v>117</v>
      </c>
      <c r="L398" s="4" t="s">
        <v>12</v>
      </c>
      <c r="M398" s="4">
        <v>383180781</v>
      </c>
      <c r="N398" s="4">
        <v>524928584</v>
      </c>
      <c r="O398" s="4">
        <v>347268080</v>
      </c>
      <c r="P398" s="4">
        <v>385140335</v>
      </c>
      <c r="Q398" s="4">
        <v>139788249</v>
      </c>
      <c r="R398" s="4">
        <v>47932548</v>
      </c>
      <c r="S398" s="4">
        <v>1211701</v>
      </c>
      <c r="T398" s="18">
        <f t="shared" si="35"/>
        <v>1.1034149208300401</v>
      </c>
      <c r="U398" s="18">
        <f t="shared" si="36"/>
        <v>0.73370044371597798</v>
      </c>
      <c r="V398" s="18">
        <f t="shared" si="34"/>
        <v>39.558065892493282</v>
      </c>
      <c r="W398" s="18">
        <f t="shared" si="37"/>
        <v>0.34289397243970055</v>
      </c>
      <c r="X398" s="20">
        <f t="shared" si="38"/>
        <v>9.1312512713157948E-2</v>
      </c>
    </row>
    <row r="399" spans="1:24" s="3" customFormat="1" ht="11.25" customHeight="1" x14ac:dyDescent="0.2">
      <c r="A399" s="2">
        <v>2223</v>
      </c>
      <c r="B399" s="4" t="s">
        <v>21</v>
      </c>
      <c r="C399" s="4" t="s">
        <v>9</v>
      </c>
      <c r="D399" s="4">
        <v>860064038</v>
      </c>
      <c r="E399" s="4" t="s">
        <v>49</v>
      </c>
      <c r="F399" s="4" t="s">
        <v>151</v>
      </c>
      <c r="G399" s="4" t="s">
        <v>74</v>
      </c>
      <c r="H399" s="4" t="s">
        <v>10</v>
      </c>
      <c r="I399" s="4" t="s">
        <v>152</v>
      </c>
      <c r="J399" s="4" t="s">
        <v>23</v>
      </c>
      <c r="K399" s="4" t="s">
        <v>136</v>
      </c>
      <c r="L399" s="4" t="s">
        <v>12</v>
      </c>
      <c r="M399" s="4">
        <v>118725068</v>
      </c>
      <c r="N399" s="4">
        <v>171113998</v>
      </c>
      <c r="O399" s="4">
        <v>102809501</v>
      </c>
      <c r="P399" s="4">
        <v>120630911</v>
      </c>
      <c r="Q399" s="4">
        <v>50483087</v>
      </c>
      <c r="R399" s="4">
        <v>17314995</v>
      </c>
      <c r="S399" s="4">
        <v>0</v>
      </c>
      <c r="T399" s="18">
        <f t="shared" si="35"/>
        <v>1.1548063831182296</v>
      </c>
      <c r="U399" s="18">
        <f t="shared" si="36"/>
        <v>0.70497394958885828</v>
      </c>
      <c r="V399" s="18"/>
      <c r="W399" s="18">
        <f t="shared" si="37"/>
        <v>0.34298605788508929</v>
      </c>
      <c r="X399" s="20">
        <f t="shared" si="38"/>
        <v>0.10118982200392512</v>
      </c>
    </row>
    <row r="400" spans="1:24" s="3" customFormat="1" ht="11.25" customHeight="1" x14ac:dyDescent="0.2">
      <c r="A400" s="2">
        <v>7443</v>
      </c>
      <c r="B400" s="4" t="s">
        <v>19</v>
      </c>
      <c r="C400" s="4" t="s">
        <v>9</v>
      </c>
      <c r="D400" s="4">
        <v>811009988</v>
      </c>
      <c r="E400" s="4" t="s">
        <v>49</v>
      </c>
      <c r="F400" s="4" t="s">
        <v>467</v>
      </c>
      <c r="G400" s="4" t="s">
        <v>74</v>
      </c>
      <c r="H400" s="4" t="s">
        <v>10</v>
      </c>
      <c r="I400" s="4" t="s">
        <v>468</v>
      </c>
      <c r="J400" s="4" t="s">
        <v>13</v>
      </c>
      <c r="K400" s="4" t="s">
        <v>22</v>
      </c>
      <c r="L400" s="4" t="s">
        <v>12</v>
      </c>
      <c r="M400" s="4">
        <v>8434777</v>
      </c>
      <c r="N400" s="4">
        <v>19809288</v>
      </c>
      <c r="O400" s="4">
        <v>4422693</v>
      </c>
      <c r="P400" s="4">
        <v>8253067</v>
      </c>
      <c r="Q400" s="4">
        <v>11556221</v>
      </c>
      <c r="R400" s="4">
        <v>3966611</v>
      </c>
      <c r="S400" s="4">
        <v>1132813</v>
      </c>
      <c r="T400" s="18">
        <f t="shared" si="35"/>
        <v>1.9071586022362392</v>
      </c>
      <c r="U400" s="18">
        <f t="shared" si="36"/>
        <v>0.41662613012643362</v>
      </c>
      <c r="V400" s="18">
        <f>R400/S400</f>
        <v>3.5015585096569337</v>
      </c>
      <c r="W400" s="18">
        <f t="shared" si="37"/>
        <v>0.34324464719046133</v>
      </c>
      <c r="X400" s="20">
        <f t="shared" si="38"/>
        <v>0.20023995814488638</v>
      </c>
    </row>
    <row r="401" spans="1:24" s="3" customFormat="1" ht="11.25" customHeight="1" x14ac:dyDescent="0.2">
      <c r="A401" s="2">
        <v>20731</v>
      </c>
      <c r="B401" s="4" t="s">
        <v>19</v>
      </c>
      <c r="C401" s="4" t="s">
        <v>9</v>
      </c>
      <c r="D401" s="4">
        <v>900013343</v>
      </c>
      <c r="E401" s="4" t="s">
        <v>49</v>
      </c>
      <c r="F401" s="4" t="s">
        <v>750</v>
      </c>
      <c r="G401" s="4" t="s">
        <v>74</v>
      </c>
      <c r="H401" s="4" t="s">
        <v>14</v>
      </c>
      <c r="I401" s="4" t="s">
        <v>751</v>
      </c>
      <c r="J401" s="4" t="s">
        <v>11</v>
      </c>
      <c r="K401" s="4" t="s">
        <v>11</v>
      </c>
      <c r="L401" s="4" t="s">
        <v>12</v>
      </c>
      <c r="M401" s="4">
        <v>1918050</v>
      </c>
      <c r="N401" s="4">
        <v>1953398</v>
      </c>
      <c r="O401" s="4">
        <v>516186</v>
      </c>
      <c r="P401" s="4">
        <v>1163134</v>
      </c>
      <c r="Q401" s="4">
        <v>790264</v>
      </c>
      <c r="R401" s="4">
        <v>275191</v>
      </c>
      <c r="S401" s="4">
        <v>279094</v>
      </c>
      <c r="T401" s="18">
        <f t="shared" si="35"/>
        <v>3.7158117422789458</v>
      </c>
      <c r="U401" s="18">
        <f t="shared" si="36"/>
        <v>0.59544137958572707</v>
      </c>
      <c r="V401" s="18">
        <f>R401/S401</f>
        <v>0.9860154643238479</v>
      </c>
      <c r="W401" s="18">
        <f t="shared" si="37"/>
        <v>0.34822666855633055</v>
      </c>
      <c r="X401" s="20">
        <f t="shared" si="38"/>
        <v>0.14087810062260736</v>
      </c>
    </row>
    <row r="402" spans="1:24" s="3" customFormat="1" ht="11.25" customHeight="1" x14ac:dyDescent="0.2">
      <c r="A402" s="2">
        <v>15567</v>
      </c>
      <c r="B402" s="4" t="s">
        <v>19</v>
      </c>
      <c r="C402" s="4" t="s">
        <v>9</v>
      </c>
      <c r="D402" s="4">
        <v>860050648</v>
      </c>
      <c r="E402" s="4" t="s">
        <v>49</v>
      </c>
      <c r="F402" s="4" t="s">
        <v>662</v>
      </c>
      <c r="G402" s="4" t="s">
        <v>78</v>
      </c>
      <c r="H402" s="4" t="s">
        <v>14</v>
      </c>
      <c r="I402" s="4" t="s">
        <v>663</v>
      </c>
      <c r="J402" s="4" t="s">
        <v>11</v>
      </c>
      <c r="K402" s="4" t="s">
        <v>11</v>
      </c>
      <c r="L402" s="4" t="s">
        <v>12</v>
      </c>
      <c r="M402" s="4">
        <v>918345</v>
      </c>
      <c r="N402" s="4">
        <v>6132221</v>
      </c>
      <c r="O402" s="4">
        <v>731046</v>
      </c>
      <c r="P402" s="4">
        <v>1619705</v>
      </c>
      <c r="Q402" s="4">
        <v>4512516</v>
      </c>
      <c r="R402" s="4">
        <v>1572053</v>
      </c>
      <c r="S402" s="4">
        <v>322321</v>
      </c>
      <c r="T402" s="18">
        <f t="shared" si="35"/>
        <v>1.256206859759851</v>
      </c>
      <c r="U402" s="18">
        <f t="shared" si="36"/>
        <v>0.26413023927219842</v>
      </c>
      <c r="V402" s="18">
        <f>R402/S402</f>
        <v>4.8772900307457476</v>
      </c>
      <c r="W402" s="18">
        <f t="shared" si="37"/>
        <v>0.34837616088231044</v>
      </c>
      <c r="X402" s="20">
        <f t="shared" si="38"/>
        <v>0.25635948215173587</v>
      </c>
    </row>
    <row r="403" spans="1:24" s="3" customFormat="1" ht="11.25" customHeight="1" x14ac:dyDescent="0.2">
      <c r="A403" s="2">
        <v>23449</v>
      </c>
      <c r="B403" s="4" t="s">
        <v>19</v>
      </c>
      <c r="C403" s="4" t="s">
        <v>9</v>
      </c>
      <c r="D403" s="4">
        <v>900132012</v>
      </c>
      <c r="E403" s="4" t="s">
        <v>49</v>
      </c>
      <c r="F403" s="4" t="s">
        <v>803</v>
      </c>
      <c r="G403" s="4" t="s">
        <v>74</v>
      </c>
      <c r="H403" s="4" t="s">
        <v>10</v>
      </c>
      <c r="I403" s="4" t="s">
        <v>804</v>
      </c>
      <c r="J403" s="4" t="s">
        <v>23</v>
      </c>
      <c r="K403" s="4" t="s">
        <v>805</v>
      </c>
      <c r="L403" s="4" t="s">
        <v>12</v>
      </c>
      <c r="M403" s="4">
        <v>15704163</v>
      </c>
      <c r="N403" s="4">
        <v>21581131</v>
      </c>
      <c r="O403" s="4">
        <v>2057884</v>
      </c>
      <c r="P403" s="4">
        <v>18167476</v>
      </c>
      <c r="Q403" s="4">
        <v>3413655</v>
      </c>
      <c r="R403" s="4">
        <v>1199499</v>
      </c>
      <c r="S403" s="4">
        <v>365467</v>
      </c>
      <c r="T403" s="18">
        <f t="shared" si="35"/>
        <v>7.6312187664610835</v>
      </c>
      <c r="U403" s="18">
        <f t="shared" si="36"/>
        <v>0.84182223813941914</v>
      </c>
      <c r="V403" s="18">
        <f>R403/S403</f>
        <v>3.2820993413906043</v>
      </c>
      <c r="W403" s="18">
        <f t="shared" si="37"/>
        <v>0.35138260896312018</v>
      </c>
      <c r="X403" s="20">
        <f t="shared" si="38"/>
        <v>5.5580914642518041E-2</v>
      </c>
    </row>
    <row r="404" spans="1:24" s="3" customFormat="1" ht="11.25" customHeight="1" x14ac:dyDescent="0.2">
      <c r="A404" s="2">
        <v>1833</v>
      </c>
      <c r="B404" s="4" t="s">
        <v>21</v>
      </c>
      <c r="C404" s="4" t="s">
        <v>9</v>
      </c>
      <c r="D404" s="4">
        <v>830511110</v>
      </c>
      <c r="E404" s="4" t="s">
        <v>49</v>
      </c>
      <c r="F404" s="4" t="s">
        <v>137</v>
      </c>
      <c r="G404" s="4" t="s">
        <v>74</v>
      </c>
      <c r="H404" s="4" t="s">
        <v>10</v>
      </c>
      <c r="I404" s="4" t="s">
        <v>138</v>
      </c>
      <c r="J404" s="4" t="s">
        <v>11</v>
      </c>
      <c r="K404" s="4" t="s">
        <v>11</v>
      </c>
      <c r="L404" s="4" t="s">
        <v>12</v>
      </c>
      <c r="M404" s="4">
        <v>189533924</v>
      </c>
      <c r="N404" s="4">
        <v>201177579</v>
      </c>
      <c r="O404" s="4">
        <v>121271990</v>
      </c>
      <c r="P404" s="4">
        <v>130237214</v>
      </c>
      <c r="Q404" s="4">
        <v>70940365</v>
      </c>
      <c r="R404" s="4">
        <v>25132000</v>
      </c>
      <c r="S404" s="4"/>
      <c r="T404" s="18">
        <f t="shared" si="35"/>
        <v>1.5628829377665856</v>
      </c>
      <c r="U404" s="18">
        <f t="shared" si="36"/>
        <v>0.64737439752170389</v>
      </c>
      <c r="V404" s="18"/>
      <c r="W404" s="18">
        <f t="shared" si="37"/>
        <v>0.35426939232692134</v>
      </c>
      <c r="X404" s="20">
        <f t="shared" si="38"/>
        <v>0.12492445790890047</v>
      </c>
    </row>
    <row r="405" spans="1:24" s="3" customFormat="1" ht="11.25" customHeight="1" x14ac:dyDescent="0.2">
      <c r="A405" s="2">
        <v>5759</v>
      </c>
      <c r="B405" s="4" t="s">
        <v>21</v>
      </c>
      <c r="C405" s="4" t="s">
        <v>9</v>
      </c>
      <c r="D405" s="4">
        <v>901308114</v>
      </c>
      <c r="E405" s="4" t="s">
        <v>49</v>
      </c>
      <c r="F405" s="4" t="s">
        <v>270</v>
      </c>
      <c r="G405" s="4" t="s">
        <v>78</v>
      </c>
      <c r="H405" s="4" t="s">
        <v>10</v>
      </c>
      <c r="I405" s="4" t="s">
        <v>271</v>
      </c>
      <c r="J405" s="4" t="s">
        <v>11</v>
      </c>
      <c r="K405" s="4" t="s">
        <v>11</v>
      </c>
      <c r="L405" s="4" t="s">
        <v>12</v>
      </c>
      <c r="M405" s="4">
        <v>43063626</v>
      </c>
      <c r="N405" s="4">
        <v>63290267</v>
      </c>
      <c r="O405" s="4">
        <v>42410617</v>
      </c>
      <c r="P405" s="4">
        <v>44156200</v>
      </c>
      <c r="Q405" s="4">
        <v>19134067</v>
      </c>
      <c r="R405" s="4">
        <v>6820555</v>
      </c>
      <c r="S405" s="4">
        <v>9465956</v>
      </c>
      <c r="T405" s="18">
        <f t="shared" si="35"/>
        <v>1.015397300161891</v>
      </c>
      <c r="U405" s="18">
        <f t="shared" si="36"/>
        <v>0.69767757497373173</v>
      </c>
      <c r="V405" s="18">
        <f t="shared" ref="V405:V421" si="39">R405/S405</f>
        <v>0.72053525285771458</v>
      </c>
      <c r="W405" s="18">
        <f t="shared" si="37"/>
        <v>0.35646133150887366</v>
      </c>
      <c r="X405" s="20">
        <f t="shared" si="38"/>
        <v>0.10776625416985522</v>
      </c>
    </row>
    <row r="406" spans="1:24" s="3" customFormat="1" ht="11.25" customHeight="1" x14ac:dyDescent="0.2">
      <c r="A406" s="2">
        <v>1473</v>
      </c>
      <c r="B406" s="4" t="s">
        <v>24</v>
      </c>
      <c r="C406" s="4" t="s">
        <v>9</v>
      </c>
      <c r="D406" s="4">
        <v>890940259</v>
      </c>
      <c r="E406" s="4" t="s">
        <v>49</v>
      </c>
      <c r="F406" s="4" t="s">
        <v>294</v>
      </c>
      <c r="G406" s="4" t="s">
        <v>74</v>
      </c>
      <c r="H406" s="4" t="s">
        <v>10</v>
      </c>
      <c r="I406" s="4" t="s">
        <v>295</v>
      </c>
      <c r="J406" s="4" t="s">
        <v>13</v>
      </c>
      <c r="K406" s="4" t="s">
        <v>103</v>
      </c>
      <c r="L406" s="4" t="s">
        <v>12</v>
      </c>
      <c r="M406" s="4">
        <v>33047600</v>
      </c>
      <c r="N406" s="4">
        <v>36892738</v>
      </c>
      <c r="O406" s="4">
        <v>8825090</v>
      </c>
      <c r="P406" s="4">
        <v>8915931</v>
      </c>
      <c r="Q406" s="4">
        <v>27976807</v>
      </c>
      <c r="R406" s="4">
        <v>10025046</v>
      </c>
      <c r="S406" s="4">
        <v>651177</v>
      </c>
      <c r="T406" s="18">
        <f t="shared" si="35"/>
        <v>3.744732348338657</v>
      </c>
      <c r="U406" s="18">
        <f t="shared" si="36"/>
        <v>0.24167170785751926</v>
      </c>
      <c r="V406" s="18">
        <f t="shared" si="39"/>
        <v>15.39527041034926</v>
      </c>
      <c r="W406" s="18">
        <f t="shared" si="37"/>
        <v>0.35833417301695653</v>
      </c>
      <c r="X406" s="20">
        <f t="shared" si="38"/>
        <v>0.27173494144023685</v>
      </c>
    </row>
    <row r="407" spans="1:24" s="3" customFormat="1" ht="11.25" customHeight="1" x14ac:dyDescent="0.2">
      <c r="A407" s="2">
        <v>31711</v>
      </c>
      <c r="B407" s="4" t="s">
        <v>19</v>
      </c>
      <c r="C407" s="4" t="s">
        <v>9</v>
      </c>
      <c r="D407" s="4">
        <v>900442089</v>
      </c>
      <c r="E407" s="4" t="s">
        <v>49</v>
      </c>
      <c r="F407" s="4" t="s">
        <v>980</v>
      </c>
      <c r="G407" s="4" t="s">
        <v>78</v>
      </c>
      <c r="H407" s="4" t="s">
        <v>10</v>
      </c>
      <c r="I407" s="4" t="s">
        <v>981</v>
      </c>
      <c r="J407" s="4" t="s">
        <v>11</v>
      </c>
      <c r="K407" s="4" t="s">
        <v>11</v>
      </c>
      <c r="L407" s="4" t="s">
        <v>12</v>
      </c>
      <c r="M407" s="4">
        <v>2053223</v>
      </c>
      <c r="N407" s="4">
        <v>2976444</v>
      </c>
      <c r="O407" s="4">
        <v>1198575</v>
      </c>
      <c r="P407" s="4">
        <v>1029059</v>
      </c>
      <c r="Q407" s="4">
        <v>1947385</v>
      </c>
      <c r="R407" s="4">
        <v>701474</v>
      </c>
      <c r="S407" s="4">
        <v>201767</v>
      </c>
      <c r="T407" s="18">
        <f t="shared" si="35"/>
        <v>1.7130534176000667</v>
      </c>
      <c r="U407" s="18">
        <f t="shared" si="36"/>
        <v>0.3457343729631735</v>
      </c>
      <c r="V407" s="18">
        <f t="shared" si="39"/>
        <v>3.4766537639951034</v>
      </c>
      <c r="W407" s="18">
        <f t="shared" si="37"/>
        <v>0.3602133116974815</v>
      </c>
      <c r="X407" s="20">
        <f t="shared" si="38"/>
        <v>0.23567518824476455</v>
      </c>
    </row>
    <row r="408" spans="1:24" s="3" customFormat="1" ht="11.25" customHeight="1" x14ac:dyDescent="0.2">
      <c r="A408" s="2">
        <v>12099</v>
      </c>
      <c r="B408" s="4" t="s">
        <v>19</v>
      </c>
      <c r="C408" s="4" t="s">
        <v>9</v>
      </c>
      <c r="D408" s="4">
        <v>830091739</v>
      </c>
      <c r="E408" s="4" t="s">
        <v>49</v>
      </c>
      <c r="F408" s="4" t="s">
        <v>582</v>
      </c>
      <c r="G408" s="4" t="s">
        <v>74</v>
      </c>
      <c r="H408" s="4" t="s">
        <v>75</v>
      </c>
      <c r="I408" s="4" t="s">
        <v>583</v>
      </c>
      <c r="J408" s="4" t="s">
        <v>11</v>
      </c>
      <c r="K408" s="4" t="s">
        <v>11</v>
      </c>
      <c r="L408" s="4" t="s">
        <v>12</v>
      </c>
      <c r="M408" s="4">
        <v>14354988</v>
      </c>
      <c r="N408" s="4">
        <v>15030046</v>
      </c>
      <c r="O408" s="4">
        <v>731046</v>
      </c>
      <c r="P408" s="4">
        <v>8374314</v>
      </c>
      <c r="Q408" s="4">
        <v>6655732</v>
      </c>
      <c r="R408" s="4">
        <v>2397973</v>
      </c>
      <c r="S408" s="4">
        <v>741346</v>
      </c>
      <c r="T408" s="18">
        <f t="shared" si="35"/>
        <v>19.636230825420014</v>
      </c>
      <c r="U408" s="18">
        <f t="shared" si="36"/>
        <v>0.5571715482440972</v>
      </c>
      <c r="V408" s="18">
        <f t="shared" si="39"/>
        <v>3.2346205415554952</v>
      </c>
      <c r="W408" s="18">
        <f t="shared" si="37"/>
        <v>0.36028689256117885</v>
      </c>
      <c r="X408" s="20">
        <f t="shared" si="38"/>
        <v>0.15954528682081212</v>
      </c>
    </row>
    <row r="409" spans="1:24" s="3" customFormat="1" ht="11.25" customHeight="1" x14ac:dyDescent="0.2">
      <c r="A409" s="2">
        <v>1909</v>
      </c>
      <c r="B409" s="4" t="s">
        <v>21</v>
      </c>
      <c r="C409" s="4" t="s">
        <v>9</v>
      </c>
      <c r="D409" s="4">
        <v>860001911</v>
      </c>
      <c r="E409" s="4" t="s">
        <v>49</v>
      </c>
      <c r="F409" s="4" t="s">
        <v>139</v>
      </c>
      <c r="G409" s="4" t="s">
        <v>74</v>
      </c>
      <c r="H409" s="4" t="s">
        <v>10</v>
      </c>
      <c r="I409" s="4" t="s">
        <v>140</v>
      </c>
      <c r="J409" s="4" t="s">
        <v>11</v>
      </c>
      <c r="K409" s="4" t="s">
        <v>11</v>
      </c>
      <c r="L409" s="4" t="s">
        <v>12</v>
      </c>
      <c r="M409" s="4">
        <v>31127959</v>
      </c>
      <c r="N409" s="4">
        <v>34737221</v>
      </c>
      <c r="O409" s="4">
        <v>17701889</v>
      </c>
      <c r="P409" s="4">
        <v>17978713</v>
      </c>
      <c r="Q409" s="4">
        <v>16758508</v>
      </c>
      <c r="R409" s="4">
        <v>6054136</v>
      </c>
      <c r="S409" s="4">
        <v>1083461</v>
      </c>
      <c r="T409" s="18">
        <f t="shared" si="35"/>
        <v>1.758454083629154</v>
      </c>
      <c r="U409" s="18">
        <f t="shared" si="36"/>
        <v>0.51756336524444491</v>
      </c>
      <c r="V409" s="18">
        <f t="shared" si="39"/>
        <v>5.5877747330083869</v>
      </c>
      <c r="W409" s="18">
        <f t="shared" si="37"/>
        <v>0.36125745800282461</v>
      </c>
      <c r="X409" s="20">
        <f t="shared" si="38"/>
        <v>0.174283832319229</v>
      </c>
    </row>
    <row r="410" spans="1:24" s="3" customFormat="1" ht="11.25" customHeight="1" x14ac:dyDescent="0.2">
      <c r="A410" s="2">
        <v>16453</v>
      </c>
      <c r="B410" s="4" t="s">
        <v>19</v>
      </c>
      <c r="C410" s="4" t="s">
        <v>9</v>
      </c>
      <c r="D410" s="4">
        <v>860500689</v>
      </c>
      <c r="E410" s="4" t="s">
        <v>49</v>
      </c>
      <c r="F410" s="4" t="s">
        <v>678</v>
      </c>
      <c r="G410" s="4" t="s">
        <v>74</v>
      </c>
      <c r="H410" s="4" t="s">
        <v>10</v>
      </c>
      <c r="I410" s="4" t="s">
        <v>679</v>
      </c>
      <c r="J410" s="4" t="s">
        <v>11</v>
      </c>
      <c r="K410" s="4" t="s">
        <v>11</v>
      </c>
      <c r="L410" s="4" t="s">
        <v>12</v>
      </c>
      <c r="M410" s="4">
        <v>9959651</v>
      </c>
      <c r="N410" s="4">
        <v>10667015</v>
      </c>
      <c r="O410" s="4">
        <v>733836</v>
      </c>
      <c r="P410" s="4">
        <v>4025270</v>
      </c>
      <c r="Q410" s="4">
        <v>6641745</v>
      </c>
      <c r="R410" s="4">
        <v>2402754</v>
      </c>
      <c r="S410" s="4">
        <v>420120</v>
      </c>
      <c r="T410" s="18">
        <f t="shared" si="35"/>
        <v>13.572039256727662</v>
      </c>
      <c r="U410" s="18">
        <f t="shared" si="36"/>
        <v>0.37735673944397752</v>
      </c>
      <c r="V410" s="18">
        <f t="shared" si="39"/>
        <v>5.7192087974864325</v>
      </c>
      <c r="W410" s="18">
        <f t="shared" si="37"/>
        <v>0.36176546976735785</v>
      </c>
      <c r="X410" s="20">
        <f t="shared" si="38"/>
        <v>0.22525083165252885</v>
      </c>
    </row>
    <row r="411" spans="1:24" s="3" customFormat="1" ht="11.25" customHeight="1" x14ac:dyDescent="0.2">
      <c r="A411" s="2">
        <v>25199</v>
      </c>
      <c r="B411" s="4" t="s">
        <v>19</v>
      </c>
      <c r="C411" s="4" t="s">
        <v>9</v>
      </c>
      <c r="D411" s="4">
        <v>900200526</v>
      </c>
      <c r="E411" s="4" t="s">
        <v>49</v>
      </c>
      <c r="F411" s="4" t="s">
        <v>844</v>
      </c>
      <c r="G411" s="4" t="s">
        <v>78</v>
      </c>
      <c r="H411" s="4" t="s">
        <v>10</v>
      </c>
      <c r="I411" s="4" t="s">
        <v>845</v>
      </c>
      <c r="J411" s="4" t="s">
        <v>11</v>
      </c>
      <c r="K411" s="4" t="s">
        <v>11</v>
      </c>
      <c r="L411" s="4" t="s">
        <v>12</v>
      </c>
      <c r="M411" s="4">
        <v>9285521</v>
      </c>
      <c r="N411" s="4">
        <v>12106187</v>
      </c>
      <c r="O411" s="4">
        <v>3170245</v>
      </c>
      <c r="P411" s="4">
        <v>8860656</v>
      </c>
      <c r="Q411" s="4">
        <v>3245531</v>
      </c>
      <c r="R411" s="4">
        <v>1178211</v>
      </c>
      <c r="S411" s="4">
        <v>920474</v>
      </c>
      <c r="T411" s="18">
        <f t="shared" si="35"/>
        <v>2.9289600646006853</v>
      </c>
      <c r="U411" s="18">
        <f t="shared" si="36"/>
        <v>0.7319113772156336</v>
      </c>
      <c r="V411" s="18">
        <f t="shared" si="39"/>
        <v>1.2800046497782664</v>
      </c>
      <c r="W411" s="18">
        <f t="shared" si="37"/>
        <v>0.36302564973189289</v>
      </c>
      <c r="X411" s="20">
        <f t="shared" si="38"/>
        <v>9.7323046472022945E-2</v>
      </c>
    </row>
    <row r="412" spans="1:24" s="3" customFormat="1" ht="11.25" customHeight="1" x14ac:dyDescent="0.2">
      <c r="A412" s="2">
        <v>6681</v>
      </c>
      <c r="B412" s="4" t="s">
        <v>19</v>
      </c>
      <c r="C412" s="4" t="s">
        <v>9</v>
      </c>
      <c r="D412" s="4">
        <v>805030670</v>
      </c>
      <c r="E412" s="4" t="s">
        <v>49</v>
      </c>
      <c r="F412" s="4" t="s">
        <v>461</v>
      </c>
      <c r="G412" s="4" t="s">
        <v>74</v>
      </c>
      <c r="H412" s="4" t="s">
        <v>10</v>
      </c>
      <c r="I412" s="4" t="s">
        <v>462</v>
      </c>
      <c r="J412" s="4" t="s">
        <v>178</v>
      </c>
      <c r="K412" s="4" t="s">
        <v>179</v>
      </c>
      <c r="L412" s="4" t="s">
        <v>12</v>
      </c>
      <c r="M412" s="4">
        <v>22706852</v>
      </c>
      <c r="N412" s="4">
        <v>38985929</v>
      </c>
      <c r="O412" s="4">
        <v>16193381</v>
      </c>
      <c r="P412" s="4">
        <v>19075216</v>
      </c>
      <c r="Q412" s="4">
        <v>19910713</v>
      </c>
      <c r="R412" s="4">
        <v>7278781</v>
      </c>
      <c r="S412" s="4">
        <v>1591593</v>
      </c>
      <c r="T412" s="18">
        <f t="shared" si="35"/>
        <v>1.402230454529539</v>
      </c>
      <c r="U412" s="18">
        <f t="shared" si="36"/>
        <v>0.48928463395088007</v>
      </c>
      <c r="V412" s="18">
        <f t="shared" si="39"/>
        <v>4.5732677889385034</v>
      </c>
      <c r="W412" s="18">
        <f t="shared" si="37"/>
        <v>0.36557108728351417</v>
      </c>
      <c r="X412" s="20">
        <f t="shared" si="38"/>
        <v>0.1867027716589747</v>
      </c>
    </row>
    <row r="413" spans="1:24" s="3" customFormat="1" ht="11.25" customHeight="1" x14ac:dyDescent="0.2">
      <c r="A413" s="2">
        <v>31747</v>
      </c>
      <c r="B413" s="4" t="s">
        <v>19</v>
      </c>
      <c r="C413" s="4" t="s">
        <v>9</v>
      </c>
      <c r="D413" s="4">
        <v>900442893</v>
      </c>
      <c r="E413" s="4" t="s">
        <v>49</v>
      </c>
      <c r="F413" s="4" t="s">
        <v>982</v>
      </c>
      <c r="G413" s="4" t="s">
        <v>74</v>
      </c>
      <c r="H413" s="4" t="s">
        <v>10</v>
      </c>
      <c r="I413" s="4" t="s">
        <v>983</v>
      </c>
      <c r="J413" s="4" t="s">
        <v>23</v>
      </c>
      <c r="K413" s="4" t="s">
        <v>136</v>
      </c>
      <c r="L413" s="4" t="s">
        <v>12</v>
      </c>
      <c r="M413" s="4">
        <v>16359487</v>
      </c>
      <c r="N413" s="4">
        <v>20637041</v>
      </c>
      <c r="O413" s="4">
        <v>1730981</v>
      </c>
      <c r="P413" s="4">
        <v>11290405</v>
      </c>
      <c r="Q413" s="4">
        <v>9346636</v>
      </c>
      <c r="R413" s="4">
        <v>3441277</v>
      </c>
      <c r="S413" s="4">
        <v>1401767</v>
      </c>
      <c r="T413" s="18">
        <f t="shared" si="35"/>
        <v>9.4509916631089546</v>
      </c>
      <c r="U413" s="18">
        <f t="shared" si="36"/>
        <v>0.54709417886023481</v>
      </c>
      <c r="V413" s="18">
        <f t="shared" si="39"/>
        <v>2.4549564941962538</v>
      </c>
      <c r="W413" s="18">
        <f t="shared" si="37"/>
        <v>0.36818348334095818</v>
      </c>
      <c r="X413" s="20">
        <f t="shared" si="38"/>
        <v>0.16675244285263571</v>
      </c>
    </row>
    <row r="414" spans="1:24" s="3" customFormat="1" ht="11.25" customHeight="1" x14ac:dyDescent="0.2">
      <c r="A414" s="2">
        <v>21781</v>
      </c>
      <c r="B414" s="4" t="s">
        <v>19</v>
      </c>
      <c r="C414" s="4" t="s">
        <v>9</v>
      </c>
      <c r="D414" s="4">
        <v>900064762</v>
      </c>
      <c r="E414" s="4" t="s">
        <v>49</v>
      </c>
      <c r="F414" s="4" t="s">
        <v>765</v>
      </c>
      <c r="G414" s="4" t="s">
        <v>74</v>
      </c>
      <c r="H414" s="4" t="s">
        <v>10</v>
      </c>
      <c r="I414" s="4" t="s">
        <v>766</v>
      </c>
      <c r="J414" s="4" t="s">
        <v>11</v>
      </c>
      <c r="K414" s="4" t="s">
        <v>11</v>
      </c>
      <c r="L414" s="4" t="s">
        <v>12</v>
      </c>
      <c r="M414" s="4">
        <v>1650756</v>
      </c>
      <c r="N414" s="4">
        <v>1692070</v>
      </c>
      <c r="O414" s="4">
        <v>699098</v>
      </c>
      <c r="P414" s="4">
        <v>965264</v>
      </c>
      <c r="Q414" s="4">
        <v>726806</v>
      </c>
      <c r="R414" s="4">
        <v>267695</v>
      </c>
      <c r="S414" s="4">
        <v>99898</v>
      </c>
      <c r="T414" s="18">
        <f t="shared" si="35"/>
        <v>2.3612655164225904</v>
      </c>
      <c r="U414" s="18">
        <f t="shared" si="36"/>
        <v>0.57046339690438341</v>
      </c>
      <c r="V414" s="18">
        <f t="shared" si="39"/>
        <v>2.6796832769424812</v>
      </c>
      <c r="W414" s="18">
        <f t="shared" si="37"/>
        <v>0.36831699242989191</v>
      </c>
      <c r="X414" s="20">
        <f t="shared" si="38"/>
        <v>0.15820562979072969</v>
      </c>
    </row>
    <row r="415" spans="1:24" s="3" customFormat="1" ht="11.25" customHeight="1" x14ac:dyDescent="0.2">
      <c r="A415" s="2">
        <v>25001</v>
      </c>
      <c r="B415" s="4" t="s">
        <v>19</v>
      </c>
      <c r="C415" s="4" t="s">
        <v>9</v>
      </c>
      <c r="D415" s="4">
        <v>900193129</v>
      </c>
      <c r="E415" s="4" t="s">
        <v>49</v>
      </c>
      <c r="F415" s="4" t="s">
        <v>838</v>
      </c>
      <c r="G415" s="4" t="s">
        <v>74</v>
      </c>
      <c r="H415" s="4" t="s">
        <v>10</v>
      </c>
      <c r="I415" s="4" t="s">
        <v>839</v>
      </c>
      <c r="J415" s="4" t="s">
        <v>11</v>
      </c>
      <c r="K415" s="4" t="s">
        <v>11</v>
      </c>
      <c r="L415" s="4" t="s">
        <v>12</v>
      </c>
      <c r="M415" s="4">
        <v>25085361</v>
      </c>
      <c r="N415" s="4">
        <v>26672410</v>
      </c>
      <c r="O415" s="4">
        <v>731046</v>
      </c>
      <c r="P415" s="4">
        <v>11079297</v>
      </c>
      <c r="Q415" s="4">
        <v>15593113</v>
      </c>
      <c r="R415" s="4">
        <v>5777909</v>
      </c>
      <c r="S415" s="4">
        <v>124238</v>
      </c>
      <c r="T415" s="18">
        <f t="shared" si="35"/>
        <v>34.314340000492443</v>
      </c>
      <c r="U415" s="18">
        <f t="shared" si="36"/>
        <v>0.41538417413349599</v>
      </c>
      <c r="V415" s="18">
        <f t="shared" si="39"/>
        <v>46.50677731450925</v>
      </c>
      <c r="W415" s="18">
        <f t="shared" si="37"/>
        <v>0.37054236700522852</v>
      </c>
      <c r="X415" s="20">
        <f t="shared" si="38"/>
        <v>0.21662493190529089</v>
      </c>
    </row>
    <row r="416" spans="1:24" s="3" customFormat="1" ht="11.25" customHeight="1" x14ac:dyDescent="0.2">
      <c r="A416" s="2">
        <v>36409</v>
      </c>
      <c r="B416" s="4" t="s">
        <v>19</v>
      </c>
      <c r="C416" s="4" t="s">
        <v>9</v>
      </c>
      <c r="D416" s="4">
        <v>900648510</v>
      </c>
      <c r="E416" s="4" t="s">
        <v>49</v>
      </c>
      <c r="F416" s="4" t="s">
        <v>1052</v>
      </c>
      <c r="G416" s="4" t="s">
        <v>74</v>
      </c>
      <c r="H416" s="4" t="s">
        <v>10</v>
      </c>
      <c r="I416" s="4" t="s">
        <v>1053</v>
      </c>
      <c r="J416" s="4" t="s">
        <v>13</v>
      </c>
      <c r="K416" s="4" t="s">
        <v>103</v>
      </c>
      <c r="L416" s="4" t="s">
        <v>12</v>
      </c>
      <c r="M416" s="4">
        <v>2865509</v>
      </c>
      <c r="N416" s="4">
        <v>4439805</v>
      </c>
      <c r="O416" s="4">
        <v>774590</v>
      </c>
      <c r="P416" s="4">
        <v>2942414</v>
      </c>
      <c r="Q416" s="4">
        <v>1497391</v>
      </c>
      <c r="R416" s="4">
        <v>565323</v>
      </c>
      <c r="S416" s="4">
        <v>255051</v>
      </c>
      <c r="T416" s="18">
        <f t="shared" si="35"/>
        <v>3.6993880633625529</v>
      </c>
      <c r="U416" s="18">
        <f t="shared" si="36"/>
        <v>0.66273496245893682</v>
      </c>
      <c r="V416" s="18">
        <f t="shared" si="39"/>
        <v>2.216509639248621</v>
      </c>
      <c r="W416" s="18">
        <f t="shared" si="37"/>
        <v>0.37753866558567534</v>
      </c>
      <c r="X416" s="20">
        <f t="shared" si="38"/>
        <v>0.1273305922219557</v>
      </c>
    </row>
    <row r="417" spans="1:24" s="3" customFormat="1" ht="11.25" customHeight="1" x14ac:dyDescent="0.2">
      <c r="A417" s="2">
        <v>37505</v>
      </c>
      <c r="B417" s="4" t="s">
        <v>19</v>
      </c>
      <c r="C417" s="4" t="s">
        <v>9</v>
      </c>
      <c r="D417" s="4">
        <v>900739798</v>
      </c>
      <c r="E417" s="4" t="s">
        <v>49</v>
      </c>
      <c r="F417" s="4" t="s">
        <v>1068</v>
      </c>
      <c r="G417" s="4" t="s">
        <v>74</v>
      </c>
      <c r="H417" s="4" t="s">
        <v>10</v>
      </c>
      <c r="I417" s="4" t="s">
        <v>1069</v>
      </c>
      <c r="J417" s="4" t="s">
        <v>178</v>
      </c>
      <c r="K417" s="4" t="s">
        <v>179</v>
      </c>
      <c r="L417" s="4" t="s">
        <v>12</v>
      </c>
      <c r="M417" s="4">
        <v>2038998</v>
      </c>
      <c r="N417" s="4">
        <v>2314123</v>
      </c>
      <c r="O417" s="4">
        <v>731046</v>
      </c>
      <c r="P417" s="4">
        <v>1711583</v>
      </c>
      <c r="Q417" s="4">
        <v>602540</v>
      </c>
      <c r="R417" s="4">
        <v>228740</v>
      </c>
      <c r="S417" s="4">
        <v>151618</v>
      </c>
      <c r="T417" s="18">
        <f t="shared" si="35"/>
        <v>2.7891514350670135</v>
      </c>
      <c r="U417" s="18">
        <f t="shared" si="36"/>
        <v>0.73962490325708707</v>
      </c>
      <c r="V417" s="18">
        <f t="shared" si="39"/>
        <v>1.5086599216451873</v>
      </c>
      <c r="W417" s="18">
        <f t="shared" si="37"/>
        <v>0.37962624887974245</v>
      </c>
      <c r="X417" s="20">
        <f t="shared" si="38"/>
        <v>9.8845221278212089E-2</v>
      </c>
    </row>
    <row r="418" spans="1:24" s="3" customFormat="1" ht="11.25" customHeight="1" x14ac:dyDescent="0.2">
      <c r="A418" s="2">
        <v>2963</v>
      </c>
      <c r="B418" s="4" t="s">
        <v>19</v>
      </c>
      <c r="C418" s="4" t="s">
        <v>9</v>
      </c>
      <c r="D418" s="4">
        <v>800164421</v>
      </c>
      <c r="E418" s="4" t="s">
        <v>49</v>
      </c>
      <c r="F418" s="4" t="s">
        <v>358</v>
      </c>
      <c r="G418" s="4" t="s">
        <v>74</v>
      </c>
      <c r="H418" s="4" t="s">
        <v>10</v>
      </c>
      <c r="I418" s="4" t="s">
        <v>359</v>
      </c>
      <c r="J418" s="4" t="s">
        <v>178</v>
      </c>
      <c r="K418" s="4" t="s">
        <v>179</v>
      </c>
      <c r="L418" s="4" t="s">
        <v>12</v>
      </c>
      <c r="M418" s="4">
        <v>4587205</v>
      </c>
      <c r="N418" s="4">
        <v>5172625</v>
      </c>
      <c r="O418" s="4">
        <v>1350514</v>
      </c>
      <c r="P418" s="4">
        <v>3795493</v>
      </c>
      <c r="Q418" s="4">
        <v>1377132</v>
      </c>
      <c r="R418" s="4">
        <v>523022</v>
      </c>
      <c r="S418" s="4">
        <v>125878</v>
      </c>
      <c r="T418" s="18">
        <f t="shared" si="35"/>
        <v>3.3966363917737987</v>
      </c>
      <c r="U418" s="18">
        <f t="shared" si="36"/>
        <v>0.73376535124815734</v>
      </c>
      <c r="V418" s="18">
        <f t="shared" si="39"/>
        <v>4.1549913408220656</v>
      </c>
      <c r="W418" s="18">
        <f t="shared" si="37"/>
        <v>0.3797907535370611</v>
      </c>
      <c r="X418" s="20">
        <f t="shared" si="38"/>
        <v>0.10111345786713709</v>
      </c>
    </row>
    <row r="419" spans="1:24" s="3" customFormat="1" ht="11.25" customHeight="1" x14ac:dyDescent="0.2">
      <c r="A419" s="2">
        <v>22065</v>
      </c>
      <c r="B419" s="4" t="s">
        <v>19</v>
      </c>
      <c r="C419" s="4" t="s">
        <v>9</v>
      </c>
      <c r="D419" s="4">
        <v>900076424</v>
      </c>
      <c r="E419" s="4" t="s">
        <v>49</v>
      </c>
      <c r="F419" s="4" t="s">
        <v>775</v>
      </c>
      <c r="G419" s="4" t="s">
        <v>74</v>
      </c>
      <c r="H419" s="4" t="s">
        <v>14</v>
      </c>
      <c r="I419" s="4" t="s">
        <v>776</v>
      </c>
      <c r="J419" s="4" t="s">
        <v>11</v>
      </c>
      <c r="K419" s="4" t="s">
        <v>11</v>
      </c>
      <c r="L419" s="4" t="s">
        <v>12</v>
      </c>
      <c r="M419" s="4">
        <v>59695256</v>
      </c>
      <c r="N419" s="4">
        <v>70025835</v>
      </c>
      <c r="O419" s="4">
        <v>97578</v>
      </c>
      <c r="P419" s="4">
        <v>46977500</v>
      </c>
      <c r="Q419" s="4">
        <v>23048335</v>
      </c>
      <c r="R419" s="4">
        <v>8756640</v>
      </c>
      <c r="S419" s="4">
        <v>2700475</v>
      </c>
      <c r="T419" s="18">
        <f t="shared" si="35"/>
        <v>611.76962020127485</v>
      </c>
      <c r="U419" s="18">
        <f t="shared" si="36"/>
        <v>0.67085954776547829</v>
      </c>
      <c r="V419" s="18">
        <f t="shared" si="39"/>
        <v>3.2426295373961986</v>
      </c>
      <c r="W419" s="28">
        <f t="shared" si="37"/>
        <v>0.37992505749330702</v>
      </c>
      <c r="X419" s="20">
        <f t="shared" si="38"/>
        <v>0.12504870523857373</v>
      </c>
    </row>
    <row r="420" spans="1:24" s="3" customFormat="1" ht="11.25" customHeight="1" x14ac:dyDescent="0.2">
      <c r="A420" s="2">
        <v>233</v>
      </c>
      <c r="B420" s="4" t="s">
        <v>19</v>
      </c>
      <c r="C420" s="4" t="s">
        <v>9</v>
      </c>
      <c r="D420" s="4">
        <v>800009973</v>
      </c>
      <c r="E420" s="4" t="s">
        <v>49</v>
      </c>
      <c r="F420" s="4" t="s">
        <v>307</v>
      </c>
      <c r="G420" s="4" t="s">
        <v>74</v>
      </c>
      <c r="H420" s="4" t="s">
        <v>10</v>
      </c>
      <c r="I420" s="4" t="s">
        <v>308</v>
      </c>
      <c r="J420" s="4" t="s">
        <v>11</v>
      </c>
      <c r="K420" s="4" t="s">
        <v>11</v>
      </c>
      <c r="L420" s="4" t="s">
        <v>12</v>
      </c>
      <c r="M420" s="4">
        <v>10005049</v>
      </c>
      <c r="N420" s="4">
        <v>12858888</v>
      </c>
      <c r="O420" s="4">
        <v>7267435</v>
      </c>
      <c r="P420" s="4">
        <v>7605068</v>
      </c>
      <c r="Q420" s="4">
        <v>5253820</v>
      </c>
      <c r="R420" s="4">
        <v>2002732</v>
      </c>
      <c r="S420" s="4">
        <v>326323</v>
      </c>
      <c r="T420" s="18">
        <f t="shared" si="35"/>
        <v>1.3766960420010637</v>
      </c>
      <c r="U420" s="18">
        <f t="shared" si="36"/>
        <v>0.59142501280048476</v>
      </c>
      <c r="V420" s="18">
        <f t="shared" si="39"/>
        <v>6.1372689022839335</v>
      </c>
      <c r="W420" s="28">
        <f t="shared" si="37"/>
        <v>0.38119539687313231</v>
      </c>
      <c r="X420" s="20">
        <f t="shared" si="38"/>
        <v>0.15574690439795416</v>
      </c>
    </row>
    <row r="421" spans="1:24" s="3" customFormat="1" ht="11.25" customHeight="1" x14ac:dyDescent="0.2">
      <c r="A421" s="2">
        <v>2235</v>
      </c>
      <c r="B421" s="4" t="s">
        <v>19</v>
      </c>
      <c r="C421" s="4" t="s">
        <v>9</v>
      </c>
      <c r="D421" s="4">
        <v>800126506</v>
      </c>
      <c r="E421" s="4" t="s">
        <v>49</v>
      </c>
      <c r="F421" s="4" t="s">
        <v>352</v>
      </c>
      <c r="G421" s="4" t="s">
        <v>74</v>
      </c>
      <c r="H421" s="4" t="s">
        <v>10</v>
      </c>
      <c r="I421" s="4" t="s">
        <v>353</v>
      </c>
      <c r="J421" s="4" t="s">
        <v>23</v>
      </c>
      <c r="K421" s="4" t="s">
        <v>194</v>
      </c>
      <c r="L421" s="4" t="s">
        <v>12</v>
      </c>
      <c r="M421" s="4">
        <v>19892758</v>
      </c>
      <c r="N421" s="4">
        <v>27097692</v>
      </c>
      <c r="O421" s="4">
        <v>4761130</v>
      </c>
      <c r="P421" s="4">
        <v>13494855</v>
      </c>
      <c r="Q421" s="4">
        <v>13602837</v>
      </c>
      <c r="R421" s="4">
        <v>5285408</v>
      </c>
      <c r="S421" s="4">
        <v>1515205</v>
      </c>
      <c r="T421" s="18">
        <f t="shared" si="35"/>
        <v>4.1781589664638439</v>
      </c>
      <c r="U421" s="18">
        <f t="shared" si="36"/>
        <v>0.49800754248738233</v>
      </c>
      <c r="V421" s="18">
        <f t="shared" si="39"/>
        <v>3.4882461449110846</v>
      </c>
      <c r="W421" s="28">
        <f t="shared" si="37"/>
        <v>0.38855188810981123</v>
      </c>
      <c r="X421" s="20">
        <f t="shared" si="38"/>
        <v>0.19505011718341178</v>
      </c>
    </row>
    <row r="422" spans="1:24" s="3" customFormat="1" ht="11.25" customHeight="1" x14ac:dyDescent="0.2">
      <c r="A422" s="2">
        <v>35001</v>
      </c>
      <c r="B422" s="4" t="s">
        <v>19</v>
      </c>
      <c r="C422" s="4" t="s">
        <v>9</v>
      </c>
      <c r="D422" s="4">
        <v>900573774</v>
      </c>
      <c r="E422" s="4" t="s">
        <v>49</v>
      </c>
      <c r="F422" s="4" t="s">
        <v>1040</v>
      </c>
      <c r="G422" s="4" t="s">
        <v>74</v>
      </c>
      <c r="H422" s="4" t="s">
        <v>10</v>
      </c>
      <c r="I422" s="4" t="s">
        <v>1041</v>
      </c>
      <c r="J422" s="4" t="s">
        <v>23</v>
      </c>
      <c r="K422" s="4" t="s">
        <v>136</v>
      </c>
      <c r="L422" s="4" t="s">
        <v>12</v>
      </c>
      <c r="M422" s="4">
        <v>10730839</v>
      </c>
      <c r="N422" s="4">
        <v>15860862</v>
      </c>
      <c r="O422" s="4">
        <v>1198575</v>
      </c>
      <c r="P422" s="4">
        <v>24437877</v>
      </c>
      <c r="Q422" s="4">
        <v>-8577015</v>
      </c>
      <c r="R422" s="4">
        <v>-3368157</v>
      </c>
      <c r="S422" s="4"/>
      <c r="T422" s="18">
        <f t="shared" si="35"/>
        <v>8.952997517885823</v>
      </c>
      <c r="U422" s="18">
        <f t="shared" si="36"/>
        <v>1.5407660062864175</v>
      </c>
      <c r="V422" s="18"/>
      <c r="W422" s="28">
        <f t="shared" si="37"/>
        <v>0.39269571057063557</v>
      </c>
      <c r="X422" s="20">
        <f t="shared" si="38"/>
        <v>-0.21235649109108951</v>
      </c>
    </row>
    <row r="423" spans="1:24" s="3" customFormat="1" ht="11.25" customHeight="1" x14ac:dyDescent="0.2">
      <c r="A423" s="2">
        <v>2537</v>
      </c>
      <c r="B423" s="4" t="s">
        <v>21</v>
      </c>
      <c r="C423" s="4" t="s">
        <v>9</v>
      </c>
      <c r="D423" s="4">
        <v>890210534</v>
      </c>
      <c r="E423" s="4" t="s">
        <v>49</v>
      </c>
      <c r="F423" s="4" t="s">
        <v>173</v>
      </c>
      <c r="G423" s="4" t="s">
        <v>74</v>
      </c>
      <c r="H423" s="4" t="s">
        <v>10</v>
      </c>
      <c r="I423" s="4" t="s">
        <v>174</v>
      </c>
      <c r="J423" s="4" t="s">
        <v>15</v>
      </c>
      <c r="K423" s="4" t="s">
        <v>175</v>
      </c>
      <c r="L423" s="4" t="s">
        <v>12</v>
      </c>
      <c r="M423" s="4">
        <v>111781633</v>
      </c>
      <c r="N423" s="4">
        <v>155698158</v>
      </c>
      <c r="O423" s="4">
        <v>50382435</v>
      </c>
      <c r="P423" s="4">
        <v>83184874</v>
      </c>
      <c r="Q423" s="4">
        <v>72513284</v>
      </c>
      <c r="R423" s="4">
        <v>28577394</v>
      </c>
      <c r="S423" s="4"/>
      <c r="T423" s="18">
        <f t="shared" si="35"/>
        <v>2.2186627740401987</v>
      </c>
      <c r="U423" s="18">
        <f t="shared" si="36"/>
        <v>0.53427012283600683</v>
      </c>
      <c r="V423" s="18"/>
      <c r="W423" s="28">
        <f t="shared" si="37"/>
        <v>0.39409874196292088</v>
      </c>
      <c r="X423" s="20">
        <f t="shared" si="38"/>
        <v>0.18354355868487537</v>
      </c>
    </row>
    <row r="424" spans="1:24" s="3" customFormat="1" ht="11.25" customHeight="1" x14ac:dyDescent="0.2">
      <c r="A424" s="2">
        <v>12135</v>
      </c>
      <c r="B424" s="4" t="s">
        <v>19</v>
      </c>
      <c r="C424" s="4" t="s">
        <v>9</v>
      </c>
      <c r="D424" s="4">
        <v>830092541</v>
      </c>
      <c r="E424" s="4" t="s">
        <v>49</v>
      </c>
      <c r="F424" s="4" t="s">
        <v>584</v>
      </c>
      <c r="G424" s="4" t="s">
        <v>78</v>
      </c>
      <c r="H424" s="4" t="s">
        <v>10</v>
      </c>
      <c r="I424" s="4" t="s">
        <v>585</v>
      </c>
      <c r="J424" s="4" t="s">
        <v>11</v>
      </c>
      <c r="K424" s="4" t="s">
        <v>11</v>
      </c>
      <c r="L424" s="4" t="s">
        <v>12</v>
      </c>
      <c r="M424" s="4">
        <v>11176867</v>
      </c>
      <c r="N424" s="4">
        <v>11194840</v>
      </c>
      <c r="O424" s="4">
        <v>1198575</v>
      </c>
      <c r="P424" s="4">
        <v>6231015</v>
      </c>
      <c r="Q424" s="4">
        <v>4963825</v>
      </c>
      <c r="R424" s="4">
        <v>1978337</v>
      </c>
      <c r="S424" s="4">
        <v>294409</v>
      </c>
      <c r="T424" s="18">
        <f t="shared" si="35"/>
        <v>9.3251294245249561</v>
      </c>
      <c r="U424" s="18">
        <f t="shared" si="36"/>
        <v>0.55659705721564579</v>
      </c>
      <c r="V424" s="18">
        <f>R424/S424</f>
        <v>6.7196892758033888</v>
      </c>
      <c r="W424" s="28">
        <f t="shared" si="37"/>
        <v>0.39855091587636549</v>
      </c>
      <c r="X424" s="20">
        <f t="shared" si="38"/>
        <v>0.17671864894898007</v>
      </c>
    </row>
    <row r="425" spans="1:24" s="3" customFormat="1" ht="11.25" customHeight="1" x14ac:dyDescent="0.2">
      <c r="A425" s="2">
        <v>97</v>
      </c>
      <c r="B425" s="4" t="s">
        <v>19</v>
      </c>
      <c r="C425" s="4" t="s">
        <v>9</v>
      </c>
      <c r="D425" s="4">
        <v>800002609</v>
      </c>
      <c r="E425" s="4" t="s">
        <v>49</v>
      </c>
      <c r="F425" s="4" t="s">
        <v>303</v>
      </c>
      <c r="G425" s="4" t="s">
        <v>74</v>
      </c>
      <c r="H425" s="4" t="s">
        <v>75</v>
      </c>
      <c r="I425" s="4" t="s">
        <v>304</v>
      </c>
      <c r="J425" s="4" t="s">
        <v>11</v>
      </c>
      <c r="K425" s="4" t="s">
        <v>11</v>
      </c>
      <c r="L425" s="4" t="s">
        <v>12</v>
      </c>
      <c r="M425" s="4">
        <v>10767754</v>
      </c>
      <c r="N425" s="4">
        <v>12484740</v>
      </c>
      <c r="O425" s="4">
        <v>10179374</v>
      </c>
      <c r="P425" s="4">
        <v>10196055</v>
      </c>
      <c r="Q425" s="4">
        <v>2288685</v>
      </c>
      <c r="R425" s="4">
        <v>917110</v>
      </c>
      <c r="S425" s="4">
        <v>2081977</v>
      </c>
      <c r="T425" s="18">
        <f t="shared" si="35"/>
        <v>1.0578011968122991</v>
      </c>
      <c r="U425" s="18">
        <f t="shared" si="36"/>
        <v>0.81668140465880745</v>
      </c>
      <c r="V425" s="18">
        <f>R425/S425</f>
        <v>0.44049958284841761</v>
      </c>
      <c r="W425" s="28">
        <f t="shared" si="37"/>
        <v>0.40071482095613858</v>
      </c>
      <c r="X425" s="20">
        <f t="shared" si="38"/>
        <v>7.3458478110076789E-2</v>
      </c>
    </row>
    <row r="426" spans="1:24" s="3" customFormat="1" ht="11.25" customHeight="1" x14ac:dyDescent="0.2">
      <c r="A426" s="2">
        <v>9881</v>
      </c>
      <c r="B426" s="4" t="s">
        <v>19</v>
      </c>
      <c r="C426" s="4" t="s">
        <v>9</v>
      </c>
      <c r="D426" s="4">
        <v>830013234</v>
      </c>
      <c r="E426" s="4" t="s">
        <v>49</v>
      </c>
      <c r="F426" s="4" t="s">
        <v>508</v>
      </c>
      <c r="G426" s="4" t="s">
        <v>74</v>
      </c>
      <c r="H426" s="4" t="s">
        <v>14</v>
      </c>
      <c r="I426" s="4" t="s">
        <v>509</v>
      </c>
      <c r="J426" s="4" t="s">
        <v>11</v>
      </c>
      <c r="K426" s="4" t="s">
        <v>11</v>
      </c>
      <c r="L426" s="4" t="s">
        <v>12</v>
      </c>
      <c r="M426" s="4">
        <v>2337848</v>
      </c>
      <c r="N426" s="4">
        <v>4807261</v>
      </c>
      <c r="O426" s="4">
        <v>699098</v>
      </c>
      <c r="P426" s="4">
        <v>1250116</v>
      </c>
      <c r="Q426" s="4">
        <v>3557145</v>
      </c>
      <c r="R426" s="4">
        <v>1444455</v>
      </c>
      <c r="S426" s="4">
        <v>89693</v>
      </c>
      <c r="T426" s="18">
        <f t="shared" si="35"/>
        <v>3.3440919584950892</v>
      </c>
      <c r="U426" s="18">
        <f t="shared" si="36"/>
        <v>0.26004745737749624</v>
      </c>
      <c r="V426" s="18">
        <f>R426/S426</f>
        <v>16.104434013802639</v>
      </c>
      <c r="W426" s="28">
        <f t="shared" si="37"/>
        <v>0.40607144212563728</v>
      </c>
      <c r="X426" s="20">
        <f t="shared" si="38"/>
        <v>0.30047359608725216</v>
      </c>
    </row>
    <row r="427" spans="1:24" s="3" customFormat="1" ht="11.25" customHeight="1" x14ac:dyDescent="0.2">
      <c r="A427" s="2">
        <v>38339</v>
      </c>
      <c r="B427" s="4" t="s">
        <v>19</v>
      </c>
      <c r="C427" s="4" t="s">
        <v>9</v>
      </c>
      <c r="D427" s="4">
        <v>900812558</v>
      </c>
      <c r="E427" s="4" t="s">
        <v>49</v>
      </c>
      <c r="F427" s="4" t="s">
        <v>1077</v>
      </c>
      <c r="G427" s="4" t="s">
        <v>74</v>
      </c>
      <c r="H427" s="4" t="s">
        <v>10</v>
      </c>
      <c r="I427" s="4" t="s">
        <v>1078</v>
      </c>
      <c r="J427" s="4" t="s">
        <v>26</v>
      </c>
      <c r="K427" s="4" t="s">
        <v>27</v>
      </c>
      <c r="L427" s="4" t="s">
        <v>12</v>
      </c>
      <c r="M427" s="4">
        <v>21502429</v>
      </c>
      <c r="N427" s="4">
        <v>38427999</v>
      </c>
      <c r="O427" s="4">
        <v>699098</v>
      </c>
      <c r="P427" s="4">
        <v>8112660</v>
      </c>
      <c r="Q427" s="4">
        <v>30315339</v>
      </c>
      <c r="R427" s="4">
        <v>12329668</v>
      </c>
      <c r="S427" s="4"/>
      <c r="T427" s="18">
        <f t="shared" si="35"/>
        <v>30.757388806719515</v>
      </c>
      <c r="U427" s="18">
        <f t="shared" si="36"/>
        <v>0.21111325624839325</v>
      </c>
      <c r="V427" s="18"/>
      <c r="W427" s="28">
        <f t="shared" si="37"/>
        <v>0.40671384212460893</v>
      </c>
      <c r="X427" s="20">
        <f t="shared" si="38"/>
        <v>0.32085115855238783</v>
      </c>
    </row>
    <row r="428" spans="1:24" s="3" customFormat="1" ht="11.25" customHeight="1" x14ac:dyDescent="0.2">
      <c r="A428" s="2">
        <v>1753</v>
      </c>
      <c r="B428" s="4" t="s">
        <v>28</v>
      </c>
      <c r="C428" s="4" t="s">
        <v>9</v>
      </c>
      <c r="D428" s="4">
        <v>860511107</v>
      </c>
      <c r="E428" s="4" t="s">
        <v>49</v>
      </c>
      <c r="F428" s="4" t="s">
        <v>1122</v>
      </c>
      <c r="G428" s="4" t="s">
        <v>74</v>
      </c>
      <c r="H428" s="4" t="s">
        <v>10</v>
      </c>
      <c r="I428" s="4" t="s">
        <v>1123</v>
      </c>
      <c r="J428" s="4" t="s">
        <v>11</v>
      </c>
      <c r="K428" s="4" t="s">
        <v>11</v>
      </c>
      <c r="L428" s="4" t="s">
        <v>12</v>
      </c>
      <c r="M428" s="4">
        <v>8802805</v>
      </c>
      <c r="N428" s="4">
        <v>9175614</v>
      </c>
      <c r="O428" s="4">
        <v>3770958</v>
      </c>
      <c r="P428" s="4">
        <v>5017861</v>
      </c>
      <c r="Q428" s="4">
        <v>4157753</v>
      </c>
      <c r="R428" s="4">
        <v>1694646</v>
      </c>
      <c r="S428" s="4">
        <v>864531</v>
      </c>
      <c r="T428" s="18">
        <f t="shared" si="35"/>
        <v>2.3343683488386771</v>
      </c>
      <c r="U428" s="18">
        <f t="shared" si="36"/>
        <v>0.54686923403709009</v>
      </c>
      <c r="V428" s="18">
        <f>R428/S428</f>
        <v>1.9601911325331307</v>
      </c>
      <c r="W428" s="28">
        <f t="shared" si="37"/>
        <v>0.40758698268030835</v>
      </c>
      <c r="X428" s="20">
        <f t="shared" si="38"/>
        <v>0.18469020165843941</v>
      </c>
    </row>
    <row r="429" spans="1:24" s="3" customFormat="1" ht="11.25" customHeight="1" x14ac:dyDescent="0.2">
      <c r="A429" s="2">
        <v>9907</v>
      </c>
      <c r="B429" s="4" t="s">
        <v>19</v>
      </c>
      <c r="C429" s="4" t="s">
        <v>9</v>
      </c>
      <c r="D429" s="4">
        <v>830014450</v>
      </c>
      <c r="E429" s="4" t="s">
        <v>49</v>
      </c>
      <c r="F429" s="4" t="s">
        <v>514</v>
      </c>
      <c r="G429" s="4" t="s">
        <v>78</v>
      </c>
      <c r="H429" s="4" t="s">
        <v>10</v>
      </c>
      <c r="I429" s="4" t="s">
        <v>515</v>
      </c>
      <c r="J429" s="4" t="s">
        <v>11</v>
      </c>
      <c r="K429" s="4" t="s">
        <v>11</v>
      </c>
      <c r="L429" s="4" t="s">
        <v>12</v>
      </c>
      <c r="M429" s="4">
        <v>22289453</v>
      </c>
      <c r="N429" s="4">
        <v>25879505</v>
      </c>
      <c r="O429" s="4">
        <v>774590</v>
      </c>
      <c r="P429" s="4">
        <v>14272631</v>
      </c>
      <c r="Q429" s="4">
        <v>11606874</v>
      </c>
      <c r="R429" s="4">
        <v>4768876</v>
      </c>
      <c r="S429" s="4">
        <v>2033013</v>
      </c>
      <c r="T429" s="18">
        <f t="shared" si="35"/>
        <v>28.775807846731819</v>
      </c>
      <c r="U429" s="18">
        <f t="shared" si="36"/>
        <v>0.55150324552189078</v>
      </c>
      <c r="V429" s="18">
        <f>R429/S429</f>
        <v>2.3457183992428972</v>
      </c>
      <c r="W429" s="28">
        <f t="shared" si="37"/>
        <v>0.41086652616371988</v>
      </c>
      <c r="X429" s="20">
        <f t="shared" si="38"/>
        <v>0.18427230350812351</v>
      </c>
    </row>
    <row r="430" spans="1:24" s="3" customFormat="1" ht="11.25" customHeight="1" x14ac:dyDescent="0.2">
      <c r="A430" s="2">
        <v>31903</v>
      </c>
      <c r="B430" s="4" t="s">
        <v>19</v>
      </c>
      <c r="C430" s="4" t="s">
        <v>9</v>
      </c>
      <c r="D430" s="4">
        <v>900448208</v>
      </c>
      <c r="E430" s="4" t="s">
        <v>49</v>
      </c>
      <c r="F430" s="4" t="s">
        <v>988</v>
      </c>
      <c r="G430" s="4" t="s">
        <v>74</v>
      </c>
      <c r="H430" s="4" t="s">
        <v>10</v>
      </c>
      <c r="I430" s="4" t="s">
        <v>989</v>
      </c>
      <c r="J430" s="4" t="s">
        <v>11</v>
      </c>
      <c r="K430" s="4" t="s">
        <v>11</v>
      </c>
      <c r="L430" s="4" t="s">
        <v>12</v>
      </c>
      <c r="M430" s="4">
        <v>48525282</v>
      </c>
      <c r="N430" s="4">
        <v>51455788</v>
      </c>
      <c r="O430" s="4">
        <v>1484025</v>
      </c>
      <c r="P430" s="4">
        <v>34456352</v>
      </c>
      <c r="Q430" s="4">
        <v>16999436</v>
      </c>
      <c r="R430" s="4">
        <v>6990555</v>
      </c>
      <c r="S430" s="4">
        <v>2644595</v>
      </c>
      <c r="T430" s="18">
        <f t="shared" si="35"/>
        <v>32.698426239450143</v>
      </c>
      <c r="U430" s="18">
        <f t="shared" si="36"/>
        <v>0.66963024645546187</v>
      </c>
      <c r="V430" s="18">
        <f>R430/S430</f>
        <v>2.6433366923857906</v>
      </c>
      <c r="W430" s="28">
        <f t="shared" si="37"/>
        <v>0.41122276056688001</v>
      </c>
      <c r="X430" s="20">
        <f t="shared" si="38"/>
        <v>0.13585556206038474</v>
      </c>
    </row>
    <row r="431" spans="1:24" s="3" customFormat="1" ht="11.25" customHeight="1" x14ac:dyDescent="0.2">
      <c r="A431" s="2">
        <v>11583</v>
      </c>
      <c r="B431" s="4" t="s">
        <v>19</v>
      </c>
      <c r="C431" s="4" t="s">
        <v>9</v>
      </c>
      <c r="D431" s="4">
        <v>830071701</v>
      </c>
      <c r="E431" s="4" t="s">
        <v>49</v>
      </c>
      <c r="F431" s="4" t="s">
        <v>568</v>
      </c>
      <c r="G431" s="4" t="s">
        <v>74</v>
      </c>
      <c r="H431" s="4" t="s">
        <v>10</v>
      </c>
      <c r="I431" s="4" t="s">
        <v>569</v>
      </c>
      <c r="J431" s="4" t="s">
        <v>11</v>
      </c>
      <c r="K431" s="4" t="s">
        <v>11</v>
      </c>
      <c r="L431" s="4" t="s">
        <v>12</v>
      </c>
      <c r="M431" s="4">
        <v>10488711</v>
      </c>
      <c r="N431" s="4">
        <v>12766986</v>
      </c>
      <c r="O431" s="4">
        <v>733836</v>
      </c>
      <c r="P431" s="4">
        <v>5638691</v>
      </c>
      <c r="Q431" s="4">
        <v>7128295</v>
      </c>
      <c r="R431" s="4">
        <v>2941540</v>
      </c>
      <c r="S431" s="4">
        <v>404704</v>
      </c>
      <c r="T431" s="18">
        <f t="shared" si="35"/>
        <v>14.292990531944467</v>
      </c>
      <c r="U431" s="18">
        <f t="shared" si="36"/>
        <v>0.44166187696923925</v>
      </c>
      <c r="V431" s="18">
        <f>R431/S431</f>
        <v>7.268373922669408</v>
      </c>
      <c r="W431" s="28">
        <f t="shared" si="37"/>
        <v>0.412656883588572</v>
      </c>
      <c r="X431" s="20">
        <f t="shared" si="38"/>
        <v>0.23040206983856645</v>
      </c>
    </row>
    <row r="432" spans="1:24" s="3" customFormat="1" ht="11.25" customHeight="1" x14ac:dyDescent="0.2">
      <c r="A432" s="2">
        <v>4175</v>
      </c>
      <c r="B432" s="4" t="s">
        <v>21</v>
      </c>
      <c r="C432" s="4" t="s">
        <v>9</v>
      </c>
      <c r="D432" s="4">
        <v>900430151</v>
      </c>
      <c r="E432" s="4" t="s">
        <v>49</v>
      </c>
      <c r="F432" s="4" t="s">
        <v>219</v>
      </c>
      <c r="G432" s="4" t="s">
        <v>74</v>
      </c>
      <c r="H432" s="4" t="s">
        <v>10</v>
      </c>
      <c r="I432" s="4" t="s">
        <v>220</v>
      </c>
      <c r="J432" s="4" t="s">
        <v>11</v>
      </c>
      <c r="K432" s="4" t="s">
        <v>11</v>
      </c>
      <c r="L432" s="4" t="s">
        <v>12</v>
      </c>
      <c r="M432" s="4">
        <v>63797046</v>
      </c>
      <c r="N432" s="4">
        <v>112882796</v>
      </c>
      <c r="O432" s="4">
        <v>38433258</v>
      </c>
      <c r="P432" s="4">
        <v>38433258</v>
      </c>
      <c r="Q432" s="4">
        <v>74449538</v>
      </c>
      <c r="R432" s="4">
        <v>30772404</v>
      </c>
      <c r="S432" s="4">
        <v>9519162</v>
      </c>
      <c r="T432" s="18">
        <f t="shared" si="35"/>
        <v>1.6599437393519956</v>
      </c>
      <c r="U432" s="18">
        <f t="shared" si="36"/>
        <v>0.34047046460472152</v>
      </c>
      <c r="V432" s="18">
        <f>R432/S432</f>
        <v>3.2326799354817157</v>
      </c>
      <c r="W432" s="28">
        <f t="shared" si="37"/>
        <v>0.41333237017535285</v>
      </c>
      <c r="X432" s="20">
        <f t="shared" si="38"/>
        <v>0.27260490606557974</v>
      </c>
    </row>
    <row r="433" spans="1:24" s="3" customFormat="1" ht="11.25" customHeight="1" x14ac:dyDescent="0.2">
      <c r="A433" s="2">
        <v>1623</v>
      </c>
      <c r="B433" s="4" t="s">
        <v>21</v>
      </c>
      <c r="C433" s="4" t="s">
        <v>9</v>
      </c>
      <c r="D433" s="4">
        <v>830091939</v>
      </c>
      <c r="E433" s="4" t="s">
        <v>49</v>
      </c>
      <c r="F433" s="4" t="s">
        <v>125</v>
      </c>
      <c r="G433" s="4" t="s">
        <v>126</v>
      </c>
      <c r="H433" s="4" t="s">
        <v>10</v>
      </c>
      <c r="I433" s="4" t="s">
        <v>127</v>
      </c>
      <c r="J433" s="4" t="s">
        <v>11</v>
      </c>
      <c r="K433" s="4" t="s">
        <v>11</v>
      </c>
      <c r="L433" s="4" t="s">
        <v>12</v>
      </c>
      <c r="M433" s="4">
        <v>25363233</v>
      </c>
      <c r="N433" s="4">
        <v>36628125</v>
      </c>
      <c r="O433" s="4">
        <v>11989761</v>
      </c>
      <c r="P433" s="4">
        <v>13771430</v>
      </c>
      <c r="Q433" s="4">
        <v>22856695</v>
      </c>
      <c r="R433" s="4">
        <v>9512016</v>
      </c>
      <c r="S433" s="4"/>
      <c r="T433" s="18">
        <f t="shared" si="35"/>
        <v>2.1154077216384879</v>
      </c>
      <c r="U433" s="18">
        <f t="shared" si="36"/>
        <v>0.37597966043852915</v>
      </c>
      <c r="V433" s="18"/>
      <c r="W433" s="28">
        <f t="shared" si="37"/>
        <v>0.41615885411254777</v>
      </c>
      <c r="X433" s="20">
        <f t="shared" si="38"/>
        <v>0.25969158945482468</v>
      </c>
    </row>
    <row r="434" spans="1:24" s="3" customFormat="1" ht="11.25" customHeight="1" x14ac:dyDescent="0.2">
      <c r="A434" s="2">
        <v>3119</v>
      </c>
      <c r="B434" s="4" t="s">
        <v>19</v>
      </c>
      <c r="C434" s="4" t="s">
        <v>9</v>
      </c>
      <c r="D434" s="4">
        <v>800172957</v>
      </c>
      <c r="E434" s="4" t="s">
        <v>49</v>
      </c>
      <c r="F434" s="4" t="s">
        <v>366</v>
      </c>
      <c r="G434" s="4" t="s">
        <v>78</v>
      </c>
      <c r="H434" s="4" t="s">
        <v>10</v>
      </c>
      <c r="I434" s="4" t="s">
        <v>367</v>
      </c>
      <c r="J434" s="4" t="s">
        <v>368</v>
      </c>
      <c r="K434" s="4" t="s">
        <v>369</v>
      </c>
      <c r="L434" s="4" t="s">
        <v>12</v>
      </c>
      <c r="M434" s="4">
        <v>6487916</v>
      </c>
      <c r="N434" s="4">
        <v>9137743</v>
      </c>
      <c r="O434" s="4">
        <v>2375210</v>
      </c>
      <c r="P434" s="4">
        <v>2477954</v>
      </c>
      <c r="Q434" s="4">
        <v>6659789</v>
      </c>
      <c r="R434" s="4">
        <v>2787510</v>
      </c>
      <c r="S434" s="4">
        <v>93200</v>
      </c>
      <c r="T434" s="18">
        <f t="shared" si="35"/>
        <v>2.7315125820453772</v>
      </c>
      <c r="U434" s="18">
        <f t="shared" si="36"/>
        <v>0.27117790465326064</v>
      </c>
      <c r="V434" s="18">
        <f>R434/S434</f>
        <v>29.908905579399143</v>
      </c>
      <c r="W434" s="28">
        <f t="shared" si="37"/>
        <v>0.41855830567605068</v>
      </c>
      <c r="X434" s="20">
        <f t="shared" si="38"/>
        <v>0.3050545413676003</v>
      </c>
    </row>
    <row r="435" spans="1:24" s="3" customFormat="1" ht="11.25" customHeight="1" x14ac:dyDescent="0.2">
      <c r="A435" s="2">
        <v>2739</v>
      </c>
      <c r="B435" s="4" t="s">
        <v>21</v>
      </c>
      <c r="C435" s="4" t="s">
        <v>9</v>
      </c>
      <c r="D435" s="4">
        <v>890900769</v>
      </c>
      <c r="E435" s="4" t="s">
        <v>49</v>
      </c>
      <c r="F435" s="4" t="s">
        <v>183</v>
      </c>
      <c r="G435" s="4" t="s">
        <v>74</v>
      </c>
      <c r="H435" s="4" t="s">
        <v>75</v>
      </c>
      <c r="I435" s="4" t="s">
        <v>184</v>
      </c>
      <c r="J435" s="4" t="s">
        <v>13</v>
      </c>
      <c r="K435" s="4" t="s">
        <v>185</v>
      </c>
      <c r="L435" s="4" t="s">
        <v>12</v>
      </c>
      <c r="M435" s="4">
        <v>39476379</v>
      </c>
      <c r="N435" s="4">
        <v>51008708</v>
      </c>
      <c r="O435" s="4">
        <v>20566026</v>
      </c>
      <c r="P435" s="4">
        <v>22289573</v>
      </c>
      <c r="Q435" s="4">
        <v>28719135</v>
      </c>
      <c r="R435" s="4">
        <v>12025887</v>
      </c>
      <c r="S435" s="4"/>
      <c r="T435" s="18">
        <f t="shared" si="35"/>
        <v>1.9194947531428774</v>
      </c>
      <c r="U435" s="18">
        <f t="shared" si="36"/>
        <v>0.4369758394978363</v>
      </c>
      <c r="V435" s="18"/>
      <c r="W435" s="28">
        <f t="shared" si="37"/>
        <v>0.41874126779932613</v>
      </c>
      <c r="X435" s="20">
        <f t="shared" si="38"/>
        <v>0.23576145077032729</v>
      </c>
    </row>
    <row r="436" spans="1:24" s="3" customFormat="1" ht="11.25" customHeight="1" x14ac:dyDescent="0.2">
      <c r="A436" s="2">
        <v>3061</v>
      </c>
      <c r="B436" s="4" t="s">
        <v>21</v>
      </c>
      <c r="C436" s="4" t="s">
        <v>9</v>
      </c>
      <c r="D436" s="4">
        <v>900049818</v>
      </c>
      <c r="E436" s="4" t="s">
        <v>49</v>
      </c>
      <c r="F436" s="4" t="s">
        <v>192</v>
      </c>
      <c r="G436" s="4" t="s">
        <v>74</v>
      </c>
      <c r="H436" s="4" t="s">
        <v>10</v>
      </c>
      <c r="I436" s="4" t="s">
        <v>193</v>
      </c>
      <c r="J436" s="4" t="s">
        <v>23</v>
      </c>
      <c r="K436" s="4" t="s">
        <v>194</v>
      </c>
      <c r="L436" s="4" t="s">
        <v>12</v>
      </c>
      <c r="M436" s="4">
        <v>34207149</v>
      </c>
      <c r="N436" s="4">
        <v>40761491</v>
      </c>
      <c r="O436" s="4">
        <v>15500862</v>
      </c>
      <c r="P436" s="4">
        <v>15597080</v>
      </c>
      <c r="Q436" s="4">
        <v>25164411</v>
      </c>
      <c r="R436" s="4">
        <v>10550456</v>
      </c>
      <c r="S436" s="4">
        <v>106672</v>
      </c>
      <c r="T436" s="18">
        <f t="shared" si="35"/>
        <v>2.2067901127047</v>
      </c>
      <c r="U436" s="18">
        <f t="shared" si="36"/>
        <v>0.38264252894968931</v>
      </c>
      <c r="V436" s="18">
        <f>R436/S436</f>
        <v>98.90557972101395</v>
      </c>
      <c r="W436" s="28">
        <f t="shared" si="37"/>
        <v>0.41926099522059151</v>
      </c>
      <c r="X436" s="20">
        <f t="shared" si="38"/>
        <v>0.25883390771942077</v>
      </c>
    </row>
    <row r="437" spans="1:24" s="3" customFormat="1" ht="11.25" customHeight="1" x14ac:dyDescent="0.2">
      <c r="A437" s="2">
        <v>22163</v>
      </c>
      <c r="B437" s="4" t="s">
        <v>19</v>
      </c>
      <c r="C437" s="4" t="s">
        <v>9</v>
      </c>
      <c r="D437" s="4">
        <v>900079249</v>
      </c>
      <c r="E437" s="4" t="s">
        <v>49</v>
      </c>
      <c r="F437" s="4" t="s">
        <v>777</v>
      </c>
      <c r="G437" s="4" t="s">
        <v>78</v>
      </c>
      <c r="H437" s="4" t="s">
        <v>14</v>
      </c>
      <c r="I437" s="4" t="s">
        <v>778</v>
      </c>
      <c r="J437" s="4" t="s">
        <v>11</v>
      </c>
      <c r="K437" s="4" t="s">
        <v>11</v>
      </c>
      <c r="L437" s="4" t="s">
        <v>12</v>
      </c>
      <c r="M437" s="4">
        <v>3855955</v>
      </c>
      <c r="N437" s="4">
        <v>7718735</v>
      </c>
      <c r="O437" s="4">
        <v>731046</v>
      </c>
      <c r="P437" s="4">
        <v>3964627</v>
      </c>
      <c r="Q437" s="4">
        <v>3754108</v>
      </c>
      <c r="R437" s="4">
        <v>1580650</v>
      </c>
      <c r="S437" s="4">
        <v>382953</v>
      </c>
      <c r="T437" s="18">
        <f t="shared" si="35"/>
        <v>5.2745723251341232</v>
      </c>
      <c r="U437" s="18">
        <f t="shared" si="36"/>
        <v>0.51363688480042391</v>
      </c>
      <c r="V437" s="18">
        <f>R437/S437</f>
        <v>4.1275300102101307</v>
      </c>
      <c r="W437" s="28">
        <f t="shared" si="37"/>
        <v>0.42104542543794693</v>
      </c>
      <c r="X437" s="20">
        <f t="shared" si="38"/>
        <v>0.20478096475653071</v>
      </c>
    </row>
    <row r="438" spans="1:24" s="3" customFormat="1" ht="11.25" customHeight="1" x14ac:dyDescent="0.2">
      <c r="A438" s="2">
        <v>5519</v>
      </c>
      <c r="B438" s="4" t="s">
        <v>21</v>
      </c>
      <c r="C438" s="4" t="s">
        <v>9</v>
      </c>
      <c r="D438" s="4">
        <v>901161466</v>
      </c>
      <c r="E438" s="4" t="s">
        <v>49</v>
      </c>
      <c r="F438" s="4" t="s">
        <v>264</v>
      </c>
      <c r="G438" s="4" t="s">
        <v>78</v>
      </c>
      <c r="H438" s="4" t="s">
        <v>10</v>
      </c>
      <c r="I438" s="4" t="s">
        <v>265</v>
      </c>
      <c r="J438" s="4" t="s">
        <v>11</v>
      </c>
      <c r="K438" s="4" t="s">
        <v>11</v>
      </c>
      <c r="L438" s="4" t="s">
        <v>12</v>
      </c>
      <c r="M438" s="4">
        <v>29610932</v>
      </c>
      <c r="N438" s="4">
        <v>89342461</v>
      </c>
      <c r="O438" s="4">
        <v>25028048</v>
      </c>
      <c r="P438" s="4">
        <v>75915659</v>
      </c>
      <c r="Q438" s="4">
        <v>13426802</v>
      </c>
      <c r="R438" s="4">
        <v>5703821</v>
      </c>
      <c r="S438" s="4"/>
      <c r="T438" s="18">
        <f t="shared" si="35"/>
        <v>1.1831099253125934</v>
      </c>
      <c r="U438" s="18">
        <f t="shared" si="36"/>
        <v>0.84971533300386703</v>
      </c>
      <c r="V438" s="18"/>
      <c r="W438" s="28">
        <f t="shared" si="37"/>
        <v>0.42480860297187673</v>
      </c>
      <c r="X438" s="20">
        <f t="shared" si="38"/>
        <v>6.3842219434720973E-2</v>
      </c>
    </row>
    <row r="439" spans="1:24" s="3" customFormat="1" ht="11.25" customHeight="1" x14ac:dyDescent="0.2">
      <c r="A439" s="2">
        <v>31459</v>
      </c>
      <c r="B439" s="4" t="s">
        <v>19</v>
      </c>
      <c r="C439" s="4" t="s">
        <v>9</v>
      </c>
      <c r="D439" s="4">
        <v>900433389</v>
      </c>
      <c r="E439" s="4" t="s">
        <v>49</v>
      </c>
      <c r="F439" s="4" t="s">
        <v>974</v>
      </c>
      <c r="G439" s="4" t="s">
        <v>78</v>
      </c>
      <c r="H439" s="4" t="s">
        <v>10</v>
      </c>
      <c r="I439" s="4" t="s">
        <v>975</v>
      </c>
      <c r="J439" s="4" t="s">
        <v>11</v>
      </c>
      <c r="K439" s="4" t="s">
        <v>11</v>
      </c>
      <c r="L439" s="4" t="s">
        <v>12</v>
      </c>
      <c r="M439" s="4">
        <v>1664547</v>
      </c>
      <c r="N439" s="4">
        <v>1786605</v>
      </c>
      <c r="O439" s="4">
        <v>2057884</v>
      </c>
      <c r="P439" s="4">
        <v>695428</v>
      </c>
      <c r="Q439" s="4">
        <v>1091177</v>
      </c>
      <c r="R439" s="4">
        <v>463599</v>
      </c>
      <c r="S439" s="4">
        <v>21270</v>
      </c>
      <c r="T439" s="18">
        <f t="shared" si="35"/>
        <v>0.80886337616697535</v>
      </c>
      <c r="U439" s="18">
        <f t="shared" si="36"/>
        <v>0.38924552433246296</v>
      </c>
      <c r="V439" s="18">
        <f>R439/S439</f>
        <v>21.795909732016923</v>
      </c>
      <c r="W439" s="28">
        <f t="shared" si="37"/>
        <v>0.42486141111845283</v>
      </c>
      <c r="X439" s="20">
        <f t="shared" si="38"/>
        <v>0.25948600837902053</v>
      </c>
    </row>
    <row r="440" spans="1:24" s="3" customFormat="1" ht="11.25" customHeight="1" x14ac:dyDescent="0.2">
      <c r="A440" s="2">
        <v>9577</v>
      </c>
      <c r="B440" s="4" t="s">
        <v>19</v>
      </c>
      <c r="C440" s="4" t="s">
        <v>9</v>
      </c>
      <c r="D440" s="4">
        <v>830001241</v>
      </c>
      <c r="E440" s="4" t="s">
        <v>49</v>
      </c>
      <c r="F440" s="4" t="s">
        <v>496</v>
      </c>
      <c r="G440" s="4" t="s">
        <v>78</v>
      </c>
      <c r="H440" s="4" t="s">
        <v>75</v>
      </c>
      <c r="I440" s="4" t="s">
        <v>497</v>
      </c>
      <c r="J440" s="4" t="s">
        <v>23</v>
      </c>
      <c r="K440" s="4" t="s">
        <v>136</v>
      </c>
      <c r="L440" s="4" t="s">
        <v>12</v>
      </c>
      <c r="M440" s="4">
        <v>23351971</v>
      </c>
      <c r="N440" s="4">
        <v>30833735</v>
      </c>
      <c r="O440" s="4">
        <v>2057884</v>
      </c>
      <c r="P440" s="4">
        <v>6858625</v>
      </c>
      <c r="Q440" s="4">
        <v>23975110</v>
      </c>
      <c r="R440" s="4">
        <v>10245428</v>
      </c>
      <c r="S440" s="4">
        <v>468067</v>
      </c>
      <c r="T440" s="18">
        <f t="shared" si="35"/>
        <v>11.34756429419734</v>
      </c>
      <c r="U440" s="18">
        <f t="shared" si="36"/>
        <v>0.22243899417310292</v>
      </c>
      <c r="V440" s="18">
        <f>R440/S440</f>
        <v>21.888806517015727</v>
      </c>
      <c r="W440" s="28">
        <f t="shared" si="37"/>
        <v>0.42733601639366825</v>
      </c>
      <c r="X440" s="20">
        <f t="shared" si="38"/>
        <v>0.33227982273312007</v>
      </c>
    </row>
    <row r="441" spans="1:24" s="3" customFormat="1" ht="11.25" customHeight="1" x14ac:dyDescent="0.2">
      <c r="A441" s="2">
        <v>9585</v>
      </c>
      <c r="B441" s="4" t="s">
        <v>19</v>
      </c>
      <c r="C441" s="4" t="s">
        <v>9</v>
      </c>
      <c r="D441" s="4">
        <v>830001362</v>
      </c>
      <c r="E441" s="4" t="s">
        <v>49</v>
      </c>
      <c r="F441" s="4" t="s">
        <v>498</v>
      </c>
      <c r="G441" s="4" t="s">
        <v>74</v>
      </c>
      <c r="H441" s="4" t="s">
        <v>10</v>
      </c>
      <c r="I441" s="4" t="s">
        <v>499</v>
      </c>
      <c r="J441" s="4" t="s">
        <v>11</v>
      </c>
      <c r="K441" s="4" t="s">
        <v>11</v>
      </c>
      <c r="L441" s="4" t="s">
        <v>12</v>
      </c>
      <c r="M441" s="4">
        <v>16026233</v>
      </c>
      <c r="N441" s="4">
        <v>16387692</v>
      </c>
      <c r="O441" s="4">
        <v>97578</v>
      </c>
      <c r="P441" s="4">
        <v>8090915</v>
      </c>
      <c r="Q441" s="4">
        <v>8296777</v>
      </c>
      <c r="R441" s="4">
        <v>3601790</v>
      </c>
      <c r="S441" s="4">
        <v>406376</v>
      </c>
      <c r="T441" s="18">
        <f t="shared" si="35"/>
        <v>164.24022833015638</v>
      </c>
      <c r="U441" s="18">
        <f t="shared" si="36"/>
        <v>0.49371900570257238</v>
      </c>
      <c r="V441" s="18">
        <f>R441/S441</f>
        <v>8.8631956611610914</v>
      </c>
      <c r="W441" s="28">
        <f t="shared" si="37"/>
        <v>0.43411917663931426</v>
      </c>
      <c r="X441" s="20">
        <f t="shared" si="38"/>
        <v>0.21978628839253264</v>
      </c>
    </row>
    <row r="442" spans="1:24" s="3" customFormat="1" ht="11.25" customHeight="1" x14ac:dyDescent="0.2">
      <c r="A442" s="2">
        <v>33747</v>
      </c>
      <c r="B442" s="4" t="s">
        <v>19</v>
      </c>
      <c r="C442" s="4" t="s">
        <v>9</v>
      </c>
      <c r="D442" s="4">
        <v>900519726</v>
      </c>
      <c r="E442" s="4" t="s">
        <v>49</v>
      </c>
      <c r="F442" s="4" t="s">
        <v>1016</v>
      </c>
      <c r="G442" s="4" t="s">
        <v>78</v>
      </c>
      <c r="H442" s="4" t="s">
        <v>105</v>
      </c>
      <c r="I442" s="4" t="s">
        <v>1017</v>
      </c>
      <c r="J442" s="4" t="s">
        <v>11</v>
      </c>
      <c r="K442" s="4" t="s">
        <v>11</v>
      </c>
      <c r="L442" s="4" t="s">
        <v>12</v>
      </c>
      <c r="M442" s="4">
        <v>7168367</v>
      </c>
      <c r="N442" s="4">
        <v>7333502</v>
      </c>
      <c r="O442" s="4">
        <v>1484025</v>
      </c>
      <c r="P442" s="4">
        <v>2552496</v>
      </c>
      <c r="Q442" s="4">
        <v>4781006</v>
      </c>
      <c r="R442" s="4">
        <v>2077494</v>
      </c>
      <c r="S442" s="4"/>
      <c r="T442" s="18">
        <f t="shared" si="35"/>
        <v>4.8303546099290777</v>
      </c>
      <c r="U442" s="18">
        <f t="shared" si="36"/>
        <v>0.34805963099212356</v>
      </c>
      <c r="V442" s="18"/>
      <c r="W442" s="28">
        <f t="shared" si="37"/>
        <v>0.43453072428689693</v>
      </c>
      <c r="X442" s="20">
        <f t="shared" si="38"/>
        <v>0.28328812073685944</v>
      </c>
    </row>
    <row r="443" spans="1:24" s="3" customFormat="1" ht="11.25" customHeight="1" x14ac:dyDescent="0.2">
      <c r="A443" s="2">
        <v>1405</v>
      </c>
      <c r="B443" s="4" t="s">
        <v>28</v>
      </c>
      <c r="C443" s="4" t="s">
        <v>9</v>
      </c>
      <c r="D443" s="4">
        <v>832003079</v>
      </c>
      <c r="E443" s="4" t="s">
        <v>49</v>
      </c>
      <c r="F443" s="4" t="s">
        <v>1120</v>
      </c>
      <c r="G443" s="4" t="s">
        <v>74</v>
      </c>
      <c r="H443" s="4" t="s">
        <v>10</v>
      </c>
      <c r="I443" s="4" t="s">
        <v>1121</v>
      </c>
      <c r="J443" s="4" t="s">
        <v>11</v>
      </c>
      <c r="K443" s="4" t="s">
        <v>11</v>
      </c>
      <c r="L443" s="4" t="s">
        <v>12</v>
      </c>
      <c r="M443" s="4">
        <v>18912185</v>
      </c>
      <c r="N443" s="4">
        <v>22747772</v>
      </c>
      <c r="O443" s="4">
        <v>11267134</v>
      </c>
      <c r="P443" s="4">
        <v>12163744</v>
      </c>
      <c r="Q443" s="4">
        <v>10584028</v>
      </c>
      <c r="R443" s="4">
        <v>4612150</v>
      </c>
      <c r="S443" s="4">
        <v>96926</v>
      </c>
      <c r="T443" s="18">
        <f t="shared" si="35"/>
        <v>1.6785266776804111</v>
      </c>
      <c r="U443" s="18">
        <f t="shared" si="36"/>
        <v>0.53472243347612236</v>
      </c>
      <c r="V443" s="18">
        <f t="shared" ref="V443:V469" si="40">R443/S443</f>
        <v>47.584239522935022</v>
      </c>
      <c r="W443" s="28">
        <f t="shared" si="37"/>
        <v>0.43576509812710246</v>
      </c>
      <c r="X443" s="20">
        <f t="shared" si="38"/>
        <v>0.20275172443261696</v>
      </c>
    </row>
    <row r="444" spans="1:24" s="3" customFormat="1" ht="11.25" customHeight="1" x14ac:dyDescent="0.2">
      <c r="A444" s="2">
        <v>39403</v>
      </c>
      <c r="B444" s="4" t="s">
        <v>19</v>
      </c>
      <c r="C444" s="4" t="s">
        <v>9</v>
      </c>
      <c r="D444" s="4">
        <v>900935511</v>
      </c>
      <c r="E444" s="4" t="s">
        <v>49</v>
      </c>
      <c r="F444" s="4" t="s">
        <v>1091</v>
      </c>
      <c r="G444" s="4" t="s">
        <v>74</v>
      </c>
      <c r="H444" s="4" t="s">
        <v>10</v>
      </c>
      <c r="I444" s="4" t="s">
        <v>1092</v>
      </c>
      <c r="J444" s="4" t="s">
        <v>11</v>
      </c>
      <c r="K444" s="4" t="s">
        <v>11</v>
      </c>
      <c r="L444" s="4" t="s">
        <v>12</v>
      </c>
      <c r="M444" s="4">
        <v>4807313</v>
      </c>
      <c r="N444" s="4">
        <v>4947452</v>
      </c>
      <c r="O444" s="4">
        <v>20892440</v>
      </c>
      <c r="P444" s="4">
        <v>3035911</v>
      </c>
      <c r="Q444" s="4">
        <v>1911541</v>
      </c>
      <c r="R444" s="4">
        <v>833013</v>
      </c>
      <c r="S444" s="4">
        <v>333479</v>
      </c>
      <c r="T444" s="18">
        <f t="shared" si="35"/>
        <v>0.23009820777276374</v>
      </c>
      <c r="U444" s="18">
        <f t="shared" si="36"/>
        <v>0.61363121865558268</v>
      </c>
      <c r="V444" s="18">
        <f t="shared" si="40"/>
        <v>2.4979473969875166</v>
      </c>
      <c r="W444" s="28">
        <f t="shared" si="37"/>
        <v>0.43578086998918675</v>
      </c>
      <c r="X444" s="20">
        <f t="shared" si="38"/>
        <v>0.16837212367093202</v>
      </c>
    </row>
    <row r="445" spans="1:24" s="3" customFormat="1" ht="11.25" customHeight="1" x14ac:dyDescent="0.2">
      <c r="A445" s="2">
        <v>23835</v>
      </c>
      <c r="B445" s="4" t="s">
        <v>19</v>
      </c>
      <c r="C445" s="4" t="s">
        <v>9</v>
      </c>
      <c r="D445" s="4">
        <v>900147252</v>
      </c>
      <c r="E445" s="4" t="s">
        <v>49</v>
      </c>
      <c r="F445" s="4" t="s">
        <v>816</v>
      </c>
      <c r="G445" s="4" t="s">
        <v>74</v>
      </c>
      <c r="H445" s="4" t="s">
        <v>10</v>
      </c>
      <c r="I445" s="4" t="s">
        <v>817</v>
      </c>
      <c r="J445" s="4" t="s">
        <v>11</v>
      </c>
      <c r="K445" s="4" t="s">
        <v>11</v>
      </c>
      <c r="L445" s="4" t="s">
        <v>12</v>
      </c>
      <c r="M445" s="4">
        <v>12355594</v>
      </c>
      <c r="N445" s="4">
        <v>14029892</v>
      </c>
      <c r="O445" s="4">
        <v>699098</v>
      </c>
      <c r="P445" s="4">
        <v>6380236</v>
      </c>
      <c r="Q445" s="4">
        <v>7649656</v>
      </c>
      <c r="R445" s="4">
        <v>3365246</v>
      </c>
      <c r="S445" s="4">
        <v>797124</v>
      </c>
      <c r="T445" s="18">
        <f t="shared" si="35"/>
        <v>17.673622296158765</v>
      </c>
      <c r="U445" s="18">
        <f t="shared" si="36"/>
        <v>0.45476016493925969</v>
      </c>
      <c r="V445" s="18">
        <f t="shared" si="40"/>
        <v>4.2217346360164791</v>
      </c>
      <c r="W445" s="28">
        <f t="shared" si="37"/>
        <v>0.43992121998688566</v>
      </c>
      <c r="X445" s="20">
        <f t="shared" si="38"/>
        <v>0.23986257342536921</v>
      </c>
    </row>
    <row r="446" spans="1:24" s="3" customFormat="1" ht="11.25" customHeight="1" x14ac:dyDescent="0.2">
      <c r="A446" s="2">
        <v>2251</v>
      </c>
      <c r="B446" s="4" t="s">
        <v>21</v>
      </c>
      <c r="C446" s="4" t="s">
        <v>9</v>
      </c>
      <c r="D446" s="4">
        <v>860070698</v>
      </c>
      <c r="E446" s="4" t="s">
        <v>49</v>
      </c>
      <c r="F446" s="4" t="s">
        <v>155</v>
      </c>
      <c r="G446" s="4" t="s">
        <v>74</v>
      </c>
      <c r="H446" s="4" t="s">
        <v>10</v>
      </c>
      <c r="I446" s="4" t="s">
        <v>156</v>
      </c>
      <c r="J446" s="4" t="s">
        <v>11</v>
      </c>
      <c r="K446" s="4" t="s">
        <v>11</v>
      </c>
      <c r="L446" s="4" t="s">
        <v>12</v>
      </c>
      <c r="M446" s="4">
        <v>106624682</v>
      </c>
      <c r="N446" s="4">
        <v>151746086</v>
      </c>
      <c r="O446" s="4">
        <v>68914356</v>
      </c>
      <c r="P446" s="4">
        <v>71356991</v>
      </c>
      <c r="Q446" s="4">
        <v>80389095</v>
      </c>
      <c r="R446" s="4">
        <v>35862586</v>
      </c>
      <c r="S446" s="4">
        <v>78274777</v>
      </c>
      <c r="T446" s="18">
        <f t="shared" si="35"/>
        <v>1.5472056649560797</v>
      </c>
      <c r="U446" s="18">
        <f t="shared" si="36"/>
        <v>0.47023941691649301</v>
      </c>
      <c r="V446" s="18">
        <f t="shared" si="40"/>
        <v>0.45816273612635139</v>
      </c>
      <c r="W446" s="28">
        <f t="shared" si="37"/>
        <v>0.44611257285580835</v>
      </c>
      <c r="X446" s="20">
        <f t="shared" si="38"/>
        <v>0.23633285671697654</v>
      </c>
    </row>
    <row r="447" spans="1:24" s="3" customFormat="1" ht="11.25" customHeight="1" x14ac:dyDescent="0.2">
      <c r="A447" s="2">
        <v>17</v>
      </c>
      <c r="B447" s="4" t="s">
        <v>24</v>
      </c>
      <c r="C447" s="4" t="s">
        <v>9</v>
      </c>
      <c r="D447" s="4">
        <v>800002482</v>
      </c>
      <c r="E447" s="4" t="s">
        <v>49</v>
      </c>
      <c r="F447" s="4" t="s">
        <v>278</v>
      </c>
      <c r="G447" s="4" t="s">
        <v>74</v>
      </c>
      <c r="H447" s="4" t="s">
        <v>10</v>
      </c>
      <c r="I447" s="4" t="s">
        <v>279</v>
      </c>
      <c r="J447" s="4" t="s">
        <v>13</v>
      </c>
      <c r="K447" s="4" t="s">
        <v>103</v>
      </c>
      <c r="L447" s="4" t="s">
        <v>12</v>
      </c>
      <c r="M447" s="4">
        <v>66355841</v>
      </c>
      <c r="N447" s="4">
        <v>74694737</v>
      </c>
      <c r="O447" s="4">
        <v>39456658</v>
      </c>
      <c r="P447" s="4">
        <v>43214271</v>
      </c>
      <c r="Q447" s="4">
        <v>31480466</v>
      </c>
      <c r="R447" s="4">
        <v>14217289</v>
      </c>
      <c r="S447" s="4">
        <v>3738230</v>
      </c>
      <c r="T447" s="18">
        <f t="shared" si="35"/>
        <v>1.6817400247126859</v>
      </c>
      <c r="U447" s="18">
        <f t="shared" si="36"/>
        <v>0.57854505866993011</v>
      </c>
      <c r="V447" s="18">
        <f t="shared" si="40"/>
        <v>3.8032140879507148</v>
      </c>
      <c r="W447" s="28">
        <f t="shared" si="37"/>
        <v>0.45162257127959921</v>
      </c>
      <c r="X447" s="20">
        <f t="shared" si="38"/>
        <v>0.19033856428197879</v>
      </c>
    </row>
    <row r="448" spans="1:24" s="3" customFormat="1" ht="11.25" customHeight="1" x14ac:dyDescent="0.2">
      <c r="A448" s="2">
        <v>11347</v>
      </c>
      <c r="B448" s="4" t="s">
        <v>19</v>
      </c>
      <c r="C448" s="4" t="s">
        <v>9</v>
      </c>
      <c r="D448" s="4">
        <v>830065092</v>
      </c>
      <c r="E448" s="4" t="s">
        <v>49</v>
      </c>
      <c r="F448" s="4" t="s">
        <v>556</v>
      </c>
      <c r="G448" s="4" t="s">
        <v>74</v>
      </c>
      <c r="H448" s="4" t="s">
        <v>10</v>
      </c>
      <c r="I448" s="4" t="s">
        <v>557</v>
      </c>
      <c r="J448" s="4" t="s">
        <v>11</v>
      </c>
      <c r="K448" s="4" t="s">
        <v>11</v>
      </c>
      <c r="L448" s="4" t="s">
        <v>12</v>
      </c>
      <c r="M448" s="4">
        <v>7392618</v>
      </c>
      <c r="N448" s="4">
        <v>12837557</v>
      </c>
      <c r="O448" s="4">
        <v>1730981</v>
      </c>
      <c r="P448" s="4">
        <v>6846546</v>
      </c>
      <c r="Q448" s="4">
        <v>5991011</v>
      </c>
      <c r="R448" s="4">
        <v>2721816</v>
      </c>
      <c r="S448" s="4">
        <v>1193269</v>
      </c>
      <c r="T448" s="18">
        <f t="shared" si="35"/>
        <v>4.2707678478273303</v>
      </c>
      <c r="U448" s="18">
        <f t="shared" si="36"/>
        <v>0.5333215657776631</v>
      </c>
      <c r="V448" s="18">
        <f t="shared" si="40"/>
        <v>2.2809743653777983</v>
      </c>
      <c r="W448" s="28">
        <f t="shared" si="37"/>
        <v>0.45431664204923011</v>
      </c>
      <c r="X448" s="20">
        <f t="shared" si="38"/>
        <v>0.21201977915268458</v>
      </c>
    </row>
    <row r="449" spans="1:24" s="3" customFormat="1" ht="11.25" customHeight="1" x14ac:dyDescent="0.2">
      <c r="A449" s="2">
        <v>2847</v>
      </c>
      <c r="B449" s="4" t="s">
        <v>21</v>
      </c>
      <c r="C449" s="4" t="s">
        <v>9</v>
      </c>
      <c r="D449" s="4">
        <v>890923691</v>
      </c>
      <c r="E449" s="4" t="s">
        <v>49</v>
      </c>
      <c r="F449" s="4" t="s">
        <v>186</v>
      </c>
      <c r="G449" s="4" t="s">
        <v>74</v>
      </c>
      <c r="H449" s="4" t="s">
        <v>75</v>
      </c>
      <c r="I449" s="4" t="s">
        <v>187</v>
      </c>
      <c r="J449" s="4" t="s">
        <v>11</v>
      </c>
      <c r="K449" s="4" t="s">
        <v>11</v>
      </c>
      <c r="L449" s="4" t="s">
        <v>12</v>
      </c>
      <c r="M449" s="4">
        <v>82504569</v>
      </c>
      <c r="N449" s="4">
        <v>121421779</v>
      </c>
      <c r="O449" s="4">
        <v>46758090</v>
      </c>
      <c r="P449" s="4">
        <v>93361568</v>
      </c>
      <c r="Q449" s="4">
        <v>28060211</v>
      </c>
      <c r="R449" s="4">
        <v>12968034</v>
      </c>
      <c r="S449" s="4">
        <v>225740</v>
      </c>
      <c r="T449" s="18">
        <f t="shared" si="35"/>
        <v>1.7644982718498552</v>
      </c>
      <c r="U449" s="18">
        <f t="shared" si="36"/>
        <v>0.76890298238835719</v>
      </c>
      <c r="V449" s="18">
        <f t="shared" si="40"/>
        <v>57.446770621068488</v>
      </c>
      <c r="W449" s="28">
        <f t="shared" si="37"/>
        <v>0.4621502667959268</v>
      </c>
      <c r="X449" s="20">
        <f t="shared" si="38"/>
        <v>0.10680154834496372</v>
      </c>
    </row>
    <row r="450" spans="1:24" s="3" customFormat="1" ht="11.25" customHeight="1" x14ac:dyDescent="0.2">
      <c r="A450" s="2">
        <v>24431</v>
      </c>
      <c r="B450" s="4" t="s">
        <v>19</v>
      </c>
      <c r="C450" s="4" t="s">
        <v>9</v>
      </c>
      <c r="D450" s="4">
        <v>900170399</v>
      </c>
      <c r="E450" s="4" t="s">
        <v>49</v>
      </c>
      <c r="F450" s="4" t="s">
        <v>830</v>
      </c>
      <c r="G450" s="4" t="s">
        <v>74</v>
      </c>
      <c r="H450" s="4" t="s">
        <v>10</v>
      </c>
      <c r="I450" s="4" t="s">
        <v>831</v>
      </c>
      <c r="J450" s="4" t="s">
        <v>11</v>
      </c>
      <c r="K450" s="4" t="s">
        <v>11</v>
      </c>
      <c r="L450" s="4" t="s">
        <v>12</v>
      </c>
      <c r="M450" s="4">
        <v>44557447</v>
      </c>
      <c r="N450" s="4">
        <v>46254536</v>
      </c>
      <c r="O450" s="4">
        <v>3466556</v>
      </c>
      <c r="P450" s="4">
        <v>33954968</v>
      </c>
      <c r="Q450" s="4">
        <v>12299568</v>
      </c>
      <c r="R450" s="4">
        <v>5748954</v>
      </c>
      <c r="S450" s="4">
        <v>3045722</v>
      </c>
      <c r="T450" s="18">
        <f t="shared" si="35"/>
        <v>12.853520035447286</v>
      </c>
      <c r="U450" s="18">
        <f t="shared" si="36"/>
        <v>0.73408947394910629</v>
      </c>
      <c r="V450" s="18">
        <f t="shared" si="40"/>
        <v>1.8875504724331373</v>
      </c>
      <c r="W450" s="28">
        <f t="shared" si="37"/>
        <v>0.46741105053445781</v>
      </c>
      <c r="X450" s="20">
        <f t="shared" si="38"/>
        <v>0.12428951832961853</v>
      </c>
    </row>
    <row r="451" spans="1:24" s="3" customFormat="1" ht="11.25" customHeight="1" x14ac:dyDescent="0.2">
      <c r="A451" s="2">
        <v>13529</v>
      </c>
      <c r="B451" s="4" t="s">
        <v>19</v>
      </c>
      <c r="C451" s="4" t="s">
        <v>9</v>
      </c>
      <c r="D451" s="4">
        <v>830141132</v>
      </c>
      <c r="E451" s="4" t="s">
        <v>49</v>
      </c>
      <c r="F451" s="4" t="s">
        <v>614</v>
      </c>
      <c r="G451" s="4" t="s">
        <v>74</v>
      </c>
      <c r="H451" s="4" t="s">
        <v>10</v>
      </c>
      <c r="I451" s="4" t="s">
        <v>615</v>
      </c>
      <c r="J451" s="4" t="s">
        <v>11</v>
      </c>
      <c r="K451" s="4" t="s">
        <v>11</v>
      </c>
      <c r="L451" s="4" t="s">
        <v>12</v>
      </c>
      <c r="M451" s="4">
        <v>10663990</v>
      </c>
      <c r="N451" s="4">
        <v>11534564</v>
      </c>
      <c r="O451" s="4">
        <v>1198575</v>
      </c>
      <c r="P451" s="4">
        <v>6594678</v>
      </c>
      <c r="Q451" s="4">
        <v>4939886</v>
      </c>
      <c r="R451" s="4">
        <v>2332616</v>
      </c>
      <c r="S451" s="4">
        <v>229298</v>
      </c>
      <c r="T451" s="18">
        <f t="shared" si="35"/>
        <v>8.8972237865798967</v>
      </c>
      <c r="U451" s="18">
        <f t="shared" si="36"/>
        <v>0.57173188340712311</v>
      </c>
      <c r="V451" s="18">
        <f t="shared" si="40"/>
        <v>10.172858027544942</v>
      </c>
      <c r="W451" s="28">
        <f t="shared" si="37"/>
        <v>0.47220037061584014</v>
      </c>
      <c r="X451" s="20">
        <f t="shared" si="38"/>
        <v>0.20222836337810429</v>
      </c>
    </row>
    <row r="452" spans="1:24" s="3" customFormat="1" ht="11.25" customHeight="1" x14ac:dyDescent="0.2">
      <c r="A452" s="2">
        <v>13483</v>
      </c>
      <c r="B452" s="4" t="s">
        <v>19</v>
      </c>
      <c r="C452" s="4" t="s">
        <v>9</v>
      </c>
      <c r="D452" s="4">
        <v>830139893</v>
      </c>
      <c r="E452" s="4" t="s">
        <v>49</v>
      </c>
      <c r="F452" s="4" t="s">
        <v>612</v>
      </c>
      <c r="G452" s="4" t="s">
        <v>74</v>
      </c>
      <c r="H452" s="4" t="s">
        <v>10</v>
      </c>
      <c r="I452" s="4" t="s">
        <v>613</v>
      </c>
      <c r="J452" s="4" t="s">
        <v>11</v>
      </c>
      <c r="K452" s="4" t="s">
        <v>11</v>
      </c>
      <c r="L452" s="4" t="s">
        <v>12</v>
      </c>
      <c r="M452" s="4">
        <v>4976964</v>
      </c>
      <c r="N452" s="4">
        <v>6243017</v>
      </c>
      <c r="O452" s="4">
        <v>731046</v>
      </c>
      <c r="P452" s="4">
        <v>2325276</v>
      </c>
      <c r="Q452" s="4">
        <v>3917741</v>
      </c>
      <c r="R452" s="4">
        <v>1857764</v>
      </c>
      <c r="S452" s="4">
        <v>260539</v>
      </c>
      <c r="T452" s="18">
        <f t="shared" si="35"/>
        <v>6.8080038739012316</v>
      </c>
      <c r="U452" s="18">
        <f t="shared" si="36"/>
        <v>0.37246030244671768</v>
      </c>
      <c r="V452" s="18">
        <f t="shared" si="40"/>
        <v>7.1304641531594122</v>
      </c>
      <c r="W452" s="28">
        <f t="shared" si="37"/>
        <v>0.47419265336835692</v>
      </c>
      <c r="X452" s="20">
        <f t="shared" si="38"/>
        <v>0.29757471427676713</v>
      </c>
    </row>
    <row r="453" spans="1:24" s="3" customFormat="1" ht="11.25" customHeight="1" x14ac:dyDescent="0.2">
      <c r="A453" s="2">
        <v>2343</v>
      </c>
      <c r="B453" s="4" t="s">
        <v>21</v>
      </c>
      <c r="C453" s="4" t="s">
        <v>9</v>
      </c>
      <c r="D453" s="4">
        <v>860506831</v>
      </c>
      <c r="E453" s="4" t="s">
        <v>49</v>
      </c>
      <c r="F453" s="4" t="s">
        <v>163</v>
      </c>
      <c r="G453" s="4" t="s">
        <v>74</v>
      </c>
      <c r="H453" s="4" t="s">
        <v>10</v>
      </c>
      <c r="I453" s="4" t="s">
        <v>164</v>
      </c>
      <c r="J453" s="4" t="s">
        <v>11</v>
      </c>
      <c r="K453" s="4" t="s">
        <v>11</v>
      </c>
      <c r="L453" s="4" t="s">
        <v>12</v>
      </c>
      <c r="M453" s="4">
        <v>60290651</v>
      </c>
      <c r="N453" s="4">
        <v>67460451</v>
      </c>
      <c r="O453" s="4">
        <v>31545358</v>
      </c>
      <c r="P453" s="4">
        <v>40132487</v>
      </c>
      <c r="Q453" s="4">
        <v>27327964</v>
      </c>
      <c r="R453" s="4">
        <v>13127719</v>
      </c>
      <c r="S453" s="4">
        <v>263536</v>
      </c>
      <c r="T453" s="18">
        <f t="shared" si="35"/>
        <v>1.9112368609035917</v>
      </c>
      <c r="U453" s="18">
        <f t="shared" si="36"/>
        <v>0.59490392378195045</v>
      </c>
      <c r="V453" s="18">
        <f t="shared" si="40"/>
        <v>49.813759789933826</v>
      </c>
      <c r="W453" s="28">
        <f t="shared" si="37"/>
        <v>0.48037676718250943</v>
      </c>
      <c r="X453" s="20">
        <f t="shared" si="38"/>
        <v>0.19459874349194611</v>
      </c>
    </row>
    <row r="454" spans="1:24" s="3" customFormat="1" ht="11.25" customHeight="1" x14ac:dyDescent="0.2">
      <c r="A454" s="2">
        <v>22555</v>
      </c>
      <c r="B454" s="4" t="s">
        <v>19</v>
      </c>
      <c r="C454" s="4" t="s">
        <v>9</v>
      </c>
      <c r="D454" s="4">
        <v>900095423</v>
      </c>
      <c r="E454" s="4" t="s">
        <v>49</v>
      </c>
      <c r="F454" s="4" t="s">
        <v>789</v>
      </c>
      <c r="G454" s="4" t="s">
        <v>74</v>
      </c>
      <c r="H454" s="4" t="s">
        <v>10</v>
      </c>
      <c r="I454" s="4" t="s">
        <v>790</v>
      </c>
      <c r="J454" s="4" t="s">
        <v>178</v>
      </c>
      <c r="K454" s="4" t="s">
        <v>179</v>
      </c>
      <c r="L454" s="4" t="s">
        <v>12</v>
      </c>
      <c r="M454" s="4">
        <v>21864160</v>
      </c>
      <c r="N454" s="4">
        <v>36847079</v>
      </c>
      <c r="O454" s="4">
        <v>4336768</v>
      </c>
      <c r="P454" s="4">
        <v>25069832</v>
      </c>
      <c r="Q454" s="4">
        <v>11777247</v>
      </c>
      <c r="R454" s="4">
        <v>5689855</v>
      </c>
      <c r="S454" s="4">
        <v>1605162</v>
      </c>
      <c r="T454" s="18">
        <f t="shared" si="35"/>
        <v>5.0415793512588181</v>
      </c>
      <c r="U454" s="18">
        <f t="shared" si="36"/>
        <v>0.68037501697217306</v>
      </c>
      <c r="V454" s="18">
        <f t="shared" si="40"/>
        <v>3.54472321173813</v>
      </c>
      <c r="W454" s="28">
        <f t="shared" si="37"/>
        <v>0.48312266865083153</v>
      </c>
      <c r="X454" s="20">
        <f t="shared" si="38"/>
        <v>0.15441807476788053</v>
      </c>
    </row>
    <row r="455" spans="1:24" s="3" customFormat="1" ht="11.25" customHeight="1" x14ac:dyDescent="0.2">
      <c r="A455" s="2">
        <v>19287</v>
      </c>
      <c r="B455" s="4" t="s">
        <v>19</v>
      </c>
      <c r="C455" s="4" t="s">
        <v>9</v>
      </c>
      <c r="D455" s="4">
        <v>890913321</v>
      </c>
      <c r="E455" s="4" t="s">
        <v>49</v>
      </c>
      <c r="F455" s="4" t="s">
        <v>730</v>
      </c>
      <c r="G455" s="4" t="s">
        <v>74</v>
      </c>
      <c r="H455" s="4" t="s">
        <v>10</v>
      </c>
      <c r="I455" s="4" t="s">
        <v>731</v>
      </c>
      <c r="J455" s="4" t="s">
        <v>13</v>
      </c>
      <c r="K455" s="4" t="s">
        <v>22</v>
      </c>
      <c r="L455" s="4" t="s">
        <v>12</v>
      </c>
      <c r="M455" s="4">
        <v>9385468</v>
      </c>
      <c r="N455" s="4">
        <v>10242983</v>
      </c>
      <c r="O455" s="4">
        <v>3170245</v>
      </c>
      <c r="P455" s="4">
        <v>6697950</v>
      </c>
      <c r="Q455" s="4">
        <v>3545033</v>
      </c>
      <c r="R455" s="4">
        <v>1716290</v>
      </c>
      <c r="S455" s="4">
        <v>1178686</v>
      </c>
      <c r="T455" s="18">
        <f t="shared" si="35"/>
        <v>2.9604866500854037</v>
      </c>
      <c r="U455" s="18">
        <f t="shared" si="36"/>
        <v>0.65390619119449866</v>
      </c>
      <c r="V455" s="18">
        <f t="shared" si="40"/>
        <v>1.4561045095979761</v>
      </c>
      <c r="W455" s="28">
        <f t="shared" si="37"/>
        <v>0.48413935780005435</v>
      </c>
      <c r="X455" s="20">
        <f t="shared" si="38"/>
        <v>0.16755763433367019</v>
      </c>
    </row>
    <row r="456" spans="1:24" s="3" customFormat="1" ht="11.25" customHeight="1" x14ac:dyDescent="0.2">
      <c r="A456" s="2">
        <v>3633</v>
      </c>
      <c r="B456" s="4" t="s">
        <v>21</v>
      </c>
      <c r="C456" s="4" t="s">
        <v>9</v>
      </c>
      <c r="D456" s="4">
        <v>900261089</v>
      </c>
      <c r="E456" s="4" t="s">
        <v>49</v>
      </c>
      <c r="F456" s="4" t="s">
        <v>207</v>
      </c>
      <c r="G456" s="4" t="s">
        <v>74</v>
      </c>
      <c r="H456" s="4" t="s">
        <v>75</v>
      </c>
      <c r="I456" s="4" t="s">
        <v>208</v>
      </c>
      <c r="J456" s="4" t="s">
        <v>178</v>
      </c>
      <c r="K456" s="4" t="s">
        <v>179</v>
      </c>
      <c r="L456" s="4" t="s">
        <v>12</v>
      </c>
      <c r="M456" s="4">
        <v>34605065</v>
      </c>
      <c r="N456" s="4">
        <v>41278920</v>
      </c>
      <c r="O456" s="4">
        <v>27401230</v>
      </c>
      <c r="P456" s="4">
        <v>30760331</v>
      </c>
      <c r="Q456" s="4">
        <v>10518589</v>
      </c>
      <c r="R456" s="4">
        <v>5167011</v>
      </c>
      <c r="S456" s="4">
        <v>60366</v>
      </c>
      <c r="T456" s="18">
        <f t="shared" si="35"/>
        <v>1.2629018843314699</v>
      </c>
      <c r="U456" s="18">
        <f t="shared" si="36"/>
        <v>0.74518255322571425</v>
      </c>
      <c r="V456" s="18">
        <f t="shared" si="40"/>
        <v>85.594722194612856</v>
      </c>
      <c r="W456" s="28">
        <f t="shared" si="37"/>
        <v>0.49122662744974632</v>
      </c>
      <c r="X456" s="20">
        <f t="shared" si="38"/>
        <v>0.12517311499428765</v>
      </c>
    </row>
    <row r="457" spans="1:24" s="3" customFormat="1" ht="11.25" customHeight="1" x14ac:dyDescent="0.2">
      <c r="A457" s="2">
        <v>4933</v>
      </c>
      <c r="B457" s="4" t="s">
        <v>21</v>
      </c>
      <c r="C457" s="4" t="s">
        <v>9</v>
      </c>
      <c r="D457" s="4">
        <v>900779576</v>
      </c>
      <c r="E457" s="4" t="s">
        <v>49</v>
      </c>
      <c r="F457" s="4" t="s">
        <v>246</v>
      </c>
      <c r="G457" s="4" t="s">
        <v>74</v>
      </c>
      <c r="H457" s="4" t="s">
        <v>10</v>
      </c>
      <c r="I457" s="4" t="s">
        <v>247</v>
      </c>
      <c r="J457" s="4" t="s">
        <v>11</v>
      </c>
      <c r="K457" s="4" t="s">
        <v>11</v>
      </c>
      <c r="L457" s="4" t="s">
        <v>12</v>
      </c>
      <c r="M457" s="4">
        <v>46121228</v>
      </c>
      <c r="N457" s="4">
        <v>53100416</v>
      </c>
      <c r="O457" s="4">
        <v>31171454</v>
      </c>
      <c r="P457" s="4">
        <v>36789355</v>
      </c>
      <c r="Q457" s="4">
        <v>16311061</v>
      </c>
      <c r="R457" s="4">
        <v>8060248</v>
      </c>
      <c r="S457" s="4">
        <v>1708427</v>
      </c>
      <c r="T457" s="18">
        <f t="shared" si="35"/>
        <v>1.479598224709056</v>
      </c>
      <c r="U457" s="18">
        <f t="shared" si="36"/>
        <v>0.69282611646582959</v>
      </c>
      <c r="V457" s="18">
        <f t="shared" si="40"/>
        <v>4.7179352702807904</v>
      </c>
      <c r="W457" s="28">
        <f t="shared" si="37"/>
        <v>0.49415841188994386</v>
      </c>
      <c r="X457" s="20">
        <f t="shared" si="38"/>
        <v>0.15179255846131223</v>
      </c>
    </row>
    <row r="458" spans="1:24" s="3" customFormat="1" ht="11.25" customHeight="1" x14ac:dyDescent="0.2">
      <c r="A458" s="2">
        <v>4883</v>
      </c>
      <c r="B458" s="4" t="s">
        <v>21</v>
      </c>
      <c r="C458" s="4" t="s">
        <v>9</v>
      </c>
      <c r="D458" s="4">
        <v>900743695</v>
      </c>
      <c r="E458" s="4" t="s">
        <v>49</v>
      </c>
      <c r="F458" s="4" t="s">
        <v>242</v>
      </c>
      <c r="G458" s="4" t="s">
        <v>74</v>
      </c>
      <c r="H458" s="4" t="s">
        <v>10</v>
      </c>
      <c r="I458" s="4" t="s">
        <v>243</v>
      </c>
      <c r="J458" s="4" t="s">
        <v>11</v>
      </c>
      <c r="K458" s="4" t="s">
        <v>11</v>
      </c>
      <c r="L458" s="4" t="s">
        <v>12</v>
      </c>
      <c r="M458" s="4">
        <v>14254262</v>
      </c>
      <c r="N458" s="4">
        <v>18483140</v>
      </c>
      <c r="O458" s="4">
        <v>5334264</v>
      </c>
      <c r="P458" s="4">
        <v>13980852</v>
      </c>
      <c r="Q458" s="4">
        <v>4502288</v>
      </c>
      <c r="R458" s="4">
        <v>2226587</v>
      </c>
      <c r="S458" s="4">
        <v>320039</v>
      </c>
      <c r="T458" s="18">
        <f t="shared" si="35"/>
        <v>2.672207824734584</v>
      </c>
      <c r="U458" s="18">
        <f t="shared" si="36"/>
        <v>0.75641108599512852</v>
      </c>
      <c r="V458" s="18">
        <f t="shared" si="40"/>
        <v>6.9572364618062172</v>
      </c>
      <c r="W458" s="28">
        <f t="shared" si="37"/>
        <v>0.49454566211668377</v>
      </c>
      <c r="X458" s="20">
        <f t="shared" si="38"/>
        <v>0.1204658407608231</v>
      </c>
    </row>
    <row r="459" spans="1:24" s="3" customFormat="1" ht="11.25" customHeight="1" x14ac:dyDescent="0.2">
      <c r="A459" s="2">
        <v>5003</v>
      </c>
      <c r="B459" s="4" t="s">
        <v>19</v>
      </c>
      <c r="C459" s="4" t="s">
        <v>9</v>
      </c>
      <c r="D459" s="4">
        <v>802001786</v>
      </c>
      <c r="E459" s="4" t="s">
        <v>49</v>
      </c>
      <c r="F459" s="4" t="s">
        <v>418</v>
      </c>
      <c r="G459" s="4" t="s">
        <v>74</v>
      </c>
      <c r="H459" s="4" t="s">
        <v>10</v>
      </c>
      <c r="I459" s="4" t="s">
        <v>419</v>
      </c>
      <c r="J459" s="4" t="s">
        <v>17</v>
      </c>
      <c r="K459" s="4" t="s">
        <v>18</v>
      </c>
      <c r="L459" s="4" t="s">
        <v>12</v>
      </c>
      <c r="M459" s="4">
        <v>11134732</v>
      </c>
      <c r="N459" s="4">
        <v>14402240</v>
      </c>
      <c r="O459" s="4">
        <v>10854533</v>
      </c>
      <c r="P459" s="4">
        <v>10854533</v>
      </c>
      <c r="Q459" s="4">
        <v>3547707</v>
      </c>
      <c r="R459" s="4">
        <v>1760386</v>
      </c>
      <c r="S459" s="4">
        <v>234021</v>
      </c>
      <c r="T459" s="18">
        <f t="shared" si="35"/>
        <v>1.0258140078435434</v>
      </c>
      <c r="U459" s="18">
        <f t="shared" si="36"/>
        <v>0.75366977636812049</v>
      </c>
      <c r="V459" s="18">
        <f t="shared" si="40"/>
        <v>7.522342012041654</v>
      </c>
      <c r="W459" s="28">
        <f t="shared" si="37"/>
        <v>0.49620388605936172</v>
      </c>
      <c r="X459" s="20">
        <f t="shared" si="38"/>
        <v>0.12223001422001022</v>
      </c>
    </row>
    <row r="460" spans="1:24" s="3" customFormat="1" ht="11.25" customHeight="1" x14ac:dyDescent="0.2">
      <c r="A460" s="2">
        <v>14757</v>
      </c>
      <c r="B460" s="4" t="s">
        <v>19</v>
      </c>
      <c r="C460" s="4" t="s">
        <v>9</v>
      </c>
      <c r="D460" s="4">
        <v>860008424</v>
      </c>
      <c r="E460" s="4" t="s">
        <v>49</v>
      </c>
      <c r="F460" s="4" t="s">
        <v>652</v>
      </c>
      <c r="G460" s="4" t="s">
        <v>74</v>
      </c>
      <c r="H460" s="4" t="s">
        <v>10</v>
      </c>
      <c r="I460" s="4" t="s">
        <v>653</v>
      </c>
      <c r="J460" s="4" t="s">
        <v>11</v>
      </c>
      <c r="K460" s="4" t="s">
        <v>11</v>
      </c>
      <c r="L460" s="4" t="s">
        <v>12</v>
      </c>
      <c r="M460" s="4">
        <v>13716731</v>
      </c>
      <c r="N460" s="4">
        <v>16305659</v>
      </c>
      <c r="O460" s="4">
        <v>699098</v>
      </c>
      <c r="P460" s="4">
        <v>3295805</v>
      </c>
      <c r="Q460" s="4">
        <v>13009854</v>
      </c>
      <c r="R460" s="4">
        <v>6481939</v>
      </c>
      <c r="S460" s="4">
        <v>497856</v>
      </c>
      <c r="T460" s="18">
        <f t="shared" ref="T460:T519" si="41">M460/O460</f>
        <v>19.620612560756861</v>
      </c>
      <c r="U460" s="18">
        <f t="shared" ref="U460:U519" si="42">P460/N460</f>
        <v>0.20212645192690465</v>
      </c>
      <c r="V460" s="18">
        <f t="shared" si="40"/>
        <v>13.019706501478339</v>
      </c>
      <c r="W460" s="28">
        <f t="shared" ref="W460:W519" si="43">R460/Q460</f>
        <v>0.49823303166968669</v>
      </c>
      <c r="X460" s="20">
        <f t="shared" ref="X460:X519" si="44">R460/N460</f>
        <v>0.39752695674550781</v>
      </c>
    </row>
    <row r="461" spans="1:24" s="3" customFormat="1" ht="11.25" customHeight="1" x14ac:dyDescent="0.2">
      <c r="A461" s="2">
        <v>4567</v>
      </c>
      <c r="B461" s="4" t="s">
        <v>21</v>
      </c>
      <c r="C461" s="4" t="s">
        <v>9</v>
      </c>
      <c r="D461" s="4">
        <v>900561151</v>
      </c>
      <c r="E461" s="4" t="s">
        <v>49</v>
      </c>
      <c r="F461" s="4" t="s">
        <v>240</v>
      </c>
      <c r="G461" s="4" t="s">
        <v>74</v>
      </c>
      <c r="H461" s="4" t="s">
        <v>10</v>
      </c>
      <c r="I461" s="4" t="s">
        <v>241</v>
      </c>
      <c r="J461" s="4" t="s">
        <v>23</v>
      </c>
      <c r="K461" s="4" t="s">
        <v>136</v>
      </c>
      <c r="L461" s="4" t="s">
        <v>12</v>
      </c>
      <c r="M461" s="4">
        <v>15891329</v>
      </c>
      <c r="N461" s="4">
        <v>20034164</v>
      </c>
      <c r="O461" s="4">
        <v>4872080</v>
      </c>
      <c r="P461" s="4">
        <v>13506544</v>
      </c>
      <c r="Q461" s="4">
        <v>6527620</v>
      </c>
      <c r="R461" s="4">
        <v>3261643</v>
      </c>
      <c r="S461" s="4">
        <v>857785</v>
      </c>
      <c r="T461" s="18">
        <f t="shared" si="41"/>
        <v>3.2617134776112051</v>
      </c>
      <c r="U461" s="18">
        <f t="shared" si="42"/>
        <v>0.67417557328571331</v>
      </c>
      <c r="V461" s="18">
        <f t="shared" si="40"/>
        <v>3.8024015341839736</v>
      </c>
      <c r="W461" s="28">
        <f t="shared" si="43"/>
        <v>0.49966802601867144</v>
      </c>
      <c r="X461" s="20">
        <f t="shared" si="44"/>
        <v>0.16280404812499288</v>
      </c>
    </row>
    <row r="462" spans="1:24" s="3" customFormat="1" ht="11.25" customHeight="1" x14ac:dyDescent="0.2">
      <c r="A462" s="2">
        <v>42595</v>
      </c>
      <c r="B462" s="4" t="s">
        <v>19</v>
      </c>
      <c r="C462" s="4" t="s">
        <v>9</v>
      </c>
      <c r="D462" s="4">
        <v>901298972</v>
      </c>
      <c r="E462" s="4" t="s">
        <v>49</v>
      </c>
      <c r="F462" s="4" t="s">
        <v>1099</v>
      </c>
      <c r="G462" s="4" t="s">
        <v>74</v>
      </c>
      <c r="H462" s="4" t="s">
        <v>10</v>
      </c>
      <c r="I462" s="4" t="s">
        <v>1100</v>
      </c>
      <c r="J462" s="4" t="s">
        <v>11</v>
      </c>
      <c r="K462" s="4" t="s">
        <v>11</v>
      </c>
      <c r="L462" s="4" t="s">
        <v>12</v>
      </c>
      <c r="M462" s="4">
        <v>25820716</v>
      </c>
      <c r="N462" s="4">
        <v>123859421</v>
      </c>
      <c r="O462" s="4">
        <v>97578</v>
      </c>
      <c r="P462" s="4">
        <v>100911673</v>
      </c>
      <c r="Q462" s="4">
        <v>22947748</v>
      </c>
      <c r="R462" s="4">
        <v>11655127</v>
      </c>
      <c r="S462" s="4">
        <v>11638148</v>
      </c>
      <c r="T462" s="18">
        <f t="shared" si="41"/>
        <v>264.61616347947285</v>
      </c>
      <c r="U462" s="18">
        <f t="shared" si="42"/>
        <v>0.81472747236562648</v>
      </c>
      <c r="V462" s="18">
        <f t="shared" si="40"/>
        <v>1.001458909097908</v>
      </c>
      <c r="W462" s="28">
        <f t="shared" si="43"/>
        <v>0.50789850925676894</v>
      </c>
      <c r="X462" s="20">
        <f t="shared" si="44"/>
        <v>9.4099640591731815E-2</v>
      </c>
    </row>
    <row r="463" spans="1:24" s="3" customFormat="1" ht="11.25" customHeight="1" x14ac:dyDescent="0.2">
      <c r="A463" s="2">
        <v>11021</v>
      </c>
      <c r="B463" s="4" t="s">
        <v>19</v>
      </c>
      <c r="C463" s="4" t="s">
        <v>9</v>
      </c>
      <c r="D463" s="4">
        <v>830054644</v>
      </c>
      <c r="E463" s="4" t="s">
        <v>49</v>
      </c>
      <c r="F463" s="4" t="s">
        <v>548</v>
      </c>
      <c r="G463" s="4" t="s">
        <v>74</v>
      </c>
      <c r="H463" s="4" t="s">
        <v>10</v>
      </c>
      <c r="I463" s="4" t="s">
        <v>549</v>
      </c>
      <c r="J463" s="4" t="s">
        <v>11</v>
      </c>
      <c r="K463" s="4" t="s">
        <v>11</v>
      </c>
      <c r="L463" s="4" t="s">
        <v>12</v>
      </c>
      <c r="M463" s="4">
        <v>5541699</v>
      </c>
      <c r="N463" s="4">
        <v>7063420</v>
      </c>
      <c r="O463" s="4">
        <v>2057884</v>
      </c>
      <c r="P463" s="4">
        <v>5042176</v>
      </c>
      <c r="Q463" s="4">
        <v>2021244</v>
      </c>
      <c r="R463" s="4">
        <v>1042933</v>
      </c>
      <c r="S463" s="4">
        <v>307945</v>
      </c>
      <c r="T463" s="18">
        <f t="shared" si="41"/>
        <v>2.692911262248018</v>
      </c>
      <c r="U463" s="18">
        <f t="shared" si="42"/>
        <v>0.71384343561617458</v>
      </c>
      <c r="V463" s="18">
        <f t="shared" si="40"/>
        <v>3.3867508808391107</v>
      </c>
      <c r="W463" s="28">
        <f t="shared" si="43"/>
        <v>0.51598569989570775</v>
      </c>
      <c r="X463" s="20">
        <f t="shared" si="44"/>
        <v>0.14765269515333931</v>
      </c>
    </row>
    <row r="464" spans="1:24" s="3" customFormat="1" ht="11.25" customHeight="1" x14ac:dyDescent="0.2">
      <c r="A464" s="2">
        <v>37283</v>
      </c>
      <c r="B464" s="4" t="s">
        <v>19</v>
      </c>
      <c r="C464" s="4" t="s">
        <v>9</v>
      </c>
      <c r="D464" s="4">
        <v>900718523</v>
      </c>
      <c r="E464" s="4" t="s">
        <v>49</v>
      </c>
      <c r="F464" s="4" t="s">
        <v>1066</v>
      </c>
      <c r="G464" s="4" t="s">
        <v>74</v>
      </c>
      <c r="H464" s="4" t="s">
        <v>10</v>
      </c>
      <c r="I464" s="4" t="s">
        <v>1067</v>
      </c>
      <c r="J464" s="4" t="s">
        <v>11</v>
      </c>
      <c r="K464" s="4" t="s">
        <v>11</v>
      </c>
      <c r="L464" s="4" t="s">
        <v>12</v>
      </c>
      <c r="M464" s="4">
        <v>1931913</v>
      </c>
      <c r="N464" s="4">
        <v>2207206</v>
      </c>
      <c r="O464" s="4">
        <v>97578</v>
      </c>
      <c r="P464" s="4">
        <v>1429642</v>
      </c>
      <c r="Q464" s="4">
        <v>777564</v>
      </c>
      <c r="R464" s="4">
        <v>404747</v>
      </c>
      <c r="S464" s="4">
        <v>115363</v>
      </c>
      <c r="T464" s="18">
        <f t="shared" si="41"/>
        <v>19.79865338498432</v>
      </c>
      <c r="U464" s="18">
        <f t="shared" si="42"/>
        <v>0.64771570936287781</v>
      </c>
      <c r="V464" s="18">
        <f t="shared" si="40"/>
        <v>3.5084645856990542</v>
      </c>
      <c r="W464" s="28">
        <f t="shared" si="43"/>
        <v>0.52053207195806395</v>
      </c>
      <c r="X464" s="20">
        <f t="shared" si="44"/>
        <v>0.18337527172361801</v>
      </c>
    </row>
    <row r="465" spans="1:24" s="3" customFormat="1" ht="11.25" customHeight="1" x14ac:dyDescent="0.2">
      <c r="A465" s="2">
        <v>37263</v>
      </c>
      <c r="B465" s="4" t="s">
        <v>19</v>
      </c>
      <c r="C465" s="4" t="s">
        <v>9</v>
      </c>
      <c r="D465" s="4">
        <v>900714574</v>
      </c>
      <c r="E465" s="4" t="s">
        <v>49</v>
      </c>
      <c r="F465" s="4" t="s">
        <v>1064</v>
      </c>
      <c r="G465" s="4" t="s">
        <v>78</v>
      </c>
      <c r="H465" s="4" t="s">
        <v>10</v>
      </c>
      <c r="I465" s="4" t="s">
        <v>1065</v>
      </c>
      <c r="J465" s="4" t="s">
        <v>11</v>
      </c>
      <c r="K465" s="4" t="s">
        <v>11</v>
      </c>
      <c r="L465" s="4" t="s">
        <v>12</v>
      </c>
      <c r="M465" s="4">
        <v>3290426</v>
      </c>
      <c r="N465" s="4">
        <v>3290426</v>
      </c>
      <c r="O465" s="4">
        <v>2057884</v>
      </c>
      <c r="P465" s="4">
        <v>1049729</v>
      </c>
      <c r="Q465" s="4">
        <v>2240697</v>
      </c>
      <c r="R465" s="4">
        <v>1166642</v>
      </c>
      <c r="S465" s="4">
        <v>66314</v>
      </c>
      <c r="T465" s="18">
        <f t="shared" si="41"/>
        <v>1.5989365775719138</v>
      </c>
      <c r="U465" s="18">
        <f t="shared" si="42"/>
        <v>0.31902525691202294</v>
      </c>
      <c r="V465" s="18">
        <f t="shared" si="40"/>
        <v>17.592695358446182</v>
      </c>
      <c r="W465" s="28">
        <f t="shared" si="43"/>
        <v>0.52066031239386668</v>
      </c>
      <c r="X465" s="20">
        <f t="shared" si="44"/>
        <v>0.35455652246851926</v>
      </c>
    </row>
    <row r="466" spans="1:24" s="3" customFormat="1" ht="11.25" customHeight="1" x14ac:dyDescent="0.2">
      <c r="A466" s="2">
        <v>31605</v>
      </c>
      <c r="B466" s="4" t="s">
        <v>19</v>
      </c>
      <c r="C466" s="4" t="s">
        <v>9</v>
      </c>
      <c r="D466" s="4">
        <v>900438590</v>
      </c>
      <c r="E466" s="4" t="s">
        <v>49</v>
      </c>
      <c r="F466" s="4" t="s">
        <v>976</v>
      </c>
      <c r="G466" s="4" t="s">
        <v>74</v>
      </c>
      <c r="H466" s="4" t="s">
        <v>10</v>
      </c>
      <c r="I466" s="4" t="s">
        <v>977</v>
      </c>
      <c r="J466" s="4" t="s">
        <v>11</v>
      </c>
      <c r="K466" s="4" t="s">
        <v>11</v>
      </c>
      <c r="L466" s="4" t="s">
        <v>12</v>
      </c>
      <c r="M466" s="4">
        <v>45844941</v>
      </c>
      <c r="N466" s="4">
        <v>47283399</v>
      </c>
      <c r="O466" s="4">
        <v>97578</v>
      </c>
      <c r="P466" s="4">
        <v>25344268</v>
      </c>
      <c r="Q466" s="4">
        <v>21939131</v>
      </c>
      <c r="R466" s="4">
        <v>11523872</v>
      </c>
      <c r="S466" s="4">
        <v>774037</v>
      </c>
      <c r="T466" s="18">
        <f t="shared" si="41"/>
        <v>469.82866014880403</v>
      </c>
      <c r="U466" s="18">
        <f t="shared" si="42"/>
        <v>0.53600774343654944</v>
      </c>
      <c r="V466" s="18">
        <f t="shared" si="40"/>
        <v>14.888011813388765</v>
      </c>
      <c r="W466" s="28">
        <f t="shared" si="43"/>
        <v>0.52526565432331851</v>
      </c>
      <c r="X466" s="20">
        <f t="shared" si="44"/>
        <v>0.24371919624475388</v>
      </c>
    </row>
    <row r="467" spans="1:24" s="3" customFormat="1" ht="11.25" customHeight="1" x14ac:dyDescent="0.2">
      <c r="A467" s="2">
        <v>32551</v>
      </c>
      <c r="B467" s="4" t="s">
        <v>19</v>
      </c>
      <c r="C467" s="4" t="s">
        <v>9</v>
      </c>
      <c r="D467" s="4">
        <v>900471382</v>
      </c>
      <c r="E467" s="4" t="s">
        <v>49</v>
      </c>
      <c r="F467" s="4" t="s">
        <v>992</v>
      </c>
      <c r="G467" s="4" t="s">
        <v>74</v>
      </c>
      <c r="H467" s="4" t="s">
        <v>10</v>
      </c>
      <c r="I467" s="4" t="s">
        <v>993</v>
      </c>
      <c r="J467" s="4" t="s">
        <v>178</v>
      </c>
      <c r="K467" s="4" t="s">
        <v>179</v>
      </c>
      <c r="L467" s="4" t="s">
        <v>12</v>
      </c>
      <c r="M467" s="4">
        <v>6320330</v>
      </c>
      <c r="N467" s="4">
        <v>6911329</v>
      </c>
      <c r="O467" s="4">
        <v>774590</v>
      </c>
      <c r="P467" s="4">
        <v>1302228</v>
      </c>
      <c r="Q467" s="4">
        <v>5609101</v>
      </c>
      <c r="R467" s="4">
        <v>2983701</v>
      </c>
      <c r="S467" s="4">
        <v>202027</v>
      </c>
      <c r="T467" s="18">
        <f t="shared" si="41"/>
        <v>8.1595811977949619</v>
      </c>
      <c r="U467" s="18">
        <f t="shared" si="42"/>
        <v>0.18841933295318455</v>
      </c>
      <c r="V467" s="18">
        <f t="shared" si="40"/>
        <v>14.768822979106753</v>
      </c>
      <c r="W467" s="28">
        <f t="shared" si="43"/>
        <v>0.53193925372354678</v>
      </c>
      <c r="X467" s="20">
        <f t="shared" si="44"/>
        <v>0.43171161436534133</v>
      </c>
    </row>
    <row r="468" spans="1:24" s="3" customFormat="1" ht="11.25" customHeight="1" x14ac:dyDescent="0.2">
      <c r="A468" s="2">
        <v>1523</v>
      </c>
      <c r="B468" s="4" t="s">
        <v>21</v>
      </c>
      <c r="C468" s="4" t="s">
        <v>9</v>
      </c>
      <c r="D468" s="4">
        <v>830070192</v>
      </c>
      <c r="E468" s="4" t="s">
        <v>49</v>
      </c>
      <c r="F468" s="4" t="s">
        <v>121</v>
      </c>
      <c r="G468" s="4" t="s">
        <v>74</v>
      </c>
      <c r="H468" s="4" t="s">
        <v>75</v>
      </c>
      <c r="I468" s="4" t="s">
        <v>122</v>
      </c>
      <c r="J468" s="4" t="s">
        <v>11</v>
      </c>
      <c r="K468" s="4" t="s">
        <v>11</v>
      </c>
      <c r="L468" s="4" t="s">
        <v>12</v>
      </c>
      <c r="M468" s="4">
        <v>32538252</v>
      </c>
      <c r="N468" s="4">
        <v>47357948</v>
      </c>
      <c r="O468" s="4">
        <v>24199426</v>
      </c>
      <c r="P468" s="4">
        <v>24290562</v>
      </c>
      <c r="Q468" s="4">
        <v>23067386</v>
      </c>
      <c r="R468" s="4">
        <v>12492803</v>
      </c>
      <c r="S468" s="4">
        <v>717889</v>
      </c>
      <c r="T468" s="18">
        <f t="shared" si="41"/>
        <v>1.3445877600567882</v>
      </c>
      <c r="U468" s="18">
        <f t="shared" si="42"/>
        <v>0.51291415751375036</v>
      </c>
      <c r="V468" s="18">
        <f t="shared" si="40"/>
        <v>17.40213737778403</v>
      </c>
      <c r="W468" s="28">
        <f t="shared" si="43"/>
        <v>0.5415786166668386</v>
      </c>
      <c r="X468" s="20">
        <f t="shared" si="44"/>
        <v>0.26379527677170472</v>
      </c>
    </row>
    <row r="469" spans="1:24" s="3" customFormat="1" ht="11.25" customHeight="1" x14ac:dyDescent="0.2">
      <c r="A469" s="2">
        <v>7579</v>
      </c>
      <c r="B469" s="4" t="s">
        <v>19</v>
      </c>
      <c r="C469" s="4" t="s">
        <v>9</v>
      </c>
      <c r="D469" s="4">
        <v>811014137</v>
      </c>
      <c r="E469" s="4" t="s">
        <v>49</v>
      </c>
      <c r="F469" s="4" t="s">
        <v>473</v>
      </c>
      <c r="G469" s="4" t="s">
        <v>74</v>
      </c>
      <c r="H469" s="4" t="s">
        <v>10</v>
      </c>
      <c r="I469" s="4" t="s">
        <v>474</v>
      </c>
      <c r="J469" s="4" t="s">
        <v>11</v>
      </c>
      <c r="K469" s="4" t="s">
        <v>11</v>
      </c>
      <c r="L469" s="4" t="s">
        <v>12</v>
      </c>
      <c r="M469" s="4">
        <v>1671977</v>
      </c>
      <c r="N469" s="4">
        <v>3123187</v>
      </c>
      <c r="O469" s="4">
        <v>283712</v>
      </c>
      <c r="P469" s="4">
        <v>4688561</v>
      </c>
      <c r="Q469" s="4">
        <v>-1565374</v>
      </c>
      <c r="R469" s="4">
        <v>-854677</v>
      </c>
      <c r="S469" s="4">
        <v>905948</v>
      </c>
      <c r="T469" s="18">
        <f t="shared" si="41"/>
        <v>5.893219180013535</v>
      </c>
      <c r="U469" s="18">
        <f t="shared" si="42"/>
        <v>1.5012104622617859</v>
      </c>
      <c r="V469" s="18">
        <f t="shared" si="40"/>
        <v>-0.94340624406698836</v>
      </c>
      <c r="W469" s="28">
        <f t="shared" si="43"/>
        <v>0.54598900965520059</v>
      </c>
      <c r="X469" s="20">
        <f t="shared" si="44"/>
        <v>-0.27365540391913773</v>
      </c>
    </row>
    <row r="470" spans="1:24" s="3" customFormat="1" ht="11.25" customHeight="1" x14ac:dyDescent="0.2">
      <c r="A470" s="2">
        <v>6889</v>
      </c>
      <c r="B470" s="4" t="s">
        <v>19</v>
      </c>
      <c r="C470" s="4" t="s">
        <v>9</v>
      </c>
      <c r="D470" s="4">
        <v>807001649</v>
      </c>
      <c r="E470" s="4" t="s">
        <v>49</v>
      </c>
      <c r="F470" s="4" t="s">
        <v>463</v>
      </c>
      <c r="G470" s="4" t="s">
        <v>78</v>
      </c>
      <c r="H470" s="4" t="s">
        <v>10</v>
      </c>
      <c r="I470" s="4" t="s">
        <v>464</v>
      </c>
      <c r="J470" s="4" t="s">
        <v>465</v>
      </c>
      <c r="K470" s="4" t="s">
        <v>466</v>
      </c>
      <c r="L470" s="4" t="s">
        <v>12</v>
      </c>
      <c r="M470" s="4">
        <v>300727</v>
      </c>
      <c r="N470" s="4">
        <v>436097</v>
      </c>
      <c r="O470" s="4">
        <v>134921</v>
      </c>
      <c r="P470" s="4">
        <v>543316</v>
      </c>
      <c r="Q470" s="4">
        <v>-107219</v>
      </c>
      <c r="R470" s="4">
        <v>-59018</v>
      </c>
      <c r="S470" s="4"/>
      <c r="T470" s="18">
        <f t="shared" si="41"/>
        <v>2.2289117335329562</v>
      </c>
      <c r="U470" s="18">
        <f t="shared" si="42"/>
        <v>1.2458604393059343</v>
      </c>
      <c r="V470" s="18"/>
      <c r="W470" s="28">
        <f t="shared" si="43"/>
        <v>0.55044348483011407</v>
      </c>
      <c r="X470" s="20">
        <f t="shared" si="44"/>
        <v>-0.13533227699342118</v>
      </c>
    </row>
    <row r="471" spans="1:24" s="3" customFormat="1" ht="11.25" customHeight="1" x14ac:dyDescent="0.2">
      <c r="A471" s="2">
        <v>105</v>
      </c>
      <c r="B471" s="4" t="s">
        <v>21</v>
      </c>
      <c r="C471" s="4" t="s">
        <v>9</v>
      </c>
      <c r="D471" s="4">
        <v>800029447</v>
      </c>
      <c r="E471" s="4" t="s">
        <v>49</v>
      </c>
      <c r="F471" s="4" t="s">
        <v>77</v>
      </c>
      <c r="G471" s="4" t="s">
        <v>1132</v>
      </c>
      <c r="H471" s="4" t="s">
        <v>75</v>
      </c>
      <c r="I471" s="4" t="s">
        <v>79</v>
      </c>
      <c r="J471" s="4" t="s">
        <v>11</v>
      </c>
      <c r="K471" s="4" t="s">
        <v>11</v>
      </c>
      <c r="L471" s="4" t="s">
        <v>12</v>
      </c>
      <c r="M471" s="4">
        <v>74455241</v>
      </c>
      <c r="N471" s="4">
        <v>76661386</v>
      </c>
      <c r="O471" s="4">
        <v>61306635</v>
      </c>
      <c r="P471" s="4">
        <v>111494801</v>
      </c>
      <c r="Q471" s="4">
        <v>-34833415</v>
      </c>
      <c r="R471" s="4">
        <v>-19380706</v>
      </c>
      <c r="S471" s="4">
        <v>2920169</v>
      </c>
      <c r="T471" s="18">
        <f t="shared" si="41"/>
        <v>1.2144728054312555</v>
      </c>
      <c r="U471" s="18">
        <f t="shared" si="42"/>
        <v>1.4543801882214862</v>
      </c>
      <c r="V471" s="18">
        <f>R471/S471</f>
        <v>-6.636843963482935</v>
      </c>
      <c r="W471" s="28">
        <f t="shared" si="43"/>
        <v>0.55638259986854577</v>
      </c>
      <c r="X471" s="20">
        <f t="shared" si="44"/>
        <v>-0.25280923045142961</v>
      </c>
    </row>
    <row r="472" spans="1:24" s="3" customFormat="1" ht="11.25" customHeight="1" x14ac:dyDescent="0.2">
      <c r="A472" s="2">
        <v>361</v>
      </c>
      <c r="B472" s="4" t="s">
        <v>21</v>
      </c>
      <c r="C472" s="4" t="s">
        <v>9</v>
      </c>
      <c r="D472" s="4">
        <v>800139348</v>
      </c>
      <c r="E472" s="4" t="s">
        <v>49</v>
      </c>
      <c r="F472" s="4" t="s">
        <v>88</v>
      </c>
      <c r="G472" s="4" t="s">
        <v>78</v>
      </c>
      <c r="H472" s="4" t="s">
        <v>10</v>
      </c>
      <c r="I472" s="4" t="s">
        <v>89</v>
      </c>
      <c r="J472" s="4" t="s">
        <v>11</v>
      </c>
      <c r="K472" s="4" t="s">
        <v>11</v>
      </c>
      <c r="L472" s="4" t="s">
        <v>12</v>
      </c>
      <c r="M472" s="4">
        <v>54690613</v>
      </c>
      <c r="N472" s="4">
        <v>58555123</v>
      </c>
      <c r="O472" s="4">
        <v>25720664</v>
      </c>
      <c r="P472" s="4">
        <v>25811563</v>
      </c>
      <c r="Q472" s="4">
        <v>32743560</v>
      </c>
      <c r="R472" s="4">
        <v>18225824</v>
      </c>
      <c r="S472" s="4">
        <v>1766641</v>
      </c>
      <c r="T472" s="18">
        <f t="shared" si="41"/>
        <v>2.1263297479411887</v>
      </c>
      <c r="U472" s="18">
        <f t="shared" si="42"/>
        <v>0.44080793750531444</v>
      </c>
      <c r="V472" s="18">
        <f>R472/S472</f>
        <v>10.316654034407669</v>
      </c>
      <c r="W472" s="28">
        <f t="shared" si="43"/>
        <v>0.55662316498267139</v>
      </c>
      <c r="X472" s="20">
        <f t="shared" si="44"/>
        <v>0.31125925565897966</v>
      </c>
    </row>
    <row r="473" spans="1:24" s="3" customFormat="1" ht="11.25" customHeight="1" x14ac:dyDescent="0.2">
      <c r="A473" s="2">
        <v>22343</v>
      </c>
      <c r="B473" s="4" t="s">
        <v>19</v>
      </c>
      <c r="C473" s="4" t="s">
        <v>9</v>
      </c>
      <c r="D473" s="4">
        <v>900085739</v>
      </c>
      <c r="E473" s="4" t="s">
        <v>49</v>
      </c>
      <c r="F473" s="4" t="s">
        <v>785</v>
      </c>
      <c r="G473" s="4" t="s">
        <v>74</v>
      </c>
      <c r="H473" s="4" t="s">
        <v>10</v>
      </c>
      <c r="I473" s="4" t="s">
        <v>786</v>
      </c>
      <c r="J473" s="4" t="s">
        <v>11</v>
      </c>
      <c r="K473" s="4" t="s">
        <v>11</v>
      </c>
      <c r="L473" s="4" t="s">
        <v>12</v>
      </c>
      <c r="M473" s="4">
        <v>2656667</v>
      </c>
      <c r="N473" s="4">
        <v>2954284</v>
      </c>
      <c r="O473" s="4">
        <v>699098</v>
      </c>
      <c r="P473" s="4">
        <v>1669312</v>
      </c>
      <c r="Q473" s="4">
        <v>1284972</v>
      </c>
      <c r="R473" s="4">
        <v>717401</v>
      </c>
      <c r="S473" s="4">
        <v>92665</v>
      </c>
      <c r="T473" s="18">
        <f t="shared" si="41"/>
        <v>3.8001353172230501</v>
      </c>
      <c r="U473" s="18">
        <f t="shared" si="42"/>
        <v>0.56504791008582789</v>
      </c>
      <c r="V473" s="18">
        <f>R473/S473</f>
        <v>7.741876652457778</v>
      </c>
      <c r="W473" s="28">
        <f t="shared" si="43"/>
        <v>0.55830088126433886</v>
      </c>
      <c r="X473" s="20">
        <f t="shared" si="44"/>
        <v>0.24283413510684823</v>
      </c>
    </row>
    <row r="474" spans="1:24" s="3" customFormat="1" ht="11.25" customHeight="1" x14ac:dyDescent="0.2">
      <c r="A474" s="2">
        <v>3407</v>
      </c>
      <c r="B474" s="4" t="s">
        <v>19</v>
      </c>
      <c r="C474" s="4" t="s">
        <v>9</v>
      </c>
      <c r="D474" s="4">
        <v>800185534</v>
      </c>
      <c r="E474" s="4" t="s">
        <v>49</v>
      </c>
      <c r="F474" s="4" t="s">
        <v>372</v>
      </c>
      <c r="G474" s="4" t="s">
        <v>74</v>
      </c>
      <c r="H474" s="4" t="s">
        <v>10</v>
      </c>
      <c r="I474" s="4" t="s">
        <v>373</v>
      </c>
      <c r="J474" s="4" t="s">
        <v>11</v>
      </c>
      <c r="K474" s="4" t="s">
        <v>11</v>
      </c>
      <c r="L474" s="4" t="s">
        <v>12</v>
      </c>
      <c r="M474" s="4">
        <v>5388510</v>
      </c>
      <c r="N474" s="4">
        <v>5874447</v>
      </c>
      <c r="O474" s="4">
        <v>1666612</v>
      </c>
      <c r="P474" s="4">
        <v>2273677</v>
      </c>
      <c r="Q474" s="4">
        <v>3600770</v>
      </c>
      <c r="R474" s="4">
        <v>2022878</v>
      </c>
      <c r="S474" s="4"/>
      <c r="T474" s="18">
        <f t="shared" si="41"/>
        <v>3.233212049355219</v>
      </c>
      <c r="U474" s="18">
        <f t="shared" si="42"/>
        <v>0.38704528273044253</v>
      </c>
      <c r="V474" s="18"/>
      <c r="W474" s="28">
        <f t="shared" si="43"/>
        <v>0.56179039483221649</v>
      </c>
      <c r="X474" s="20">
        <f t="shared" si="44"/>
        <v>0.34435207262913431</v>
      </c>
    </row>
    <row r="475" spans="1:24" s="3" customFormat="1" ht="11.25" customHeight="1" x14ac:dyDescent="0.2">
      <c r="A475" s="2">
        <v>35439</v>
      </c>
      <c r="B475" s="4" t="s">
        <v>19</v>
      </c>
      <c r="C475" s="4" t="s">
        <v>9</v>
      </c>
      <c r="D475" s="4">
        <v>900590438</v>
      </c>
      <c r="E475" s="4" t="s">
        <v>49</v>
      </c>
      <c r="F475" s="4" t="s">
        <v>1044</v>
      </c>
      <c r="G475" s="4" t="s">
        <v>74</v>
      </c>
      <c r="H475" s="4" t="s">
        <v>10</v>
      </c>
      <c r="I475" s="4" t="s">
        <v>1045</v>
      </c>
      <c r="J475" s="4" t="s">
        <v>11</v>
      </c>
      <c r="K475" s="4" t="s">
        <v>11</v>
      </c>
      <c r="L475" s="4" t="s">
        <v>12</v>
      </c>
      <c r="M475" s="4">
        <v>8588737</v>
      </c>
      <c r="N475" s="4">
        <v>8760653</v>
      </c>
      <c r="O475" s="4">
        <v>3170245</v>
      </c>
      <c r="P475" s="4">
        <v>6647749</v>
      </c>
      <c r="Q475" s="4">
        <v>2112904</v>
      </c>
      <c r="R475" s="4">
        <v>1187226</v>
      </c>
      <c r="S475" s="4">
        <v>392208</v>
      </c>
      <c r="T475" s="18">
        <f t="shared" si="41"/>
        <v>2.7091713731903999</v>
      </c>
      <c r="U475" s="18">
        <f t="shared" si="42"/>
        <v>0.75881889169677197</v>
      </c>
      <c r="V475" s="18">
        <f>R475/S475</f>
        <v>3.0270315750826091</v>
      </c>
      <c r="W475" s="28">
        <f t="shared" si="43"/>
        <v>0.56189301548958215</v>
      </c>
      <c r="X475" s="20">
        <f t="shared" si="44"/>
        <v>0.13551798022362033</v>
      </c>
    </row>
    <row r="476" spans="1:24" s="3" customFormat="1" ht="11.25" customHeight="1" x14ac:dyDescent="0.2">
      <c r="A476" s="2">
        <v>919</v>
      </c>
      <c r="B476" s="4" t="s">
        <v>21</v>
      </c>
      <c r="C476" s="4" t="s">
        <v>9</v>
      </c>
      <c r="D476" s="4">
        <v>811001646</v>
      </c>
      <c r="E476" s="4" t="s">
        <v>49</v>
      </c>
      <c r="F476" s="4" t="s">
        <v>98</v>
      </c>
      <c r="G476" s="4" t="s">
        <v>74</v>
      </c>
      <c r="H476" s="4" t="s">
        <v>14</v>
      </c>
      <c r="I476" s="4" t="s">
        <v>99</v>
      </c>
      <c r="J476" s="4" t="s">
        <v>13</v>
      </c>
      <c r="K476" s="4" t="s">
        <v>100</v>
      </c>
      <c r="L476" s="4" t="s">
        <v>12</v>
      </c>
      <c r="M476" s="4">
        <v>11899481</v>
      </c>
      <c r="N476" s="4">
        <v>13434180</v>
      </c>
      <c r="O476" s="4">
        <v>2242987</v>
      </c>
      <c r="P476" s="4">
        <v>2974660</v>
      </c>
      <c r="Q476" s="4">
        <v>10459520</v>
      </c>
      <c r="R476" s="4">
        <v>5889619</v>
      </c>
      <c r="S476" s="4">
        <v>2582603</v>
      </c>
      <c r="T476" s="18">
        <f t="shared" si="41"/>
        <v>5.3051939222117648</v>
      </c>
      <c r="U476" s="18">
        <f t="shared" si="42"/>
        <v>0.22142475387407345</v>
      </c>
      <c r="V476" s="18">
        <f>R476/S476</f>
        <v>2.2804972347666288</v>
      </c>
      <c r="W476" s="28">
        <f t="shared" si="43"/>
        <v>0.56308692941932326</v>
      </c>
      <c r="X476" s="20">
        <f t="shared" si="44"/>
        <v>0.43840554466294185</v>
      </c>
    </row>
    <row r="477" spans="1:24" s="3" customFormat="1" ht="11.25" customHeight="1" x14ac:dyDescent="0.2">
      <c r="A477" s="2">
        <v>31205</v>
      </c>
      <c r="B477" s="4" t="s">
        <v>19</v>
      </c>
      <c r="C477" s="4" t="s">
        <v>9</v>
      </c>
      <c r="D477" s="4">
        <v>900424218</v>
      </c>
      <c r="E477" s="4" t="s">
        <v>49</v>
      </c>
      <c r="F477" s="4" t="s">
        <v>967</v>
      </c>
      <c r="G477" s="4" t="s">
        <v>78</v>
      </c>
      <c r="H477" s="4" t="s">
        <v>10</v>
      </c>
      <c r="I477" s="4" t="s">
        <v>968</v>
      </c>
      <c r="J477" s="4" t="s">
        <v>11</v>
      </c>
      <c r="K477" s="4" t="s">
        <v>11</v>
      </c>
      <c r="L477" s="4" t="s">
        <v>12</v>
      </c>
      <c r="M477" s="4">
        <v>18332431</v>
      </c>
      <c r="N477" s="4">
        <v>18568359</v>
      </c>
      <c r="O477" s="4">
        <v>20892440</v>
      </c>
      <c r="P477" s="4">
        <v>7766321</v>
      </c>
      <c r="Q477" s="4">
        <v>10802038</v>
      </c>
      <c r="R477" s="4">
        <v>6102063</v>
      </c>
      <c r="S477" s="4"/>
      <c r="T477" s="18">
        <f t="shared" si="41"/>
        <v>0.87746720823417468</v>
      </c>
      <c r="U477" s="18">
        <f t="shared" si="42"/>
        <v>0.4182556466082975</v>
      </c>
      <c r="V477" s="18"/>
      <c r="W477" s="28">
        <f t="shared" si="43"/>
        <v>0.56489923475551562</v>
      </c>
      <c r="X477" s="20">
        <f t="shared" si="44"/>
        <v>0.32862694005431498</v>
      </c>
    </row>
    <row r="478" spans="1:24" s="3" customFormat="1" ht="11.25" customHeight="1" x14ac:dyDescent="0.2">
      <c r="A478" s="2">
        <v>15199</v>
      </c>
      <c r="B478" s="4" t="s">
        <v>19</v>
      </c>
      <c r="C478" s="4" t="s">
        <v>9</v>
      </c>
      <c r="D478" s="4">
        <v>860035715</v>
      </c>
      <c r="E478" s="4" t="s">
        <v>49</v>
      </c>
      <c r="F478" s="4" t="s">
        <v>656</v>
      </c>
      <c r="G478" s="4" t="s">
        <v>78</v>
      </c>
      <c r="H478" s="4" t="s">
        <v>14</v>
      </c>
      <c r="I478" s="4" t="s">
        <v>657</v>
      </c>
      <c r="J478" s="4" t="s">
        <v>11</v>
      </c>
      <c r="K478" s="4" t="s">
        <v>11</v>
      </c>
      <c r="L478" s="4" t="s">
        <v>12</v>
      </c>
      <c r="M478" s="4">
        <v>11597909</v>
      </c>
      <c r="N478" s="4">
        <v>11654488</v>
      </c>
      <c r="O478" s="4">
        <v>516186</v>
      </c>
      <c r="P478" s="4">
        <v>2382195</v>
      </c>
      <c r="Q478" s="4">
        <v>9272293</v>
      </c>
      <c r="R478" s="4">
        <v>5294018</v>
      </c>
      <c r="S478" s="4">
        <v>71362</v>
      </c>
      <c r="T478" s="18">
        <f t="shared" si="41"/>
        <v>22.468468730263897</v>
      </c>
      <c r="U478" s="18">
        <f t="shared" si="42"/>
        <v>0.2044015146782939</v>
      </c>
      <c r="V478" s="18">
        <f t="shared" ref="V478:V483" si="45">R478/S478</f>
        <v>74.185392786076619</v>
      </c>
      <c r="W478" s="28">
        <f t="shared" si="43"/>
        <v>0.57095024930726412</v>
      </c>
      <c r="X478" s="20">
        <f t="shared" si="44"/>
        <v>0.45424715354290984</v>
      </c>
    </row>
    <row r="479" spans="1:24" s="3" customFormat="1" ht="11.25" customHeight="1" x14ac:dyDescent="0.2">
      <c r="A479" s="2">
        <v>471</v>
      </c>
      <c r="B479" s="4" t="s">
        <v>24</v>
      </c>
      <c r="C479" s="4" t="s">
        <v>9</v>
      </c>
      <c r="D479" s="4">
        <v>811041784</v>
      </c>
      <c r="E479" s="4" t="s">
        <v>49</v>
      </c>
      <c r="F479" s="4" t="s">
        <v>288</v>
      </c>
      <c r="G479" s="4" t="s">
        <v>74</v>
      </c>
      <c r="H479" s="4" t="s">
        <v>10</v>
      </c>
      <c r="I479" s="4" t="s">
        <v>289</v>
      </c>
      <c r="J479" s="4" t="s">
        <v>13</v>
      </c>
      <c r="K479" s="4" t="s">
        <v>22</v>
      </c>
      <c r="L479" s="4" t="s">
        <v>12</v>
      </c>
      <c r="M479" s="4">
        <v>68469191</v>
      </c>
      <c r="N479" s="4">
        <v>75909595</v>
      </c>
      <c r="O479" s="4">
        <v>29185257</v>
      </c>
      <c r="P479" s="4">
        <v>29401676</v>
      </c>
      <c r="Q479" s="4">
        <v>46507919</v>
      </c>
      <c r="R479" s="4">
        <v>27129975</v>
      </c>
      <c r="S479" s="4">
        <v>15079831</v>
      </c>
      <c r="T479" s="18">
        <f t="shared" si="41"/>
        <v>2.3460198071923779</v>
      </c>
      <c r="U479" s="18">
        <f t="shared" si="42"/>
        <v>0.38732489614784532</v>
      </c>
      <c r="V479" s="18">
        <f t="shared" si="45"/>
        <v>1.7990901224290909</v>
      </c>
      <c r="W479" s="28">
        <f t="shared" si="43"/>
        <v>0.58334097898467574</v>
      </c>
      <c r="X479" s="20">
        <f t="shared" si="44"/>
        <v>0.35739849488065378</v>
      </c>
    </row>
    <row r="480" spans="1:24" s="3" customFormat="1" ht="11.25" customHeight="1" x14ac:dyDescent="0.2">
      <c r="A480" s="2">
        <v>23583</v>
      </c>
      <c r="B480" s="4" t="s">
        <v>19</v>
      </c>
      <c r="C480" s="4" t="s">
        <v>9</v>
      </c>
      <c r="D480" s="4">
        <v>900136532</v>
      </c>
      <c r="E480" s="4" t="s">
        <v>49</v>
      </c>
      <c r="F480" s="4" t="s">
        <v>808</v>
      </c>
      <c r="G480" s="4" t="s">
        <v>74</v>
      </c>
      <c r="H480" s="4" t="s">
        <v>105</v>
      </c>
      <c r="I480" s="4" t="s">
        <v>809</v>
      </c>
      <c r="J480" s="4" t="s">
        <v>178</v>
      </c>
      <c r="K480" s="4" t="s">
        <v>179</v>
      </c>
      <c r="L480" s="4" t="s">
        <v>12</v>
      </c>
      <c r="M480" s="4">
        <v>27587168</v>
      </c>
      <c r="N480" s="4">
        <v>28007365</v>
      </c>
      <c r="O480" s="4">
        <v>731046</v>
      </c>
      <c r="P480" s="4">
        <v>13153803</v>
      </c>
      <c r="Q480" s="4">
        <v>14853562</v>
      </c>
      <c r="R480" s="4">
        <v>8768294</v>
      </c>
      <c r="S480" s="4">
        <v>3528600</v>
      </c>
      <c r="T480" s="18">
        <f t="shared" si="41"/>
        <v>37.736569244616618</v>
      </c>
      <c r="U480" s="18">
        <f t="shared" si="42"/>
        <v>0.46965514249555429</v>
      </c>
      <c r="V480" s="18">
        <f t="shared" si="45"/>
        <v>2.4849214986113473</v>
      </c>
      <c r="W480" s="28">
        <f t="shared" si="43"/>
        <v>0.5903159121024304</v>
      </c>
      <c r="X480" s="20">
        <f t="shared" si="44"/>
        <v>0.31307100828657036</v>
      </c>
    </row>
    <row r="481" spans="1:24" s="3" customFormat="1" ht="11.25" customHeight="1" x14ac:dyDescent="0.2">
      <c r="A481" s="2">
        <v>16179</v>
      </c>
      <c r="B481" s="4" t="s">
        <v>19</v>
      </c>
      <c r="C481" s="4" t="s">
        <v>9</v>
      </c>
      <c r="D481" s="4">
        <v>860090324</v>
      </c>
      <c r="E481" s="4" t="s">
        <v>49</v>
      </c>
      <c r="F481" s="4" t="s">
        <v>672</v>
      </c>
      <c r="G481" s="4" t="s">
        <v>74</v>
      </c>
      <c r="H481" s="4" t="s">
        <v>10</v>
      </c>
      <c r="I481" s="4" t="s">
        <v>673</v>
      </c>
      <c r="J481" s="4" t="s">
        <v>11</v>
      </c>
      <c r="K481" s="4" t="s">
        <v>11</v>
      </c>
      <c r="L481" s="4" t="s">
        <v>12</v>
      </c>
      <c r="M481" s="4">
        <v>41501609</v>
      </c>
      <c r="N481" s="4">
        <v>44223689</v>
      </c>
      <c r="O481" s="4">
        <v>1484025</v>
      </c>
      <c r="P481" s="4">
        <v>29984633</v>
      </c>
      <c r="Q481" s="4">
        <v>14239056</v>
      </c>
      <c r="R481" s="4">
        <v>8460091</v>
      </c>
      <c r="S481" s="4">
        <v>267104</v>
      </c>
      <c r="T481" s="18">
        <f t="shared" si="41"/>
        <v>27.965572682400904</v>
      </c>
      <c r="U481" s="18">
        <f t="shared" si="42"/>
        <v>0.67802197595953606</v>
      </c>
      <c r="V481" s="18">
        <f t="shared" si="45"/>
        <v>31.673396879118247</v>
      </c>
      <c r="W481" s="28">
        <f t="shared" si="43"/>
        <v>0.59414690131143522</v>
      </c>
      <c r="X481" s="20">
        <f t="shared" si="44"/>
        <v>0.19130224527402045</v>
      </c>
    </row>
    <row r="482" spans="1:24" s="3" customFormat="1" ht="11.25" customHeight="1" x14ac:dyDescent="0.2">
      <c r="A482" s="2">
        <v>12795</v>
      </c>
      <c r="B482" s="4" t="s">
        <v>19</v>
      </c>
      <c r="C482" s="4" t="s">
        <v>9</v>
      </c>
      <c r="D482" s="4">
        <v>830116638</v>
      </c>
      <c r="E482" s="4" t="s">
        <v>49</v>
      </c>
      <c r="F482" s="4" t="s">
        <v>598</v>
      </c>
      <c r="G482" s="4" t="s">
        <v>74</v>
      </c>
      <c r="H482" s="4" t="s">
        <v>75</v>
      </c>
      <c r="I482" s="4" t="s">
        <v>599</v>
      </c>
      <c r="J482" s="4" t="s">
        <v>11</v>
      </c>
      <c r="K482" s="4" t="s">
        <v>11</v>
      </c>
      <c r="L482" s="4" t="s">
        <v>12</v>
      </c>
      <c r="M482" s="4">
        <v>26936350</v>
      </c>
      <c r="N482" s="4">
        <v>46721331</v>
      </c>
      <c r="O482" s="4">
        <v>733836</v>
      </c>
      <c r="P482" s="4">
        <v>34897390</v>
      </c>
      <c r="Q482" s="4">
        <v>11823941</v>
      </c>
      <c r="R482" s="4">
        <v>7120104</v>
      </c>
      <c r="S482" s="4">
        <v>4420858</v>
      </c>
      <c r="T482" s="18">
        <f t="shared" si="41"/>
        <v>36.706225914236967</v>
      </c>
      <c r="U482" s="18">
        <f t="shared" si="42"/>
        <v>0.74692628084589452</v>
      </c>
      <c r="V482" s="18">
        <f t="shared" si="45"/>
        <v>1.6105706177398142</v>
      </c>
      <c r="W482" s="28">
        <f t="shared" si="43"/>
        <v>0.60217688839956152</v>
      </c>
      <c r="X482" s="20">
        <f t="shared" si="44"/>
        <v>0.15239514473592372</v>
      </c>
    </row>
    <row r="483" spans="1:24" s="3" customFormat="1" ht="11.25" customHeight="1" x14ac:dyDescent="0.2">
      <c r="A483" s="2">
        <v>2391</v>
      </c>
      <c r="B483" s="4" t="s">
        <v>19</v>
      </c>
      <c r="C483" s="4" t="s">
        <v>9</v>
      </c>
      <c r="D483" s="4">
        <v>800136972</v>
      </c>
      <c r="E483" s="4" t="s">
        <v>49</v>
      </c>
      <c r="F483" s="4" t="s">
        <v>354</v>
      </c>
      <c r="G483" s="4" t="s">
        <v>74</v>
      </c>
      <c r="H483" s="4" t="s">
        <v>14</v>
      </c>
      <c r="I483" s="4" t="s">
        <v>355</v>
      </c>
      <c r="J483" s="4" t="s">
        <v>11</v>
      </c>
      <c r="K483" s="4" t="s">
        <v>11</v>
      </c>
      <c r="L483" s="4" t="s">
        <v>12</v>
      </c>
      <c r="M483" s="4">
        <v>9056802</v>
      </c>
      <c r="N483" s="4">
        <v>11262507</v>
      </c>
      <c r="O483" s="4">
        <v>1685843</v>
      </c>
      <c r="P483" s="4">
        <v>3836585</v>
      </c>
      <c r="Q483" s="4">
        <v>7425922</v>
      </c>
      <c r="R483" s="4">
        <v>4593426</v>
      </c>
      <c r="S483" s="4">
        <v>1655942</v>
      </c>
      <c r="T483" s="18">
        <f t="shared" si="41"/>
        <v>5.3722689479388057</v>
      </c>
      <c r="U483" s="18">
        <f t="shared" si="42"/>
        <v>0.34065106463418848</v>
      </c>
      <c r="V483" s="18">
        <f t="shared" si="45"/>
        <v>2.7739051246963964</v>
      </c>
      <c r="W483" s="28">
        <f t="shared" si="43"/>
        <v>0.61856642178573917</v>
      </c>
      <c r="X483" s="20">
        <f t="shared" si="44"/>
        <v>0.40785111165746668</v>
      </c>
    </row>
    <row r="484" spans="1:24" s="3" customFormat="1" ht="11.25" customHeight="1" x14ac:dyDescent="0.2">
      <c r="A484" s="2">
        <v>4421</v>
      </c>
      <c r="B484" s="4" t="s">
        <v>21</v>
      </c>
      <c r="C484" s="4" t="s">
        <v>9</v>
      </c>
      <c r="D484" s="4">
        <v>900498582</v>
      </c>
      <c r="E484" s="4" t="s">
        <v>49</v>
      </c>
      <c r="F484" s="4" t="s">
        <v>234</v>
      </c>
      <c r="G484" s="4" t="s">
        <v>74</v>
      </c>
      <c r="H484" s="4" t="s">
        <v>10</v>
      </c>
      <c r="I484" s="4" t="s">
        <v>235</v>
      </c>
      <c r="J484" s="4" t="s">
        <v>178</v>
      </c>
      <c r="K484" s="4" t="s">
        <v>179</v>
      </c>
      <c r="L484" s="4" t="s">
        <v>12</v>
      </c>
      <c r="M484" s="4">
        <v>23270886</v>
      </c>
      <c r="N484" s="4">
        <v>26767751</v>
      </c>
      <c r="O484" s="4">
        <v>10912720</v>
      </c>
      <c r="P484" s="4">
        <v>18797599</v>
      </c>
      <c r="Q484" s="4">
        <v>7970152</v>
      </c>
      <c r="R484" s="4">
        <v>4950208</v>
      </c>
      <c r="S484" s="4"/>
      <c r="T484" s="18">
        <f t="shared" si="41"/>
        <v>2.1324551532523515</v>
      </c>
      <c r="U484" s="18">
        <f t="shared" si="42"/>
        <v>0.70224797742626943</v>
      </c>
      <c r="V484" s="18"/>
      <c r="W484" s="28">
        <f t="shared" si="43"/>
        <v>0.62109329909893818</v>
      </c>
      <c r="X484" s="20">
        <f t="shared" si="44"/>
        <v>0.18493178601369983</v>
      </c>
    </row>
    <row r="485" spans="1:24" s="3" customFormat="1" ht="11.25" customHeight="1" x14ac:dyDescent="0.2">
      <c r="A485" s="2">
        <v>2255</v>
      </c>
      <c r="B485" s="4" t="s">
        <v>28</v>
      </c>
      <c r="C485" s="4" t="s">
        <v>9</v>
      </c>
      <c r="D485" s="4">
        <v>900031030</v>
      </c>
      <c r="E485" s="4" t="s">
        <v>49</v>
      </c>
      <c r="F485" s="4" t="s">
        <v>1124</v>
      </c>
      <c r="G485" s="4" t="s">
        <v>74</v>
      </c>
      <c r="H485" s="4" t="s">
        <v>10</v>
      </c>
      <c r="I485" s="4" t="s">
        <v>1125</v>
      </c>
      <c r="J485" s="4" t="s">
        <v>17</v>
      </c>
      <c r="K485" s="4" t="s">
        <v>18</v>
      </c>
      <c r="L485" s="4" t="s">
        <v>12</v>
      </c>
      <c r="M485" s="4">
        <v>14991117</v>
      </c>
      <c r="N485" s="4">
        <v>24779608</v>
      </c>
      <c r="O485" s="4">
        <v>4139548</v>
      </c>
      <c r="P485" s="4">
        <v>17379681</v>
      </c>
      <c r="Q485" s="4">
        <v>7399927</v>
      </c>
      <c r="R485" s="4">
        <v>4611649</v>
      </c>
      <c r="S485" s="4">
        <v>3557163</v>
      </c>
      <c r="T485" s="18">
        <f t="shared" si="41"/>
        <v>3.621438137690395</v>
      </c>
      <c r="U485" s="18">
        <f t="shared" si="42"/>
        <v>0.70137029609185098</v>
      </c>
      <c r="V485" s="18">
        <f t="shared" ref="V485:V494" si="46">R485/S485</f>
        <v>1.296440168752458</v>
      </c>
      <c r="W485" s="28">
        <f t="shared" si="43"/>
        <v>0.62320195861391603</v>
      </c>
      <c r="X485" s="20">
        <f t="shared" si="44"/>
        <v>0.18610661637585227</v>
      </c>
    </row>
    <row r="486" spans="1:24" s="3" customFormat="1" ht="11.25" customHeight="1" x14ac:dyDescent="0.2">
      <c r="A486" s="2">
        <v>28605</v>
      </c>
      <c r="B486" s="4" t="s">
        <v>19</v>
      </c>
      <c r="C486" s="4" t="s">
        <v>9</v>
      </c>
      <c r="D486" s="4">
        <v>900341056</v>
      </c>
      <c r="E486" s="4" t="s">
        <v>49</v>
      </c>
      <c r="F486" s="4" t="s">
        <v>909</v>
      </c>
      <c r="G486" s="4" t="s">
        <v>74</v>
      </c>
      <c r="H486" s="4" t="s">
        <v>10</v>
      </c>
      <c r="I486" s="4" t="s">
        <v>910</v>
      </c>
      <c r="J486" s="4" t="s">
        <v>23</v>
      </c>
      <c r="K486" s="4" t="s">
        <v>136</v>
      </c>
      <c r="L486" s="4" t="s">
        <v>12</v>
      </c>
      <c r="M486" s="4">
        <v>1895819</v>
      </c>
      <c r="N486" s="4">
        <v>3402155</v>
      </c>
      <c r="O486" s="4">
        <v>3466556</v>
      </c>
      <c r="P486" s="4">
        <v>1784969</v>
      </c>
      <c r="Q486" s="4">
        <v>1617186</v>
      </c>
      <c r="R486" s="4">
        <v>1030973</v>
      </c>
      <c r="S486" s="4">
        <v>435809</v>
      </c>
      <c r="T486" s="18">
        <f t="shared" si="41"/>
        <v>0.54688832374264251</v>
      </c>
      <c r="U486" s="18">
        <f t="shared" si="42"/>
        <v>0.52465834155116386</v>
      </c>
      <c r="V486" s="18">
        <f t="shared" si="46"/>
        <v>2.3656533022493798</v>
      </c>
      <c r="W486" s="28">
        <f t="shared" si="43"/>
        <v>0.63751046571019043</v>
      </c>
      <c r="X486" s="20">
        <f t="shared" si="44"/>
        <v>0.30303528204917179</v>
      </c>
    </row>
    <row r="487" spans="1:24" s="3" customFormat="1" ht="11.25" customHeight="1" x14ac:dyDescent="0.2">
      <c r="A487" s="2">
        <v>4187</v>
      </c>
      <c r="B487" s="4" t="s">
        <v>28</v>
      </c>
      <c r="C487" s="4" t="s">
        <v>9</v>
      </c>
      <c r="D487" s="4">
        <v>901299665</v>
      </c>
      <c r="E487" s="4" t="s">
        <v>49</v>
      </c>
      <c r="F487" s="4" t="s">
        <v>1128</v>
      </c>
      <c r="G487" s="4" t="s">
        <v>78</v>
      </c>
      <c r="H487" s="4" t="s">
        <v>105</v>
      </c>
      <c r="I487" s="4" t="s">
        <v>1129</v>
      </c>
      <c r="J487" s="4" t="s">
        <v>11</v>
      </c>
      <c r="K487" s="4" t="s">
        <v>11</v>
      </c>
      <c r="L487" s="4" t="s">
        <v>12</v>
      </c>
      <c r="M487" s="4">
        <v>57960295</v>
      </c>
      <c r="N487" s="4">
        <v>60829751</v>
      </c>
      <c r="O487" s="4">
        <v>39643579</v>
      </c>
      <c r="P487" s="4">
        <v>39722617</v>
      </c>
      <c r="Q487" s="4">
        <v>21107134</v>
      </c>
      <c r="R487" s="4">
        <v>13555152</v>
      </c>
      <c r="S487" s="4">
        <v>3055256</v>
      </c>
      <c r="T487" s="18">
        <f t="shared" si="41"/>
        <v>1.4620348732893163</v>
      </c>
      <c r="U487" s="18">
        <f t="shared" si="42"/>
        <v>0.65301298044110023</v>
      </c>
      <c r="V487" s="18">
        <f t="shared" si="46"/>
        <v>4.4366665182884839</v>
      </c>
      <c r="W487" s="28">
        <f t="shared" si="43"/>
        <v>0.64220713243209615</v>
      </c>
      <c r="X487" s="20">
        <f t="shared" si="44"/>
        <v>0.22283753882208066</v>
      </c>
    </row>
    <row r="488" spans="1:24" s="3" customFormat="1" ht="11.25" customHeight="1" x14ac:dyDescent="0.2">
      <c r="A488" s="2">
        <v>4131</v>
      </c>
      <c r="B488" s="4" t="s">
        <v>21</v>
      </c>
      <c r="C488" s="4" t="s">
        <v>9</v>
      </c>
      <c r="D488" s="4">
        <v>900412189</v>
      </c>
      <c r="E488" s="4" t="s">
        <v>49</v>
      </c>
      <c r="F488" s="4" t="s">
        <v>217</v>
      </c>
      <c r="G488" s="4" t="s">
        <v>78</v>
      </c>
      <c r="H488" s="4" t="s">
        <v>10</v>
      </c>
      <c r="I488" s="4" t="s">
        <v>218</v>
      </c>
      <c r="J488" s="4" t="s">
        <v>11</v>
      </c>
      <c r="K488" s="4" t="s">
        <v>11</v>
      </c>
      <c r="L488" s="4" t="s">
        <v>12</v>
      </c>
      <c r="M488" s="4">
        <v>9386083</v>
      </c>
      <c r="N488" s="4">
        <v>11272388</v>
      </c>
      <c r="O488" s="4">
        <v>8775433</v>
      </c>
      <c r="P488" s="4">
        <v>8786777</v>
      </c>
      <c r="Q488" s="4">
        <v>2485611</v>
      </c>
      <c r="R488" s="4">
        <v>1702843</v>
      </c>
      <c r="S488" s="4">
        <v>42323</v>
      </c>
      <c r="T488" s="18">
        <f t="shared" si="41"/>
        <v>1.0695863098721168</v>
      </c>
      <c r="U488" s="18">
        <f t="shared" si="42"/>
        <v>0.77949561352927166</v>
      </c>
      <c r="V488" s="18">
        <f t="shared" si="46"/>
        <v>40.234458804905131</v>
      </c>
      <c r="W488" s="28">
        <f t="shared" si="43"/>
        <v>0.68508024787466748</v>
      </c>
      <c r="X488" s="20">
        <f t="shared" si="44"/>
        <v>0.151063199740818</v>
      </c>
    </row>
    <row r="489" spans="1:24" s="3" customFormat="1" ht="11.25" customHeight="1" x14ac:dyDescent="0.2">
      <c r="A489" s="2">
        <v>253</v>
      </c>
      <c r="B489" s="4" t="s">
        <v>28</v>
      </c>
      <c r="C489" s="4" t="s">
        <v>9</v>
      </c>
      <c r="D489" s="4">
        <v>800121151</v>
      </c>
      <c r="E489" s="4" t="s">
        <v>49</v>
      </c>
      <c r="F489" s="4" t="s">
        <v>1110</v>
      </c>
      <c r="G489" s="4" t="s">
        <v>74</v>
      </c>
      <c r="H489" s="4" t="s">
        <v>75</v>
      </c>
      <c r="I489" s="4" t="s">
        <v>1111</v>
      </c>
      <c r="J489" s="4" t="s">
        <v>23</v>
      </c>
      <c r="K489" s="4" t="s">
        <v>136</v>
      </c>
      <c r="L489" s="4" t="s">
        <v>12</v>
      </c>
      <c r="M489" s="4">
        <v>40292039</v>
      </c>
      <c r="N489" s="4">
        <v>45135010</v>
      </c>
      <c r="O489" s="4">
        <v>18662257</v>
      </c>
      <c r="P489" s="4">
        <v>19632064</v>
      </c>
      <c r="Q489" s="4">
        <v>25502946</v>
      </c>
      <c r="R489" s="4">
        <v>17602827</v>
      </c>
      <c r="S489" s="4">
        <v>4787739</v>
      </c>
      <c r="T489" s="18">
        <f t="shared" si="41"/>
        <v>2.1590121173446493</v>
      </c>
      <c r="U489" s="18">
        <f t="shared" si="42"/>
        <v>0.43496310292165663</v>
      </c>
      <c r="V489" s="18">
        <f t="shared" si="46"/>
        <v>3.6766471605908344</v>
      </c>
      <c r="W489" s="28">
        <f t="shared" si="43"/>
        <v>0.69022719963411283</v>
      </c>
      <c r="X489" s="20">
        <f t="shared" si="44"/>
        <v>0.39000383516033343</v>
      </c>
    </row>
    <row r="490" spans="1:24" s="3" customFormat="1" ht="11.25" customHeight="1" x14ac:dyDescent="0.2">
      <c r="A490" s="2">
        <v>15071</v>
      </c>
      <c r="B490" s="4" t="s">
        <v>19</v>
      </c>
      <c r="C490" s="4" t="s">
        <v>9</v>
      </c>
      <c r="D490" s="4">
        <v>860031068</v>
      </c>
      <c r="E490" s="4" t="s">
        <v>49</v>
      </c>
      <c r="F490" s="4" t="s">
        <v>654</v>
      </c>
      <c r="G490" s="4" t="s">
        <v>74</v>
      </c>
      <c r="H490" s="4" t="s">
        <v>75</v>
      </c>
      <c r="I490" s="4" t="s">
        <v>655</v>
      </c>
      <c r="J490" s="4" t="s">
        <v>11</v>
      </c>
      <c r="K490" s="4" t="s">
        <v>11</v>
      </c>
      <c r="L490" s="4" t="s">
        <v>12</v>
      </c>
      <c r="M490" s="4">
        <v>60641232</v>
      </c>
      <c r="N490" s="4">
        <v>70637613</v>
      </c>
      <c r="O490" s="4">
        <v>3466556</v>
      </c>
      <c r="P490" s="4">
        <v>21680266</v>
      </c>
      <c r="Q490" s="4">
        <v>48957347</v>
      </c>
      <c r="R490" s="4">
        <v>33935028</v>
      </c>
      <c r="S490" s="4">
        <v>1251655</v>
      </c>
      <c r="T490" s="18">
        <f t="shared" si="41"/>
        <v>17.493221514379112</v>
      </c>
      <c r="U490" s="18">
        <f t="shared" si="42"/>
        <v>0.30692240407387494</v>
      </c>
      <c r="V490" s="18">
        <f t="shared" si="46"/>
        <v>27.11212594524849</v>
      </c>
      <c r="W490" s="28">
        <f t="shared" si="43"/>
        <v>0.69315496201213678</v>
      </c>
      <c r="X490" s="20">
        <f t="shared" si="44"/>
        <v>0.48041017467563635</v>
      </c>
    </row>
    <row r="491" spans="1:24" s="3" customFormat="1" ht="11.25" customHeight="1" x14ac:dyDescent="0.2">
      <c r="A491" s="2">
        <v>3357</v>
      </c>
      <c r="B491" s="4" t="s">
        <v>21</v>
      </c>
      <c r="C491" s="4" t="s">
        <v>9</v>
      </c>
      <c r="D491" s="4">
        <v>900158025</v>
      </c>
      <c r="E491" s="4" t="s">
        <v>49</v>
      </c>
      <c r="F491" s="4" t="s">
        <v>199</v>
      </c>
      <c r="G491" s="4" t="s">
        <v>74</v>
      </c>
      <c r="H491" s="4" t="s">
        <v>10</v>
      </c>
      <c r="I491" s="4" t="s">
        <v>200</v>
      </c>
      <c r="J491" s="4" t="s">
        <v>11</v>
      </c>
      <c r="K491" s="4" t="s">
        <v>11</v>
      </c>
      <c r="L491" s="4" t="s">
        <v>12</v>
      </c>
      <c r="M491" s="4">
        <v>145009308</v>
      </c>
      <c r="N491" s="4">
        <v>155504179</v>
      </c>
      <c r="O491" s="4">
        <v>109011981</v>
      </c>
      <c r="P491" s="4">
        <v>109439244</v>
      </c>
      <c r="Q491" s="4">
        <v>46064935</v>
      </c>
      <c r="R491" s="4">
        <v>33111173</v>
      </c>
      <c r="S491" s="4">
        <v>7007168</v>
      </c>
      <c r="T491" s="18">
        <f t="shared" si="41"/>
        <v>1.330214410102317</v>
      </c>
      <c r="U491" s="18">
        <f t="shared" si="42"/>
        <v>0.70377043693468844</v>
      </c>
      <c r="V491" s="18">
        <f t="shared" si="46"/>
        <v>4.7253288347018367</v>
      </c>
      <c r="W491" s="28">
        <f t="shared" si="43"/>
        <v>0.71879343800224615</v>
      </c>
      <c r="X491" s="20">
        <f t="shared" si="44"/>
        <v>0.21292786607361852</v>
      </c>
    </row>
    <row r="492" spans="1:24" s="3" customFormat="1" ht="11.25" customHeight="1" x14ac:dyDescent="0.2">
      <c r="A492" s="2">
        <v>10101</v>
      </c>
      <c r="B492" s="4" t="s">
        <v>19</v>
      </c>
      <c r="C492" s="4" t="s">
        <v>9</v>
      </c>
      <c r="D492" s="4">
        <v>830021692</v>
      </c>
      <c r="E492" s="4" t="s">
        <v>49</v>
      </c>
      <c r="F492" s="4" t="s">
        <v>522</v>
      </c>
      <c r="G492" s="4" t="s">
        <v>74</v>
      </c>
      <c r="H492" s="4" t="s">
        <v>10</v>
      </c>
      <c r="I492" s="4" t="s">
        <v>523</v>
      </c>
      <c r="J492" s="4" t="s">
        <v>23</v>
      </c>
      <c r="K492" s="4" t="s">
        <v>136</v>
      </c>
      <c r="L492" s="4" t="s">
        <v>12</v>
      </c>
      <c r="M492" s="4">
        <v>22123033</v>
      </c>
      <c r="N492" s="4">
        <v>22451599</v>
      </c>
      <c r="O492" s="4">
        <v>3466556</v>
      </c>
      <c r="P492" s="4">
        <v>14071521</v>
      </c>
      <c r="Q492" s="4">
        <v>8380078</v>
      </c>
      <c r="R492" s="4">
        <v>6040679</v>
      </c>
      <c r="S492" s="4">
        <v>1218637</v>
      </c>
      <c r="T492" s="18">
        <f t="shared" si="41"/>
        <v>6.3818478628356212</v>
      </c>
      <c r="U492" s="18">
        <f t="shared" si="42"/>
        <v>0.62674916828863725</v>
      </c>
      <c r="V492" s="18">
        <f t="shared" si="46"/>
        <v>4.9569141590153594</v>
      </c>
      <c r="W492" s="28">
        <f t="shared" si="43"/>
        <v>0.7208380399323252</v>
      </c>
      <c r="X492" s="20">
        <f t="shared" si="44"/>
        <v>0.26905339793392891</v>
      </c>
    </row>
    <row r="493" spans="1:24" s="3" customFormat="1" ht="11.25" customHeight="1" x14ac:dyDescent="0.2">
      <c r="A493" s="2">
        <v>23617</v>
      </c>
      <c r="B493" s="4" t="s">
        <v>19</v>
      </c>
      <c r="C493" s="4" t="s">
        <v>9</v>
      </c>
      <c r="D493" s="4">
        <v>900138096</v>
      </c>
      <c r="E493" s="4" t="s">
        <v>49</v>
      </c>
      <c r="F493" s="4" t="s">
        <v>810</v>
      </c>
      <c r="G493" s="4" t="s">
        <v>74</v>
      </c>
      <c r="H493" s="4" t="s">
        <v>10</v>
      </c>
      <c r="I493" s="4" t="s">
        <v>811</v>
      </c>
      <c r="J493" s="4" t="s">
        <v>11</v>
      </c>
      <c r="K493" s="4" t="s">
        <v>11</v>
      </c>
      <c r="L493" s="4" t="s">
        <v>12</v>
      </c>
      <c r="M493" s="4">
        <v>3160548</v>
      </c>
      <c r="N493" s="4">
        <v>4252513</v>
      </c>
      <c r="O493" s="4">
        <v>1198575</v>
      </c>
      <c r="P493" s="4">
        <v>3258496</v>
      </c>
      <c r="Q493" s="4">
        <v>994017</v>
      </c>
      <c r="R493" s="4">
        <v>718568</v>
      </c>
      <c r="S493" s="4">
        <v>132589</v>
      </c>
      <c r="T493" s="18">
        <f t="shared" si="41"/>
        <v>2.6369213440961143</v>
      </c>
      <c r="U493" s="18">
        <f t="shared" si="42"/>
        <v>0.76625186095844977</v>
      </c>
      <c r="V493" s="18">
        <f t="shared" si="46"/>
        <v>5.4195144393577142</v>
      </c>
      <c r="W493" s="28">
        <f t="shared" si="43"/>
        <v>0.72289306923322239</v>
      </c>
      <c r="X493" s="20">
        <f t="shared" si="44"/>
        <v>0.16897490965930029</v>
      </c>
    </row>
    <row r="494" spans="1:24" s="3" customFormat="1" ht="11.25" customHeight="1" x14ac:dyDescent="0.2">
      <c r="A494" s="2"/>
      <c r="B494" s="4"/>
      <c r="C494" s="4"/>
      <c r="D494" s="33"/>
      <c r="E494" s="33"/>
      <c r="F494" s="33" t="s">
        <v>1136</v>
      </c>
      <c r="G494" s="32" t="s">
        <v>1133</v>
      </c>
      <c r="H494" s="4"/>
      <c r="I494" s="4"/>
      <c r="J494" s="4"/>
      <c r="K494" s="4"/>
      <c r="L494" s="4"/>
      <c r="M494" s="4">
        <v>737761496</v>
      </c>
      <c r="N494" s="4">
        <v>804145134</v>
      </c>
      <c r="O494" s="4">
        <v>199293692</v>
      </c>
      <c r="P494" s="4">
        <v>199293692</v>
      </c>
      <c r="Q494" s="4">
        <v>604851442</v>
      </c>
      <c r="R494" s="4">
        <v>446839583</v>
      </c>
      <c r="S494" s="4">
        <v>7405003</v>
      </c>
      <c r="T494" s="18">
        <f t="shared" si="41"/>
        <v>3.7018808201917399</v>
      </c>
      <c r="U494" s="18">
        <f t="shared" si="42"/>
        <v>0.24783298881467833</v>
      </c>
      <c r="V494" s="18">
        <f t="shared" si="46"/>
        <v>60.342930718596605</v>
      </c>
      <c r="W494" s="28">
        <f t="shared" si="43"/>
        <v>0.73875922577365705</v>
      </c>
      <c r="X494" s="20">
        <f t="shared" si="44"/>
        <v>0.5556703188357538</v>
      </c>
    </row>
    <row r="495" spans="1:24" s="3" customFormat="1" ht="11.25" customHeight="1" x14ac:dyDescent="0.2">
      <c r="A495" s="2">
        <v>269</v>
      </c>
      <c r="B495" s="4" t="s">
        <v>21</v>
      </c>
      <c r="C495" s="4" t="s">
        <v>9</v>
      </c>
      <c r="D495" s="4">
        <v>800105706</v>
      </c>
      <c r="E495" s="4" t="s">
        <v>49</v>
      </c>
      <c r="F495" s="4" t="s">
        <v>86</v>
      </c>
      <c r="G495" s="4" t="s">
        <v>74</v>
      </c>
      <c r="H495" s="4" t="s">
        <v>10</v>
      </c>
      <c r="I495" s="4" t="s">
        <v>87</v>
      </c>
      <c r="J495" s="4" t="s">
        <v>11</v>
      </c>
      <c r="K495" s="4" t="s">
        <v>11</v>
      </c>
      <c r="L495" s="4" t="s">
        <v>12</v>
      </c>
      <c r="M495" s="4">
        <v>90143741</v>
      </c>
      <c r="N495" s="4">
        <v>100373295</v>
      </c>
      <c r="O495" s="4">
        <v>64234958</v>
      </c>
      <c r="P495" s="4">
        <v>78295373</v>
      </c>
      <c r="Q495" s="4">
        <v>22077922</v>
      </c>
      <c r="R495" s="4">
        <v>17080262</v>
      </c>
      <c r="S495" s="4"/>
      <c r="T495" s="18">
        <f t="shared" si="41"/>
        <v>1.403343970428065</v>
      </c>
      <c r="U495" s="18">
        <f t="shared" si="42"/>
        <v>0.78004187269133685</v>
      </c>
      <c r="V495" s="18"/>
      <c r="W495" s="28">
        <f t="shared" si="43"/>
        <v>0.77363539920106617</v>
      </c>
      <c r="X495" s="20">
        <f t="shared" si="44"/>
        <v>0.17016739362795652</v>
      </c>
    </row>
    <row r="496" spans="1:24" s="3" customFormat="1" ht="11.25" customHeight="1" x14ac:dyDescent="0.2">
      <c r="A496" s="2">
        <v>663</v>
      </c>
      <c r="B496" s="4" t="s">
        <v>21</v>
      </c>
      <c r="C496" s="4" t="s">
        <v>9</v>
      </c>
      <c r="D496" s="4">
        <v>800249678</v>
      </c>
      <c r="E496" s="4" t="s">
        <v>49</v>
      </c>
      <c r="F496" s="4" t="s">
        <v>92</v>
      </c>
      <c r="G496" s="4" t="s">
        <v>74</v>
      </c>
      <c r="H496" s="4" t="s">
        <v>10</v>
      </c>
      <c r="I496" s="4" t="s">
        <v>93</v>
      </c>
      <c r="J496" s="4" t="s">
        <v>23</v>
      </c>
      <c r="K496" s="4" t="s">
        <v>94</v>
      </c>
      <c r="L496" s="4" t="s">
        <v>12</v>
      </c>
      <c r="M496" s="4">
        <v>43894593</v>
      </c>
      <c r="N496" s="4">
        <v>105105108</v>
      </c>
      <c r="O496" s="4">
        <v>38764010</v>
      </c>
      <c r="P496" s="4">
        <v>85283740</v>
      </c>
      <c r="Q496" s="4">
        <v>19821368</v>
      </c>
      <c r="R496" s="4">
        <v>15361211</v>
      </c>
      <c r="S496" s="4"/>
      <c r="T496" s="18">
        <f t="shared" si="41"/>
        <v>1.1323542894556058</v>
      </c>
      <c r="U496" s="18">
        <f t="shared" si="42"/>
        <v>0.81141384679420148</v>
      </c>
      <c r="V496" s="18"/>
      <c r="W496" s="28">
        <f t="shared" si="43"/>
        <v>0.77498238264886665</v>
      </c>
      <c r="X496" s="20">
        <f t="shared" si="44"/>
        <v>0.14615094634601394</v>
      </c>
    </row>
    <row r="497" spans="1:24" s="3" customFormat="1" ht="11.25" customHeight="1" x14ac:dyDescent="0.2">
      <c r="A497" s="2">
        <v>13129</v>
      </c>
      <c r="B497" s="4" t="s">
        <v>19</v>
      </c>
      <c r="C497" s="4" t="s">
        <v>9</v>
      </c>
      <c r="D497" s="4">
        <v>830126628</v>
      </c>
      <c r="E497" s="4" t="s">
        <v>49</v>
      </c>
      <c r="F497" s="4" t="s">
        <v>606</v>
      </c>
      <c r="G497" s="4" t="s">
        <v>126</v>
      </c>
      <c r="H497" s="4" t="s">
        <v>10</v>
      </c>
      <c r="I497" s="4" t="s">
        <v>607</v>
      </c>
      <c r="J497" s="4" t="s">
        <v>11</v>
      </c>
      <c r="K497" s="4" t="s">
        <v>11</v>
      </c>
      <c r="L497" s="4" t="s">
        <v>12</v>
      </c>
      <c r="M497" s="4">
        <v>6081028</v>
      </c>
      <c r="N497" s="4">
        <v>6241766</v>
      </c>
      <c r="O497" s="4">
        <v>516186</v>
      </c>
      <c r="P497" s="4">
        <v>3972355</v>
      </c>
      <c r="Q497" s="4">
        <v>2269411</v>
      </c>
      <c r="R497" s="4">
        <v>1772845</v>
      </c>
      <c r="S497" s="4">
        <v>234668</v>
      </c>
      <c r="T497" s="18">
        <f t="shared" si="41"/>
        <v>11.780691456180524</v>
      </c>
      <c r="U497" s="18">
        <f t="shared" si="42"/>
        <v>0.63641523889232632</v>
      </c>
      <c r="V497" s="18">
        <f>R497/S497</f>
        <v>7.5546942915097075</v>
      </c>
      <c r="W497" s="28">
        <f t="shared" si="43"/>
        <v>0.7811916836571251</v>
      </c>
      <c r="X497" s="20">
        <f t="shared" si="44"/>
        <v>0.28402939168177727</v>
      </c>
    </row>
    <row r="498" spans="1:24" s="3" customFormat="1" ht="11.25" customHeight="1" x14ac:dyDescent="0.2">
      <c r="A498" s="2">
        <v>29465</v>
      </c>
      <c r="B498" s="4" t="s">
        <v>19</v>
      </c>
      <c r="C498" s="4" t="s">
        <v>9</v>
      </c>
      <c r="D498" s="4">
        <v>900371896</v>
      </c>
      <c r="E498" s="4" t="s">
        <v>49</v>
      </c>
      <c r="F498" s="4" t="s">
        <v>939</v>
      </c>
      <c r="G498" s="4" t="s">
        <v>74</v>
      </c>
      <c r="H498" s="4" t="s">
        <v>10</v>
      </c>
      <c r="I498" s="4" t="s">
        <v>940</v>
      </c>
      <c r="J498" s="4" t="s">
        <v>11</v>
      </c>
      <c r="K498" s="4" t="s">
        <v>11</v>
      </c>
      <c r="L498" s="4" t="s">
        <v>12</v>
      </c>
      <c r="M498" s="4">
        <v>2609340</v>
      </c>
      <c r="N498" s="4">
        <v>2612562</v>
      </c>
      <c r="O498" s="4">
        <v>3466556</v>
      </c>
      <c r="P498" s="4">
        <v>1651969</v>
      </c>
      <c r="Q498" s="4">
        <v>960593</v>
      </c>
      <c r="R498" s="4">
        <v>759669</v>
      </c>
      <c r="S498" s="4">
        <v>184473</v>
      </c>
      <c r="T498" s="18">
        <f t="shared" si="41"/>
        <v>0.75271825985214147</v>
      </c>
      <c r="U498" s="18">
        <f t="shared" si="42"/>
        <v>0.63231762538075653</v>
      </c>
      <c r="V498" s="18">
        <f>R498/S498</f>
        <v>4.1180497959050921</v>
      </c>
      <c r="W498" s="28">
        <f t="shared" si="43"/>
        <v>0.79083337063667969</v>
      </c>
      <c r="X498" s="20">
        <f t="shared" si="44"/>
        <v>0.29077549164383465</v>
      </c>
    </row>
    <row r="499" spans="1:24" s="3" customFormat="1" ht="11.25" customHeight="1" x14ac:dyDescent="0.2">
      <c r="A499" s="2">
        <v>8277</v>
      </c>
      <c r="B499" s="4" t="s">
        <v>19</v>
      </c>
      <c r="C499" s="4" t="s">
        <v>9</v>
      </c>
      <c r="D499" s="4">
        <v>811039154</v>
      </c>
      <c r="E499" s="4" t="s">
        <v>49</v>
      </c>
      <c r="F499" s="4" t="s">
        <v>481</v>
      </c>
      <c r="G499" s="4" t="s">
        <v>126</v>
      </c>
      <c r="H499" s="4" t="s">
        <v>10</v>
      </c>
      <c r="I499" s="4" t="s">
        <v>482</v>
      </c>
      <c r="J499" s="4" t="s">
        <v>13</v>
      </c>
      <c r="K499" s="4" t="s">
        <v>103</v>
      </c>
      <c r="L499" s="4" t="s">
        <v>12</v>
      </c>
      <c r="M499" s="4">
        <v>1231133</v>
      </c>
      <c r="N499" s="4">
        <v>1375917</v>
      </c>
      <c r="O499" s="4">
        <v>895984</v>
      </c>
      <c r="P499" s="4">
        <v>1328832</v>
      </c>
      <c r="Q499" s="4">
        <v>47085</v>
      </c>
      <c r="R499" s="4">
        <v>38542</v>
      </c>
      <c r="S499" s="4"/>
      <c r="T499" s="18">
        <f t="shared" si="41"/>
        <v>1.3740569028018357</v>
      </c>
      <c r="U499" s="18">
        <f t="shared" si="42"/>
        <v>0.96577918580844624</v>
      </c>
      <c r="V499" s="18"/>
      <c r="W499" s="28">
        <f t="shared" si="43"/>
        <v>0.81856217479027293</v>
      </c>
      <c r="X499" s="20">
        <f t="shared" si="44"/>
        <v>2.8011864087732038E-2</v>
      </c>
    </row>
    <row r="500" spans="1:24" s="3" customFormat="1" ht="11.25" customHeight="1" x14ac:dyDescent="0.2">
      <c r="A500" s="2">
        <v>43725</v>
      </c>
      <c r="B500" s="4" t="s">
        <v>19</v>
      </c>
      <c r="C500" s="4" t="s">
        <v>9</v>
      </c>
      <c r="D500" s="4">
        <v>901528053</v>
      </c>
      <c r="E500" s="4" t="s">
        <v>49</v>
      </c>
      <c r="F500" s="4" t="s">
        <v>1104</v>
      </c>
      <c r="G500" s="4" t="s">
        <v>74</v>
      </c>
      <c r="H500" s="4" t="s">
        <v>10</v>
      </c>
      <c r="I500" s="4" t="s">
        <v>1105</v>
      </c>
      <c r="J500" s="4" t="s">
        <v>11</v>
      </c>
      <c r="K500" s="4" t="s">
        <v>11</v>
      </c>
      <c r="L500" s="4" t="s">
        <v>12</v>
      </c>
      <c r="M500" s="4">
        <v>11379656</v>
      </c>
      <c r="N500" s="4">
        <v>16081563</v>
      </c>
      <c r="O500" s="4">
        <v>1730981</v>
      </c>
      <c r="P500" s="4">
        <v>18459254</v>
      </c>
      <c r="Q500" s="4">
        <v>-2377691</v>
      </c>
      <c r="R500" s="4">
        <v>-1983094</v>
      </c>
      <c r="S500" s="4">
        <v>2657979</v>
      </c>
      <c r="T500" s="18">
        <f t="shared" si="41"/>
        <v>6.5741079769217574</v>
      </c>
      <c r="U500" s="18">
        <f t="shared" si="42"/>
        <v>1.1478519842878456</v>
      </c>
      <c r="V500" s="18">
        <f>R500/S500</f>
        <v>-0.74609092095911966</v>
      </c>
      <c r="W500" s="28">
        <f t="shared" si="43"/>
        <v>0.83404193396030013</v>
      </c>
      <c r="X500" s="20">
        <f t="shared" si="44"/>
        <v>-0.12331475491530269</v>
      </c>
    </row>
    <row r="501" spans="1:24" s="3" customFormat="1" ht="11.25" customHeight="1" x14ac:dyDescent="0.2">
      <c r="A501" s="2">
        <v>3441</v>
      </c>
      <c r="B501" s="4" t="s">
        <v>21</v>
      </c>
      <c r="C501" s="4" t="s">
        <v>9</v>
      </c>
      <c r="D501" s="4">
        <v>900184924</v>
      </c>
      <c r="E501" s="4" t="s">
        <v>49</v>
      </c>
      <c r="F501" s="4" t="s">
        <v>201</v>
      </c>
      <c r="G501" s="4" t="s">
        <v>74</v>
      </c>
      <c r="H501" s="4" t="s">
        <v>14</v>
      </c>
      <c r="I501" s="4" t="s">
        <v>202</v>
      </c>
      <c r="J501" s="4" t="s">
        <v>11</v>
      </c>
      <c r="K501" s="4" t="s">
        <v>11</v>
      </c>
      <c r="L501" s="4" t="s">
        <v>12</v>
      </c>
      <c r="M501" s="4">
        <v>148534425</v>
      </c>
      <c r="N501" s="4">
        <v>159975097</v>
      </c>
      <c r="O501" s="4">
        <v>132720313</v>
      </c>
      <c r="P501" s="4">
        <v>133065854</v>
      </c>
      <c r="Q501" s="4">
        <v>26909243</v>
      </c>
      <c r="R501" s="4">
        <v>22619722</v>
      </c>
      <c r="S501" s="4"/>
      <c r="T501" s="18">
        <f t="shared" si="41"/>
        <v>1.1191536671556825</v>
      </c>
      <c r="U501" s="18">
        <f t="shared" si="42"/>
        <v>0.83179105057832847</v>
      </c>
      <c r="V501" s="18"/>
      <c r="W501" s="28">
        <f t="shared" si="43"/>
        <v>0.8405930259725255</v>
      </c>
      <c r="X501" s="20">
        <f t="shared" si="44"/>
        <v>0.14139526979002237</v>
      </c>
    </row>
    <row r="502" spans="1:24" s="3" customFormat="1" ht="11.25" customHeight="1" x14ac:dyDescent="0.2">
      <c r="A502" s="2">
        <v>31615</v>
      </c>
      <c r="B502" s="4" t="s">
        <v>19</v>
      </c>
      <c r="C502" s="4" t="s">
        <v>9</v>
      </c>
      <c r="D502" s="4">
        <v>900438736</v>
      </c>
      <c r="E502" s="4" t="s">
        <v>49</v>
      </c>
      <c r="F502" s="4" t="s">
        <v>978</v>
      </c>
      <c r="G502" s="4" t="s">
        <v>74</v>
      </c>
      <c r="H502" s="4" t="s">
        <v>10</v>
      </c>
      <c r="I502" s="4" t="s">
        <v>979</v>
      </c>
      <c r="J502" s="4" t="s">
        <v>11</v>
      </c>
      <c r="K502" s="4" t="s">
        <v>11</v>
      </c>
      <c r="L502" s="4" t="s">
        <v>12</v>
      </c>
      <c r="M502" s="4">
        <v>577144</v>
      </c>
      <c r="N502" s="4">
        <v>782797</v>
      </c>
      <c r="O502" s="4">
        <v>731046</v>
      </c>
      <c r="P502" s="4">
        <v>631632</v>
      </c>
      <c r="Q502" s="4">
        <v>151165</v>
      </c>
      <c r="R502" s="4">
        <v>129949</v>
      </c>
      <c r="S502" s="4">
        <v>13330</v>
      </c>
      <c r="T502" s="18">
        <f t="shared" si="41"/>
        <v>0.78947699597562948</v>
      </c>
      <c r="U502" s="18">
        <f t="shared" si="42"/>
        <v>0.80689118634844026</v>
      </c>
      <c r="V502" s="18">
        <f t="shared" ref="V502:V507" si="47">R502/S502</f>
        <v>9.748612153038259</v>
      </c>
      <c r="W502" s="28">
        <f t="shared" si="43"/>
        <v>0.85965005126848149</v>
      </c>
      <c r="X502" s="20">
        <f t="shared" si="44"/>
        <v>0.16600600155595896</v>
      </c>
    </row>
    <row r="503" spans="1:24" s="3" customFormat="1" ht="11.25" customHeight="1" x14ac:dyDescent="0.2">
      <c r="A503" s="2">
        <v>2013</v>
      </c>
      <c r="B503" s="4" t="s">
        <v>24</v>
      </c>
      <c r="C503" s="4" t="s">
        <v>9</v>
      </c>
      <c r="D503" s="4">
        <v>900612501</v>
      </c>
      <c r="E503" s="4" t="s">
        <v>49</v>
      </c>
      <c r="F503" s="4" t="s">
        <v>296</v>
      </c>
      <c r="G503" s="4" t="s">
        <v>74</v>
      </c>
      <c r="H503" s="4" t="s">
        <v>10</v>
      </c>
      <c r="I503" s="4" t="s">
        <v>297</v>
      </c>
      <c r="J503" s="4" t="s">
        <v>11</v>
      </c>
      <c r="K503" s="4" t="s">
        <v>11</v>
      </c>
      <c r="L503" s="4" t="s">
        <v>12</v>
      </c>
      <c r="M503" s="4">
        <v>270609960</v>
      </c>
      <c r="N503" s="4">
        <v>336950050</v>
      </c>
      <c r="O503" s="4">
        <v>205041347</v>
      </c>
      <c r="P503" s="4">
        <v>233135729</v>
      </c>
      <c r="Q503" s="4">
        <v>103814321</v>
      </c>
      <c r="R503" s="4">
        <v>90546409</v>
      </c>
      <c r="S503" s="4">
        <v>13917923</v>
      </c>
      <c r="T503" s="18">
        <f t="shared" si="41"/>
        <v>1.3197823949137439</v>
      </c>
      <c r="U503" s="18">
        <f t="shared" si="42"/>
        <v>0.69189996855617031</v>
      </c>
      <c r="V503" s="18">
        <f t="shared" si="47"/>
        <v>6.5057414816851624</v>
      </c>
      <c r="W503" s="28">
        <f t="shared" si="43"/>
        <v>0.87219574455435678</v>
      </c>
      <c r="X503" s="20">
        <f t="shared" si="44"/>
        <v>0.26872353632237184</v>
      </c>
    </row>
    <row r="504" spans="1:24" s="3" customFormat="1" ht="11.25" customHeight="1" x14ac:dyDescent="0.2">
      <c r="A504" s="2">
        <v>22185</v>
      </c>
      <c r="B504" s="4" t="s">
        <v>19</v>
      </c>
      <c r="C504" s="4" t="s">
        <v>9</v>
      </c>
      <c r="D504" s="4">
        <v>900080090</v>
      </c>
      <c r="E504" s="4" t="s">
        <v>49</v>
      </c>
      <c r="F504" s="4" t="s">
        <v>779</v>
      </c>
      <c r="G504" s="4" t="s">
        <v>74</v>
      </c>
      <c r="H504" s="4" t="s">
        <v>14</v>
      </c>
      <c r="I504" s="4" t="s">
        <v>780</v>
      </c>
      <c r="J504" s="4" t="s">
        <v>11</v>
      </c>
      <c r="K504" s="4" t="s">
        <v>11</v>
      </c>
      <c r="L504" s="4" t="s">
        <v>12</v>
      </c>
      <c r="M504" s="4">
        <v>4321873</v>
      </c>
      <c r="N504" s="4">
        <v>4518053</v>
      </c>
      <c r="O504" s="4">
        <v>1198575</v>
      </c>
      <c r="P504" s="4">
        <v>2247471</v>
      </c>
      <c r="Q504" s="4">
        <v>2270582</v>
      </c>
      <c r="R504" s="4">
        <v>2098511</v>
      </c>
      <c r="S504" s="4">
        <v>104596</v>
      </c>
      <c r="T504" s="18">
        <f t="shared" si="41"/>
        <v>3.6058427716246375</v>
      </c>
      <c r="U504" s="18">
        <f t="shared" si="42"/>
        <v>0.49744237174729911</v>
      </c>
      <c r="V504" s="18">
        <f t="shared" si="47"/>
        <v>20.063013881984016</v>
      </c>
      <c r="W504" s="28">
        <f t="shared" si="43"/>
        <v>0.92421722712502785</v>
      </c>
      <c r="X504" s="20">
        <f t="shared" si="44"/>
        <v>0.4644724176542418</v>
      </c>
    </row>
    <row r="505" spans="1:24" s="3" customFormat="1" ht="11.25" customHeight="1" x14ac:dyDescent="0.2">
      <c r="A505" s="2">
        <v>11867</v>
      </c>
      <c r="B505" s="4" t="s">
        <v>19</v>
      </c>
      <c r="C505" s="4" t="s">
        <v>9</v>
      </c>
      <c r="D505" s="4">
        <v>830082848</v>
      </c>
      <c r="E505" s="4" t="s">
        <v>49</v>
      </c>
      <c r="F505" s="4" t="s">
        <v>576</v>
      </c>
      <c r="G505" s="4" t="s">
        <v>74</v>
      </c>
      <c r="H505" s="4" t="s">
        <v>10</v>
      </c>
      <c r="I505" s="4" t="s">
        <v>577</v>
      </c>
      <c r="J505" s="4" t="s">
        <v>11</v>
      </c>
      <c r="K505" s="4" t="s">
        <v>11</v>
      </c>
      <c r="L505" s="4" t="s">
        <v>12</v>
      </c>
      <c r="M505" s="4">
        <v>15839345</v>
      </c>
      <c r="N505" s="4">
        <v>19226379</v>
      </c>
      <c r="O505" s="4">
        <v>516186</v>
      </c>
      <c r="P505" s="4">
        <v>16348546</v>
      </c>
      <c r="Q505" s="4">
        <v>2877833</v>
      </c>
      <c r="R505" s="4">
        <v>2891377</v>
      </c>
      <c r="S505" s="4">
        <v>1700790</v>
      </c>
      <c r="T505" s="18">
        <f t="shared" si="41"/>
        <v>30.685344042651291</v>
      </c>
      <c r="U505" s="18">
        <f t="shared" si="42"/>
        <v>0.85031851291395011</v>
      </c>
      <c r="V505" s="18">
        <f t="shared" si="47"/>
        <v>1.7000199907101994</v>
      </c>
      <c r="W505" s="28">
        <f t="shared" si="43"/>
        <v>1.0047063189559644</v>
      </c>
      <c r="X505" s="20">
        <f t="shared" si="44"/>
        <v>0.15038593590607988</v>
      </c>
    </row>
    <row r="506" spans="1:24" s="3" customFormat="1" ht="11.25" customHeight="1" x14ac:dyDescent="0.2">
      <c r="A506" s="2">
        <v>33891</v>
      </c>
      <c r="B506" s="4" t="s">
        <v>19</v>
      </c>
      <c r="C506" s="4" t="s">
        <v>9</v>
      </c>
      <c r="D506" s="4">
        <v>900526085</v>
      </c>
      <c r="E506" s="4" t="s">
        <v>49</v>
      </c>
      <c r="F506" s="4" t="s">
        <v>1018</v>
      </c>
      <c r="G506" s="4" t="s">
        <v>74</v>
      </c>
      <c r="H506" s="4" t="s">
        <v>10</v>
      </c>
      <c r="I506" s="4" t="s">
        <v>1019</v>
      </c>
      <c r="J506" s="4" t="s">
        <v>17</v>
      </c>
      <c r="K506" s="4" t="s">
        <v>1020</v>
      </c>
      <c r="L506" s="4" t="s">
        <v>12</v>
      </c>
      <c r="M506" s="4">
        <v>23751917</v>
      </c>
      <c r="N506" s="4">
        <v>30264155</v>
      </c>
      <c r="O506" s="4">
        <v>4336768</v>
      </c>
      <c r="P506" s="4">
        <v>28546520</v>
      </c>
      <c r="Q506" s="4">
        <v>1717635</v>
      </c>
      <c r="R506" s="4">
        <v>1803655</v>
      </c>
      <c r="S506" s="4">
        <v>5578168</v>
      </c>
      <c r="T506" s="18">
        <f t="shared" si="41"/>
        <v>5.4768705635164254</v>
      </c>
      <c r="U506" s="18">
        <f t="shared" si="42"/>
        <v>0.94324523516351277</v>
      </c>
      <c r="V506" s="18">
        <f t="shared" si="47"/>
        <v>0.32334182118573696</v>
      </c>
      <c r="W506" s="28">
        <f t="shared" si="43"/>
        <v>1.0500804885787725</v>
      </c>
      <c r="X506" s="20">
        <f t="shared" si="44"/>
        <v>5.9597071188671878E-2</v>
      </c>
    </row>
    <row r="507" spans="1:24" s="3" customFormat="1" ht="11.25" customHeight="1" x14ac:dyDescent="0.2">
      <c r="A507" s="2">
        <v>365</v>
      </c>
      <c r="B507" s="4" t="s">
        <v>24</v>
      </c>
      <c r="C507" s="4" t="s">
        <v>9</v>
      </c>
      <c r="D507" s="4">
        <v>805017133</v>
      </c>
      <c r="E507" s="4" t="s">
        <v>49</v>
      </c>
      <c r="F507" s="4" t="s">
        <v>282</v>
      </c>
      <c r="G507" s="4" t="s">
        <v>74</v>
      </c>
      <c r="H507" s="4" t="s">
        <v>75</v>
      </c>
      <c r="I507" s="4" t="s">
        <v>283</v>
      </c>
      <c r="J507" s="4" t="s">
        <v>178</v>
      </c>
      <c r="K507" s="4" t="s">
        <v>179</v>
      </c>
      <c r="L507" s="4" t="s">
        <v>12</v>
      </c>
      <c r="M507" s="4">
        <v>53551037</v>
      </c>
      <c r="N507" s="4">
        <v>60926516</v>
      </c>
      <c r="O507" s="4">
        <v>37876755</v>
      </c>
      <c r="P507" s="4">
        <v>52133350</v>
      </c>
      <c r="Q507" s="4">
        <v>8793166</v>
      </c>
      <c r="R507" s="4">
        <v>9993112</v>
      </c>
      <c r="S507" s="4">
        <v>15338075</v>
      </c>
      <c r="T507" s="18">
        <f t="shared" si="41"/>
        <v>1.4138232538663884</v>
      </c>
      <c r="U507" s="18">
        <f t="shared" si="42"/>
        <v>0.85567587682184221</v>
      </c>
      <c r="V507" s="18">
        <f t="shared" si="47"/>
        <v>0.65152321917841716</v>
      </c>
      <c r="W507" s="28">
        <f t="shared" si="43"/>
        <v>1.1364634762951138</v>
      </c>
      <c r="X507" s="20">
        <f t="shared" si="44"/>
        <v>0.16401909474029336</v>
      </c>
    </row>
    <row r="508" spans="1:24" s="3" customFormat="1" ht="11.25" customHeight="1" x14ac:dyDescent="0.2">
      <c r="A508" s="2">
        <v>16661</v>
      </c>
      <c r="B508" s="4" t="s">
        <v>19</v>
      </c>
      <c r="C508" s="4" t="s">
        <v>9</v>
      </c>
      <c r="D508" s="4">
        <v>860509225</v>
      </c>
      <c r="E508" s="4" t="s">
        <v>49</v>
      </c>
      <c r="F508" s="4" t="s">
        <v>685</v>
      </c>
      <c r="G508" s="4" t="s">
        <v>74</v>
      </c>
      <c r="H508" s="4" t="s">
        <v>10</v>
      </c>
      <c r="I508" s="4" t="s">
        <v>686</v>
      </c>
      <c r="J508" s="4" t="s">
        <v>11</v>
      </c>
      <c r="K508" s="4" t="s">
        <v>11</v>
      </c>
      <c r="L508" s="4" t="s">
        <v>12</v>
      </c>
      <c r="M508" s="4">
        <v>22267043</v>
      </c>
      <c r="N508" s="4">
        <v>24677838</v>
      </c>
      <c r="O508" s="4">
        <v>3466556</v>
      </c>
      <c r="P508" s="4">
        <v>21291494</v>
      </c>
      <c r="Q508" s="4">
        <v>3386344</v>
      </c>
      <c r="R508" s="4">
        <v>3876133</v>
      </c>
      <c r="S508" s="4"/>
      <c r="T508" s="18">
        <f t="shared" si="41"/>
        <v>6.4233905351593918</v>
      </c>
      <c r="U508" s="18">
        <f t="shared" si="42"/>
        <v>0.86277793054642793</v>
      </c>
      <c r="V508" s="18"/>
      <c r="W508" s="28">
        <f t="shared" si="43"/>
        <v>1.1446365165500021</v>
      </c>
      <c r="X508" s="20">
        <f t="shared" si="44"/>
        <v>0.15706939157311917</v>
      </c>
    </row>
    <row r="509" spans="1:24" s="3" customFormat="1" ht="11.25" customHeight="1" x14ac:dyDescent="0.2">
      <c r="A509" s="2">
        <v>38891</v>
      </c>
      <c r="B509" s="4" t="s">
        <v>19</v>
      </c>
      <c r="C509" s="4" t="s">
        <v>9</v>
      </c>
      <c r="D509" s="4">
        <v>900879594</v>
      </c>
      <c r="E509" s="4" t="s">
        <v>49</v>
      </c>
      <c r="F509" s="4" t="s">
        <v>1081</v>
      </c>
      <c r="G509" s="4" t="s">
        <v>78</v>
      </c>
      <c r="H509" s="4" t="s">
        <v>10</v>
      </c>
      <c r="I509" s="4" t="s">
        <v>1082</v>
      </c>
      <c r="J509" s="4" t="s">
        <v>13</v>
      </c>
      <c r="K509" s="4" t="s">
        <v>103</v>
      </c>
      <c r="L509" s="4" t="s">
        <v>12</v>
      </c>
      <c r="M509" s="4">
        <v>6454724</v>
      </c>
      <c r="N509" s="4">
        <v>6660897</v>
      </c>
      <c r="O509" s="4">
        <v>4336768</v>
      </c>
      <c r="P509" s="4">
        <v>5701592</v>
      </c>
      <c r="Q509" s="4">
        <v>959305</v>
      </c>
      <c r="R509" s="4">
        <v>1119591</v>
      </c>
      <c r="S509" s="4">
        <v>287214</v>
      </c>
      <c r="T509" s="18">
        <f t="shared" si="41"/>
        <v>1.4883719857737374</v>
      </c>
      <c r="U509" s="18">
        <f t="shared" si="42"/>
        <v>0.85597960755135527</v>
      </c>
      <c r="V509" s="18">
        <f>R509/S509</f>
        <v>3.8981073346006809</v>
      </c>
      <c r="W509" s="28">
        <f t="shared" si="43"/>
        <v>1.1670855463069618</v>
      </c>
      <c r="X509" s="20">
        <f t="shared" si="44"/>
        <v>0.16808411840026952</v>
      </c>
    </row>
    <row r="510" spans="1:24" s="3" customFormat="1" ht="11.25" customHeight="1" x14ac:dyDescent="0.2">
      <c r="A510" s="2"/>
      <c r="B510" s="4"/>
      <c r="C510" s="4"/>
      <c r="D510" s="33"/>
      <c r="E510" s="33"/>
      <c r="F510" s="33" t="s">
        <v>1131</v>
      </c>
      <c r="G510" s="32" t="s">
        <v>1133</v>
      </c>
      <c r="H510" s="4"/>
      <c r="I510" s="4"/>
      <c r="J510" s="4"/>
      <c r="K510" s="4"/>
      <c r="L510" s="4"/>
      <c r="M510" s="4">
        <v>1592658104</v>
      </c>
      <c r="N510" s="4">
        <v>2137614271</v>
      </c>
      <c r="O510" s="4">
        <v>466203606</v>
      </c>
      <c r="P510" s="4">
        <v>634766121</v>
      </c>
      <c r="Q510" s="4">
        <v>1502848150</v>
      </c>
      <c r="R510" s="4">
        <v>1849837284</v>
      </c>
      <c r="S510" s="4">
        <v>24525692</v>
      </c>
      <c r="T510" s="18">
        <f t="shared" si="41"/>
        <v>3.4162286252243188</v>
      </c>
      <c r="U510" s="18">
        <f t="shared" si="42"/>
        <v>0.29695073129496335</v>
      </c>
      <c r="V510" s="18">
        <f>R510/S510</f>
        <v>75.424468512448087</v>
      </c>
      <c r="W510" s="28">
        <f t="shared" si="43"/>
        <v>1.2308876874885863</v>
      </c>
      <c r="X510" s="20">
        <f t="shared" si="44"/>
        <v>0.86537468854688426</v>
      </c>
    </row>
    <row r="511" spans="1:24" s="3" customFormat="1" ht="11.25" customHeight="1" x14ac:dyDescent="0.2">
      <c r="A511" s="2">
        <v>16233</v>
      </c>
      <c r="B511" s="4" t="s">
        <v>19</v>
      </c>
      <c r="C511" s="4" t="s">
        <v>9</v>
      </c>
      <c r="D511" s="4">
        <v>860351760</v>
      </c>
      <c r="E511" s="4" t="s">
        <v>49</v>
      </c>
      <c r="F511" s="4" t="s">
        <v>674</v>
      </c>
      <c r="G511" s="4" t="s">
        <v>74</v>
      </c>
      <c r="H511" s="4" t="s">
        <v>10</v>
      </c>
      <c r="I511" s="4" t="s">
        <v>675</v>
      </c>
      <c r="J511" s="4" t="s">
        <v>11</v>
      </c>
      <c r="K511" s="4" t="s">
        <v>11</v>
      </c>
      <c r="L511" s="4" t="s">
        <v>12</v>
      </c>
      <c r="M511" s="4">
        <v>188100</v>
      </c>
      <c r="N511" s="4">
        <v>188100</v>
      </c>
      <c r="O511" s="4">
        <v>4336768</v>
      </c>
      <c r="P511" s="4">
        <v>80283</v>
      </c>
      <c r="Q511" s="4">
        <v>107817</v>
      </c>
      <c r="R511" s="4">
        <v>146686</v>
      </c>
      <c r="S511" s="4"/>
      <c r="T511" s="18">
        <f t="shared" si="41"/>
        <v>4.337331395177238E-2</v>
      </c>
      <c r="U511" s="18">
        <f t="shared" si="42"/>
        <v>0.42681020733652314</v>
      </c>
      <c r="V511" s="18"/>
      <c r="W511" s="28">
        <f t="shared" si="43"/>
        <v>1.3605090106383966</v>
      </c>
      <c r="X511" s="20">
        <f t="shared" si="44"/>
        <v>0.77982987772461454</v>
      </c>
    </row>
    <row r="512" spans="1:24" s="3" customFormat="1" ht="11.25" customHeight="1" x14ac:dyDescent="0.2">
      <c r="A512" s="2">
        <v>1631</v>
      </c>
      <c r="B512" s="4" t="s">
        <v>21</v>
      </c>
      <c r="C512" s="4" t="s">
        <v>9</v>
      </c>
      <c r="D512" s="4">
        <v>830093986</v>
      </c>
      <c r="E512" s="4" t="s">
        <v>49</v>
      </c>
      <c r="F512" s="4" t="s">
        <v>130</v>
      </c>
      <c r="G512" s="4" t="s">
        <v>74</v>
      </c>
      <c r="H512" s="4" t="s">
        <v>75</v>
      </c>
      <c r="I512" s="4" t="s">
        <v>131</v>
      </c>
      <c r="J512" s="4" t="s">
        <v>11</v>
      </c>
      <c r="K512" s="4" t="s">
        <v>11</v>
      </c>
      <c r="L512" s="4" t="s">
        <v>12</v>
      </c>
      <c r="M512" s="4">
        <v>27991460</v>
      </c>
      <c r="N512" s="4">
        <v>31594974</v>
      </c>
      <c r="O512" s="4">
        <v>14601221</v>
      </c>
      <c r="P512" s="4">
        <v>15197289</v>
      </c>
      <c r="Q512" s="4">
        <v>16397685</v>
      </c>
      <c r="R512" s="4">
        <v>24031679</v>
      </c>
      <c r="S512" s="4">
        <v>526272</v>
      </c>
      <c r="T512" s="18">
        <f t="shared" si="41"/>
        <v>1.9170629634329897</v>
      </c>
      <c r="U512" s="18">
        <f t="shared" si="42"/>
        <v>0.48100337097919432</v>
      </c>
      <c r="V512" s="18">
        <f>R512/S512</f>
        <v>45.663989343913414</v>
      </c>
      <c r="W512" s="28">
        <f t="shared" si="43"/>
        <v>1.4655531558265695</v>
      </c>
      <c r="X512" s="20">
        <f t="shared" si="44"/>
        <v>0.76061714752479304</v>
      </c>
    </row>
    <row r="513" spans="1:24" s="3" customFormat="1" ht="11.25" customHeight="1" x14ac:dyDescent="0.2">
      <c r="A513" s="2">
        <v>28935</v>
      </c>
      <c r="B513" s="4" t="s">
        <v>19</v>
      </c>
      <c r="C513" s="4" t="s">
        <v>9</v>
      </c>
      <c r="D513" s="4">
        <v>900353389</v>
      </c>
      <c r="E513" s="4" t="s">
        <v>49</v>
      </c>
      <c r="F513" s="4" t="s">
        <v>925</v>
      </c>
      <c r="G513" s="4" t="s">
        <v>74</v>
      </c>
      <c r="H513" s="4" t="s">
        <v>105</v>
      </c>
      <c r="I513" s="4" t="s">
        <v>926</v>
      </c>
      <c r="J513" s="4" t="s">
        <v>11</v>
      </c>
      <c r="K513" s="4" t="s">
        <v>11</v>
      </c>
      <c r="L513" s="4" t="s">
        <v>12</v>
      </c>
      <c r="M513" s="4">
        <v>16796340</v>
      </c>
      <c r="N513" s="4">
        <v>17769807</v>
      </c>
      <c r="O513" s="4">
        <v>699098</v>
      </c>
      <c r="P513" s="4">
        <v>12948673</v>
      </c>
      <c r="Q513" s="4">
        <v>4821134</v>
      </c>
      <c r="R513" s="4">
        <v>7266472</v>
      </c>
      <c r="S513" s="4">
        <v>59277</v>
      </c>
      <c r="T513" s="18">
        <f t="shared" si="41"/>
        <v>24.025730298184232</v>
      </c>
      <c r="U513" s="18">
        <f t="shared" si="42"/>
        <v>0.72868956877246893</v>
      </c>
      <c r="V513" s="18">
        <f>R513/S513</f>
        <v>122.58501611080183</v>
      </c>
      <c r="W513" s="28">
        <f t="shared" si="43"/>
        <v>1.5072122036018911</v>
      </c>
      <c r="X513" s="20">
        <f t="shared" si="44"/>
        <v>0.40892239291062643</v>
      </c>
    </row>
    <row r="514" spans="1:24" s="3" customFormat="1" ht="11.25" customHeight="1" x14ac:dyDescent="0.2">
      <c r="A514" s="2">
        <v>26617</v>
      </c>
      <c r="B514" s="4" t="s">
        <v>19</v>
      </c>
      <c r="C514" s="4" t="s">
        <v>9</v>
      </c>
      <c r="D514" s="4">
        <v>900259499</v>
      </c>
      <c r="E514" s="4" t="s">
        <v>49</v>
      </c>
      <c r="F514" s="4" t="s">
        <v>864</v>
      </c>
      <c r="G514" s="4" t="s">
        <v>78</v>
      </c>
      <c r="H514" s="4" t="s">
        <v>10</v>
      </c>
      <c r="I514" s="4" t="s">
        <v>865</v>
      </c>
      <c r="J514" s="4" t="s">
        <v>17</v>
      </c>
      <c r="K514" s="4" t="s">
        <v>18</v>
      </c>
      <c r="L514" s="4" t="s">
        <v>12</v>
      </c>
      <c r="M514" s="4">
        <v>9788066</v>
      </c>
      <c r="N514" s="4">
        <v>10346975</v>
      </c>
      <c r="O514" s="4">
        <v>2057884</v>
      </c>
      <c r="P514" s="4">
        <v>9801358</v>
      </c>
      <c r="Q514" s="4">
        <v>545617</v>
      </c>
      <c r="R514" s="4">
        <v>1315236</v>
      </c>
      <c r="S514" s="4"/>
      <c r="T514" s="18">
        <f t="shared" si="41"/>
        <v>4.7563740230255931</v>
      </c>
      <c r="U514" s="18">
        <f t="shared" si="42"/>
        <v>0.94726796962397219</v>
      </c>
      <c r="V514" s="18"/>
      <c r="W514" s="28">
        <f t="shared" si="43"/>
        <v>2.4105480584365955</v>
      </c>
      <c r="X514" s="20">
        <f t="shared" si="44"/>
        <v>0.12711309344035335</v>
      </c>
    </row>
    <row r="515" spans="1:24" s="3" customFormat="1" ht="11.25" customHeight="1" x14ac:dyDescent="0.2">
      <c r="A515" s="2">
        <v>36415</v>
      </c>
      <c r="B515" s="4" t="s">
        <v>19</v>
      </c>
      <c r="C515" s="4" t="s">
        <v>9</v>
      </c>
      <c r="D515" s="4">
        <v>900648909</v>
      </c>
      <c r="E515" s="4" t="s">
        <v>49</v>
      </c>
      <c r="F515" s="4" t="s">
        <v>1054</v>
      </c>
      <c r="G515" s="4" t="s">
        <v>74</v>
      </c>
      <c r="H515" s="4" t="s">
        <v>10</v>
      </c>
      <c r="I515" s="4" t="s">
        <v>1055</v>
      </c>
      <c r="J515" s="4" t="s">
        <v>26</v>
      </c>
      <c r="K515" s="4" t="s">
        <v>27</v>
      </c>
      <c r="L515" s="4" t="s">
        <v>12</v>
      </c>
      <c r="M515" s="4">
        <v>32335608</v>
      </c>
      <c r="N515" s="4">
        <v>33245427</v>
      </c>
      <c r="O515" s="4">
        <v>733836</v>
      </c>
      <c r="P515" s="4">
        <v>34027996</v>
      </c>
      <c r="Q515" s="4">
        <v>-782569</v>
      </c>
      <c r="R515" s="4">
        <v>-2521252</v>
      </c>
      <c r="S515" s="4">
        <v>950083</v>
      </c>
      <c r="T515" s="18">
        <f t="shared" si="41"/>
        <v>44.063807172174712</v>
      </c>
      <c r="U515" s="18">
        <f t="shared" si="42"/>
        <v>1.0235391472036139</v>
      </c>
      <c r="V515" s="18">
        <f>R515/S515</f>
        <v>-2.6537176225656074</v>
      </c>
      <c r="W515" s="28">
        <f t="shared" si="43"/>
        <v>3.2217631927663888</v>
      </c>
      <c r="X515" s="20">
        <f t="shared" si="44"/>
        <v>-7.5837558049713122E-2</v>
      </c>
    </row>
    <row r="516" spans="1:24" s="3" customFormat="1" ht="11.25" customHeight="1" x14ac:dyDescent="0.2">
      <c r="A516" s="2">
        <v>28005</v>
      </c>
      <c r="B516" s="4" t="s">
        <v>19</v>
      </c>
      <c r="C516" s="4" t="s">
        <v>9</v>
      </c>
      <c r="D516" s="4">
        <v>900321578</v>
      </c>
      <c r="E516" s="4" t="s">
        <v>49</v>
      </c>
      <c r="F516" s="4" t="s">
        <v>895</v>
      </c>
      <c r="G516" s="4" t="s">
        <v>74</v>
      </c>
      <c r="H516" s="4" t="s">
        <v>14</v>
      </c>
      <c r="I516" s="4" t="s">
        <v>896</v>
      </c>
      <c r="J516" s="4" t="s">
        <v>23</v>
      </c>
      <c r="K516" s="4" t="s">
        <v>136</v>
      </c>
      <c r="L516" s="4" t="s">
        <v>12</v>
      </c>
      <c r="M516" s="4">
        <v>19481459</v>
      </c>
      <c r="N516" s="4">
        <v>22918928</v>
      </c>
      <c r="O516" s="4">
        <v>699098</v>
      </c>
      <c r="P516" s="4">
        <v>22339422</v>
      </c>
      <c r="Q516" s="4">
        <v>579506</v>
      </c>
      <c r="R516" s="4">
        <v>1993715</v>
      </c>
      <c r="S516" s="4">
        <v>0</v>
      </c>
      <c r="T516" s="18">
        <f t="shared" si="41"/>
        <v>27.866563772175002</v>
      </c>
      <c r="U516" s="18">
        <f t="shared" si="42"/>
        <v>0.97471496049029871</v>
      </c>
      <c r="V516" s="18"/>
      <c r="W516" s="28">
        <f t="shared" si="43"/>
        <v>3.4403699012607292</v>
      </c>
      <c r="X516" s="20">
        <f t="shared" si="44"/>
        <v>8.6989888881364788E-2</v>
      </c>
    </row>
    <row r="517" spans="1:24" s="3" customFormat="1" ht="11.25" customHeight="1" x14ac:dyDescent="0.2">
      <c r="A517" s="2">
        <v>29255</v>
      </c>
      <c r="B517" s="4" t="s">
        <v>19</v>
      </c>
      <c r="C517" s="4" t="s">
        <v>9</v>
      </c>
      <c r="D517" s="4">
        <v>900364247</v>
      </c>
      <c r="E517" s="4" t="s">
        <v>49</v>
      </c>
      <c r="F517" s="4" t="s">
        <v>931</v>
      </c>
      <c r="G517" s="4" t="s">
        <v>74</v>
      </c>
      <c r="H517" s="4" t="s">
        <v>10</v>
      </c>
      <c r="I517" s="4" t="s">
        <v>932</v>
      </c>
      <c r="J517" s="4" t="s">
        <v>15</v>
      </c>
      <c r="K517" s="4" t="s">
        <v>431</v>
      </c>
      <c r="L517" s="4" t="s">
        <v>12</v>
      </c>
      <c r="M517" s="4">
        <v>1196758</v>
      </c>
      <c r="N517" s="4">
        <v>1341610</v>
      </c>
      <c r="O517" s="4">
        <v>774590</v>
      </c>
      <c r="P517" s="4">
        <v>1417486</v>
      </c>
      <c r="Q517" s="4">
        <v>-75876</v>
      </c>
      <c r="R517" s="4">
        <v>-568396</v>
      </c>
      <c r="S517" s="4"/>
      <c r="T517" s="18">
        <f t="shared" si="41"/>
        <v>1.5450212370415317</v>
      </c>
      <c r="U517" s="18">
        <f t="shared" si="42"/>
        <v>1.0565559290702962</v>
      </c>
      <c r="V517" s="18"/>
      <c r="W517" s="28">
        <f t="shared" si="43"/>
        <v>7.4911170857715224</v>
      </c>
      <c r="X517" s="20">
        <f t="shared" si="44"/>
        <v>-0.42366708656017771</v>
      </c>
    </row>
    <row r="518" spans="1:24" s="3" customFormat="1" ht="11.25" customHeight="1" x14ac:dyDescent="0.2">
      <c r="A518" s="2">
        <v>26865</v>
      </c>
      <c r="B518" s="4" t="s">
        <v>19</v>
      </c>
      <c r="C518" s="4" t="s">
        <v>9</v>
      </c>
      <c r="D518" s="4">
        <v>900271266</v>
      </c>
      <c r="E518" s="4" t="s">
        <v>49</v>
      </c>
      <c r="F518" s="4" t="s">
        <v>870</v>
      </c>
      <c r="G518" s="4" t="s">
        <v>126</v>
      </c>
      <c r="H518" s="4" t="s">
        <v>712</v>
      </c>
      <c r="I518" s="4" t="s">
        <v>871</v>
      </c>
      <c r="J518" s="4" t="s">
        <v>11</v>
      </c>
      <c r="K518" s="4" t="s">
        <v>11</v>
      </c>
      <c r="L518" s="4" t="s">
        <v>12</v>
      </c>
      <c r="M518" s="4">
        <v>4990750</v>
      </c>
      <c r="N518" s="4">
        <v>5250799</v>
      </c>
      <c r="O518" s="4">
        <v>1198575</v>
      </c>
      <c r="P518" s="4">
        <v>5280591</v>
      </c>
      <c r="Q518" s="4">
        <v>-29792</v>
      </c>
      <c r="R518" s="4">
        <v>-779880</v>
      </c>
      <c r="S518" s="4">
        <v>122734</v>
      </c>
      <c r="T518" s="18">
        <f t="shared" si="41"/>
        <v>4.1639029681079611</v>
      </c>
      <c r="U518" s="18">
        <f t="shared" si="42"/>
        <v>1.0056738031678607</v>
      </c>
      <c r="V518" s="18">
        <f>R518/S518</f>
        <v>-6.3542294718659864</v>
      </c>
      <c r="W518" s="28">
        <f t="shared" si="43"/>
        <v>26.17749731471536</v>
      </c>
      <c r="X518" s="20">
        <f t="shared" si="44"/>
        <v>-0.148525967190898</v>
      </c>
    </row>
    <row r="519" spans="1:24" s="3" customFormat="1" ht="11.25" customHeight="1" x14ac:dyDescent="0.2">
      <c r="A519" s="2">
        <v>3753</v>
      </c>
      <c r="B519" s="4" t="s">
        <v>21</v>
      </c>
      <c r="C519" s="4" t="s">
        <v>9</v>
      </c>
      <c r="D519" s="4">
        <v>900308795</v>
      </c>
      <c r="E519" s="4" t="s">
        <v>49</v>
      </c>
      <c r="F519" s="4" t="s">
        <v>209</v>
      </c>
      <c r="G519" s="4" t="s">
        <v>74</v>
      </c>
      <c r="H519" s="4" t="s">
        <v>10</v>
      </c>
      <c r="I519" s="4" t="s">
        <v>210</v>
      </c>
      <c r="J519" s="4" t="s">
        <v>11</v>
      </c>
      <c r="K519" s="4" t="s">
        <v>11</v>
      </c>
      <c r="L519" s="4" t="s">
        <v>12</v>
      </c>
      <c r="M519" s="4">
        <v>5802428</v>
      </c>
      <c r="N519" s="4">
        <v>6372953</v>
      </c>
      <c r="O519" s="4">
        <v>6375600</v>
      </c>
      <c r="P519" s="4">
        <v>6375600</v>
      </c>
      <c r="Q519" s="4">
        <v>-2647</v>
      </c>
      <c r="R519" s="4">
        <v>-1228978</v>
      </c>
      <c r="S519" s="4">
        <v>9130</v>
      </c>
      <c r="T519" s="18">
        <f t="shared" si="41"/>
        <v>0.91009912792521486</v>
      </c>
      <c r="U519" s="18">
        <f t="shared" si="42"/>
        <v>1.0004153490540413</v>
      </c>
      <c r="V519" s="18">
        <f>R519/S519</f>
        <v>-134.60876232201534</v>
      </c>
      <c r="W519" s="28">
        <f t="shared" si="43"/>
        <v>464.2908953532301</v>
      </c>
      <c r="X519" s="20">
        <f t="shared" si="44"/>
        <v>-0.19284278418497672</v>
      </c>
    </row>
    <row r="521" spans="1:24" x14ac:dyDescent="0.2">
      <c r="F521" s="13"/>
      <c r="G521" s="26" t="s">
        <v>67</v>
      </c>
      <c r="H521" s="24" t="s">
        <v>68</v>
      </c>
      <c r="L521" s="37"/>
      <c r="M521" s="35"/>
      <c r="N521" s="35"/>
      <c r="O521" s="35"/>
      <c r="P521" s="35"/>
      <c r="Q521" s="35"/>
      <c r="R521" s="35"/>
      <c r="S521" s="35"/>
      <c r="T521" s="38"/>
      <c r="U521" s="35"/>
      <c r="W521" s="13" t="s">
        <v>48</v>
      </c>
      <c r="X521" s="17">
        <f>COUNT(A12:A519)+3</f>
        <v>507</v>
      </c>
    </row>
    <row r="522" spans="1:24" x14ac:dyDescent="0.2">
      <c r="F522" s="13" t="s">
        <v>64</v>
      </c>
      <c r="G522" s="21">
        <f>COUNTIF(B12:B519,"Pymes-Individuales")+COUNTIF(B12:B519,"Pymes-Separados")</f>
        <v>398</v>
      </c>
      <c r="H522" s="22">
        <f>G522/$G$524</f>
        <v>0.78968253968253965</v>
      </c>
      <c r="L522" s="35"/>
      <c r="M522" s="35"/>
      <c r="N522" s="35"/>
      <c r="O522" s="35"/>
      <c r="P522" s="35"/>
      <c r="Q522" s="35"/>
      <c r="R522" s="35"/>
      <c r="S522" s="35"/>
      <c r="T522" s="35"/>
      <c r="U522" s="35"/>
      <c r="V522" s="30" t="s">
        <v>69</v>
      </c>
      <c r="W522" s="41">
        <v>0.2</v>
      </c>
    </row>
    <row r="523" spans="1:24" x14ac:dyDescent="0.2">
      <c r="F523" s="13" t="s">
        <v>65</v>
      </c>
      <c r="G523" s="21">
        <f>COUNTIF(B12:B519,"Plenas-Individuales")+COUNTIF(B12:B519,"Plenas-Separados")</f>
        <v>106</v>
      </c>
      <c r="H523" s="22">
        <f>G523/$G$524</f>
        <v>0.21031746031746032</v>
      </c>
      <c r="L523" s="35"/>
      <c r="M523" s="35"/>
      <c r="N523" s="35"/>
      <c r="O523" s="35"/>
      <c r="P523" s="35"/>
      <c r="Q523" s="35"/>
      <c r="R523" s="35"/>
      <c r="S523" s="35"/>
      <c r="T523" s="36"/>
      <c r="U523" s="35"/>
      <c r="V523" s="13" t="s">
        <v>70</v>
      </c>
      <c r="W523" s="13">
        <f>X521*W522</f>
        <v>101.4</v>
      </c>
    </row>
    <row r="524" spans="1:24" x14ac:dyDescent="0.2">
      <c r="F524" s="23" t="s">
        <v>66</v>
      </c>
      <c r="G524" s="24">
        <f>SUM(G522:G523)</f>
        <v>504</v>
      </c>
      <c r="H524" s="25">
        <f>SUM(H522:H523)</f>
        <v>1</v>
      </c>
      <c r="L524" s="35"/>
      <c r="M524" s="35"/>
      <c r="N524" s="35"/>
      <c r="O524" s="35"/>
      <c r="P524" s="35"/>
      <c r="Q524" s="35"/>
      <c r="R524" s="35"/>
      <c r="S524" s="35"/>
      <c r="T524" s="36"/>
      <c r="U524" s="35"/>
      <c r="V524" s="4" t="s">
        <v>71</v>
      </c>
      <c r="W524" s="29">
        <f>AVERAGE(W113:W418)</f>
        <v>0.19063748761836821</v>
      </c>
    </row>
    <row r="525" spans="1:24" x14ac:dyDescent="0.2">
      <c r="L525" s="35"/>
      <c r="M525" s="35"/>
      <c r="N525" s="35"/>
      <c r="O525" s="35"/>
      <c r="P525" s="35"/>
      <c r="Q525" s="35"/>
      <c r="R525" s="35"/>
      <c r="S525" s="35"/>
      <c r="T525" s="36"/>
      <c r="U525" s="35"/>
      <c r="V525" s="13" t="s">
        <v>72</v>
      </c>
      <c r="W525" s="18">
        <f>STDEVA(W113:W418)</f>
        <v>9.3850969790747821E-2</v>
      </c>
    </row>
    <row r="526" spans="1:24" x14ac:dyDescent="0.2">
      <c r="L526" s="35"/>
      <c r="M526" s="35"/>
      <c r="N526" s="35"/>
      <c r="O526" s="35"/>
      <c r="P526" s="35"/>
      <c r="Q526" s="35"/>
      <c r="R526" s="35"/>
      <c r="S526" s="35"/>
      <c r="T526" s="35"/>
      <c r="U526" s="35"/>
      <c r="V526" s="34" t="s">
        <v>1134</v>
      </c>
      <c r="W526" s="17">
        <f>+W524-W525</f>
        <v>9.6786517827620391E-2</v>
      </c>
    </row>
    <row r="527" spans="1:24" x14ac:dyDescent="0.2">
      <c r="L527" s="35"/>
      <c r="M527" s="35"/>
      <c r="N527" s="35"/>
      <c r="O527" s="35"/>
      <c r="P527" s="35"/>
      <c r="Q527" s="35"/>
      <c r="R527" s="35"/>
      <c r="S527" s="35"/>
      <c r="T527" s="36"/>
      <c r="U527" s="35"/>
    </row>
    <row r="528" spans="1:24" x14ac:dyDescent="0.2">
      <c r="L528" s="35"/>
      <c r="M528" s="35"/>
      <c r="N528" s="35"/>
      <c r="O528" s="35"/>
      <c r="P528" s="35"/>
      <c r="Q528" s="35"/>
      <c r="R528" s="35"/>
      <c r="S528" s="35"/>
      <c r="T528" s="39"/>
      <c r="U528" s="35"/>
      <c r="V528" s="13" t="s">
        <v>20</v>
      </c>
      <c r="W528" s="18">
        <f>AVERAGE(W12:W519)</f>
        <v>1.0817844813869781</v>
      </c>
    </row>
    <row r="529" spans="12:23" x14ac:dyDescent="0.2">
      <c r="L529" s="35"/>
      <c r="M529" s="35"/>
      <c r="N529" s="35"/>
      <c r="O529" s="35"/>
      <c r="P529" s="35"/>
      <c r="Q529" s="35"/>
      <c r="R529" s="35"/>
      <c r="S529" s="35"/>
      <c r="T529" s="36"/>
      <c r="U529" s="35"/>
      <c r="V529" s="13" t="s">
        <v>45</v>
      </c>
      <c r="W529" s="40">
        <f>STDEVA(W12:W519)</f>
        <v>20.779759731509497</v>
      </c>
    </row>
  </sheetData>
  <autoFilter ref="A11:X519">
    <sortState ref="A12:X519">
      <sortCondition ref="W11:W519"/>
    </sortState>
  </autoFilter>
  <mergeCells count="9">
    <mergeCell ref="L3:L4"/>
    <mergeCell ref="T3:V3"/>
    <mergeCell ref="W3:X3"/>
    <mergeCell ref="I5:I9"/>
    <mergeCell ref="J5:J9"/>
    <mergeCell ref="K5:K9"/>
    <mergeCell ref="I3:I4"/>
    <mergeCell ref="J3:J4"/>
    <mergeCell ref="K3:K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9"/>
  <sheetViews>
    <sheetView topLeftCell="C503" workbookViewId="0">
      <selection activeCell="L526" sqref="L526"/>
    </sheetView>
  </sheetViews>
  <sheetFormatPr baseColWidth="10" defaultRowHeight="11.25" x14ac:dyDescent="0.2"/>
  <cols>
    <col min="1" max="1" width="11.5703125" style="1" customWidth="1"/>
    <col min="2" max="3" width="11.42578125" style="1"/>
    <col min="4" max="4" width="11.5703125" style="1" customWidth="1"/>
    <col min="5" max="11" width="11.42578125" style="1"/>
    <col min="12" max="12" width="14.7109375" style="1" customWidth="1"/>
    <col min="13" max="13" width="22.5703125" style="1" hidden="1" customWidth="1"/>
    <col min="14" max="14" width="15.7109375" style="1" hidden="1" customWidth="1"/>
    <col min="15" max="15" width="22.42578125" style="1" hidden="1" customWidth="1"/>
    <col min="16" max="16" width="13.85546875" style="1" hidden="1" customWidth="1"/>
    <col min="17" max="17" width="16.42578125" style="1" hidden="1" customWidth="1"/>
    <col min="18" max="18" width="27.5703125" style="1" hidden="1" customWidth="1"/>
    <col min="19" max="19" width="17.42578125" style="1" hidden="1" customWidth="1"/>
    <col min="20" max="20" width="17.5703125" style="5" customWidth="1"/>
    <col min="21" max="21" width="16.140625" style="1" customWidth="1"/>
    <col min="22" max="22" width="11.5703125" style="1" customWidth="1"/>
    <col min="23" max="24" width="12" style="1" customWidth="1"/>
    <col min="25" max="16384" width="11.42578125" style="1"/>
  </cols>
  <sheetData>
    <row r="1" spans="1:24" x14ac:dyDescent="0.2">
      <c r="T1" s="1"/>
    </row>
    <row r="2" spans="1:24" x14ac:dyDescent="0.2">
      <c r="T2" s="1"/>
    </row>
    <row r="3" spans="1:24" x14ac:dyDescent="0.2">
      <c r="I3" s="49" t="s">
        <v>37</v>
      </c>
      <c r="J3" s="49" t="s">
        <v>38</v>
      </c>
      <c r="K3" s="49" t="s">
        <v>39</v>
      </c>
      <c r="L3" s="47" t="s">
        <v>40</v>
      </c>
      <c r="M3" s="31"/>
      <c r="N3" s="31"/>
      <c r="O3" s="31"/>
      <c r="P3" s="31"/>
      <c r="Q3" s="31"/>
      <c r="R3" s="31"/>
      <c r="S3" s="31"/>
      <c r="T3" s="47" t="s">
        <v>41</v>
      </c>
      <c r="U3" s="47"/>
      <c r="V3" s="47"/>
      <c r="W3" s="47" t="s">
        <v>42</v>
      </c>
      <c r="X3" s="47"/>
    </row>
    <row r="4" spans="1:24" ht="33.75" x14ac:dyDescent="0.2">
      <c r="I4" s="49"/>
      <c r="J4" s="49"/>
      <c r="K4" s="49"/>
      <c r="L4" s="47"/>
      <c r="M4" s="19"/>
      <c r="N4" s="19"/>
      <c r="O4" s="19"/>
      <c r="P4" s="19"/>
      <c r="Q4" s="19"/>
      <c r="R4" s="19"/>
      <c r="S4" s="19"/>
      <c r="T4" s="12" t="s">
        <v>32</v>
      </c>
      <c r="U4" s="12" t="s">
        <v>33</v>
      </c>
      <c r="V4" s="12" t="s">
        <v>34</v>
      </c>
      <c r="W4" s="12" t="s">
        <v>35</v>
      </c>
      <c r="X4" s="12" t="s">
        <v>36</v>
      </c>
    </row>
    <row r="5" spans="1:24" x14ac:dyDescent="0.2">
      <c r="I5" s="48" t="s">
        <v>43</v>
      </c>
      <c r="J5" s="48" t="s">
        <v>44</v>
      </c>
      <c r="K5" s="48" t="s">
        <v>1138</v>
      </c>
      <c r="L5" s="13" t="s">
        <v>45</v>
      </c>
      <c r="M5" s="13"/>
      <c r="N5" s="13"/>
      <c r="O5" s="13"/>
      <c r="P5" s="13"/>
      <c r="Q5" s="13"/>
      <c r="R5" s="13"/>
      <c r="S5" s="13"/>
      <c r="T5" s="14">
        <f>STDEVA(T12:T519)</f>
        <v>51.424878032294117</v>
      </c>
      <c r="U5" s="14">
        <f>STDEVA(U12:U519)</f>
        <v>0.44990255260813433</v>
      </c>
      <c r="V5" s="14">
        <f>STDEVA(V12:V519)</f>
        <v>477.05842961766939</v>
      </c>
      <c r="W5" s="14">
        <f>STDEVA(W12:W519)</f>
        <v>20.7797597315095</v>
      </c>
      <c r="X5" s="14">
        <f>STDEVA(X12:X519)</f>
        <v>0.12806425936362126</v>
      </c>
    </row>
    <row r="6" spans="1:24" x14ac:dyDescent="0.2">
      <c r="I6" s="48"/>
      <c r="J6" s="48"/>
      <c r="K6" s="48"/>
      <c r="L6" s="13" t="s">
        <v>20</v>
      </c>
      <c r="M6" s="13"/>
      <c r="N6" s="13"/>
      <c r="O6" s="13"/>
      <c r="P6" s="13"/>
      <c r="Q6" s="13"/>
      <c r="R6" s="13"/>
      <c r="S6" s="13"/>
      <c r="T6" s="15">
        <f>AVERAGE(T12:T519)</f>
        <v>16.764095885427555</v>
      </c>
      <c r="U6" s="15">
        <f>AVERAGE(U12:U519)</f>
        <v>0.53227755552116063</v>
      </c>
      <c r="V6" s="15">
        <f>AVERAGE(V12:V519)</f>
        <v>51.930243579249357</v>
      </c>
      <c r="W6" s="15">
        <f>AVERAGE(W12:W519)</f>
        <v>1.0817844813869772</v>
      </c>
      <c r="X6" s="15">
        <f>AVERAGE(X12:X519)</f>
        <v>9.5184486567051488E-2</v>
      </c>
    </row>
    <row r="7" spans="1:24" x14ac:dyDescent="0.2">
      <c r="I7" s="48"/>
      <c r="J7" s="48"/>
      <c r="K7" s="48"/>
      <c r="L7" s="4" t="s">
        <v>29</v>
      </c>
      <c r="M7" s="4"/>
      <c r="N7" s="4"/>
      <c r="O7" s="4"/>
      <c r="P7" s="4"/>
      <c r="Q7" s="4"/>
      <c r="R7" s="4"/>
      <c r="S7" s="4"/>
      <c r="T7" s="15">
        <f>MEDIAN(T12:T519)</f>
        <v>3.359354057960704</v>
      </c>
      <c r="U7" s="15">
        <f>MEDIAN(U12:U519)</f>
        <v>0.51327552115708719</v>
      </c>
      <c r="V7" s="15">
        <f>MEDIAN(V12:V519)</f>
        <v>2.7602120837384789</v>
      </c>
      <c r="W7" s="15">
        <f>MEDIAN(W12:W519)</f>
        <v>0.18554601266594112</v>
      </c>
      <c r="X7" s="15">
        <f>MEDIAN(X12:X519)</f>
        <v>8.6265277959185843E-2</v>
      </c>
    </row>
    <row r="8" spans="1:24" x14ac:dyDescent="0.2">
      <c r="I8" s="48"/>
      <c r="J8" s="48"/>
      <c r="K8" s="48"/>
      <c r="L8" s="13" t="s">
        <v>46</v>
      </c>
      <c r="M8" s="13"/>
      <c r="N8" s="13"/>
      <c r="O8" s="13"/>
      <c r="P8" s="13"/>
      <c r="Q8" s="13"/>
      <c r="R8" s="13"/>
      <c r="S8" s="13"/>
      <c r="T8" s="14">
        <f>MIN(T12:T519)</f>
        <v>4.337331395177238E-2</v>
      </c>
      <c r="U8" s="14">
        <f>MIN(U12:U519)</f>
        <v>1.3063695046788221E-3</v>
      </c>
      <c r="V8" s="14">
        <f>MIN(V12:V519)</f>
        <v>-310.41869158878507</v>
      </c>
      <c r="W8" s="14">
        <f>MIN(W12:W519)</f>
        <v>-55.700284437220645</v>
      </c>
      <c r="X8" s="14">
        <f>MIN(X12:X519)</f>
        <v>-0.48545942109669493</v>
      </c>
    </row>
    <row r="9" spans="1:24" x14ac:dyDescent="0.2">
      <c r="I9" s="48"/>
      <c r="J9" s="48"/>
      <c r="K9" s="48"/>
      <c r="L9" s="13" t="s">
        <v>47</v>
      </c>
      <c r="M9" s="13"/>
      <c r="N9" s="13"/>
      <c r="O9" s="13"/>
      <c r="P9" s="13"/>
      <c r="Q9" s="13"/>
      <c r="R9" s="13"/>
      <c r="S9" s="13"/>
      <c r="T9" s="14">
        <f>MAX(T12:T519)</f>
        <v>611.76962020127485</v>
      </c>
      <c r="U9" s="14">
        <f>MAX(U12:U519)</f>
        <v>8.3079207182894734</v>
      </c>
      <c r="V9" s="14">
        <f>MAX(V12:V519)</f>
        <v>6339.9448979591834</v>
      </c>
      <c r="W9" s="14">
        <f>MAX(W12:W519)</f>
        <v>464.2908953532301</v>
      </c>
      <c r="X9" s="14">
        <f>MAX(X12:X519)</f>
        <v>0.86537468854688426</v>
      </c>
    </row>
    <row r="10" spans="1:24" x14ac:dyDescent="0.2">
      <c r="T10" s="5">
        <v>2.02</v>
      </c>
      <c r="U10" s="5">
        <v>0.56000000000000005</v>
      </c>
      <c r="V10" s="5">
        <v>1.91</v>
      </c>
      <c r="W10" s="1">
        <v>0.12</v>
      </c>
      <c r="X10" s="1">
        <v>0.06</v>
      </c>
    </row>
    <row r="11" spans="1:24" ht="67.5" x14ac:dyDescent="0.2">
      <c r="A11" s="6"/>
      <c r="B11" s="6" t="s">
        <v>30</v>
      </c>
      <c r="C11" s="6" t="s">
        <v>31</v>
      </c>
      <c r="D11" s="6" t="s">
        <v>0</v>
      </c>
      <c r="E11" s="6" t="s">
        <v>2</v>
      </c>
      <c r="F11" s="6" t="s">
        <v>1</v>
      </c>
      <c r="G11" s="6" t="s">
        <v>3</v>
      </c>
      <c r="H11" s="6" t="s">
        <v>4</v>
      </c>
      <c r="I11" s="6" t="s">
        <v>5</v>
      </c>
      <c r="J11" s="6" t="s">
        <v>6</v>
      </c>
      <c r="K11" s="6" t="s">
        <v>7</v>
      </c>
      <c r="L11" s="6" t="s">
        <v>8</v>
      </c>
      <c r="M11" s="6" t="s">
        <v>50</v>
      </c>
      <c r="N11" s="6" t="s">
        <v>51</v>
      </c>
      <c r="O11" s="6" t="s">
        <v>52</v>
      </c>
      <c r="P11" s="6" t="s">
        <v>53</v>
      </c>
      <c r="Q11" s="6" t="s">
        <v>54</v>
      </c>
      <c r="R11" s="6" t="s">
        <v>55</v>
      </c>
      <c r="S11" s="6" t="s">
        <v>56</v>
      </c>
      <c r="T11" s="7" t="s">
        <v>32</v>
      </c>
      <c r="U11" s="8" t="s">
        <v>33</v>
      </c>
      <c r="V11" s="9" t="s">
        <v>34</v>
      </c>
      <c r="W11" s="10" t="s">
        <v>35</v>
      </c>
      <c r="X11" s="11" t="s">
        <v>36</v>
      </c>
    </row>
    <row r="12" spans="1:24" s="3" customFormat="1" ht="11.25" customHeight="1" x14ac:dyDescent="0.2">
      <c r="A12" s="2">
        <v>13939</v>
      </c>
      <c r="B12" s="4" t="s">
        <v>19</v>
      </c>
      <c r="C12" s="4" t="s">
        <v>9</v>
      </c>
      <c r="D12" s="4">
        <v>830507646</v>
      </c>
      <c r="E12" s="4" t="s">
        <v>49</v>
      </c>
      <c r="F12" s="4" t="s">
        <v>625</v>
      </c>
      <c r="G12" s="4" t="s">
        <v>78</v>
      </c>
      <c r="H12" s="4" t="s">
        <v>10</v>
      </c>
      <c r="I12" s="4" t="s">
        <v>626</v>
      </c>
      <c r="J12" s="4" t="s">
        <v>178</v>
      </c>
      <c r="K12" s="4" t="s">
        <v>436</v>
      </c>
      <c r="L12" s="4" t="s">
        <v>12</v>
      </c>
      <c r="M12" s="4">
        <v>928736</v>
      </c>
      <c r="N12" s="4">
        <v>2823684</v>
      </c>
      <c r="O12" s="4">
        <v>4336768</v>
      </c>
      <c r="P12" s="4">
        <v>2799074</v>
      </c>
      <c r="Q12" s="4">
        <v>24610</v>
      </c>
      <c r="R12" s="4">
        <v>-1370784</v>
      </c>
      <c r="S12" s="4"/>
      <c r="T12" s="18">
        <f t="shared" ref="T12:T75" si="0">M12/O12</f>
        <v>0.21415395059177711</v>
      </c>
      <c r="U12" s="18">
        <f t="shared" ref="U12:U75" si="1">P12/N12</f>
        <v>0.99128443551048917</v>
      </c>
      <c r="V12" s="18"/>
      <c r="W12" s="18">
        <f t="shared" ref="W12:W75" si="2">R12/Q12</f>
        <v>-55.700284437220645</v>
      </c>
      <c r="X12" s="46">
        <f t="shared" ref="X12:X75" si="3">R12/N12</f>
        <v>-0.48545942109669493</v>
      </c>
    </row>
    <row r="13" spans="1:24" s="3" customFormat="1" ht="11.25" customHeight="1" x14ac:dyDescent="0.2">
      <c r="A13" s="2">
        <v>29255</v>
      </c>
      <c r="B13" s="4" t="s">
        <v>19</v>
      </c>
      <c r="C13" s="4" t="s">
        <v>9</v>
      </c>
      <c r="D13" s="4">
        <v>900364247</v>
      </c>
      <c r="E13" s="4" t="s">
        <v>49</v>
      </c>
      <c r="F13" s="4" t="s">
        <v>931</v>
      </c>
      <c r="G13" s="4" t="s">
        <v>74</v>
      </c>
      <c r="H13" s="4" t="s">
        <v>10</v>
      </c>
      <c r="I13" s="4" t="s">
        <v>932</v>
      </c>
      <c r="J13" s="4" t="s">
        <v>15</v>
      </c>
      <c r="K13" s="4" t="s">
        <v>431</v>
      </c>
      <c r="L13" s="4" t="s">
        <v>12</v>
      </c>
      <c r="M13" s="4">
        <v>1196758</v>
      </c>
      <c r="N13" s="4">
        <v>1341610</v>
      </c>
      <c r="O13" s="4">
        <v>774590</v>
      </c>
      <c r="P13" s="4">
        <v>1417486</v>
      </c>
      <c r="Q13" s="4">
        <v>-75876</v>
      </c>
      <c r="R13" s="4">
        <v>-568396</v>
      </c>
      <c r="S13" s="4"/>
      <c r="T13" s="18">
        <f t="shared" si="0"/>
        <v>1.5450212370415317</v>
      </c>
      <c r="U13" s="18">
        <f t="shared" si="1"/>
        <v>1.0565559290702962</v>
      </c>
      <c r="V13" s="18"/>
      <c r="W13" s="18">
        <f t="shared" si="2"/>
        <v>7.4911170857715224</v>
      </c>
      <c r="X13" s="46">
        <f t="shared" si="3"/>
        <v>-0.42366708656017771</v>
      </c>
    </row>
    <row r="14" spans="1:24" s="3" customFormat="1" ht="11.25" customHeight="1" x14ac:dyDescent="0.2">
      <c r="A14" s="2">
        <v>12985</v>
      </c>
      <c r="B14" s="4" t="s">
        <v>19</v>
      </c>
      <c r="C14" s="4" t="s">
        <v>9</v>
      </c>
      <c r="D14" s="4">
        <v>830122576</v>
      </c>
      <c r="E14" s="4" t="s">
        <v>49</v>
      </c>
      <c r="F14" s="4" t="s">
        <v>604</v>
      </c>
      <c r="G14" s="4" t="s">
        <v>74</v>
      </c>
      <c r="H14" s="4" t="s">
        <v>14</v>
      </c>
      <c r="I14" s="4" t="s">
        <v>605</v>
      </c>
      <c r="J14" s="4" t="s">
        <v>11</v>
      </c>
      <c r="K14" s="4" t="s">
        <v>11</v>
      </c>
      <c r="L14" s="4" t="s">
        <v>12</v>
      </c>
      <c r="M14" s="4">
        <v>1615378</v>
      </c>
      <c r="N14" s="4">
        <v>2056677</v>
      </c>
      <c r="O14" s="4">
        <v>3466556</v>
      </c>
      <c r="P14" s="4">
        <v>544128</v>
      </c>
      <c r="Q14" s="4">
        <v>1512549</v>
      </c>
      <c r="R14" s="4">
        <v>-791245</v>
      </c>
      <c r="S14" s="4">
        <v>82070</v>
      </c>
      <c r="T14" s="18">
        <f t="shared" si="0"/>
        <v>0.46598929888915686</v>
      </c>
      <c r="U14" s="18">
        <f t="shared" si="1"/>
        <v>0.26456657997342314</v>
      </c>
      <c r="V14" s="18">
        <f>R14/S14</f>
        <v>-9.6410990617765329</v>
      </c>
      <c r="W14" s="18">
        <f t="shared" si="2"/>
        <v>-0.52312024271610369</v>
      </c>
      <c r="X14" s="46">
        <f t="shared" si="3"/>
        <v>-0.38472010918583716</v>
      </c>
    </row>
    <row r="15" spans="1:24" s="3" customFormat="1" ht="11.25" customHeight="1" x14ac:dyDescent="0.2">
      <c r="A15" s="2">
        <v>14693</v>
      </c>
      <c r="B15" s="4" t="s">
        <v>19</v>
      </c>
      <c r="C15" s="4" t="s">
        <v>9</v>
      </c>
      <c r="D15" s="4">
        <v>860004755</v>
      </c>
      <c r="E15" s="4" t="s">
        <v>49</v>
      </c>
      <c r="F15" s="4" t="s">
        <v>648</v>
      </c>
      <c r="G15" s="4" t="s">
        <v>74</v>
      </c>
      <c r="H15" s="4" t="s">
        <v>10</v>
      </c>
      <c r="I15" s="4" t="s">
        <v>649</v>
      </c>
      <c r="J15" s="4" t="s">
        <v>11</v>
      </c>
      <c r="K15" s="4" t="s">
        <v>11</v>
      </c>
      <c r="L15" s="4" t="s">
        <v>12</v>
      </c>
      <c r="M15" s="4">
        <v>1743945</v>
      </c>
      <c r="N15" s="4">
        <v>1743945</v>
      </c>
      <c r="O15" s="4">
        <v>1730981</v>
      </c>
      <c r="P15" s="4">
        <v>380934</v>
      </c>
      <c r="Q15" s="4">
        <v>1363011</v>
      </c>
      <c r="R15" s="4">
        <v>-600746</v>
      </c>
      <c r="S15" s="4">
        <v>165467</v>
      </c>
      <c r="T15" s="18">
        <f t="shared" si="0"/>
        <v>1.0074893947420567</v>
      </c>
      <c r="U15" s="18">
        <f t="shared" si="1"/>
        <v>0.21843234735040382</v>
      </c>
      <c r="V15" s="18">
        <f>R15/S15</f>
        <v>-3.6306091244779926</v>
      </c>
      <c r="W15" s="18">
        <f t="shared" si="2"/>
        <v>-0.44074919424714842</v>
      </c>
      <c r="X15" s="46">
        <f t="shared" si="3"/>
        <v>-0.34447531315494467</v>
      </c>
    </row>
    <row r="16" spans="1:24" s="3" customFormat="1" ht="11.25" customHeight="1" x14ac:dyDescent="0.2">
      <c r="A16" s="2">
        <v>7579</v>
      </c>
      <c r="B16" s="4" t="s">
        <v>19</v>
      </c>
      <c r="C16" s="4" t="s">
        <v>9</v>
      </c>
      <c r="D16" s="4">
        <v>811014137</v>
      </c>
      <c r="E16" s="4" t="s">
        <v>49</v>
      </c>
      <c r="F16" s="4" t="s">
        <v>473</v>
      </c>
      <c r="G16" s="4" t="s">
        <v>74</v>
      </c>
      <c r="H16" s="4" t="s">
        <v>10</v>
      </c>
      <c r="I16" s="4" t="s">
        <v>474</v>
      </c>
      <c r="J16" s="4" t="s">
        <v>11</v>
      </c>
      <c r="K16" s="4" t="s">
        <v>11</v>
      </c>
      <c r="L16" s="4" t="s">
        <v>12</v>
      </c>
      <c r="M16" s="4">
        <v>1671977</v>
      </c>
      <c r="N16" s="4">
        <v>3123187</v>
      </c>
      <c r="O16" s="4">
        <v>283712</v>
      </c>
      <c r="P16" s="4">
        <v>4688561</v>
      </c>
      <c r="Q16" s="4">
        <v>-1565374</v>
      </c>
      <c r="R16" s="4">
        <v>-854677</v>
      </c>
      <c r="S16" s="4">
        <v>905948</v>
      </c>
      <c r="T16" s="18">
        <f t="shared" si="0"/>
        <v>5.893219180013535</v>
      </c>
      <c r="U16" s="18">
        <f t="shared" si="1"/>
        <v>1.5012104622617859</v>
      </c>
      <c r="V16" s="18">
        <f>R16/S16</f>
        <v>-0.94340624406698836</v>
      </c>
      <c r="W16" s="18">
        <f t="shared" si="2"/>
        <v>0.54598900965520059</v>
      </c>
      <c r="X16" s="46">
        <f t="shared" si="3"/>
        <v>-0.27365540391913773</v>
      </c>
    </row>
    <row r="17" spans="1:24" s="3" customFormat="1" ht="11.25" customHeight="1" x14ac:dyDescent="0.2">
      <c r="A17" s="2">
        <v>105</v>
      </c>
      <c r="B17" s="4" t="s">
        <v>21</v>
      </c>
      <c r="C17" s="4" t="s">
        <v>9</v>
      </c>
      <c r="D17" s="4">
        <v>800029447</v>
      </c>
      <c r="E17" s="4" t="s">
        <v>49</v>
      </c>
      <c r="F17" s="4" t="s">
        <v>77</v>
      </c>
      <c r="G17" s="4" t="s">
        <v>1132</v>
      </c>
      <c r="H17" s="4" t="s">
        <v>75</v>
      </c>
      <c r="I17" s="4" t="s">
        <v>79</v>
      </c>
      <c r="J17" s="4" t="s">
        <v>11</v>
      </c>
      <c r="K17" s="4" t="s">
        <v>11</v>
      </c>
      <c r="L17" s="4" t="s">
        <v>12</v>
      </c>
      <c r="M17" s="4">
        <v>74455241</v>
      </c>
      <c r="N17" s="4">
        <v>76661386</v>
      </c>
      <c r="O17" s="4">
        <v>61306635</v>
      </c>
      <c r="P17" s="4">
        <v>111494801</v>
      </c>
      <c r="Q17" s="4">
        <v>-34833415</v>
      </c>
      <c r="R17" s="4">
        <v>-19380706</v>
      </c>
      <c r="S17" s="4">
        <v>2920169</v>
      </c>
      <c r="T17" s="18">
        <f t="shared" si="0"/>
        <v>1.2144728054312555</v>
      </c>
      <c r="U17" s="18">
        <f t="shared" si="1"/>
        <v>1.4543801882214862</v>
      </c>
      <c r="V17" s="18">
        <f>R17/S17</f>
        <v>-6.636843963482935</v>
      </c>
      <c r="W17" s="18">
        <f t="shared" si="2"/>
        <v>0.55638259986854577</v>
      </c>
      <c r="X17" s="46">
        <f t="shared" si="3"/>
        <v>-0.25280923045142961</v>
      </c>
    </row>
    <row r="18" spans="1:24" s="3" customFormat="1" ht="11.25" customHeight="1" x14ac:dyDescent="0.2">
      <c r="A18" s="2">
        <v>35001</v>
      </c>
      <c r="B18" s="4" t="s">
        <v>19</v>
      </c>
      <c r="C18" s="4" t="s">
        <v>9</v>
      </c>
      <c r="D18" s="4">
        <v>900573774</v>
      </c>
      <c r="E18" s="4" t="s">
        <v>49</v>
      </c>
      <c r="F18" s="4" t="s">
        <v>1040</v>
      </c>
      <c r="G18" s="4" t="s">
        <v>74</v>
      </c>
      <c r="H18" s="4" t="s">
        <v>10</v>
      </c>
      <c r="I18" s="4" t="s">
        <v>1041</v>
      </c>
      <c r="J18" s="4" t="s">
        <v>23</v>
      </c>
      <c r="K18" s="4" t="s">
        <v>136</v>
      </c>
      <c r="L18" s="4" t="s">
        <v>12</v>
      </c>
      <c r="M18" s="4">
        <v>10730839</v>
      </c>
      <c r="N18" s="4">
        <v>15860862</v>
      </c>
      <c r="O18" s="4">
        <v>1198575</v>
      </c>
      <c r="P18" s="4">
        <v>24437877</v>
      </c>
      <c r="Q18" s="4">
        <v>-8577015</v>
      </c>
      <c r="R18" s="4">
        <v>-3368157</v>
      </c>
      <c r="S18" s="4"/>
      <c r="T18" s="18">
        <f t="shared" si="0"/>
        <v>8.952997517885823</v>
      </c>
      <c r="U18" s="18">
        <f t="shared" si="1"/>
        <v>1.5407660062864175</v>
      </c>
      <c r="V18" s="18"/>
      <c r="W18" s="18">
        <f t="shared" si="2"/>
        <v>0.39269571057063557</v>
      </c>
      <c r="X18" s="46">
        <f t="shared" si="3"/>
        <v>-0.21235649109108951</v>
      </c>
    </row>
    <row r="19" spans="1:24" s="3" customFormat="1" ht="11.25" customHeight="1" x14ac:dyDescent="0.2">
      <c r="A19" s="2">
        <v>3753</v>
      </c>
      <c r="B19" s="4" t="s">
        <v>21</v>
      </c>
      <c r="C19" s="4" t="s">
        <v>9</v>
      </c>
      <c r="D19" s="4">
        <v>900308795</v>
      </c>
      <c r="E19" s="4" t="s">
        <v>49</v>
      </c>
      <c r="F19" s="4" t="s">
        <v>209</v>
      </c>
      <c r="G19" s="4" t="s">
        <v>74</v>
      </c>
      <c r="H19" s="4" t="s">
        <v>10</v>
      </c>
      <c r="I19" s="4" t="s">
        <v>210</v>
      </c>
      <c r="J19" s="4" t="s">
        <v>11</v>
      </c>
      <c r="K19" s="4" t="s">
        <v>11</v>
      </c>
      <c r="L19" s="4" t="s">
        <v>12</v>
      </c>
      <c r="M19" s="4">
        <v>5802428</v>
      </c>
      <c r="N19" s="4">
        <v>6372953</v>
      </c>
      <c r="O19" s="4">
        <v>6375600</v>
      </c>
      <c r="P19" s="4">
        <v>6375600</v>
      </c>
      <c r="Q19" s="4">
        <v>-2647</v>
      </c>
      <c r="R19" s="4">
        <v>-1228978</v>
      </c>
      <c r="S19" s="4">
        <v>9130</v>
      </c>
      <c r="T19" s="18">
        <f t="shared" si="0"/>
        <v>0.91009912792521486</v>
      </c>
      <c r="U19" s="18">
        <f t="shared" si="1"/>
        <v>1.0004153490540413</v>
      </c>
      <c r="V19" s="18">
        <f>R19/S19</f>
        <v>-134.60876232201534</v>
      </c>
      <c r="W19" s="18">
        <f t="shared" si="2"/>
        <v>464.2908953532301</v>
      </c>
      <c r="X19" s="46">
        <f t="shared" si="3"/>
        <v>-0.19284278418497672</v>
      </c>
    </row>
    <row r="20" spans="1:24" s="3" customFormat="1" ht="11.25" customHeight="1" x14ac:dyDescent="0.2">
      <c r="A20" s="2">
        <v>27107</v>
      </c>
      <c r="B20" s="4" t="s">
        <v>19</v>
      </c>
      <c r="C20" s="4" t="s">
        <v>9</v>
      </c>
      <c r="D20" s="4">
        <v>900281103</v>
      </c>
      <c r="E20" s="4" t="s">
        <v>49</v>
      </c>
      <c r="F20" s="4" t="s">
        <v>874</v>
      </c>
      <c r="G20" s="4" t="s">
        <v>74</v>
      </c>
      <c r="H20" s="4" t="s">
        <v>10</v>
      </c>
      <c r="I20" s="4" t="s">
        <v>875</v>
      </c>
      <c r="J20" s="4" t="s">
        <v>11</v>
      </c>
      <c r="K20" s="4" t="s">
        <v>11</v>
      </c>
      <c r="L20" s="4" t="s">
        <v>12</v>
      </c>
      <c r="M20" s="4">
        <v>9283850</v>
      </c>
      <c r="N20" s="4">
        <v>9637336</v>
      </c>
      <c r="O20" s="4">
        <v>3170245</v>
      </c>
      <c r="P20" s="4">
        <v>4588671</v>
      </c>
      <c r="Q20" s="4">
        <v>5048665</v>
      </c>
      <c r="R20" s="4">
        <v>-1801131</v>
      </c>
      <c r="S20" s="4">
        <v>14927</v>
      </c>
      <c r="T20" s="18">
        <f t="shared" si="0"/>
        <v>2.9284329760002774</v>
      </c>
      <c r="U20" s="18">
        <f t="shared" si="1"/>
        <v>0.47613479492673078</v>
      </c>
      <c r="V20" s="18">
        <f>R20/S20</f>
        <v>-120.66262477389965</v>
      </c>
      <c r="W20" s="18">
        <f t="shared" si="2"/>
        <v>-0.35675391415354357</v>
      </c>
      <c r="X20" s="46">
        <f t="shared" si="3"/>
        <v>-0.18689096239873756</v>
      </c>
    </row>
    <row r="21" spans="1:24" s="3" customFormat="1" ht="11.25" customHeight="1" x14ac:dyDescent="0.2">
      <c r="A21" s="2">
        <v>5703</v>
      </c>
      <c r="B21" s="4" t="s">
        <v>19</v>
      </c>
      <c r="C21" s="4" t="s">
        <v>9</v>
      </c>
      <c r="D21" s="4">
        <v>804007262</v>
      </c>
      <c r="E21" s="4" t="s">
        <v>49</v>
      </c>
      <c r="F21" s="4" t="s">
        <v>432</v>
      </c>
      <c r="G21" s="4" t="s">
        <v>78</v>
      </c>
      <c r="H21" s="4" t="s">
        <v>10</v>
      </c>
      <c r="I21" s="4" t="s">
        <v>433</v>
      </c>
      <c r="J21" s="4" t="s">
        <v>15</v>
      </c>
      <c r="K21" s="4" t="s">
        <v>431</v>
      </c>
      <c r="L21" s="4" t="s">
        <v>12</v>
      </c>
      <c r="M21" s="4">
        <v>31045169</v>
      </c>
      <c r="N21" s="4">
        <v>36298634</v>
      </c>
      <c r="O21" s="4">
        <v>4265825</v>
      </c>
      <c r="P21" s="4">
        <v>25337846</v>
      </c>
      <c r="Q21" s="4">
        <v>10960788</v>
      </c>
      <c r="R21" s="4">
        <v>-6729750</v>
      </c>
      <c r="S21" s="4"/>
      <c r="T21" s="18">
        <f t="shared" si="0"/>
        <v>7.2776471139814687</v>
      </c>
      <c r="U21" s="18">
        <f t="shared" si="1"/>
        <v>0.69803855428829631</v>
      </c>
      <c r="V21" s="18"/>
      <c r="W21" s="18">
        <f t="shared" si="2"/>
        <v>-0.61398414055631767</v>
      </c>
      <c r="X21" s="46">
        <f t="shared" si="3"/>
        <v>-0.18539953872644355</v>
      </c>
    </row>
    <row r="22" spans="1:24" s="3" customFormat="1" ht="11.25" customHeight="1" x14ac:dyDescent="0.2">
      <c r="A22" s="2">
        <v>26111</v>
      </c>
      <c r="B22" s="4" t="s">
        <v>19</v>
      </c>
      <c r="C22" s="4" t="s">
        <v>9</v>
      </c>
      <c r="D22" s="4">
        <v>900238756</v>
      </c>
      <c r="E22" s="4" t="s">
        <v>49</v>
      </c>
      <c r="F22" s="4" t="s">
        <v>856</v>
      </c>
      <c r="G22" s="4" t="s">
        <v>74</v>
      </c>
      <c r="H22" s="4" t="s">
        <v>105</v>
      </c>
      <c r="I22" s="4" t="s">
        <v>857</v>
      </c>
      <c r="J22" s="4" t="s">
        <v>23</v>
      </c>
      <c r="K22" s="4" t="s">
        <v>194</v>
      </c>
      <c r="L22" s="4" t="s">
        <v>12</v>
      </c>
      <c r="M22" s="4">
        <v>10658368</v>
      </c>
      <c r="N22" s="4">
        <v>11100156</v>
      </c>
      <c r="O22" s="4">
        <v>80161</v>
      </c>
      <c r="P22" s="4">
        <v>9902631</v>
      </c>
      <c r="Q22" s="4">
        <v>1197525</v>
      </c>
      <c r="R22" s="4">
        <v>-1872011</v>
      </c>
      <c r="S22" s="4"/>
      <c r="T22" s="18">
        <f t="shared" si="0"/>
        <v>132.96201394693179</v>
      </c>
      <c r="U22" s="18">
        <f t="shared" si="1"/>
        <v>0.89211638106707691</v>
      </c>
      <c r="V22" s="18"/>
      <c r="W22" s="18">
        <f t="shared" si="2"/>
        <v>-1.5632333354209724</v>
      </c>
      <c r="X22" s="46">
        <f t="shared" si="3"/>
        <v>-0.16864726946179856</v>
      </c>
    </row>
    <row r="23" spans="1:24" s="3" customFormat="1" ht="11.25" customHeight="1" x14ac:dyDescent="0.2">
      <c r="A23" s="2">
        <v>26865</v>
      </c>
      <c r="B23" s="4" t="s">
        <v>19</v>
      </c>
      <c r="C23" s="4" t="s">
        <v>9</v>
      </c>
      <c r="D23" s="4">
        <v>900271266</v>
      </c>
      <c r="E23" s="4" t="s">
        <v>49</v>
      </c>
      <c r="F23" s="4" t="s">
        <v>870</v>
      </c>
      <c r="G23" s="4" t="s">
        <v>126</v>
      </c>
      <c r="H23" s="4" t="s">
        <v>712</v>
      </c>
      <c r="I23" s="4" t="s">
        <v>871</v>
      </c>
      <c r="J23" s="4" t="s">
        <v>11</v>
      </c>
      <c r="K23" s="4" t="s">
        <v>11</v>
      </c>
      <c r="L23" s="4" t="s">
        <v>12</v>
      </c>
      <c r="M23" s="4">
        <v>4990750</v>
      </c>
      <c r="N23" s="4">
        <v>5250799</v>
      </c>
      <c r="O23" s="4">
        <v>1198575</v>
      </c>
      <c r="P23" s="4">
        <v>5280591</v>
      </c>
      <c r="Q23" s="4">
        <v>-29792</v>
      </c>
      <c r="R23" s="4">
        <v>-779880</v>
      </c>
      <c r="S23" s="4">
        <v>122734</v>
      </c>
      <c r="T23" s="18">
        <f t="shared" si="0"/>
        <v>4.1639029681079611</v>
      </c>
      <c r="U23" s="18">
        <f t="shared" si="1"/>
        <v>1.0056738031678607</v>
      </c>
      <c r="V23" s="18">
        <f>R23/S23</f>
        <v>-6.3542294718659864</v>
      </c>
      <c r="W23" s="18">
        <f t="shared" si="2"/>
        <v>26.17749731471536</v>
      </c>
      <c r="X23" s="46">
        <f t="shared" si="3"/>
        <v>-0.148525967190898</v>
      </c>
    </row>
    <row r="24" spans="1:24" s="3" customFormat="1" ht="11.25" customHeight="1" x14ac:dyDescent="0.2">
      <c r="A24" s="2">
        <v>1585</v>
      </c>
      <c r="B24" s="4" t="s">
        <v>21</v>
      </c>
      <c r="C24" s="4" t="s">
        <v>9</v>
      </c>
      <c r="D24" s="4">
        <v>830083714</v>
      </c>
      <c r="E24" s="4" t="s">
        <v>49</v>
      </c>
      <c r="F24" s="4" t="s">
        <v>123</v>
      </c>
      <c r="G24" s="4" t="s">
        <v>74</v>
      </c>
      <c r="H24" s="4" t="s">
        <v>10</v>
      </c>
      <c r="I24" s="4" t="s">
        <v>124</v>
      </c>
      <c r="J24" s="4" t="s">
        <v>11</v>
      </c>
      <c r="K24" s="4" t="s">
        <v>11</v>
      </c>
      <c r="L24" s="4" t="s">
        <v>12</v>
      </c>
      <c r="M24" s="4">
        <v>104316919</v>
      </c>
      <c r="N24" s="4">
        <v>113066931</v>
      </c>
      <c r="O24" s="4">
        <v>91312808</v>
      </c>
      <c r="P24" s="4">
        <v>95452129</v>
      </c>
      <c r="Q24" s="4">
        <v>17614802</v>
      </c>
      <c r="R24" s="4">
        <v>-15524429</v>
      </c>
      <c r="S24" s="4"/>
      <c r="T24" s="18">
        <f t="shared" si="0"/>
        <v>1.1424127817863186</v>
      </c>
      <c r="U24" s="18">
        <f t="shared" si="1"/>
        <v>0.84420907294282177</v>
      </c>
      <c r="V24" s="18"/>
      <c r="W24" s="18">
        <f t="shared" si="2"/>
        <v>-0.88132861215243863</v>
      </c>
      <c r="X24" s="46">
        <f t="shared" si="3"/>
        <v>-0.13730300152924466</v>
      </c>
    </row>
    <row r="25" spans="1:24" s="3" customFormat="1" ht="11.25" customHeight="1" x14ac:dyDescent="0.2">
      <c r="A25" s="2">
        <v>6889</v>
      </c>
      <c r="B25" s="4" t="s">
        <v>19</v>
      </c>
      <c r="C25" s="4" t="s">
        <v>9</v>
      </c>
      <c r="D25" s="4">
        <v>807001649</v>
      </c>
      <c r="E25" s="4" t="s">
        <v>49</v>
      </c>
      <c r="F25" s="4" t="s">
        <v>463</v>
      </c>
      <c r="G25" s="4" t="s">
        <v>78</v>
      </c>
      <c r="H25" s="4" t="s">
        <v>10</v>
      </c>
      <c r="I25" s="4" t="s">
        <v>464</v>
      </c>
      <c r="J25" s="4" t="s">
        <v>465</v>
      </c>
      <c r="K25" s="4" t="s">
        <v>466</v>
      </c>
      <c r="L25" s="4" t="s">
        <v>12</v>
      </c>
      <c r="M25" s="4">
        <v>300727</v>
      </c>
      <c r="N25" s="4">
        <v>436097</v>
      </c>
      <c r="O25" s="4">
        <v>134921</v>
      </c>
      <c r="P25" s="4">
        <v>543316</v>
      </c>
      <c r="Q25" s="4">
        <v>-107219</v>
      </c>
      <c r="R25" s="4">
        <v>-59018</v>
      </c>
      <c r="S25" s="4"/>
      <c r="T25" s="18">
        <f t="shared" si="0"/>
        <v>2.2289117335329562</v>
      </c>
      <c r="U25" s="18">
        <f t="shared" si="1"/>
        <v>1.2458604393059343</v>
      </c>
      <c r="V25" s="18"/>
      <c r="W25" s="18">
        <f t="shared" si="2"/>
        <v>0.55044348483011407</v>
      </c>
      <c r="X25" s="46">
        <f t="shared" si="3"/>
        <v>-0.13533227699342118</v>
      </c>
    </row>
    <row r="26" spans="1:24" s="3" customFormat="1" ht="11.25" customHeight="1" x14ac:dyDescent="0.2">
      <c r="A26" s="2">
        <v>5431</v>
      </c>
      <c r="B26" s="4" t="s">
        <v>21</v>
      </c>
      <c r="C26" s="4" t="s">
        <v>9</v>
      </c>
      <c r="D26" s="4">
        <v>901117560</v>
      </c>
      <c r="E26" s="4" t="s">
        <v>49</v>
      </c>
      <c r="F26" s="4" t="s">
        <v>260</v>
      </c>
      <c r="G26" s="4" t="s">
        <v>74</v>
      </c>
      <c r="H26" s="4" t="s">
        <v>10</v>
      </c>
      <c r="I26" s="4" t="s">
        <v>261</v>
      </c>
      <c r="J26" s="4" t="s">
        <v>11</v>
      </c>
      <c r="K26" s="4" t="s">
        <v>11</v>
      </c>
      <c r="L26" s="4" t="s">
        <v>12</v>
      </c>
      <c r="M26" s="4">
        <v>24261354</v>
      </c>
      <c r="N26" s="4">
        <v>27779740</v>
      </c>
      <c r="O26" s="4">
        <v>7718797</v>
      </c>
      <c r="P26" s="4">
        <v>8915942</v>
      </c>
      <c r="Q26" s="4">
        <v>18863798</v>
      </c>
      <c r="R26" s="4">
        <v>-3563950</v>
      </c>
      <c r="S26" s="4"/>
      <c r="T26" s="18">
        <f t="shared" si="0"/>
        <v>3.1431522295507968</v>
      </c>
      <c r="U26" s="18">
        <f t="shared" si="1"/>
        <v>0.32095124000440611</v>
      </c>
      <c r="V26" s="18"/>
      <c r="W26" s="18">
        <f t="shared" si="2"/>
        <v>-0.18893067027117233</v>
      </c>
      <c r="X26" s="46">
        <f t="shared" si="3"/>
        <v>-0.12829313737277598</v>
      </c>
    </row>
    <row r="27" spans="1:24" s="3" customFormat="1" ht="11.25" customHeight="1" x14ac:dyDescent="0.2">
      <c r="A27" s="2">
        <v>43725</v>
      </c>
      <c r="B27" s="4" t="s">
        <v>19</v>
      </c>
      <c r="C27" s="4" t="s">
        <v>9</v>
      </c>
      <c r="D27" s="4">
        <v>901528053</v>
      </c>
      <c r="E27" s="4" t="s">
        <v>49</v>
      </c>
      <c r="F27" s="4" t="s">
        <v>1104</v>
      </c>
      <c r="G27" s="4" t="s">
        <v>74</v>
      </c>
      <c r="H27" s="4" t="s">
        <v>10</v>
      </c>
      <c r="I27" s="4" t="s">
        <v>1105</v>
      </c>
      <c r="J27" s="4" t="s">
        <v>11</v>
      </c>
      <c r="K27" s="4" t="s">
        <v>11</v>
      </c>
      <c r="L27" s="4" t="s">
        <v>12</v>
      </c>
      <c r="M27" s="4">
        <v>11379656</v>
      </c>
      <c r="N27" s="4">
        <v>16081563</v>
      </c>
      <c r="O27" s="4">
        <v>1730981</v>
      </c>
      <c r="P27" s="4">
        <v>18459254</v>
      </c>
      <c r="Q27" s="4">
        <v>-2377691</v>
      </c>
      <c r="R27" s="4">
        <v>-1983094</v>
      </c>
      <c r="S27" s="4">
        <v>2657979</v>
      </c>
      <c r="T27" s="18">
        <f t="shared" si="0"/>
        <v>6.5741079769217574</v>
      </c>
      <c r="U27" s="18">
        <f t="shared" si="1"/>
        <v>1.1478519842878456</v>
      </c>
      <c r="V27" s="18">
        <f>R27/S27</f>
        <v>-0.74609092095911966</v>
      </c>
      <c r="W27" s="18">
        <f t="shared" si="2"/>
        <v>0.83404193396030013</v>
      </c>
      <c r="X27" s="46">
        <f t="shared" si="3"/>
        <v>-0.12331475491530269</v>
      </c>
    </row>
    <row r="28" spans="1:24" s="3" customFormat="1" ht="11.25" customHeight="1" x14ac:dyDescent="0.2">
      <c r="A28" s="2">
        <v>21353</v>
      </c>
      <c r="B28" s="4" t="s">
        <v>19</v>
      </c>
      <c r="C28" s="4" t="s">
        <v>9</v>
      </c>
      <c r="D28" s="4">
        <v>900042898</v>
      </c>
      <c r="E28" s="4" t="s">
        <v>49</v>
      </c>
      <c r="F28" s="4" t="s">
        <v>759</v>
      </c>
      <c r="G28" s="4" t="s">
        <v>74</v>
      </c>
      <c r="H28" s="4" t="s">
        <v>14</v>
      </c>
      <c r="I28" s="4" t="s">
        <v>760</v>
      </c>
      <c r="J28" s="4" t="s">
        <v>11</v>
      </c>
      <c r="K28" s="4" t="s">
        <v>11</v>
      </c>
      <c r="L28" s="4" t="s">
        <v>12</v>
      </c>
      <c r="M28" s="4">
        <v>4750760</v>
      </c>
      <c r="N28" s="4">
        <v>19063293</v>
      </c>
      <c r="O28" s="4">
        <v>1198575</v>
      </c>
      <c r="P28" s="4">
        <v>6882511</v>
      </c>
      <c r="Q28" s="4">
        <v>12180782</v>
      </c>
      <c r="R28" s="4">
        <v>-2305618</v>
      </c>
      <c r="S28" s="4">
        <v>115098</v>
      </c>
      <c r="T28" s="18">
        <f t="shared" si="0"/>
        <v>3.963673528982333</v>
      </c>
      <c r="U28" s="18">
        <f t="shared" si="1"/>
        <v>0.36103473833193456</v>
      </c>
      <c r="V28" s="18">
        <f>R28/S28</f>
        <v>-20.031781612191349</v>
      </c>
      <c r="W28" s="18">
        <f t="shared" si="2"/>
        <v>-0.18928324963044244</v>
      </c>
      <c r="X28" s="46">
        <f t="shared" si="3"/>
        <v>-0.12094542112949741</v>
      </c>
    </row>
    <row r="29" spans="1:24" s="3" customFormat="1" ht="11.25" customHeight="1" x14ac:dyDescent="0.2">
      <c r="A29" s="2">
        <v>4001</v>
      </c>
      <c r="B29" s="4" t="s">
        <v>21</v>
      </c>
      <c r="C29" s="4" t="s">
        <v>9</v>
      </c>
      <c r="D29" s="4">
        <v>900383361</v>
      </c>
      <c r="E29" s="4" t="s">
        <v>49</v>
      </c>
      <c r="F29" s="4" t="s">
        <v>213</v>
      </c>
      <c r="G29" s="4" t="s">
        <v>74</v>
      </c>
      <c r="H29" s="4" t="s">
        <v>10</v>
      </c>
      <c r="I29" s="4" t="s">
        <v>214</v>
      </c>
      <c r="J29" s="4" t="s">
        <v>11</v>
      </c>
      <c r="K29" s="4" t="s">
        <v>11</v>
      </c>
      <c r="L29" s="4" t="s">
        <v>12</v>
      </c>
      <c r="M29" s="4">
        <v>30496677</v>
      </c>
      <c r="N29" s="4">
        <v>36358859</v>
      </c>
      <c r="O29" s="4">
        <v>24945560</v>
      </c>
      <c r="P29" s="4">
        <v>28251830</v>
      </c>
      <c r="Q29" s="4">
        <v>8107029</v>
      </c>
      <c r="R29" s="4">
        <v>-3807603</v>
      </c>
      <c r="S29" s="4">
        <v>2512458</v>
      </c>
      <c r="T29" s="18">
        <f t="shared" si="0"/>
        <v>1.2225292597159574</v>
      </c>
      <c r="U29" s="18">
        <f t="shared" si="1"/>
        <v>0.77702740891841515</v>
      </c>
      <c r="V29" s="18">
        <f>R29/S29</f>
        <v>-1.5154892141480574</v>
      </c>
      <c r="W29" s="18">
        <f t="shared" si="2"/>
        <v>-0.46966687796478834</v>
      </c>
      <c r="X29" s="46">
        <f t="shared" si="3"/>
        <v>-0.10472284072500734</v>
      </c>
    </row>
    <row r="30" spans="1:24" s="3" customFormat="1" ht="11.25" customHeight="1" x14ac:dyDescent="0.2">
      <c r="A30" s="2">
        <v>18213</v>
      </c>
      <c r="B30" s="4" t="s">
        <v>19</v>
      </c>
      <c r="C30" s="4" t="s">
        <v>9</v>
      </c>
      <c r="D30" s="4">
        <v>890315310</v>
      </c>
      <c r="E30" s="4" t="s">
        <v>49</v>
      </c>
      <c r="F30" s="4" t="s">
        <v>711</v>
      </c>
      <c r="G30" s="4" t="s">
        <v>74</v>
      </c>
      <c r="H30" s="4" t="s">
        <v>712</v>
      </c>
      <c r="I30" s="4" t="s">
        <v>713</v>
      </c>
      <c r="J30" s="4" t="s">
        <v>178</v>
      </c>
      <c r="K30" s="4" t="s">
        <v>179</v>
      </c>
      <c r="L30" s="4" t="s">
        <v>12</v>
      </c>
      <c r="M30" s="4">
        <v>2234888</v>
      </c>
      <c r="N30" s="4">
        <v>4967069</v>
      </c>
      <c r="O30" s="4">
        <v>80161</v>
      </c>
      <c r="P30" s="4">
        <v>1886059</v>
      </c>
      <c r="Q30" s="4">
        <v>3081010</v>
      </c>
      <c r="R30" s="4">
        <v>-419985</v>
      </c>
      <c r="S30" s="4">
        <v>0</v>
      </c>
      <c r="T30" s="18">
        <f t="shared" si="0"/>
        <v>27.879991517071893</v>
      </c>
      <c r="U30" s="18">
        <f t="shared" si="1"/>
        <v>0.37971266354463767</v>
      </c>
      <c r="V30" s="18"/>
      <c r="W30" s="18">
        <f t="shared" si="2"/>
        <v>-0.13631406584204531</v>
      </c>
      <c r="X30" s="46">
        <f t="shared" si="3"/>
        <v>-8.4553888822563164E-2</v>
      </c>
    </row>
    <row r="31" spans="1:24" s="3" customFormat="1" ht="11.25" customHeight="1" x14ac:dyDescent="0.2">
      <c r="A31" s="2">
        <v>18371</v>
      </c>
      <c r="B31" s="4" t="s">
        <v>19</v>
      </c>
      <c r="C31" s="4" t="s">
        <v>9</v>
      </c>
      <c r="D31" s="4">
        <v>890322642</v>
      </c>
      <c r="E31" s="4" t="s">
        <v>49</v>
      </c>
      <c r="F31" s="4" t="s">
        <v>718</v>
      </c>
      <c r="G31" s="4" t="s">
        <v>74</v>
      </c>
      <c r="H31" s="4" t="s">
        <v>10</v>
      </c>
      <c r="I31" s="4" t="s">
        <v>719</v>
      </c>
      <c r="J31" s="4" t="s">
        <v>178</v>
      </c>
      <c r="K31" s="4" t="s">
        <v>179</v>
      </c>
      <c r="L31" s="4" t="s">
        <v>12</v>
      </c>
      <c r="M31" s="4">
        <v>4928524</v>
      </c>
      <c r="N31" s="4">
        <v>7389930</v>
      </c>
      <c r="O31" s="4">
        <v>516186</v>
      </c>
      <c r="P31" s="4">
        <v>5815878</v>
      </c>
      <c r="Q31" s="4">
        <v>1574052</v>
      </c>
      <c r="R31" s="4">
        <v>-579828</v>
      </c>
      <c r="S31" s="4"/>
      <c r="T31" s="18">
        <f t="shared" si="0"/>
        <v>9.5479613937611632</v>
      </c>
      <c r="U31" s="18">
        <f t="shared" si="1"/>
        <v>0.78700041813657229</v>
      </c>
      <c r="V31" s="18"/>
      <c r="W31" s="18">
        <f t="shared" si="2"/>
        <v>-0.36836648344527373</v>
      </c>
      <c r="X31" s="46">
        <f t="shared" si="3"/>
        <v>-7.8461906946344556E-2</v>
      </c>
    </row>
    <row r="32" spans="1:24" s="3" customFormat="1" ht="11.25" customHeight="1" x14ac:dyDescent="0.2">
      <c r="A32" s="2">
        <v>29375</v>
      </c>
      <c r="B32" s="4" t="s">
        <v>19</v>
      </c>
      <c r="C32" s="4" t="s">
        <v>9</v>
      </c>
      <c r="D32" s="4">
        <v>900368459</v>
      </c>
      <c r="E32" s="4" t="s">
        <v>49</v>
      </c>
      <c r="F32" s="4" t="s">
        <v>937</v>
      </c>
      <c r="G32" s="4" t="s">
        <v>78</v>
      </c>
      <c r="H32" s="4" t="s">
        <v>10</v>
      </c>
      <c r="I32" s="4" t="s">
        <v>938</v>
      </c>
      <c r="J32" s="4" t="s">
        <v>15</v>
      </c>
      <c r="K32" s="4" t="s">
        <v>58</v>
      </c>
      <c r="L32" s="4" t="s">
        <v>12</v>
      </c>
      <c r="M32" s="4">
        <v>1794545</v>
      </c>
      <c r="N32" s="4">
        <v>2637572</v>
      </c>
      <c r="O32" s="4">
        <v>20892440</v>
      </c>
      <c r="P32" s="4">
        <v>4902240</v>
      </c>
      <c r="Q32" s="4">
        <v>-2264668</v>
      </c>
      <c r="R32" s="4">
        <v>-206574</v>
      </c>
      <c r="S32" s="4">
        <v>616766</v>
      </c>
      <c r="T32" s="18">
        <f t="shared" si="0"/>
        <v>8.5894467089530954E-2</v>
      </c>
      <c r="U32" s="18">
        <f t="shared" si="1"/>
        <v>1.8586184566715145</v>
      </c>
      <c r="V32" s="18">
        <f>R32/S32</f>
        <v>-0.33493091383117746</v>
      </c>
      <c r="W32" s="18">
        <f t="shared" si="2"/>
        <v>9.1216019301725459E-2</v>
      </c>
      <c r="X32" s="46">
        <f t="shared" si="3"/>
        <v>-7.8319757716566601E-2</v>
      </c>
    </row>
    <row r="33" spans="1:24" s="3" customFormat="1" ht="11.25" customHeight="1" x14ac:dyDescent="0.2">
      <c r="A33" s="2">
        <v>23549</v>
      </c>
      <c r="B33" s="4" t="s">
        <v>19</v>
      </c>
      <c r="C33" s="4" t="s">
        <v>9</v>
      </c>
      <c r="D33" s="4">
        <v>900135826</v>
      </c>
      <c r="E33" s="4" t="s">
        <v>49</v>
      </c>
      <c r="F33" s="4" t="s">
        <v>806</v>
      </c>
      <c r="G33" s="4" t="s">
        <v>74</v>
      </c>
      <c r="H33" s="4" t="s">
        <v>14</v>
      </c>
      <c r="I33" s="4" t="s">
        <v>807</v>
      </c>
      <c r="J33" s="4" t="s">
        <v>11</v>
      </c>
      <c r="K33" s="4" t="s">
        <v>11</v>
      </c>
      <c r="L33" s="4" t="s">
        <v>12</v>
      </c>
      <c r="M33" s="4">
        <v>1526375</v>
      </c>
      <c r="N33" s="4">
        <v>2215276</v>
      </c>
      <c r="O33" s="4">
        <v>97578</v>
      </c>
      <c r="P33" s="4">
        <v>728241</v>
      </c>
      <c r="Q33" s="4">
        <v>1487035</v>
      </c>
      <c r="R33" s="4">
        <v>-173150</v>
      </c>
      <c r="S33" s="4"/>
      <c r="T33" s="18">
        <f t="shared" si="0"/>
        <v>15.642614113837135</v>
      </c>
      <c r="U33" s="18">
        <f t="shared" si="1"/>
        <v>0.32873601302952771</v>
      </c>
      <c r="V33" s="18"/>
      <c r="W33" s="18">
        <f t="shared" si="2"/>
        <v>-0.11643976100091794</v>
      </c>
      <c r="X33" s="46">
        <f t="shared" si="3"/>
        <v>-7.8161818211365086E-2</v>
      </c>
    </row>
    <row r="34" spans="1:24" s="3" customFormat="1" ht="11.25" customHeight="1" x14ac:dyDescent="0.2">
      <c r="A34" s="2">
        <v>26485</v>
      </c>
      <c r="B34" s="4" t="s">
        <v>19</v>
      </c>
      <c r="C34" s="4" t="s">
        <v>9</v>
      </c>
      <c r="D34" s="4">
        <v>900255798</v>
      </c>
      <c r="E34" s="4" t="s">
        <v>49</v>
      </c>
      <c r="F34" s="4" t="s">
        <v>862</v>
      </c>
      <c r="G34" s="4" t="s">
        <v>78</v>
      </c>
      <c r="H34" s="4" t="s">
        <v>105</v>
      </c>
      <c r="I34" s="4" t="s">
        <v>863</v>
      </c>
      <c r="J34" s="4" t="s">
        <v>11</v>
      </c>
      <c r="K34" s="4" t="s">
        <v>11</v>
      </c>
      <c r="L34" s="4" t="s">
        <v>12</v>
      </c>
      <c r="M34" s="4">
        <v>3705815</v>
      </c>
      <c r="N34" s="4">
        <v>5352729</v>
      </c>
      <c r="O34" s="4">
        <v>516186</v>
      </c>
      <c r="P34" s="4">
        <v>3647682</v>
      </c>
      <c r="Q34" s="4">
        <v>1705047</v>
      </c>
      <c r="R34" s="4">
        <v>-412071</v>
      </c>
      <c r="S34" s="4">
        <v>184093</v>
      </c>
      <c r="T34" s="18">
        <f t="shared" si="0"/>
        <v>7.1792241556338219</v>
      </c>
      <c r="U34" s="18">
        <f t="shared" si="1"/>
        <v>0.68146211026188697</v>
      </c>
      <c r="V34" s="18">
        <f>R34/S34</f>
        <v>-2.2383849467388766</v>
      </c>
      <c r="W34" s="18">
        <f t="shared" si="2"/>
        <v>-0.24167720889805383</v>
      </c>
      <c r="X34" s="46">
        <f t="shared" si="3"/>
        <v>-7.6983348120183176E-2</v>
      </c>
    </row>
    <row r="35" spans="1:24" s="3" customFormat="1" ht="11.25" customHeight="1" x14ac:dyDescent="0.2">
      <c r="A35" s="2">
        <v>36415</v>
      </c>
      <c r="B35" s="4" t="s">
        <v>19</v>
      </c>
      <c r="C35" s="4" t="s">
        <v>9</v>
      </c>
      <c r="D35" s="4">
        <v>900648909</v>
      </c>
      <c r="E35" s="4" t="s">
        <v>49</v>
      </c>
      <c r="F35" s="4" t="s">
        <v>1054</v>
      </c>
      <c r="G35" s="4" t="s">
        <v>74</v>
      </c>
      <c r="H35" s="4" t="s">
        <v>10</v>
      </c>
      <c r="I35" s="4" t="s">
        <v>1055</v>
      </c>
      <c r="J35" s="4" t="s">
        <v>26</v>
      </c>
      <c r="K35" s="4" t="s">
        <v>27</v>
      </c>
      <c r="L35" s="4" t="s">
        <v>12</v>
      </c>
      <c r="M35" s="4">
        <v>32335608</v>
      </c>
      <c r="N35" s="4">
        <v>33245427</v>
      </c>
      <c r="O35" s="4">
        <v>733836</v>
      </c>
      <c r="P35" s="4">
        <v>34027996</v>
      </c>
      <c r="Q35" s="4">
        <v>-782569</v>
      </c>
      <c r="R35" s="4">
        <v>-2521252</v>
      </c>
      <c r="S35" s="4">
        <v>950083</v>
      </c>
      <c r="T35" s="18">
        <f t="shared" si="0"/>
        <v>44.063807172174712</v>
      </c>
      <c r="U35" s="18">
        <f t="shared" si="1"/>
        <v>1.0235391472036139</v>
      </c>
      <c r="V35" s="18">
        <f>R35/S35</f>
        <v>-2.6537176225656074</v>
      </c>
      <c r="W35" s="18">
        <f t="shared" si="2"/>
        <v>3.2217631927663888</v>
      </c>
      <c r="X35" s="46">
        <f t="shared" si="3"/>
        <v>-7.5837558049713122E-2</v>
      </c>
    </row>
    <row r="36" spans="1:24" s="3" customFormat="1" ht="11.25" customHeight="1" x14ac:dyDescent="0.2">
      <c r="A36" s="2">
        <v>30525</v>
      </c>
      <c r="B36" s="4" t="s">
        <v>19</v>
      </c>
      <c r="C36" s="4" t="s">
        <v>9</v>
      </c>
      <c r="D36" s="4">
        <v>900403546</v>
      </c>
      <c r="E36" s="4" t="s">
        <v>49</v>
      </c>
      <c r="F36" s="4" t="s">
        <v>947</v>
      </c>
      <c r="G36" s="4" t="s">
        <v>74</v>
      </c>
      <c r="H36" s="4" t="s">
        <v>10</v>
      </c>
      <c r="I36" s="4" t="s">
        <v>948</v>
      </c>
      <c r="J36" s="4" t="s">
        <v>23</v>
      </c>
      <c r="K36" s="4" t="s">
        <v>136</v>
      </c>
      <c r="L36" s="4" t="s">
        <v>12</v>
      </c>
      <c r="M36" s="4">
        <v>4871394</v>
      </c>
      <c r="N36" s="4">
        <v>5290275</v>
      </c>
      <c r="O36" s="4">
        <v>731046</v>
      </c>
      <c r="P36" s="4">
        <v>3133069</v>
      </c>
      <c r="Q36" s="4">
        <v>2157206</v>
      </c>
      <c r="R36" s="4">
        <v>-380598</v>
      </c>
      <c r="S36" s="4"/>
      <c r="T36" s="18">
        <f t="shared" si="0"/>
        <v>6.6635943565794769</v>
      </c>
      <c r="U36" s="18">
        <f t="shared" si="1"/>
        <v>0.59223178379195784</v>
      </c>
      <c r="V36" s="18"/>
      <c r="W36" s="18">
        <f t="shared" si="2"/>
        <v>-0.17643099453645131</v>
      </c>
      <c r="X36" s="46">
        <f t="shared" si="3"/>
        <v>-7.194295192593958E-2</v>
      </c>
    </row>
    <row r="37" spans="1:24" s="3" customFormat="1" ht="11.25" customHeight="1" x14ac:dyDescent="0.2">
      <c r="A37" s="2">
        <v>12579</v>
      </c>
      <c r="B37" s="4" t="s">
        <v>19</v>
      </c>
      <c r="C37" s="4" t="s">
        <v>9</v>
      </c>
      <c r="D37" s="4">
        <v>830108265</v>
      </c>
      <c r="E37" s="4" t="s">
        <v>49</v>
      </c>
      <c r="F37" s="4" t="s">
        <v>594</v>
      </c>
      <c r="G37" s="4" t="s">
        <v>74</v>
      </c>
      <c r="H37" s="4" t="s">
        <v>10</v>
      </c>
      <c r="I37" s="4" t="s">
        <v>595</v>
      </c>
      <c r="J37" s="4" t="s">
        <v>11</v>
      </c>
      <c r="K37" s="4" t="s">
        <v>11</v>
      </c>
      <c r="L37" s="4" t="s">
        <v>12</v>
      </c>
      <c r="M37" s="4">
        <v>1756635</v>
      </c>
      <c r="N37" s="4">
        <v>5035898</v>
      </c>
      <c r="O37" s="4">
        <v>4336768</v>
      </c>
      <c r="P37" s="4">
        <v>3322293</v>
      </c>
      <c r="Q37" s="4">
        <v>1713605</v>
      </c>
      <c r="R37" s="4">
        <v>-362210</v>
      </c>
      <c r="S37" s="4">
        <v>25317</v>
      </c>
      <c r="T37" s="18">
        <f t="shared" si="0"/>
        <v>0.40505625387385258</v>
      </c>
      <c r="U37" s="18">
        <f t="shared" si="1"/>
        <v>0.65972205950160234</v>
      </c>
      <c r="V37" s="18">
        <f>R37/S37</f>
        <v>-14.306987399770906</v>
      </c>
      <c r="W37" s="18">
        <f t="shared" si="2"/>
        <v>-0.21137309940155402</v>
      </c>
      <c r="X37" s="46">
        <f t="shared" si="3"/>
        <v>-7.1925602941123906E-2</v>
      </c>
    </row>
    <row r="38" spans="1:24" s="3" customFormat="1" ht="11.25" customHeight="1" x14ac:dyDescent="0.2">
      <c r="A38" s="2">
        <v>32677</v>
      </c>
      <c r="B38" s="4" t="s">
        <v>19</v>
      </c>
      <c r="C38" s="4" t="s">
        <v>9</v>
      </c>
      <c r="D38" s="4">
        <v>900475440</v>
      </c>
      <c r="E38" s="4" t="s">
        <v>49</v>
      </c>
      <c r="F38" s="4" t="s">
        <v>994</v>
      </c>
      <c r="G38" s="4" t="s">
        <v>78</v>
      </c>
      <c r="H38" s="4" t="s">
        <v>10</v>
      </c>
      <c r="I38" s="4" t="s">
        <v>995</v>
      </c>
      <c r="J38" s="4" t="s">
        <v>23</v>
      </c>
      <c r="K38" s="4" t="s">
        <v>136</v>
      </c>
      <c r="L38" s="4" t="s">
        <v>12</v>
      </c>
      <c r="M38" s="4">
        <v>19685045</v>
      </c>
      <c r="N38" s="4">
        <v>24298940</v>
      </c>
      <c r="O38" s="4">
        <v>733836</v>
      </c>
      <c r="P38" s="4">
        <v>14952613</v>
      </c>
      <c r="Q38" s="4">
        <v>9346327</v>
      </c>
      <c r="R38" s="4">
        <v>-1745250</v>
      </c>
      <c r="S38" s="4">
        <v>658446</v>
      </c>
      <c r="T38" s="18">
        <f t="shared" si="0"/>
        <v>26.824855962367614</v>
      </c>
      <c r="U38" s="18">
        <f t="shared" si="1"/>
        <v>0.61536071120797864</v>
      </c>
      <c r="V38" s="18">
        <f>R38/S38</f>
        <v>-2.650559043566215</v>
      </c>
      <c r="W38" s="18">
        <f t="shared" si="2"/>
        <v>-0.18673110838086449</v>
      </c>
      <c r="X38" s="46">
        <f t="shared" si="3"/>
        <v>-7.1824120722961585E-2</v>
      </c>
    </row>
    <row r="39" spans="1:24" s="3" customFormat="1" ht="11.25" customHeight="1" x14ac:dyDescent="0.2">
      <c r="A39" s="2">
        <v>39275</v>
      </c>
      <c r="B39" s="4" t="s">
        <v>19</v>
      </c>
      <c r="C39" s="4" t="s">
        <v>9</v>
      </c>
      <c r="D39" s="4">
        <v>900924778</v>
      </c>
      <c r="E39" s="4" t="s">
        <v>49</v>
      </c>
      <c r="F39" s="4" t="s">
        <v>1087</v>
      </c>
      <c r="G39" s="4" t="s">
        <v>78</v>
      </c>
      <c r="H39" s="4" t="s">
        <v>10</v>
      </c>
      <c r="I39" s="4" t="s">
        <v>1088</v>
      </c>
      <c r="J39" s="4" t="s">
        <v>1089</v>
      </c>
      <c r="K39" s="4" t="s">
        <v>1090</v>
      </c>
      <c r="L39" s="4" t="s">
        <v>12</v>
      </c>
      <c r="M39" s="4">
        <v>46885</v>
      </c>
      <c r="N39" s="4">
        <v>254939</v>
      </c>
      <c r="O39" s="4">
        <v>80161</v>
      </c>
      <c r="P39" s="4">
        <v>2118013</v>
      </c>
      <c r="Q39" s="4">
        <v>-1863074</v>
      </c>
      <c r="R39" s="4">
        <v>-16297</v>
      </c>
      <c r="S39" s="4"/>
      <c r="T39" s="18">
        <f t="shared" si="0"/>
        <v>0.58488541809608163</v>
      </c>
      <c r="U39" s="18">
        <f t="shared" si="1"/>
        <v>8.3079207182894734</v>
      </c>
      <c r="V39" s="18"/>
      <c r="W39" s="18">
        <f t="shared" si="2"/>
        <v>8.7473712799384252E-3</v>
      </c>
      <c r="X39" s="46">
        <f t="shared" si="3"/>
        <v>-6.3925095807232324E-2</v>
      </c>
    </row>
    <row r="40" spans="1:24" s="3" customFormat="1" ht="11.25" customHeight="1" x14ac:dyDescent="0.2">
      <c r="A40" s="2">
        <v>3039</v>
      </c>
      <c r="B40" s="4" t="s">
        <v>19</v>
      </c>
      <c r="C40" s="4" t="s">
        <v>9</v>
      </c>
      <c r="D40" s="4">
        <v>800168320</v>
      </c>
      <c r="E40" s="4" t="s">
        <v>49</v>
      </c>
      <c r="F40" s="4" t="s">
        <v>360</v>
      </c>
      <c r="G40" s="4" t="s">
        <v>74</v>
      </c>
      <c r="H40" s="4" t="s">
        <v>10</v>
      </c>
      <c r="I40" s="4" t="s">
        <v>361</v>
      </c>
      <c r="J40" s="4" t="s">
        <v>13</v>
      </c>
      <c r="K40" s="4" t="s">
        <v>100</v>
      </c>
      <c r="L40" s="4" t="s">
        <v>12</v>
      </c>
      <c r="M40" s="4">
        <v>1248618</v>
      </c>
      <c r="N40" s="4">
        <v>2285698</v>
      </c>
      <c r="O40" s="4">
        <v>627315</v>
      </c>
      <c r="P40" s="4">
        <v>1371494</v>
      </c>
      <c r="Q40" s="4">
        <v>914204</v>
      </c>
      <c r="R40" s="4">
        <v>-146094</v>
      </c>
      <c r="S40" s="4">
        <v>98000</v>
      </c>
      <c r="T40" s="18">
        <f t="shared" si="0"/>
        <v>1.9904162980320892</v>
      </c>
      <c r="U40" s="18">
        <f t="shared" si="1"/>
        <v>0.60003290023441413</v>
      </c>
      <c r="V40" s="18">
        <f>R40/S40</f>
        <v>-1.4907551020408163</v>
      </c>
      <c r="W40" s="18">
        <f t="shared" si="2"/>
        <v>-0.15980459503568131</v>
      </c>
      <c r="X40" s="46">
        <f t="shared" si="3"/>
        <v>-6.3916580405635387E-2</v>
      </c>
    </row>
    <row r="41" spans="1:24" s="3" customFormat="1" ht="11.25" customHeight="1" x14ac:dyDescent="0.2">
      <c r="A41" s="2">
        <v>27657</v>
      </c>
      <c r="B41" s="4" t="s">
        <v>19</v>
      </c>
      <c r="C41" s="4" t="s">
        <v>9</v>
      </c>
      <c r="D41" s="4">
        <v>900309256</v>
      </c>
      <c r="E41" s="4" t="s">
        <v>49</v>
      </c>
      <c r="F41" s="4" t="s">
        <v>882</v>
      </c>
      <c r="G41" s="4" t="s">
        <v>74</v>
      </c>
      <c r="H41" s="4" t="s">
        <v>10</v>
      </c>
      <c r="I41" s="4" t="s">
        <v>883</v>
      </c>
      <c r="J41" s="4" t="s">
        <v>11</v>
      </c>
      <c r="K41" s="4" t="s">
        <v>11</v>
      </c>
      <c r="L41" s="4" t="s">
        <v>12</v>
      </c>
      <c r="M41" s="4">
        <v>4626590</v>
      </c>
      <c r="N41" s="4">
        <v>4972764</v>
      </c>
      <c r="O41" s="4">
        <v>2057884</v>
      </c>
      <c r="P41" s="4">
        <v>3685727</v>
      </c>
      <c r="Q41" s="4">
        <v>1287037</v>
      </c>
      <c r="R41" s="4">
        <v>-314912</v>
      </c>
      <c r="S41" s="4"/>
      <c r="T41" s="18">
        <f t="shared" si="0"/>
        <v>2.2482268193931243</v>
      </c>
      <c r="U41" s="18">
        <f t="shared" si="1"/>
        <v>0.74118277078904204</v>
      </c>
      <c r="V41" s="18"/>
      <c r="W41" s="18">
        <f t="shared" si="2"/>
        <v>-0.24467983437927582</v>
      </c>
      <c r="X41" s="46">
        <f t="shared" si="3"/>
        <v>-6.3327356777840252E-2</v>
      </c>
    </row>
    <row r="42" spans="1:24" s="3" customFormat="1" ht="11.25" customHeight="1" x14ac:dyDescent="0.2">
      <c r="A42" s="2">
        <v>28515</v>
      </c>
      <c r="B42" s="4" t="s">
        <v>19</v>
      </c>
      <c r="C42" s="4" t="s">
        <v>9</v>
      </c>
      <c r="D42" s="4">
        <v>900337874</v>
      </c>
      <c r="E42" s="4" t="s">
        <v>49</v>
      </c>
      <c r="F42" s="4" t="s">
        <v>905</v>
      </c>
      <c r="G42" s="4" t="s">
        <v>78</v>
      </c>
      <c r="H42" s="4" t="s">
        <v>10</v>
      </c>
      <c r="I42" s="4" t="s">
        <v>906</v>
      </c>
      <c r="J42" s="4" t="s">
        <v>11</v>
      </c>
      <c r="K42" s="4" t="s">
        <v>11</v>
      </c>
      <c r="L42" s="4" t="s">
        <v>12</v>
      </c>
      <c r="M42" s="4">
        <v>20543406</v>
      </c>
      <c r="N42" s="4">
        <v>24760184</v>
      </c>
      <c r="O42" s="4">
        <v>80161</v>
      </c>
      <c r="P42" s="4">
        <v>489207</v>
      </c>
      <c r="Q42" s="4">
        <v>24270977</v>
      </c>
      <c r="R42" s="4">
        <v>-1510932</v>
      </c>
      <c r="S42" s="4">
        <v>9501</v>
      </c>
      <c r="T42" s="18">
        <f t="shared" si="0"/>
        <v>256.27681790396827</v>
      </c>
      <c r="U42" s="18">
        <f t="shared" si="1"/>
        <v>1.9757809554242407E-2</v>
      </c>
      <c r="V42" s="18">
        <f>R42/S42</f>
        <v>-159.02873381749291</v>
      </c>
      <c r="W42" s="18">
        <f t="shared" si="2"/>
        <v>-6.2252623781893904E-2</v>
      </c>
      <c r="X42" s="46">
        <f t="shared" si="3"/>
        <v>-6.1022648296959345E-2</v>
      </c>
    </row>
    <row r="43" spans="1:24" s="3" customFormat="1" ht="11.25" customHeight="1" x14ac:dyDescent="0.2">
      <c r="A43" s="2">
        <v>959</v>
      </c>
      <c r="B43" s="4" t="s">
        <v>28</v>
      </c>
      <c r="C43" s="4" t="s">
        <v>9</v>
      </c>
      <c r="D43" s="4">
        <v>824003252</v>
      </c>
      <c r="E43" s="4" t="s">
        <v>49</v>
      </c>
      <c r="F43" s="4" t="s">
        <v>1112</v>
      </c>
      <c r="G43" s="4" t="s">
        <v>74</v>
      </c>
      <c r="H43" s="4" t="s">
        <v>10</v>
      </c>
      <c r="I43" s="4" t="s">
        <v>1113</v>
      </c>
      <c r="J43" s="4" t="s">
        <v>1114</v>
      </c>
      <c r="K43" s="4" t="s">
        <v>1115</v>
      </c>
      <c r="L43" s="4" t="s">
        <v>12</v>
      </c>
      <c r="M43" s="4">
        <v>1304390</v>
      </c>
      <c r="N43" s="4">
        <v>3124266</v>
      </c>
      <c r="O43" s="4">
        <v>256036</v>
      </c>
      <c r="P43" s="4">
        <v>2421078</v>
      </c>
      <c r="Q43" s="4">
        <v>703188</v>
      </c>
      <c r="R43" s="4">
        <v>-190591</v>
      </c>
      <c r="S43" s="4">
        <v>18630</v>
      </c>
      <c r="T43" s="18">
        <f t="shared" si="0"/>
        <v>5.0945570154197064</v>
      </c>
      <c r="U43" s="18">
        <f t="shared" si="1"/>
        <v>0.77492697484785222</v>
      </c>
      <c r="V43" s="18">
        <f>R43/S43</f>
        <v>-10.230327428878153</v>
      </c>
      <c r="W43" s="18">
        <f t="shared" si="2"/>
        <v>-0.27103847050859797</v>
      </c>
      <c r="X43" s="46">
        <f t="shared" si="3"/>
        <v>-6.1003448489981328E-2</v>
      </c>
    </row>
    <row r="44" spans="1:24" s="3" customFormat="1" ht="11.25" customHeight="1" x14ac:dyDescent="0.2">
      <c r="A44" s="2">
        <v>23665</v>
      </c>
      <c r="B44" s="4" t="s">
        <v>19</v>
      </c>
      <c r="C44" s="4" t="s">
        <v>9</v>
      </c>
      <c r="D44" s="4">
        <v>900140082</v>
      </c>
      <c r="E44" s="4" t="s">
        <v>49</v>
      </c>
      <c r="F44" s="4" t="s">
        <v>812</v>
      </c>
      <c r="G44" s="4" t="s">
        <v>74</v>
      </c>
      <c r="H44" s="4" t="s">
        <v>75</v>
      </c>
      <c r="I44" s="4" t="s">
        <v>813</v>
      </c>
      <c r="J44" s="4" t="s">
        <v>11</v>
      </c>
      <c r="K44" s="4" t="s">
        <v>11</v>
      </c>
      <c r="L44" s="4" t="s">
        <v>12</v>
      </c>
      <c r="M44" s="4">
        <v>14071693</v>
      </c>
      <c r="N44" s="4">
        <v>23784103</v>
      </c>
      <c r="O44" s="4">
        <v>1730981</v>
      </c>
      <c r="P44" s="4">
        <v>17479087</v>
      </c>
      <c r="Q44" s="4">
        <v>6305016</v>
      </c>
      <c r="R44" s="4">
        <v>-1324795</v>
      </c>
      <c r="S44" s="4">
        <v>1012096</v>
      </c>
      <c r="T44" s="18">
        <f t="shared" si="0"/>
        <v>8.1293168440323722</v>
      </c>
      <c r="U44" s="18">
        <f t="shared" si="1"/>
        <v>0.73490629434290622</v>
      </c>
      <c r="V44" s="18">
        <f>R44/S44</f>
        <v>-1.3089617980902997</v>
      </c>
      <c r="W44" s="18">
        <f t="shared" si="2"/>
        <v>-0.21011762698143827</v>
      </c>
      <c r="X44" s="46">
        <f t="shared" si="3"/>
        <v>-5.5700860360384415E-2</v>
      </c>
    </row>
    <row r="45" spans="1:24" s="3" customFormat="1" ht="11.25" customHeight="1" x14ac:dyDescent="0.2">
      <c r="A45" s="2">
        <v>4235</v>
      </c>
      <c r="B45" s="4" t="s">
        <v>21</v>
      </c>
      <c r="C45" s="4" t="s">
        <v>9</v>
      </c>
      <c r="D45" s="4">
        <v>900451379</v>
      </c>
      <c r="E45" s="4" t="s">
        <v>49</v>
      </c>
      <c r="F45" s="4" t="s">
        <v>221</v>
      </c>
      <c r="G45" s="4" t="s">
        <v>74</v>
      </c>
      <c r="H45" s="4" t="s">
        <v>105</v>
      </c>
      <c r="I45" s="4" t="s">
        <v>222</v>
      </c>
      <c r="J45" s="4" t="s">
        <v>23</v>
      </c>
      <c r="K45" s="4" t="s">
        <v>194</v>
      </c>
      <c r="L45" s="4" t="s">
        <v>12</v>
      </c>
      <c r="M45" s="4">
        <v>119153831</v>
      </c>
      <c r="N45" s="4">
        <v>134164538</v>
      </c>
      <c r="O45" s="4">
        <v>74694409</v>
      </c>
      <c r="P45" s="4">
        <v>75767658</v>
      </c>
      <c r="Q45" s="4">
        <v>58396880</v>
      </c>
      <c r="R45" s="4">
        <v>-7013289</v>
      </c>
      <c r="S45" s="4">
        <v>287852</v>
      </c>
      <c r="T45" s="18">
        <f t="shared" si="0"/>
        <v>1.5952175349563311</v>
      </c>
      <c r="U45" s="18">
        <f t="shared" si="1"/>
        <v>0.56473684573788041</v>
      </c>
      <c r="V45" s="18">
        <f>R45/S45</f>
        <v>-24.364218417798035</v>
      </c>
      <c r="W45" s="18">
        <f t="shared" si="2"/>
        <v>-0.12009698120858511</v>
      </c>
      <c r="X45" s="46">
        <f t="shared" si="3"/>
        <v>-5.2273790858207256E-2</v>
      </c>
    </row>
    <row r="46" spans="1:24" s="3" customFormat="1" ht="11.25" customHeight="1" x14ac:dyDescent="0.2">
      <c r="A46" s="2">
        <v>93</v>
      </c>
      <c r="B46" s="4" t="s">
        <v>21</v>
      </c>
      <c r="C46" s="4" t="s">
        <v>9</v>
      </c>
      <c r="D46" s="4">
        <v>800026212</v>
      </c>
      <c r="E46" s="4" t="s">
        <v>49</v>
      </c>
      <c r="F46" s="4" t="s">
        <v>73</v>
      </c>
      <c r="G46" s="4" t="s">
        <v>74</v>
      </c>
      <c r="H46" s="4" t="s">
        <v>75</v>
      </c>
      <c r="I46" s="4" t="s">
        <v>76</v>
      </c>
      <c r="J46" s="4" t="s">
        <v>11</v>
      </c>
      <c r="K46" s="4" t="s">
        <v>11</v>
      </c>
      <c r="L46" s="4" t="s">
        <v>12</v>
      </c>
      <c r="M46" s="4">
        <v>52756828</v>
      </c>
      <c r="N46" s="4">
        <v>72854435</v>
      </c>
      <c r="O46" s="4">
        <v>27317034</v>
      </c>
      <c r="P46" s="4">
        <v>29530921</v>
      </c>
      <c r="Q46" s="4">
        <v>43323514</v>
      </c>
      <c r="R46" s="4">
        <v>-3295506</v>
      </c>
      <c r="S46" s="4">
        <v>1663274</v>
      </c>
      <c r="T46" s="18">
        <f t="shared" si="0"/>
        <v>1.9312795086025811</v>
      </c>
      <c r="U46" s="18">
        <f t="shared" si="1"/>
        <v>0.40534143185655069</v>
      </c>
      <c r="V46" s="18">
        <f>R46/S46</f>
        <v>-1.9813368092088255</v>
      </c>
      <c r="W46" s="18">
        <f t="shared" si="2"/>
        <v>-7.6067375328787962E-2</v>
      </c>
      <c r="X46" s="46">
        <f t="shared" si="3"/>
        <v>-4.5234116495447396E-2</v>
      </c>
    </row>
    <row r="47" spans="1:24" s="3" customFormat="1" ht="11.25" customHeight="1" x14ac:dyDescent="0.2">
      <c r="A47" s="2">
        <v>12359</v>
      </c>
      <c r="B47" s="4" t="s">
        <v>19</v>
      </c>
      <c r="C47" s="4" t="s">
        <v>9</v>
      </c>
      <c r="D47" s="4">
        <v>830099538</v>
      </c>
      <c r="E47" s="4" t="s">
        <v>49</v>
      </c>
      <c r="F47" s="4" t="s">
        <v>588</v>
      </c>
      <c r="G47" s="4" t="s">
        <v>74</v>
      </c>
      <c r="H47" s="4" t="s">
        <v>10</v>
      </c>
      <c r="I47" s="4" t="s">
        <v>589</v>
      </c>
      <c r="J47" s="4" t="s">
        <v>11</v>
      </c>
      <c r="K47" s="4" t="s">
        <v>11</v>
      </c>
      <c r="L47" s="4" t="s">
        <v>12</v>
      </c>
      <c r="M47" s="4">
        <v>13909383</v>
      </c>
      <c r="N47" s="4">
        <v>15348296</v>
      </c>
      <c r="O47" s="4">
        <v>3170245</v>
      </c>
      <c r="P47" s="4">
        <v>5579883</v>
      </c>
      <c r="Q47" s="4">
        <v>9768413</v>
      </c>
      <c r="R47" s="4">
        <v>-651008</v>
      </c>
      <c r="S47" s="4"/>
      <c r="T47" s="18">
        <f t="shared" si="0"/>
        <v>4.3874788857012632</v>
      </c>
      <c r="U47" s="18">
        <f t="shared" si="1"/>
        <v>0.36355065083446397</v>
      </c>
      <c r="V47" s="18"/>
      <c r="W47" s="18">
        <f t="shared" si="2"/>
        <v>-6.6644192869404678E-2</v>
      </c>
      <c r="X47" s="46">
        <f t="shared" si="3"/>
        <v>-4.2415653177395068E-2</v>
      </c>
    </row>
    <row r="48" spans="1:24" s="3" customFormat="1" ht="11.25" customHeight="1" x14ac:dyDescent="0.2">
      <c r="A48" s="2">
        <v>5447</v>
      </c>
      <c r="B48" s="4" t="s">
        <v>21</v>
      </c>
      <c r="C48" s="4" t="s">
        <v>9</v>
      </c>
      <c r="D48" s="4">
        <v>901123428</v>
      </c>
      <c r="E48" s="4" t="s">
        <v>49</v>
      </c>
      <c r="F48" s="4" t="s">
        <v>262</v>
      </c>
      <c r="G48" s="4" t="s">
        <v>74</v>
      </c>
      <c r="H48" s="4" t="s">
        <v>10</v>
      </c>
      <c r="I48" s="4" t="s">
        <v>263</v>
      </c>
      <c r="J48" s="4" t="s">
        <v>11</v>
      </c>
      <c r="K48" s="4" t="s">
        <v>11</v>
      </c>
      <c r="L48" s="4" t="s">
        <v>12</v>
      </c>
      <c r="M48" s="4">
        <v>92703186</v>
      </c>
      <c r="N48" s="4">
        <v>121997786</v>
      </c>
      <c r="O48" s="4">
        <v>117996964</v>
      </c>
      <c r="P48" s="4">
        <v>117996964</v>
      </c>
      <c r="Q48" s="4">
        <v>4000822</v>
      </c>
      <c r="R48" s="4">
        <v>-5161103</v>
      </c>
      <c r="S48" s="4">
        <v>2573691</v>
      </c>
      <c r="T48" s="18">
        <f t="shared" si="0"/>
        <v>0.78564043393523242</v>
      </c>
      <c r="U48" s="18">
        <f t="shared" si="1"/>
        <v>0.96720578191476358</v>
      </c>
      <c r="V48" s="18">
        <f>R48/S48</f>
        <v>-2.0053312538296169</v>
      </c>
      <c r="W48" s="18">
        <f t="shared" si="2"/>
        <v>-1.2900106528108475</v>
      </c>
      <c r="X48" s="46">
        <f t="shared" si="3"/>
        <v>-4.2304890680557102E-2</v>
      </c>
    </row>
    <row r="49" spans="1:24" s="3" customFormat="1" ht="11.25" customHeight="1" x14ac:dyDescent="0.2">
      <c r="A49" s="2">
        <v>1913</v>
      </c>
      <c r="B49" s="4" t="s">
        <v>19</v>
      </c>
      <c r="C49" s="4" t="s">
        <v>9</v>
      </c>
      <c r="D49" s="4">
        <v>800106621</v>
      </c>
      <c r="E49" s="4" t="s">
        <v>49</v>
      </c>
      <c r="F49" s="4" t="s">
        <v>340</v>
      </c>
      <c r="G49" s="4" t="s">
        <v>74</v>
      </c>
      <c r="H49" s="4" t="s">
        <v>10</v>
      </c>
      <c r="I49" s="4" t="s">
        <v>341</v>
      </c>
      <c r="J49" s="4" t="s">
        <v>11</v>
      </c>
      <c r="K49" s="4" t="s">
        <v>11</v>
      </c>
      <c r="L49" s="4" t="s">
        <v>12</v>
      </c>
      <c r="M49" s="4">
        <v>6021221</v>
      </c>
      <c r="N49" s="4">
        <v>6756213</v>
      </c>
      <c r="O49" s="4">
        <v>2179532</v>
      </c>
      <c r="P49" s="4">
        <v>5018479</v>
      </c>
      <c r="Q49" s="4">
        <v>1737734</v>
      </c>
      <c r="R49" s="4">
        <v>-282774</v>
      </c>
      <c r="S49" s="4">
        <v>579696</v>
      </c>
      <c r="T49" s="18">
        <f t="shared" si="0"/>
        <v>2.7626210580987109</v>
      </c>
      <c r="U49" s="18">
        <f t="shared" si="1"/>
        <v>0.742794669143794</v>
      </c>
      <c r="V49" s="18">
        <f>R49/S49</f>
        <v>-0.48779705224807485</v>
      </c>
      <c r="W49" s="18">
        <f t="shared" si="2"/>
        <v>-0.16272571060933377</v>
      </c>
      <c r="X49" s="46">
        <f t="shared" si="3"/>
        <v>-4.1853920236084918E-2</v>
      </c>
    </row>
    <row r="50" spans="1:24" s="3" customFormat="1" ht="11.25" customHeight="1" x14ac:dyDescent="0.2">
      <c r="A50" s="2">
        <v>19215</v>
      </c>
      <c r="B50" s="4" t="s">
        <v>19</v>
      </c>
      <c r="C50" s="4" t="s">
        <v>9</v>
      </c>
      <c r="D50" s="4">
        <v>890911267</v>
      </c>
      <c r="E50" s="4" t="s">
        <v>49</v>
      </c>
      <c r="F50" s="4" t="s">
        <v>726</v>
      </c>
      <c r="G50" s="4" t="s">
        <v>74</v>
      </c>
      <c r="H50" s="4" t="s">
        <v>10</v>
      </c>
      <c r="I50" s="4" t="s">
        <v>727</v>
      </c>
      <c r="J50" s="4" t="s">
        <v>13</v>
      </c>
      <c r="K50" s="4" t="s">
        <v>103</v>
      </c>
      <c r="L50" s="4" t="s">
        <v>12</v>
      </c>
      <c r="M50" s="4">
        <v>2839445</v>
      </c>
      <c r="N50" s="4">
        <v>4268460</v>
      </c>
      <c r="O50" s="4">
        <v>1198575</v>
      </c>
      <c r="P50" s="4">
        <v>2751239</v>
      </c>
      <c r="Q50" s="4">
        <v>1517221</v>
      </c>
      <c r="R50" s="4">
        <v>-164094</v>
      </c>
      <c r="S50" s="4">
        <v>63373</v>
      </c>
      <c r="T50" s="18">
        <f t="shared" si="0"/>
        <v>2.3690173747992409</v>
      </c>
      <c r="U50" s="18">
        <f t="shared" si="1"/>
        <v>0.64455072789718071</v>
      </c>
      <c r="V50" s="18">
        <f>R50/S50</f>
        <v>-2.5893361526202012</v>
      </c>
      <c r="W50" s="18">
        <f t="shared" si="2"/>
        <v>-0.10815431634547637</v>
      </c>
      <c r="X50" s="46">
        <f t="shared" si="3"/>
        <v>-3.8443373019777627E-2</v>
      </c>
    </row>
    <row r="51" spans="1:24" s="3" customFormat="1" ht="11.25" customHeight="1" x14ac:dyDescent="0.2">
      <c r="A51" s="2">
        <v>5039</v>
      </c>
      <c r="B51" s="4" t="s">
        <v>21</v>
      </c>
      <c r="C51" s="4" t="s">
        <v>9</v>
      </c>
      <c r="D51" s="4">
        <v>900836437</v>
      </c>
      <c r="E51" s="4" t="s">
        <v>49</v>
      </c>
      <c r="F51" s="4" t="s">
        <v>250</v>
      </c>
      <c r="G51" s="4" t="s">
        <v>74</v>
      </c>
      <c r="H51" s="4" t="s">
        <v>10</v>
      </c>
      <c r="I51" s="4" t="s">
        <v>251</v>
      </c>
      <c r="J51" s="4" t="s">
        <v>23</v>
      </c>
      <c r="K51" s="4" t="s">
        <v>117</v>
      </c>
      <c r="L51" s="4" t="s">
        <v>12</v>
      </c>
      <c r="M51" s="4">
        <v>71190797</v>
      </c>
      <c r="N51" s="4">
        <v>79594208</v>
      </c>
      <c r="O51" s="4">
        <v>3131066</v>
      </c>
      <c r="P51" s="4">
        <v>75693474</v>
      </c>
      <c r="Q51" s="4">
        <v>3900734</v>
      </c>
      <c r="R51" s="4">
        <v>-2960390</v>
      </c>
      <c r="S51" s="4">
        <v>3391902</v>
      </c>
      <c r="T51" s="18">
        <f t="shared" si="0"/>
        <v>22.73691994994676</v>
      </c>
      <c r="U51" s="18">
        <f t="shared" si="1"/>
        <v>0.95099223802817412</v>
      </c>
      <c r="V51" s="18">
        <f>R51/S51</f>
        <v>-0.87278170182982884</v>
      </c>
      <c r="W51" s="18">
        <f t="shared" si="2"/>
        <v>-0.75893152416955378</v>
      </c>
      <c r="X51" s="46">
        <f t="shared" si="3"/>
        <v>-3.7193535489416514E-2</v>
      </c>
    </row>
    <row r="52" spans="1:24" s="3" customFormat="1" ht="11.25" customHeight="1" x14ac:dyDescent="0.2">
      <c r="A52" s="2">
        <v>26649</v>
      </c>
      <c r="B52" s="4" t="s">
        <v>19</v>
      </c>
      <c r="C52" s="4" t="s">
        <v>9</v>
      </c>
      <c r="D52" s="4">
        <v>900260638</v>
      </c>
      <c r="E52" s="4" t="s">
        <v>49</v>
      </c>
      <c r="F52" s="4" t="s">
        <v>866</v>
      </c>
      <c r="G52" s="4" t="s">
        <v>74</v>
      </c>
      <c r="H52" s="4" t="s">
        <v>10</v>
      </c>
      <c r="I52" s="4" t="s">
        <v>867</v>
      </c>
      <c r="J52" s="4" t="s">
        <v>11</v>
      </c>
      <c r="K52" s="4" t="s">
        <v>11</v>
      </c>
      <c r="L52" s="4" t="s">
        <v>12</v>
      </c>
      <c r="M52" s="4">
        <v>9236771</v>
      </c>
      <c r="N52" s="4">
        <v>9480075</v>
      </c>
      <c r="O52" s="4">
        <v>97578</v>
      </c>
      <c r="P52" s="4">
        <v>8611007</v>
      </c>
      <c r="Q52" s="4">
        <v>869068</v>
      </c>
      <c r="R52" s="4">
        <v>-349905</v>
      </c>
      <c r="S52" s="4">
        <v>296089</v>
      </c>
      <c r="T52" s="18">
        <f t="shared" si="0"/>
        <v>94.660384512902496</v>
      </c>
      <c r="U52" s="18">
        <f t="shared" si="1"/>
        <v>0.90832688559953378</v>
      </c>
      <c r="V52" s="18">
        <f>R52/S52</f>
        <v>-1.1817561611542475</v>
      </c>
      <c r="W52" s="18">
        <f t="shared" si="2"/>
        <v>-0.40262096866988545</v>
      </c>
      <c r="X52" s="46">
        <f t="shared" si="3"/>
        <v>-3.6909518120900944E-2</v>
      </c>
    </row>
    <row r="53" spans="1:24" s="3" customFormat="1" ht="11.25" customHeight="1" x14ac:dyDescent="0.2">
      <c r="A53" s="2">
        <v>11349</v>
      </c>
      <c r="B53" s="4" t="s">
        <v>19</v>
      </c>
      <c r="C53" s="4" t="s">
        <v>9</v>
      </c>
      <c r="D53" s="4">
        <v>830065206</v>
      </c>
      <c r="E53" s="4" t="s">
        <v>49</v>
      </c>
      <c r="F53" s="4" t="s">
        <v>558</v>
      </c>
      <c r="G53" s="4" t="s">
        <v>74</v>
      </c>
      <c r="H53" s="4" t="s">
        <v>10</v>
      </c>
      <c r="I53" s="4" t="s">
        <v>559</v>
      </c>
      <c r="J53" s="4" t="s">
        <v>11</v>
      </c>
      <c r="K53" s="4" t="s">
        <v>11</v>
      </c>
      <c r="L53" s="4" t="s">
        <v>12</v>
      </c>
      <c r="M53" s="4">
        <v>4071678</v>
      </c>
      <c r="N53" s="4">
        <v>4994212</v>
      </c>
      <c r="O53" s="4">
        <v>3170245</v>
      </c>
      <c r="P53" s="4">
        <v>755147</v>
      </c>
      <c r="Q53" s="4">
        <v>4239065</v>
      </c>
      <c r="R53" s="4">
        <v>-172845</v>
      </c>
      <c r="S53" s="4">
        <v>0</v>
      </c>
      <c r="T53" s="18">
        <f t="shared" si="0"/>
        <v>1.2843417464580813</v>
      </c>
      <c r="U53" s="18">
        <f t="shared" si="1"/>
        <v>0.15120443425309138</v>
      </c>
      <c r="V53" s="18"/>
      <c r="W53" s="18">
        <f t="shared" si="2"/>
        <v>-4.0774321695940023E-2</v>
      </c>
      <c r="X53" s="46">
        <f t="shared" si="3"/>
        <v>-3.4609063451851864E-2</v>
      </c>
    </row>
    <row r="54" spans="1:24" s="3" customFormat="1" ht="11.25" customHeight="1" x14ac:dyDescent="0.2">
      <c r="A54" s="2">
        <v>29081</v>
      </c>
      <c r="B54" s="4" t="s">
        <v>19</v>
      </c>
      <c r="C54" s="4" t="s">
        <v>9</v>
      </c>
      <c r="D54" s="4">
        <v>900358250</v>
      </c>
      <c r="E54" s="4" t="s">
        <v>49</v>
      </c>
      <c r="F54" s="4" t="s">
        <v>927</v>
      </c>
      <c r="G54" s="4" t="s">
        <v>78</v>
      </c>
      <c r="H54" s="4" t="s">
        <v>10</v>
      </c>
      <c r="I54" s="4" t="s">
        <v>928</v>
      </c>
      <c r="J54" s="4" t="s">
        <v>13</v>
      </c>
      <c r="K54" s="4" t="s">
        <v>103</v>
      </c>
      <c r="L54" s="4" t="s">
        <v>12</v>
      </c>
      <c r="M54" s="4">
        <v>1980246</v>
      </c>
      <c r="N54" s="4">
        <v>2110668</v>
      </c>
      <c r="O54" s="4">
        <v>1484025</v>
      </c>
      <c r="P54" s="4">
        <v>944103</v>
      </c>
      <c r="Q54" s="4">
        <v>1166565</v>
      </c>
      <c r="R54" s="4">
        <v>-73024</v>
      </c>
      <c r="S54" s="4">
        <v>0</v>
      </c>
      <c r="T54" s="18">
        <f t="shared" si="0"/>
        <v>1.3343750947591853</v>
      </c>
      <c r="U54" s="18">
        <f t="shared" si="1"/>
        <v>0.44730057024600745</v>
      </c>
      <c r="V54" s="18"/>
      <c r="W54" s="18">
        <f t="shared" si="2"/>
        <v>-6.2597454921071688E-2</v>
      </c>
      <c r="X54" s="46">
        <f t="shared" si="3"/>
        <v>-3.4597577638927582E-2</v>
      </c>
    </row>
    <row r="55" spans="1:24" s="3" customFormat="1" ht="11.25" customHeight="1" x14ac:dyDescent="0.2">
      <c r="A55" s="2">
        <v>25309</v>
      </c>
      <c r="B55" s="4" t="s">
        <v>19</v>
      </c>
      <c r="C55" s="4" t="s">
        <v>9</v>
      </c>
      <c r="D55" s="4">
        <v>900204640</v>
      </c>
      <c r="E55" s="4" t="s">
        <v>49</v>
      </c>
      <c r="F55" s="4" t="s">
        <v>848</v>
      </c>
      <c r="G55" s="4" t="s">
        <v>74</v>
      </c>
      <c r="H55" s="4" t="s">
        <v>10</v>
      </c>
      <c r="I55" s="4" t="s">
        <v>849</v>
      </c>
      <c r="J55" s="4" t="s">
        <v>15</v>
      </c>
      <c r="K55" s="4" t="s">
        <v>16</v>
      </c>
      <c r="L55" s="4" t="s">
        <v>12</v>
      </c>
      <c r="M55" s="4">
        <v>3185292</v>
      </c>
      <c r="N55" s="4">
        <v>3202956</v>
      </c>
      <c r="O55" s="4">
        <v>1484025</v>
      </c>
      <c r="P55" s="4">
        <v>2634128</v>
      </c>
      <c r="Q55" s="4">
        <v>568828</v>
      </c>
      <c r="R55" s="4">
        <v>-105611</v>
      </c>
      <c r="S55" s="4"/>
      <c r="T55" s="18">
        <f t="shared" si="0"/>
        <v>2.1463870217819783</v>
      </c>
      <c r="U55" s="18">
        <f t="shared" si="1"/>
        <v>0.82240530310126025</v>
      </c>
      <c r="V55" s="18"/>
      <c r="W55" s="18">
        <f t="shared" si="2"/>
        <v>-0.18566420780974213</v>
      </c>
      <c r="X55" s="46">
        <f t="shared" si="3"/>
        <v>-3.2972978710915792E-2</v>
      </c>
    </row>
    <row r="56" spans="1:24" s="3" customFormat="1" ht="11.25" customHeight="1" x14ac:dyDescent="0.2">
      <c r="A56" s="2">
        <v>11101</v>
      </c>
      <c r="B56" s="4" t="s">
        <v>19</v>
      </c>
      <c r="C56" s="4" t="s">
        <v>9</v>
      </c>
      <c r="D56" s="4">
        <v>830056903</v>
      </c>
      <c r="E56" s="4" t="s">
        <v>49</v>
      </c>
      <c r="F56" s="4" t="s">
        <v>550</v>
      </c>
      <c r="G56" s="4" t="s">
        <v>74</v>
      </c>
      <c r="H56" s="4" t="s">
        <v>10</v>
      </c>
      <c r="I56" s="4" t="s">
        <v>551</v>
      </c>
      <c r="J56" s="4" t="s">
        <v>11</v>
      </c>
      <c r="K56" s="4" t="s">
        <v>11</v>
      </c>
      <c r="L56" s="4" t="s">
        <v>12</v>
      </c>
      <c r="M56" s="4">
        <v>594031</v>
      </c>
      <c r="N56" s="4">
        <v>2121550</v>
      </c>
      <c r="O56" s="4">
        <v>97578</v>
      </c>
      <c r="P56" s="4">
        <v>1045289</v>
      </c>
      <c r="Q56" s="4">
        <v>1076261</v>
      </c>
      <c r="R56" s="4">
        <v>-68940</v>
      </c>
      <c r="S56" s="4">
        <v>7893</v>
      </c>
      <c r="T56" s="18">
        <f t="shared" si="0"/>
        <v>6.0877554366763</v>
      </c>
      <c r="U56" s="18">
        <f t="shared" si="1"/>
        <v>0.49270061982984137</v>
      </c>
      <c r="V56" s="18">
        <f>R56/S56</f>
        <v>-8.7343215507411625</v>
      </c>
      <c r="W56" s="18">
        <f t="shared" si="2"/>
        <v>-6.405509444270488E-2</v>
      </c>
      <c r="X56" s="46">
        <f t="shared" si="3"/>
        <v>-3.2495109707525158E-2</v>
      </c>
    </row>
    <row r="57" spans="1:24" s="3" customFormat="1" ht="11.25" customHeight="1" x14ac:dyDescent="0.2">
      <c r="A57" s="2">
        <v>28491</v>
      </c>
      <c r="B57" s="4" t="s">
        <v>19</v>
      </c>
      <c r="C57" s="4" t="s">
        <v>9</v>
      </c>
      <c r="D57" s="4">
        <v>900337062</v>
      </c>
      <c r="E57" s="4" t="s">
        <v>49</v>
      </c>
      <c r="F57" s="4" t="s">
        <v>903</v>
      </c>
      <c r="G57" s="4" t="s">
        <v>74</v>
      </c>
      <c r="H57" s="4" t="s">
        <v>10</v>
      </c>
      <c r="I57" s="4" t="s">
        <v>904</v>
      </c>
      <c r="J57" s="4" t="s">
        <v>13</v>
      </c>
      <c r="K57" s="4" t="s">
        <v>22</v>
      </c>
      <c r="L57" s="4" t="s">
        <v>12</v>
      </c>
      <c r="M57" s="4">
        <v>1099443</v>
      </c>
      <c r="N57" s="4">
        <v>1307072</v>
      </c>
      <c r="O57" s="4">
        <v>733836</v>
      </c>
      <c r="P57" s="4">
        <v>1089412</v>
      </c>
      <c r="Q57" s="4">
        <v>217660</v>
      </c>
      <c r="R57" s="4">
        <v>-41578</v>
      </c>
      <c r="S57" s="4">
        <v>35898</v>
      </c>
      <c r="T57" s="18">
        <f t="shared" si="0"/>
        <v>1.4982134972936731</v>
      </c>
      <c r="U57" s="18">
        <f t="shared" si="1"/>
        <v>0.8334751260833374</v>
      </c>
      <c r="V57" s="18">
        <f>R57/S57</f>
        <v>-1.1582260850186641</v>
      </c>
      <c r="W57" s="18">
        <f t="shared" si="2"/>
        <v>-0.19102269594780852</v>
      </c>
      <c r="X57" s="46">
        <f t="shared" si="3"/>
        <v>-3.1810030357929786E-2</v>
      </c>
    </row>
    <row r="58" spans="1:24" s="3" customFormat="1" ht="11.25" customHeight="1" x14ac:dyDescent="0.2">
      <c r="A58" s="2">
        <v>26085</v>
      </c>
      <c r="B58" s="4" t="s">
        <v>19</v>
      </c>
      <c r="C58" s="4" t="s">
        <v>9</v>
      </c>
      <c r="D58" s="4">
        <v>900237382</v>
      </c>
      <c r="E58" s="4" t="s">
        <v>49</v>
      </c>
      <c r="F58" s="4" t="s">
        <v>854</v>
      </c>
      <c r="G58" s="4" t="s">
        <v>74</v>
      </c>
      <c r="H58" s="4" t="s">
        <v>10</v>
      </c>
      <c r="I58" s="4" t="s">
        <v>855</v>
      </c>
      <c r="J58" s="4" t="s">
        <v>11</v>
      </c>
      <c r="K58" s="4" t="s">
        <v>11</v>
      </c>
      <c r="L58" s="4" t="s">
        <v>12</v>
      </c>
      <c r="M58" s="4">
        <v>2770795</v>
      </c>
      <c r="N58" s="4">
        <v>3092099</v>
      </c>
      <c r="O58" s="4">
        <v>733836</v>
      </c>
      <c r="P58" s="4">
        <v>2100359</v>
      </c>
      <c r="Q58" s="4">
        <v>991740</v>
      </c>
      <c r="R58" s="4">
        <v>-89796</v>
      </c>
      <c r="S58" s="4">
        <v>336916</v>
      </c>
      <c r="T58" s="18">
        <f t="shared" si="0"/>
        <v>3.7757687003635692</v>
      </c>
      <c r="U58" s="18">
        <f t="shared" si="1"/>
        <v>0.67926641417367295</v>
      </c>
      <c r="V58" s="18">
        <f>R58/S58</f>
        <v>-0.26652340642771494</v>
      </c>
      <c r="W58" s="18">
        <f t="shared" si="2"/>
        <v>-9.0543892552483518E-2</v>
      </c>
      <c r="X58" s="46">
        <f t="shared" si="3"/>
        <v>-2.9040467333031703E-2</v>
      </c>
    </row>
    <row r="59" spans="1:24" s="3" customFormat="1" ht="11.25" customHeight="1" x14ac:dyDescent="0.2">
      <c r="A59" s="2">
        <v>4367</v>
      </c>
      <c r="B59" s="4" t="s">
        <v>19</v>
      </c>
      <c r="C59" s="4" t="s">
        <v>9</v>
      </c>
      <c r="D59" s="4">
        <v>800230972</v>
      </c>
      <c r="E59" s="4" t="s">
        <v>49</v>
      </c>
      <c r="F59" s="4" t="s">
        <v>408</v>
      </c>
      <c r="G59" s="4" t="s">
        <v>74</v>
      </c>
      <c r="H59" s="4" t="s">
        <v>10</v>
      </c>
      <c r="I59" s="4" t="s">
        <v>409</v>
      </c>
      <c r="J59" s="4" t="s">
        <v>11</v>
      </c>
      <c r="K59" s="4" t="s">
        <v>11</v>
      </c>
      <c r="L59" s="4" t="s">
        <v>12</v>
      </c>
      <c r="M59" s="4">
        <v>11425760</v>
      </c>
      <c r="N59" s="4">
        <v>14476014</v>
      </c>
      <c r="O59" s="4">
        <v>12943109</v>
      </c>
      <c r="P59" s="4">
        <v>13122577</v>
      </c>
      <c r="Q59" s="4">
        <v>1353437</v>
      </c>
      <c r="R59" s="4">
        <v>-395174</v>
      </c>
      <c r="S59" s="4"/>
      <c r="T59" s="18">
        <f t="shared" si="0"/>
        <v>0.88276781104138113</v>
      </c>
      <c r="U59" s="18">
        <f t="shared" si="1"/>
        <v>0.90650485693092031</v>
      </c>
      <c r="V59" s="18"/>
      <c r="W59" s="18">
        <f t="shared" si="2"/>
        <v>-0.29197812679866147</v>
      </c>
      <c r="X59" s="46">
        <f t="shared" si="3"/>
        <v>-2.7298536738082736E-2</v>
      </c>
    </row>
    <row r="60" spans="1:24" s="3" customFormat="1" ht="11.25" customHeight="1" x14ac:dyDescent="0.2">
      <c r="A60" s="2">
        <v>39143</v>
      </c>
      <c r="B60" s="4" t="s">
        <v>19</v>
      </c>
      <c r="C60" s="4" t="s">
        <v>9</v>
      </c>
      <c r="D60" s="4">
        <v>900909411</v>
      </c>
      <c r="E60" s="4" t="s">
        <v>49</v>
      </c>
      <c r="F60" s="4" t="s">
        <v>1085</v>
      </c>
      <c r="G60" s="4" t="s">
        <v>78</v>
      </c>
      <c r="H60" s="4" t="s">
        <v>10</v>
      </c>
      <c r="I60" s="4" t="s">
        <v>1086</v>
      </c>
      <c r="J60" s="4" t="s">
        <v>11</v>
      </c>
      <c r="K60" s="4" t="s">
        <v>11</v>
      </c>
      <c r="L60" s="4" t="s">
        <v>12</v>
      </c>
      <c r="M60" s="4">
        <v>1468485</v>
      </c>
      <c r="N60" s="4">
        <v>6195501</v>
      </c>
      <c r="O60" s="4">
        <v>733836</v>
      </c>
      <c r="P60" s="4">
        <v>8270041</v>
      </c>
      <c r="Q60" s="4">
        <v>-2074540</v>
      </c>
      <c r="R60" s="4">
        <v>-150344</v>
      </c>
      <c r="S60" s="4">
        <v>363990</v>
      </c>
      <c r="T60" s="18">
        <f t="shared" si="0"/>
        <v>2.0011078769643356</v>
      </c>
      <c r="U60" s="18">
        <f t="shared" si="1"/>
        <v>1.3348462053351295</v>
      </c>
      <c r="V60" s="18">
        <f>R60/S60</f>
        <v>-0.41304431440424189</v>
      </c>
      <c r="W60" s="18">
        <f t="shared" si="2"/>
        <v>7.247100562052311E-2</v>
      </c>
      <c r="X60" s="46">
        <f t="shared" si="3"/>
        <v>-2.4266641228853001E-2</v>
      </c>
    </row>
    <row r="61" spans="1:24" s="3" customFormat="1" ht="11.25" customHeight="1" x14ac:dyDescent="0.2">
      <c r="A61" s="2">
        <v>6485</v>
      </c>
      <c r="B61" s="4" t="s">
        <v>19</v>
      </c>
      <c r="C61" s="4" t="s">
        <v>9</v>
      </c>
      <c r="D61" s="4">
        <v>805022749</v>
      </c>
      <c r="E61" s="4" t="s">
        <v>49</v>
      </c>
      <c r="F61" s="4" t="s">
        <v>453</v>
      </c>
      <c r="G61" s="4" t="s">
        <v>78</v>
      </c>
      <c r="H61" s="4" t="s">
        <v>14</v>
      </c>
      <c r="I61" s="4" t="s">
        <v>454</v>
      </c>
      <c r="J61" s="4" t="s">
        <v>178</v>
      </c>
      <c r="K61" s="4" t="s">
        <v>179</v>
      </c>
      <c r="L61" s="4" t="s">
        <v>12</v>
      </c>
      <c r="M61" s="4">
        <v>3721437</v>
      </c>
      <c r="N61" s="4">
        <v>4123042</v>
      </c>
      <c r="O61" s="4">
        <v>586129</v>
      </c>
      <c r="P61" s="4">
        <v>3500294</v>
      </c>
      <c r="Q61" s="4">
        <v>622748</v>
      </c>
      <c r="R61" s="4">
        <v>-98794</v>
      </c>
      <c r="S61" s="4">
        <v>5195</v>
      </c>
      <c r="T61" s="18">
        <f t="shared" si="0"/>
        <v>6.3491773995144412</v>
      </c>
      <c r="U61" s="18">
        <f t="shared" si="1"/>
        <v>0.84895909379530943</v>
      </c>
      <c r="V61" s="18">
        <f>R61/S61</f>
        <v>-19.017131857555341</v>
      </c>
      <c r="W61" s="18">
        <f t="shared" si="2"/>
        <v>-0.15864201892258184</v>
      </c>
      <c r="X61" s="46">
        <f t="shared" si="3"/>
        <v>-2.3961434300208438E-2</v>
      </c>
    </row>
    <row r="62" spans="1:24" s="3" customFormat="1" ht="11.25" customHeight="1" x14ac:dyDescent="0.2">
      <c r="A62" s="2">
        <v>4299</v>
      </c>
      <c r="B62" s="4" t="s">
        <v>19</v>
      </c>
      <c r="C62" s="4" t="s">
        <v>9</v>
      </c>
      <c r="D62" s="4">
        <v>800227915</v>
      </c>
      <c r="E62" s="4" t="s">
        <v>49</v>
      </c>
      <c r="F62" s="4" t="s">
        <v>406</v>
      </c>
      <c r="G62" s="4" t="s">
        <v>74</v>
      </c>
      <c r="H62" s="4" t="s">
        <v>10</v>
      </c>
      <c r="I62" s="4" t="s">
        <v>407</v>
      </c>
      <c r="J62" s="4" t="s">
        <v>11</v>
      </c>
      <c r="K62" s="4" t="s">
        <v>11</v>
      </c>
      <c r="L62" s="4" t="s">
        <v>12</v>
      </c>
      <c r="M62" s="4">
        <v>6660947</v>
      </c>
      <c r="N62" s="4">
        <v>8392007</v>
      </c>
      <c r="O62" s="4">
        <v>3766226</v>
      </c>
      <c r="P62" s="4">
        <v>7741179</v>
      </c>
      <c r="Q62" s="4">
        <v>650828</v>
      </c>
      <c r="R62" s="4">
        <v>-169987</v>
      </c>
      <c r="S62" s="4"/>
      <c r="T62" s="18">
        <f t="shared" si="0"/>
        <v>1.7685999193887993</v>
      </c>
      <c r="U62" s="18">
        <f t="shared" si="1"/>
        <v>0.92244668051397005</v>
      </c>
      <c r="V62" s="18"/>
      <c r="W62" s="18">
        <f t="shared" si="2"/>
        <v>-0.26118575107401648</v>
      </c>
      <c r="X62" s="46">
        <f t="shared" si="3"/>
        <v>-2.0255821998241899E-2</v>
      </c>
    </row>
    <row r="63" spans="1:24" s="3" customFormat="1" ht="11.25" customHeight="1" x14ac:dyDescent="0.2">
      <c r="A63" s="2">
        <v>6067</v>
      </c>
      <c r="B63" s="4" t="s">
        <v>19</v>
      </c>
      <c r="C63" s="4" t="s">
        <v>9</v>
      </c>
      <c r="D63" s="4">
        <v>805005133</v>
      </c>
      <c r="E63" s="4" t="s">
        <v>49</v>
      </c>
      <c r="F63" s="4" t="s">
        <v>443</v>
      </c>
      <c r="G63" s="4" t="s">
        <v>74</v>
      </c>
      <c r="H63" s="4" t="s">
        <v>10</v>
      </c>
      <c r="I63" s="4" t="s">
        <v>444</v>
      </c>
      <c r="J63" s="4" t="s">
        <v>178</v>
      </c>
      <c r="K63" s="4" t="s">
        <v>179</v>
      </c>
      <c r="L63" s="4" t="s">
        <v>12</v>
      </c>
      <c r="M63" s="4">
        <v>2347906</v>
      </c>
      <c r="N63" s="4">
        <v>3133227</v>
      </c>
      <c r="O63" s="4">
        <v>2100996</v>
      </c>
      <c r="P63" s="4">
        <v>2135244</v>
      </c>
      <c r="Q63" s="4">
        <v>997983</v>
      </c>
      <c r="R63" s="4">
        <v>-60978</v>
      </c>
      <c r="S63" s="4"/>
      <c r="T63" s="18">
        <f t="shared" si="0"/>
        <v>1.1175204522045734</v>
      </c>
      <c r="U63" s="18">
        <f t="shared" si="1"/>
        <v>0.68148397802010519</v>
      </c>
      <c r="V63" s="18"/>
      <c r="W63" s="18">
        <f t="shared" si="2"/>
        <v>-6.1101241203507475E-2</v>
      </c>
      <c r="X63" s="46">
        <f t="shared" si="3"/>
        <v>-1.9461724286175243E-2</v>
      </c>
    </row>
    <row r="64" spans="1:24" s="3" customFormat="1" ht="11.25" customHeight="1" x14ac:dyDescent="0.2">
      <c r="A64" s="2">
        <v>16413</v>
      </c>
      <c r="B64" s="4" t="s">
        <v>19</v>
      </c>
      <c r="C64" s="4" t="s">
        <v>9</v>
      </c>
      <c r="D64" s="4">
        <v>860450913</v>
      </c>
      <c r="E64" s="4" t="s">
        <v>49</v>
      </c>
      <c r="F64" s="4" t="s">
        <v>676</v>
      </c>
      <c r="G64" s="4" t="s">
        <v>74</v>
      </c>
      <c r="H64" s="4" t="s">
        <v>10</v>
      </c>
      <c r="I64" s="4" t="s">
        <v>677</v>
      </c>
      <c r="J64" s="4" t="s">
        <v>23</v>
      </c>
      <c r="K64" s="4" t="s">
        <v>117</v>
      </c>
      <c r="L64" s="4" t="s">
        <v>12</v>
      </c>
      <c r="M64" s="4">
        <v>4281931</v>
      </c>
      <c r="N64" s="4">
        <v>34285691</v>
      </c>
      <c r="O64" s="4">
        <v>774590</v>
      </c>
      <c r="P64" s="4">
        <v>33543282</v>
      </c>
      <c r="Q64" s="4">
        <v>742409</v>
      </c>
      <c r="R64" s="4">
        <v>-651058</v>
      </c>
      <c r="S64" s="4">
        <v>3875527</v>
      </c>
      <c r="T64" s="18">
        <f t="shared" si="0"/>
        <v>5.5279967466659778</v>
      </c>
      <c r="U64" s="18">
        <f t="shared" si="1"/>
        <v>0.9783463894602562</v>
      </c>
      <c r="V64" s="18">
        <f>R64/S64</f>
        <v>-0.16799212081350484</v>
      </c>
      <c r="W64" s="18">
        <f t="shared" si="2"/>
        <v>-0.87695326969365939</v>
      </c>
      <c r="X64" s="46">
        <f t="shared" si="3"/>
        <v>-1.8989204563501432E-2</v>
      </c>
    </row>
    <row r="65" spans="1:24" s="3" customFormat="1" ht="11.25" customHeight="1" x14ac:dyDescent="0.2">
      <c r="A65" s="2">
        <v>38713</v>
      </c>
      <c r="B65" s="4" t="s">
        <v>19</v>
      </c>
      <c r="C65" s="4" t="s">
        <v>9</v>
      </c>
      <c r="D65" s="4">
        <v>900860584</v>
      </c>
      <c r="E65" s="4" t="s">
        <v>49</v>
      </c>
      <c r="F65" s="4" t="s">
        <v>1079</v>
      </c>
      <c r="G65" s="4" t="s">
        <v>74</v>
      </c>
      <c r="H65" s="4" t="s">
        <v>10</v>
      </c>
      <c r="I65" s="4" t="s">
        <v>1080</v>
      </c>
      <c r="J65" s="4" t="s">
        <v>13</v>
      </c>
      <c r="K65" s="4" t="s">
        <v>103</v>
      </c>
      <c r="L65" s="4" t="s">
        <v>12</v>
      </c>
      <c r="M65" s="4">
        <v>9543832</v>
      </c>
      <c r="N65" s="4">
        <v>36670404</v>
      </c>
      <c r="O65" s="4">
        <v>1484025</v>
      </c>
      <c r="P65" s="4">
        <v>19749302</v>
      </c>
      <c r="Q65" s="4">
        <v>16921102</v>
      </c>
      <c r="R65" s="4">
        <v>-655863</v>
      </c>
      <c r="S65" s="4">
        <v>755109</v>
      </c>
      <c r="T65" s="18">
        <f t="shared" si="0"/>
        <v>6.4310452991021041</v>
      </c>
      <c r="U65" s="18">
        <f t="shared" si="1"/>
        <v>0.53856243307273077</v>
      </c>
      <c r="V65" s="18">
        <f>R65/S65</f>
        <v>-0.86856731942011023</v>
      </c>
      <c r="W65" s="18">
        <f t="shared" si="2"/>
        <v>-3.876006420858405E-2</v>
      </c>
      <c r="X65" s="46">
        <f t="shared" si="3"/>
        <v>-1.7885349722353755E-2</v>
      </c>
    </row>
    <row r="66" spans="1:24" s="3" customFormat="1" ht="11.25" customHeight="1" x14ac:dyDescent="0.2">
      <c r="A66" s="2">
        <v>25241</v>
      </c>
      <c r="B66" s="4" t="s">
        <v>19</v>
      </c>
      <c r="C66" s="4" t="s">
        <v>9</v>
      </c>
      <c r="D66" s="4">
        <v>900202168</v>
      </c>
      <c r="E66" s="4" t="s">
        <v>49</v>
      </c>
      <c r="F66" s="4" t="s">
        <v>846</v>
      </c>
      <c r="G66" s="4" t="s">
        <v>74</v>
      </c>
      <c r="H66" s="4" t="s">
        <v>14</v>
      </c>
      <c r="I66" s="4" t="s">
        <v>847</v>
      </c>
      <c r="J66" s="4" t="s">
        <v>11</v>
      </c>
      <c r="K66" s="4" t="s">
        <v>11</v>
      </c>
      <c r="L66" s="4" t="s">
        <v>12</v>
      </c>
      <c r="M66" s="4">
        <v>35063072</v>
      </c>
      <c r="N66" s="4">
        <v>36525494</v>
      </c>
      <c r="O66" s="4">
        <v>699098</v>
      </c>
      <c r="P66" s="4">
        <v>26781343</v>
      </c>
      <c r="Q66" s="4">
        <v>9744151</v>
      </c>
      <c r="R66" s="4">
        <v>-526411</v>
      </c>
      <c r="S66" s="4"/>
      <c r="T66" s="18">
        <f t="shared" si="0"/>
        <v>50.154730810272667</v>
      </c>
      <c r="U66" s="18">
        <f t="shared" si="1"/>
        <v>0.73322329329755265</v>
      </c>
      <c r="V66" s="18"/>
      <c r="W66" s="18">
        <f t="shared" si="2"/>
        <v>-5.4023280222155835E-2</v>
      </c>
      <c r="X66" s="46">
        <f t="shared" si="3"/>
        <v>-1.441215278293019E-2</v>
      </c>
    </row>
    <row r="67" spans="1:24" s="3" customFormat="1" ht="11.25" customHeight="1" x14ac:dyDescent="0.2">
      <c r="A67" s="2">
        <v>17847</v>
      </c>
      <c r="B67" s="4" t="s">
        <v>19</v>
      </c>
      <c r="C67" s="4" t="s">
        <v>9</v>
      </c>
      <c r="D67" s="4">
        <v>890208730</v>
      </c>
      <c r="E67" s="4" t="s">
        <v>49</v>
      </c>
      <c r="F67" s="4" t="s">
        <v>705</v>
      </c>
      <c r="G67" s="4" t="s">
        <v>74</v>
      </c>
      <c r="H67" s="4" t="s">
        <v>10</v>
      </c>
      <c r="I67" s="4" t="s">
        <v>706</v>
      </c>
      <c r="J67" s="4" t="s">
        <v>15</v>
      </c>
      <c r="K67" s="4" t="s">
        <v>175</v>
      </c>
      <c r="L67" s="4" t="s">
        <v>12</v>
      </c>
      <c r="M67" s="4">
        <v>27070498</v>
      </c>
      <c r="N67" s="4">
        <v>29025293</v>
      </c>
      <c r="O67" s="4">
        <v>4336768</v>
      </c>
      <c r="P67" s="4">
        <v>24865562</v>
      </c>
      <c r="Q67" s="4">
        <v>4159731</v>
      </c>
      <c r="R67" s="4">
        <v>-359927</v>
      </c>
      <c r="S67" s="4"/>
      <c r="T67" s="18">
        <f t="shared" si="0"/>
        <v>6.2420904230984915</v>
      </c>
      <c r="U67" s="18">
        <f t="shared" si="1"/>
        <v>0.85668599452208805</v>
      </c>
      <c r="V67" s="18"/>
      <c r="W67" s="18">
        <f t="shared" si="2"/>
        <v>-8.6526508565097124E-2</v>
      </c>
      <c r="X67" s="46">
        <f t="shared" si="3"/>
        <v>-1.2400460522482925E-2</v>
      </c>
    </row>
    <row r="68" spans="1:24" s="3" customFormat="1" ht="11.25" customHeight="1" x14ac:dyDescent="0.2">
      <c r="A68" s="2">
        <v>31357</v>
      </c>
      <c r="B68" s="4" t="s">
        <v>19</v>
      </c>
      <c r="C68" s="4" t="s">
        <v>9</v>
      </c>
      <c r="D68" s="4">
        <v>900429554</v>
      </c>
      <c r="E68" s="4" t="s">
        <v>49</v>
      </c>
      <c r="F68" s="4" t="s">
        <v>971</v>
      </c>
      <c r="G68" s="4" t="s">
        <v>78</v>
      </c>
      <c r="H68" s="4" t="s">
        <v>10</v>
      </c>
      <c r="I68" s="4" t="s">
        <v>972</v>
      </c>
      <c r="J68" s="4" t="s">
        <v>13</v>
      </c>
      <c r="K68" s="4" t="s">
        <v>973</v>
      </c>
      <c r="L68" s="4" t="s">
        <v>12</v>
      </c>
      <c r="M68" s="4">
        <v>1615457</v>
      </c>
      <c r="N68" s="4">
        <v>4933607</v>
      </c>
      <c r="O68" s="4">
        <v>516186</v>
      </c>
      <c r="P68" s="4">
        <v>2552641</v>
      </c>
      <c r="Q68" s="4">
        <v>2380966</v>
      </c>
      <c r="R68" s="4">
        <v>-57055</v>
      </c>
      <c r="S68" s="4"/>
      <c r="T68" s="18">
        <f t="shared" si="0"/>
        <v>3.129602507623221</v>
      </c>
      <c r="U68" s="18">
        <f t="shared" si="1"/>
        <v>0.5173985280951644</v>
      </c>
      <c r="V68" s="18"/>
      <c r="W68" s="18">
        <f t="shared" si="2"/>
        <v>-2.396296293185203E-2</v>
      </c>
      <c r="X68" s="46">
        <f t="shared" si="3"/>
        <v>-1.1564561182112803E-2</v>
      </c>
    </row>
    <row r="69" spans="1:24" s="3" customFormat="1" ht="11.25" customHeight="1" x14ac:dyDescent="0.2">
      <c r="A69" s="2">
        <v>31227</v>
      </c>
      <c r="B69" s="4" t="s">
        <v>19</v>
      </c>
      <c r="C69" s="4" t="s">
        <v>9</v>
      </c>
      <c r="D69" s="4">
        <v>900424919</v>
      </c>
      <c r="E69" s="4" t="s">
        <v>49</v>
      </c>
      <c r="F69" s="4" t="s">
        <v>969</v>
      </c>
      <c r="G69" s="4" t="s">
        <v>74</v>
      </c>
      <c r="H69" s="4" t="s">
        <v>10</v>
      </c>
      <c r="I69" s="4" t="s">
        <v>970</v>
      </c>
      <c r="J69" s="4" t="s">
        <v>13</v>
      </c>
      <c r="K69" s="4" t="s">
        <v>103</v>
      </c>
      <c r="L69" s="4" t="s">
        <v>12</v>
      </c>
      <c r="M69" s="4">
        <v>17680869</v>
      </c>
      <c r="N69" s="4">
        <v>18799905</v>
      </c>
      <c r="O69" s="4">
        <v>3466556</v>
      </c>
      <c r="P69" s="4">
        <v>12546228</v>
      </c>
      <c r="Q69" s="4">
        <v>6253677</v>
      </c>
      <c r="R69" s="4">
        <v>-194894</v>
      </c>
      <c r="S69" s="4">
        <v>2114487</v>
      </c>
      <c r="T69" s="18">
        <f t="shared" si="0"/>
        <v>5.1004134939692305</v>
      </c>
      <c r="U69" s="18">
        <f t="shared" si="1"/>
        <v>0.66735592546877232</v>
      </c>
      <c r="V69" s="18">
        <f>R69/S69</f>
        <v>-9.2170819683450408E-2</v>
      </c>
      <c r="W69" s="18">
        <f t="shared" si="2"/>
        <v>-3.1164705180648122E-2</v>
      </c>
      <c r="X69" s="46">
        <f t="shared" si="3"/>
        <v>-1.0366754512855252E-2</v>
      </c>
    </row>
    <row r="70" spans="1:24" s="3" customFormat="1" ht="11.25" customHeight="1" x14ac:dyDescent="0.2">
      <c r="A70" s="2">
        <v>8423</v>
      </c>
      <c r="B70" s="4" t="s">
        <v>19</v>
      </c>
      <c r="C70" s="4" t="s">
        <v>9</v>
      </c>
      <c r="D70" s="4">
        <v>811044610</v>
      </c>
      <c r="E70" s="4" t="s">
        <v>49</v>
      </c>
      <c r="F70" s="4" t="s">
        <v>488</v>
      </c>
      <c r="G70" s="4" t="s">
        <v>74</v>
      </c>
      <c r="H70" s="4" t="s">
        <v>10</v>
      </c>
      <c r="I70" s="4" t="s">
        <v>489</v>
      </c>
      <c r="J70" s="4" t="s">
        <v>13</v>
      </c>
      <c r="K70" s="4" t="s">
        <v>103</v>
      </c>
      <c r="L70" s="4" t="s">
        <v>12</v>
      </c>
      <c r="M70" s="4">
        <v>6011855</v>
      </c>
      <c r="N70" s="4">
        <v>12119347</v>
      </c>
      <c r="O70" s="4">
        <v>2133702</v>
      </c>
      <c r="P70" s="4">
        <v>7907529</v>
      </c>
      <c r="Q70" s="4">
        <v>4211818</v>
      </c>
      <c r="R70" s="4">
        <v>-111835</v>
      </c>
      <c r="S70" s="4">
        <v>269411</v>
      </c>
      <c r="T70" s="18">
        <f t="shared" si="0"/>
        <v>2.8175701199136522</v>
      </c>
      <c r="U70" s="18">
        <f t="shared" si="1"/>
        <v>0.65247153992702744</v>
      </c>
      <c r="V70" s="18">
        <f>R70/S70</f>
        <v>-0.41510925686033606</v>
      </c>
      <c r="W70" s="18">
        <f t="shared" si="2"/>
        <v>-2.6552666805640699E-2</v>
      </c>
      <c r="X70" s="46">
        <f t="shared" si="3"/>
        <v>-9.2278074057950479E-3</v>
      </c>
    </row>
    <row r="71" spans="1:24" s="3" customFormat="1" ht="11.25" customHeight="1" x14ac:dyDescent="0.2">
      <c r="A71" s="2">
        <v>173</v>
      </c>
      <c r="B71" s="4" t="s">
        <v>21</v>
      </c>
      <c r="C71" s="4" t="s">
        <v>9</v>
      </c>
      <c r="D71" s="4">
        <v>800061357</v>
      </c>
      <c r="E71" s="4" t="s">
        <v>49</v>
      </c>
      <c r="F71" s="4" t="s">
        <v>82</v>
      </c>
      <c r="G71" s="4" t="s">
        <v>74</v>
      </c>
      <c r="H71" s="4" t="s">
        <v>75</v>
      </c>
      <c r="I71" s="4" t="s">
        <v>83</v>
      </c>
      <c r="J71" s="4" t="s">
        <v>11</v>
      </c>
      <c r="K71" s="4" t="s">
        <v>11</v>
      </c>
      <c r="L71" s="4" t="s">
        <v>12</v>
      </c>
      <c r="M71" s="4">
        <v>77593348</v>
      </c>
      <c r="N71" s="4">
        <v>99393091</v>
      </c>
      <c r="O71" s="4">
        <v>27595938</v>
      </c>
      <c r="P71" s="4">
        <v>31289839</v>
      </c>
      <c r="Q71" s="4">
        <v>68103252</v>
      </c>
      <c r="R71" s="4">
        <v>-888406</v>
      </c>
      <c r="S71" s="4"/>
      <c r="T71" s="18">
        <f t="shared" si="0"/>
        <v>2.811767007158807</v>
      </c>
      <c r="U71" s="18">
        <f t="shared" si="1"/>
        <v>0.31480899411811231</v>
      </c>
      <c r="V71" s="18"/>
      <c r="W71" s="18">
        <f t="shared" si="2"/>
        <v>-1.3044986456740714E-2</v>
      </c>
      <c r="X71" s="46">
        <f t="shared" si="3"/>
        <v>-8.9383073920097731E-3</v>
      </c>
    </row>
    <row r="72" spans="1:24" s="3" customFormat="1" ht="11.25" customHeight="1" x14ac:dyDescent="0.2">
      <c r="A72" s="2">
        <v>43605</v>
      </c>
      <c r="B72" s="4" t="s">
        <v>19</v>
      </c>
      <c r="C72" s="4" t="s">
        <v>9</v>
      </c>
      <c r="D72" s="4">
        <v>901484824</v>
      </c>
      <c r="E72" s="4" t="s">
        <v>49</v>
      </c>
      <c r="F72" s="4" t="s">
        <v>1102</v>
      </c>
      <c r="G72" s="4" t="s">
        <v>74</v>
      </c>
      <c r="H72" s="4" t="s">
        <v>10</v>
      </c>
      <c r="I72" s="4" t="s">
        <v>1103</v>
      </c>
      <c r="J72" s="4" t="s">
        <v>17</v>
      </c>
      <c r="K72" s="4" t="s">
        <v>18</v>
      </c>
      <c r="L72" s="4" t="s">
        <v>12</v>
      </c>
      <c r="M72" s="4">
        <v>53549382</v>
      </c>
      <c r="N72" s="4">
        <v>55166974</v>
      </c>
      <c r="O72" s="4">
        <v>1198575</v>
      </c>
      <c r="P72" s="4">
        <v>49957664</v>
      </c>
      <c r="Q72" s="4">
        <v>5209310</v>
      </c>
      <c r="R72" s="4">
        <v>-454118</v>
      </c>
      <c r="S72" s="4">
        <v>6046230</v>
      </c>
      <c r="T72" s="18">
        <f t="shared" si="0"/>
        <v>44.677539578249174</v>
      </c>
      <c r="U72" s="18">
        <f t="shared" si="1"/>
        <v>0.90557194599798063</v>
      </c>
      <c r="V72" s="18">
        <f>R72/S72</f>
        <v>-7.5107629051491584E-2</v>
      </c>
      <c r="W72" s="18">
        <f t="shared" si="2"/>
        <v>-8.7174309073562523E-2</v>
      </c>
      <c r="X72" s="46">
        <f t="shared" si="3"/>
        <v>-8.2317003647870909E-3</v>
      </c>
    </row>
    <row r="73" spans="1:24" s="3" customFormat="1" ht="11.25" customHeight="1" x14ac:dyDescent="0.2">
      <c r="A73" s="2">
        <v>157</v>
      </c>
      <c r="B73" s="4" t="s">
        <v>28</v>
      </c>
      <c r="C73" s="4" t="s">
        <v>9</v>
      </c>
      <c r="D73" s="4">
        <v>800052699</v>
      </c>
      <c r="E73" s="4" t="s">
        <v>49</v>
      </c>
      <c r="F73" s="4" t="s">
        <v>1106</v>
      </c>
      <c r="G73" s="4" t="s">
        <v>74</v>
      </c>
      <c r="H73" s="4" t="s">
        <v>75</v>
      </c>
      <c r="I73" s="4" t="s">
        <v>1107</v>
      </c>
      <c r="J73" s="4" t="s">
        <v>17</v>
      </c>
      <c r="K73" s="4" t="s">
        <v>18</v>
      </c>
      <c r="L73" s="4" t="s">
        <v>12</v>
      </c>
      <c r="M73" s="4">
        <v>1957460</v>
      </c>
      <c r="N73" s="4">
        <v>52193607</v>
      </c>
      <c r="O73" s="4">
        <v>3062384</v>
      </c>
      <c r="P73" s="4">
        <v>26432637</v>
      </c>
      <c r="Q73" s="4">
        <v>25760970</v>
      </c>
      <c r="R73" s="4">
        <v>-239042</v>
      </c>
      <c r="S73" s="4">
        <v>857640</v>
      </c>
      <c r="T73" s="18">
        <f t="shared" si="0"/>
        <v>0.63919482337943245</v>
      </c>
      <c r="U73" s="18">
        <f t="shared" si="1"/>
        <v>0.50643437998067464</v>
      </c>
      <c r="V73" s="18">
        <f>R73/S73</f>
        <v>-0.27872067534163519</v>
      </c>
      <c r="W73" s="18">
        <f t="shared" si="2"/>
        <v>-9.2792313332921861E-3</v>
      </c>
      <c r="X73" s="46">
        <f t="shared" si="3"/>
        <v>-4.5799095663191089E-3</v>
      </c>
    </row>
    <row r="74" spans="1:24" s="3" customFormat="1" ht="11.25" customHeight="1" x14ac:dyDescent="0.2">
      <c r="A74" s="2">
        <v>9857</v>
      </c>
      <c r="B74" s="4" t="s">
        <v>19</v>
      </c>
      <c r="C74" s="4" t="s">
        <v>9</v>
      </c>
      <c r="D74" s="4">
        <v>830012595</v>
      </c>
      <c r="E74" s="4" t="s">
        <v>49</v>
      </c>
      <c r="F74" s="4" t="s">
        <v>506</v>
      </c>
      <c r="G74" s="4" t="s">
        <v>74</v>
      </c>
      <c r="H74" s="4" t="s">
        <v>10</v>
      </c>
      <c r="I74" s="4" t="s">
        <v>507</v>
      </c>
      <c r="J74" s="4" t="s">
        <v>23</v>
      </c>
      <c r="K74" s="4" t="s">
        <v>61</v>
      </c>
      <c r="L74" s="4" t="s">
        <v>12</v>
      </c>
      <c r="M74" s="4">
        <v>104531009</v>
      </c>
      <c r="N74" s="4">
        <v>107456856</v>
      </c>
      <c r="O74" s="4">
        <v>3170245</v>
      </c>
      <c r="P74" s="4">
        <v>52501570</v>
      </c>
      <c r="Q74" s="4">
        <v>54955286</v>
      </c>
      <c r="R74" s="4">
        <v>-264921</v>
      </c>
      <c r="S74" s="4"/>
      <c r="T74" s="18">
        <f t="shared" si="0"/>
        <v>32.972533353100474</v>
      </c>
      <c r="U74" s="18">
        <f t="shared" si="1"/>
        <v>0.48858278526220794</v>
      </c>
      <c r="V74" s="18"/>
      <c r="W74" s="18">
        <f t="shared" si="2"/>
        <v>-4.8206645671901331E-3</v>
      </c>
      <c r="X74" s="46">
        <f t="shared" si="3"/>
        <v>-2.4653708461375421E-3</v>
      </c>
    </row>
    <row r="75" spans="1:24" s="3" customFormat="1" ht="11.25" customHeight="1" x14ac:dyDescent="0.2">
      <c r="A75" s="2">
        <v>5443</v>
      </c>
      <c r="B75" s="4" t="s">
        <v>19</v>
      </c>
      <c r="C75" s="4" t="s">
        <v>9</v>
      </c>
      <c r="D75" s="4">
        <v>802019980</v>
      </c>
      <c r="E75" s="4" t="s">
        <v>49</v>
      </c>
      <c r="F75" s="4" t="s">
        <v>427</v>
      </c>
      <c r="G75" s="4" t="s">
        <v>74</v>
      </c>
      <c r="H75" s="4" t="s">
        <v>10</v>
      </c>
      <c r="I75" s="4" t="s">
        <v>428</v>
      </c>
      <c r="J75" s="4" t="s">
        <v>17</v>
      </c>
      <c r="K75" s="4" t="s">
        <v>18</v>
      </c>
      <c r="L75" s="4" t="s">
        <v>12</v>
      </c>
      <c r="M75" s="4">
        <v>2756440</v>
      </c>
      <c r="N75" s="4">
        <v>2881435</v>
      </c>
      <c r="O75" s="4">
        <v>2084933</v>
      </c>
      <c r="P75" s="4">
        <v>5319193</v>
      </c>
      <c r="Q75" s="4">
        <v>-2437758</v>
      </c>
      <c r="R75" s="4">
        <v>-4846</v>
      </c>
      <c r="S75" s="4">
        <v>1491</v>
      </c>
      <c r="T75" s="18">
        <f t="shared" si="0"/>
        <v>1.3220760571203007</v>
      </c>
      <c r="U75" s="18">
        <f t="shared" si="1"/>
        <v>1.8460222076847126</v>
      </c>
      <c r="V75" s="18">
        <f>R75/S75</f>
        <v>-3.2501676727028839</v>
      </c>
      <c r="W75" s="18">
        <f t="shared" si="2"/>
        <v>1.9878921533638696E-3</v>
      </c>
      <c r="X75" s="46">
        <f t="shared" si="3"/>
        <v>-1.6818009082280184E-3</v>
      </c>
    </row>
    <row r="76" spans="1:24" s="3" customFormat="1" ht="11.25" customHeight="1" x14ac:dyDescent="0.2">
      <c r="A76" s="2">
        <v>18077</v>
      </c>
      <c r="B76" s="4" t="s">
        <v>19</v>
      </c>
      <c r="C76" s="4" t="s">
        <v>9</v>
      </c>
      <c r="D76" s="4">
        <v>890307709</v>
      </c>
      <c r="E76" s="4" t="s">
        <v>49</v>
      </c>
      <c r="F76" s="4" t="s">
        <v>709</v>
      </c>
      <c r="G76" s="4" t="s">
        <v>78</v>
      </c>
      <c r="H76" s="4" t="s">
        <v>75</v>
      </c>
      <c r="I76" s="4" t="s">
        <v>710</v>
      </c>
      <c r="J76" s="4" t="s">
        <v>178</v>
      </c>
      <c r="K76" s="4" t="s">
        <v>179</v>
      </c>
      <c r="L76" s="4" t="s">
        <v>12</v>
      </c>
      <c r="M76" s="4">
        <v>2327971</v>
      </c>
      <c r="N76" s="4">
        <v>8779585</v>
      </c>
      <c r="O76" s="4">
        <v>733836</v>
      </c>
      <c r="P76" s="4">
        <v>8321655</v>
      </c>
      <c r="Q76" s="4">
        <v>457930</v>
      </c>
      <c r="R76" s="4">
        <v>-13412</v>
      </c>
      <c r="S76" s="4"/>
      <c r="T76" s="18">
        <f t="shared" ref="T76:T139" si="4">M76/O76</f>
        <v>3.1723314200993138</v>
      </c>
      <c r="U76" s="18">
        <f t="shared" ref="U76:U139" si="5">P76/N76</f>
        <v>0.94784149820293329</v>
      </c>
      <c r="V76" s="18"/>
      <c r="W76" s="18">
        <f t="shared" ref="W76:W139" si="6">R76/Q76</f>
        <v>-2.9288319175419825E-2</v>
      </c>
      <c r="X76" s="46">
        <f t="shared" ref="X76:X139" si="7">R76/N76</f>
        <v>-1.5276348483441984E-3</v>
      </c>
    </row>
    <row r="77" spans="1:24" s="3" customFormat="1" ht="11.25" customHeight="1" x14ac:dyDescent="0.2">
      <c r="A77" s="2">
        <v>23159</v>
      </c>
      <c r="B77" s="4" t="s">
        <v>19</v>
      </c>
      <c r="C77" s="4" t="s">
        <v>9</v>
      </c>
      <c r="D77" s="4">
        <v>900120607</v>
      </c>
      <c r="E77" s="4" t="s">
        <v>49</v>
      </c>
      <c r="F77" s="4" t="s">
        <v>799</v>
      </c>
      <c r="G77" s="4" t="s">
        <v>78</v>
      </c>
      <c r="H77" s="4" t="s">
        <v>10</v>
      </c>
      <c r="I77" s="4" t="s">
        <v>800</v>
      </c>
      <c r="J77" s="4" t="s">
        <v>17</v>
      </c>
      <c r="K77" s="4" t="s">
        <v>18</v>
      </c>
      <c r="L77" s="4" t="s">
        <v>12</v>
      </c>
      <c r="M77" s="4">
        <v>148712028</v>
      </c>
      <c r="N77" s="4">
        <v>148728703</v>
      </c>
      <c r="O77" s="4">
        <v>3466556</v>
      </c>
      <c r="P77" s="4">
        <v>144703036</v>
      </c>
      <c r="Q77" s="4">
        <v>4025667</v>
      </c>
      <c r="R77" s="4">
        <v>-166074</v>
      </c>
      <c r="S77" s="4">
        <v>535</v>
      </c>
      <c r="T77" s="18">
        <f t="shared" si="4"/>
        <v>42.899069854922288</v>
      </c>
      <c r="U77" s="18">
        <f t="shared" si="5"/>
        <v>0.97293281714424684</v>
      </c>
      <c r="V77" s="18">
        <f>R77/S77</f>
        <v>-310.41869158878507</v>
      </c>
      <c r="W77" s="18">
        <f t="shared" si="6"/>
        <v>-4.1253784776535171E-2</v>
      </c>
      <c r="X77" s="46">
        <f t="shared" si="7"/>
        <v>-1.1166237360383624E-3</v>
      </c>
    </row>
    <row r="78" spans="1:24" s="3" customFormat="1" ht="11.25" customHeight="1" x14ac:dyDescent="0.2">
      <c r="A78" s="2">
        <v>38305</v>
      </c>
      <c r="B78" s="4" t="s">
        <v>19</v>
      </c>
      <c r="C78" s="4" t="s">
        <v>9</v>
      </c>
      <c r="D78" s="4">
        <v>900809570</v>
      </c>
      <c r="E78" s="4" t="s">
        <v>49</v>
      </c>
      <c r="F78" s="4" t="s">
        <v>1075</v>
      </c>
      <c r="G78" s="4" t="s">
        <v>74</v>
      </c>
      <c r="H78" s="4" t="s">
        <v>10</v>
      </c>
      <c r="I78" s="4" t="s">
        <v>1076</v>
      </c>
      <c r="J78" s="4" t="s">
        <v>26</v>
      </c>
      <c r="K78" s="4" t="s">
        <v>27</v>
      </c>
      <c r="L78" s="4" t="s">
        <v>12</v>
      </c>
      <c r="M78" s="4">
        <v>208342</v>
      </c>
      <c r="N78" s="4">
        <v>26756550</v>
      </c>
      <c r="O78" s="4">
        <v>3170245</v>
      </c>
      <c r="P78" s="4">
        <v>1795727</v>
      </c>
      <c r="Q78" s="4">
        <v>24960823</v>
      </c>
      <c r="R78" s="4">
        <v>-28272</v>
      </c>
      <c r="S78" s="4"/>
      <c r="T78" s="18">
        <f t="shared" si="4"/>
        <v>6.5717949243670443E-2</v>
      </c>
      <c r="U78" s="18">
        <f t="shared" si="5"/>
        <v>6.7113547897617587E-2</v>
      </c>
      <c r="V78" s="18"/>
      <c r="W78" s="18">
        <f t="shared" si="6"/>
        <v>-1.1326549609361838E-3</v>
      </c>
      <c r="X78" s="46">
        <f t="shared" si="7"/>
        <v>-1.0566384679639191E-3</v>
      </c>
    </row>
    <row r="79" spans="1:24" s="3" customFormat="1" ht="11.25" customHeight="1" x14ac:dyDescent="0.2">
      <c r="A79" s="2">
        <v>393</v>
      </c>
      <c r="B79" s="4" t="s">
        <v>24</v>
      </c>
      <c r="C79" s="4" t="s">
        <v>9</v>
      </c>
      <c r="D79" s="4">
        <v>805031746</v>
      </c>
      <c r="E79" s="4" t="s">
        <v>49</v>
      </c>
      <c r="F79" s="4" t="s">
        <v>284</v>
      </c>
      <c r="G79" s="4" t="s">
        <v>74</v>
      </c>
      <c r="H79" s="4" t="s">
        <v>14</v>
      </c>
      <c r="I79" s="4" t="s">
        <v>285</v>
      </c>
      <c r="J79" s="4" t="s">
        <v>178</v>
      </c>
      <c r="K79" s="4" t="s">
        <v>179</v>
      </c>
      <c r="L79" s="4" t="s">
        <v>12</v>
      </c>
      <c r="M79" s="4">
        <v>5126</v>
      </c>
      <c r="N79" s="4">
        <v>20769009</v>
      </c>
      <c r="O79" s="4">
        <v>12754</v>
      </c>
      <c r="P79" s="4">
        <v>27132</v>
      </c>
      <c r="Q79" s="4">
        <v>20741877</v>
      </c>
      <c r="R79" s="4">
        <v>-11609</v>
      </c>
      <c r="S79" s="4"/>
      <c r="T79" s="18">
        <f t="shared" si="4"/>
        <v>0.4019131252940254</v>
      </c>
      <c r="U79" s="18">
        <f t="shared" si="5"/>
        <v>1.3063695046788221E-3</v>
      </c>
      <c r="V79" s="18"/>
      <c r="W79" s="18">
        <f t="shared" si="6"/>
        <v>-5.5968898089599119E-4</v>
      </c>
      <c r="X79" s="46">
        <f t="shared" si="7"/>
        <v>-5.5895782027924395E-4</v>
      </c>
    </row>
    <row r="80" spans="1:24" s="3" customFormat="1" ht="11.25" customHeight="1" x14ac:dyDescent="0.2">
      <c r="A80" s="2">
        <v>9501</v>
      </c>
      <c r="B80" s="4" t="s">
        <v>19</v>
      </c>
      <c r="C80" s="4" t="s">
        <v>9</v>
      </c>
      <c r="D80" s="4">
        <v>829000170</v>
      </c>
      <c r="E80" s="4" t="s">
        <v>49</v>
      </c>
      <c r="F80" s="4" t="s">
        <v>494</v>
      </c>
      <c r="G80" s="4" t="s">
        <v>78</v>
      </c>
      <c r="H80" s="4" t="s">
        <v>10</v>
      </c>
      <c r="I80" s="4" t="s">
        <v>495</v>
      </c>
      <c r="J80" s="4" t="s">
        <v>15</v>
      </c>
      <c r="K80" s="4" t="s">
        <v>431</v>
      </c>
      <c r="L80" s="4" t="s">
        <v>12</v>
      </c>
      <c r="M80" s="4">
        <v>38757</v>
      </c>
      <c r="N80" s="4">
        <v>3777299</v>
      </c>
      <c r="O80" s="4">
        <v>516186</v>
      </c>
      <c r="P80" s="4">
        <v>838863</v>
      </c>
      <c r="Q80" s="4">
        <v>2938436</v>
      </c>
      <c r="R80" s="4">
        <v>216</v>
      </c>
      <c r="S80" s="4"/>
      <c r="T80" s="18">
        <f t="shared" si="4"/>
        <v>7.5083400169706271E-2</v>
      </c>
      <c r="U80" s="18">
        <f t="shared" si="5"/>
        <v>0.22208011597705132</v>
      </c>
      <c r="V80" s="18"/>
      <c r="W80" s="18">
        <f t="shared" si="6"/>
        <v>7.3508492272760073E-5</v>
      </c>
      <c r="X80" s="46">
        <f t="shared" si="7"/>
        <v>5.7183717783527329E-5</v>
      </c>
    </row>
    <row r="81" spans="1:24" s="3" customFormat="1" ht="11.25" customHeight="1" x14ac:dyDescent="0.2">
      <c r="A81" s="2">
        <v>10361</v>
      </c>
      <c r="B81" s="4" t="s">
        <v>19</v>
      </c>
      <c r="C81" s="4" t="s">
        <v>9</v>
      </c>
      <c r="D81" s="4">
        <v>830032216</v>
      </c>
      <c r="E81" s="4" t="s">
        <v>49</v>
      </c>
      <c r="F81" s="4" t="s">
        <v>526</v>
      </c>
      <c r="G81" s="4" t="s">
        <v>74</v>
      </c>
      <c r="H81" s="4" t="s">
        <v>10</v>
      </c>
      <c r="I81" s="4" t="s">
        <v>527</v>
      </c>
      <c r="J81" s="4" t="s">
        <v>11</v>
      </c>
      <c r="K81" s="4" t="s">
        <v>11</v>
      </c>
      <c r="L81" s="4" t="s">
        <v>12</v>
      </c>
      <c r="M81" s="4">
        <v>5363809</v>
      </c>
      <c r="N81" s="4">
        <v>7502287</v>
      </c>
      <c r="O81" s="4">
        <v>2057884</v>
      </c>
      <c r="P81" s="4">
        <v>1849006</v>
      </c>
      <c r="Q81" s="4">
        <v>5653281</v>
      </c>
      <c r="R81" s="4">
        <v>1371</v>
      </c>
      <c r="S81" s="4">
        <v>19240</v>
      </c>
      <c r="T81" s="18">
        <f t="shared" si="4"/>
        <v>2.6064681002427736</v>
      </c>
      <c r="U81" s="18">
        <f t="shared" si="5"/>
        <v>0.24645897977510059</v>
      </c>
      <c r="V81" s="18">
        <f>R81/S81</f>
        <v>7.1257796257796255E-2</v>
      </c>
      <c r="W81" s="18">
        <f t="shared" si="6"/>
        <v>2.4251403742357757E-4</v>
      </c>
      <c r="X81" s="46">
        <f t="shared" si="7"/>
        <v>1.8274427517902208E-4</v>
      </c>
    </row>
    <row r="82" spans="1:24" s="3" customFormat="1" ht="11.25" customHeight="1" x14ac:dyDescent="0.2">
      <c r="A82" s="2">
        <v>42599</v>
      </c>
      <c r="B82" s="4" t="s">
        <v>19</v>
      </c>
      <c r="C82" s="4" t="s">
        <v>9</v>
      </c>
      <c r="D82" s="4">
        <v>901299408</v>
      </c>
      <c r="E82" s="4" t="s">
        <v>49</v>
      </c>
      <c r="F82" s="4" t="s">
        <v>1101</v>
      </c>
      <c r="G82" s="4" t="s">
        <v>74</v>
      </c>
      <c r="H82" s="4" t="s">
        <v>10</v>
      </c>
      <c r="I82" s="4" t="s">
        <v>1100</v>
      </c>
      <c r="J82" s="4" t="s">
        <v>11</v>
      </c>
      <c r="K82" s="4" t="s">
        <v>11</v>
      </c>
      <c r="L82" s="4" t="s">
        <v>12</v>
      </c>
      <c r="M82" s="4">
        <v>31497703</v>
      </c>
      <c r="N82" s="4">
        <v>49786159</v>
      </c>
      <c r="O82" s="4">
        <v>731046</v>
      </c>
      <c r="P82" s="4">
        <v>34837005</v>
      </c>
      <c r="Q82" s="4">
        <v>14949154</v>
      </c>
      <c r="R82" s="4">
        <v>11217</v>
      </c>
      <c r="S82" s="4">
        <v>215189</v>
      </c>
      <c r="T82" s="18">
        <f t="shared" si="4"/>
        <v>43.085801714256014</v>
      </c>
      <c r="U82" s="18">
        <f t="shared" si="5"/>
        <v>0.69973273093833166</v>
      </c>
      <c r="V82" s="18">
        <f>R82/S82</f>
        <v>5.2126270394862194E-2</v>
      </c>
      <c r="W82" s="18">
        <f t="shared" si="6"/>
        <v>7.5034346425222455E-4</v>
      </c>
      <c r="X82" s="46">
        <f t="shared" si="7"/>
        <v>2.2530358286928704E-4</v>
      </c>
    </row>
    <row r="83" spans="1:24" s="3" customFormat="1" ht="11.25" customHeight="1" x14ac:dyDescent="0.2">
      <c r="A83" s="2">
        <v>4259</v>
      </c>
      <c r="B83" s="4" t="s">
        <v>21</v>
      </c>
      <c r="C83" s="4" t="s">
        <v>9</v>
      </c>
      <c r="D83" s="4">
        <v>900456739</v>
      </c>
      <c r="E83" s="4" t="s">
        <v>49</v>
      </c>
      <c r="F83" s="4" t="s">
        <v>227</v>
      </c>
      <c r="G83" s="4" t="s">
        <v>74</v>
      </c>
      <c r="H83" s="4" t="s">
        <v>10</v>
      </c>
      <c r="I83" s="4" t="s">
        <v>228</v>
      </c>
      <c r="J83" s="4" t="s">
        <v>11</v>
      </c>
      <c r="K83" s="4" t="s">
        <v>11</v>
      </c>
      <c r="L83" s="4" t="s">
        <v>12</v>
      </c>
      <c r="M83" s="4">
        <v>35718590</v>
      </c>
      <c r="N83" s="4">
        <v>39836294</v>
      </c>
      <c r="O83" s="4">
        <v>31808223</v>
      </c>
      <c r="P83" s="4">
        <v>32801307</v>
      </c>
      <c r="Q83" s="4">
        <v>7034987</v>
      </c>
      <c r="R83" s="4">
        <v>28643</v>
      </c>
      <c r="S83" s="4"/>
      <c r="T83" s="18">
        <f t="shared" si="4"/>
        <v>1.122935726400057</v>
      </c>
      <c r="U83" s="18">
        <f t="shared" si="5"/>
        <v>0.82340257354260915</v>
      </c>
      <c r="V83" s="18"/>
      <c r="W83" s="18">
        <f t="shared" si="6"/>
        <v>4.0715071683856702E-3</v>
      </c>
      <c r="X83" s="46">
        <f t="shared" si="7"/>
        <v>7.1901768773972798E-4</v>
      </c>
    </row>
    <row r="84" spans="1:24" s="3" customFormat="1" ht="11.25" customHeight="1" x14ac:dyDescent="0.2">
      <c r="A84" s="2">
        <v>34717</v>
      </c>
      <c r="B84" s="4" t="s">
        <v>19</v>
      </c>
      <c r="C84" s="4" t="s">
        <v>9</v>
      </c>
      <c r="D84" s="4">
        <v>900562348</v>
      </c>
      <c r="E84" s="4" t="s">
        <v>49</v>
      </c>
      <c r="F84" s="4" t="s">
        <v>1036</v>
      </c>
      <c r="G84" s="4" t="s">
        <v>74</v>
      </c>
      <c r="H84" s="4" t="s">
        <v>10</v>
      </c>
      <c r="I84" s="4" t="s">
        <v>1037</v>
      </c>
      <c r="J84" s="4" t="s">
        <v>178</v>
      </c>
      <c r="K84" s="4" t="s">
        <v>179</v>
      </c>
      <c r="L84" s="4" t="s">
        <v>12</v>
      </c>
      <c r="M84" s="4">
        <v>3866512</v>
      </c>
      <c r="N84" s="4">
        <v>4347976</v>
      </c>
      <c r="O84" s="4">
        <v>97578</v>
      </c>
      <c r="P84" s="4">
        <v>2142175</v>
      </c>
      <c r="Q84" s="4">
        <v>2205801</v>
      </c>
      <c r="R84" s="4">
        <v>3722</v>
      </c>
      <c r="S84" s="4">
        <v>13971</v>
      </c>
      <c r="T84" s="18">
        <f t="shared" si="4"/>
        <v>39.624833466560084</v>
      </c>
      <c r="U84" s="18">
        <f t="shared" si="5"/>
        <v>0.49268326228111653</v>
      </c>
      <c r="V84" s="18">
        <f>R84/S84</f>
        <v>0.26640899005081953</v>
      </c>
      <c r="W84" s="18">
        <f t="shared" si="6"/>
        <v>1.6873688968315817E-3</v>
      </c>
      <c r="X84" s="46">
        <f t="shared" si="7"/>
        <v>8.5603048406890933E-4</v>
      </c>
    </row>
    <row r="85" spans="1:24" s="3" customFormat="1" ht="11.25" customHeight="1" x14ac:dyDescent="0.2">
      <c r="A85" s="2">
        <v>491</v>
      </c>
      <c r="B85" s="4" t="s">
        <v>19</v>
      </c>
      <c r="C85" s="4" t="s">
        <v>9</v>
      </c>
      <c r="D85" s="4">
        <v>800024238</v>
      </c>
      <c r="E85" s="4" t="s">
        <v>49</v>
      </c>
      <c r="F85" s="4" t="s">
        <v>313</v>
      </c>
      <c r="G85" s="4" t="s">
        <v>74</v>
      </c>
      <c r="H85" s="4" t="s">
        <v>10</v>
      </c>
      <c r="I85" s="4" t="s">
        <v>314</v>
      </c>
      <c r="J85" s="4" t="s">
        <v>11</v>
      </c>
      <c r="K85" s="4" t="s">
        <v>11</v>
      </c>
      <c r="L85" s="4" t="s">
        <v>12</v>
      </c>
      <c r="M85" s="4">
        <v>3760955</v>
      </c>
      <c r="N85" s="4">
        <v>4777155</v>
      </c>
      <c r="O85" s="4">
        <v>2615723</v>
      </c>
      <c r="P85" s="4">
        <v>2615723</v>
      </c>
      <c r="Q85" s="4">
        <v>2161432</v>
      </c>
      <c r="R85" s="4">
        <v>4389</v>
      </c>
      <c r="S85" s="4">
        <v>28351</v>
      </c>
      <c r="T85" s="18">
        <f t="shared" si="4"/>
        <v>1.4378261765485107</v>
      </c>
      <c r="U85" s="18">
        <f t="shared" si="5"/>
        <v>0.54754827925826144</v>
      </c>
      <c r="V85" s="18">
        <f>R85/S85</f>
        <v>0.15480935416740149</v>
      </c>
      <c r="W85" s="18">
        <f t="shared" si="6"/>
        <v>2.0305982330232918E-3</v>
      </c>
      <c r="X85" s="46">
        <f t="shared" si="7"/>
        <v>9.1874766466652226E-4</v>
      </c>
    </row>
    <row r="86" spans="1:24" s="3" customFormat="1" ht="11.25" customHeight="1" x14ac:dyDescent="0.2">
      <c r="A86" s="2">
        <v>25773</v>
      </c>
      <c r="B86" s="4" t="s">
        <v>19</v>
      </c>
      <c r="C86" s="4" t="s">
        <v>9</v>
      </c>
      <c r="D86" s="4">
        <v>900225517</v>
      </c>
      <c r="E86" s="4" t="s">
        <v>49</v>
      </c>
      <c r="F86" s="4" t="s">
        <v>852</v>
      </c>
      <c r="G86" s="4" t="s">
        <v>78</v>
      </c>
      <c r="H86" s="4" t="s">
        <v>10</v>
      </c>
      <c r="I86" s="4" t="s">
        <v>853</v>
      </c>
      <c r="J86" s="4" t="s">
        <v>178</v>
      </c>
      <c r="K86" s="4" t="s">
        <v>179</v>
      </c>
      <c r="L86" s="4" t="s">
        <v>12</v>
      </c>
      <c r="M86" s="4">
        <v>2986124</v>
      </c>
      <c r="N86" s="4">
        <v>3397278</v>
      </c>
      <c r="O86" s="4">
        <v>774590</v>
      </c>
      <c r="P86" s="4">
        <v>2018345</v>
      </c>
      <c r="Q86" s="4">
        <v>1378933</v>
      </c>
      <c r="R86" s="4">
        <v>5355</v>
      </c>
      <c r="S86" s="4">
        <v>308886</v>
      </c>
      <c r="T86" s="18">
        <f t="shared" si="4"/>
        <v>3.855102699492635</v>
      </c>
      <c r="U86" s="18">
        <f t="shared" si="5"/>
        <v>0.59410651704099571</v>
      </c>
      <c r="V86" s="18">
        <f>R86/S86</f>
        <v>1.7336493075115093E-2</v>
      </c>
      <c r="W86" s="18">
        <f t="shared" si="6"/>
        <v>3.8834374113898211E-3</v>
      </c>
      <c r="X86" s="46">
        <f t="shared" si="7"/>
        <v>1.5762619367623138E-3</v>
      </c>
    </row>
    <row r="87" spans="1:24" s="3" customFormat="1" ht="11.25" customHeight="1" x14ac:dyDescent="0.2">
      <c r="A87" s="2">
        <v>26461</v>
      </c>
      <c r="B87" s="4" t="s">
        <v>19</v>
      </c>
      <c r="C87" s="4" t="s">
        <v>9</v>
      </c>
      <c r="D87" s="4">
        <v>900254658</v>
      </c>
      <c r="E87" s="4" t="s">
        <v>49</v>
      </c>
      <c r="F87" s="4" t="s">
        <v>860</v>
      </c>
      <c r="G87" s="4" t="s">
        <v>74</v>
      </c>
      <c r="H87" s="4" t="s">
        <v>10</v>
      </c>
      <c r="I87" s="4" t="s">
        <v>861</v>
      </c>
      <c r="J87" s="4" t="s">
        <v>11</v>
      </c>
      <c r="K87" s="4" t="s">
        <v>11</v>
      </c>
      <c r="L87" s="4" t="s">
        <v>12</v>
      </c>
      <c r="M87" s="4">
        <v>18243885</v>
      </c>
      <c r="N87" s="4">
        <v>20000593</v>
      </c>
      <c r="O87" s="4">
        <v>3466556</v>
      </c>
      <c r="P87" s="4">
        <v>14099966</v>
      </c>
      <c r="Q87" s="4">
        <v>5900627</v>
      </c>
      <c r="R87" s="4">
        <v>37067</v>
      </c>
      <c r="S87" s="4">
        <v>572668</v>
      </c>
      <c r="T87" s="18">
        <f t="shared" si="4"/>
        <v>5.2628271402510158</v>
      </c>
      <c r="U87" s="18">
        <f t="shared" si="5"/>
        <v>0.70497739742016652</v>
      </c>
      <c r="V87" s="18">
        <f>R87/S87</f>
        <v>6.4726857446199187E-2</v>
      </c>
      <c r="W87" s="18">
        <f t="shared" si="6"/>
        <v>6.2818747905942877E-3</v>
      </c>
      <c r="X87" s="46">
        <f t="shared" si="7"/>
        <v>1.8532950498017734E-3</v>
      </c>
    </row>
    <row r="88" spans="1:24" s="3" customFormat="1" ht="11.25" customHeight="1" x14ac:dyDescent="0.2">
      <c r="A88" s="2">
        <v>17581</v>
      </c>
      <c r="B88" s="4" t="s">
        <v>19</v>
      </c>
      <c r="C88" s="4" t="s">
        <v>9</v>
      </c>
      <c r="D88" s="4">
        <v>890111918</v>
      </c>
      <c r="E88" s="4" t="s">
        <v>49</v>
      </c>
      <c r="F88" s="4" t="s">
        <v>703</v>
      </c>
      <c r="G88" s="4" t="s">
        <v>74</v>
      </c>
      <c r="H88" s="4" t="s">
        <v>683</v>
      </c>
      <c r="I88" s="4" t="s">
        <v>704</v>
      </c>
      <c r="J88" s="4" t="s">
        <v>17</v>
      </c>
      <c r="K88" s="4" t="s">
        <v>18</v>
      </c>
      <c r="L88" s="4" t="s">
        <v>12</v>
      </c>
      <c r="M88" s="4">
        <v>9355384</v>
      </c>
      <c r="N88" s="4">
        <v>13967808</v>
      </c>
      <c r="O88" s="4">
        <v>1484025</v>
      </c>
      <c r="P88" s="4">
        <v>11425578</v>
      </c>
      <c r="Q88" s="4">
        <v>2542230</v>
      </c>
      <c r="R88" s="4">
        <v>26086</v>
      </c>
      <c r="S88" s="4">
        <v>2726</v>
      </c>
      <c r="T88" s="18">
        <f t="shared" si="4"/>
        <v>6.3040609154158451</v>
      </c>
      <c r="U88" s="18">
        <f t="shared" si="5"/>
        <v>0.81799363221487575</v>
      </c>
      <c r="V88" s="18">
        <f>R88/S88</f>
        <v>9.5693323550990463</v>
      </c>
      <c r="W88" s="18">
        <f t="shared" si="6"/>
        <v>1.0261070005467641E-2</v>
      </c>
      <c r="X88" s="46">
        <f t="shared" si="7"/>
        <v>1.8675800812840498E-3</v>
      </c>
    </row>
    <row r="89" spans="1:24" s="3" customFormat="1" ht="11.25" customHeight="1" x14ac:dyDescent="0.2">
      <c r="A89" s="2">
        <v>29891</v>
      </c>
      <c r="B89" s="4" t="s">
        <v>19</v>
      </c>
      <c r="C89" s="4" t="s">
        <v>9</v>
      </c>
      <c r="D89" s="4">
        <v>900387617</v>
      </c>
      <c r="E89" s="4" t="s">
        <v>49</v>
      </c>
      <c r="F89" s="4" t="s">
        <v>943</v>
      </c>
      <c r="G89" s="4" t="s">
        <v>74</v>
      </c>
      <c r="H89" s="4" t="s">
        <v>10</v>
      </c>
      <c r="I89" s="4" t="s">
        <v>944</v>
      </c>
      <c r="J89" s="4" t="s">
        <v>465</v>
      </c>
      <c r="K89" s="4" t="s">
        <v>622</v>
      </c>
      <c r="L89" s="4" t="s">
        <v>12</v>
      </c>
      <c r="M89" s="4">
        <v>3760870</v>
      </c>
      <c r="N89" s="4">
        <v>4396287</v>
      </c>
      <c r="O89" s="4">
        <v>2057884</v>
      </c>
      <c r="P89" s="4">
        <v>1756543</v>
      </c>
      <c r="Q89" s="4">
        <v>2639744</v>
      </c>
      <c r="R89" s="4">
        <v>10788</v>
      </c>
      <c r="S89" s="4"/>
      <c r="T89" s="18">
        <f t="shared" si="4"/>
        <v>1.8275422715760461</v>
      </c>
      <c r="U89" s="18">
        <f t="shared" si="5"/>
        <v>0.3995514851509922</v>
      </c>
      <c r="V89" s="18"/>
      <c r="W89" s="18">
        <f t="shared" si="6"/>
        <v>4.0867599282354656E-3</v>
      </c>
      <c r="X89" s="46">
        <f t="shared" si="7"/>
        <v>2.4538889294534231E-3</v>
      </c>
    </row>
    <row r="90" spans="1:24" s="3" customFormat="1" ht="11.25" customHeight="1" x14ac:dyDescent="0.2">
      <c r="A90" s="2">
        <v>6099</v>
      </c>
      <c r="B90" s="4" t="s">
        <v>19</v>
      </c>
      <c r="C90" s="4" t="s">
        <v>9</v>
      </c>
      <c r="D90" s="4">
        <v>805006278</v>
      </c>
      <c r="E90" s="4" t="s">
        <v>49</v>
      </c>
      <c r="F90" s="4" t="s">
        <v>445</v>
      </c>
      <c r="G90" s="4" t="s">
        <v>74</v>
      </c>
      <c r="H90" s="4" t="s">
        <v>10</v>
      </c>
      <c r="I90" s="4" t="s">
        <v>446</v>
      </c>
      <c r="J90" s="4" t="s">
        <v>26</v>
      </c>
      <c r="K90" s="4" t="s">
        <v>27</v>
      </c>
      <c r="L90" s="4" t="s">
        <v>12</v>
      </c>
      <c r="M90" s="4">
        <v>13307732</v>
      </c>
      <c r="N90" s="4">
        <v>16634309</v>
      </c>
      <c r="O90" s="4">
        <v>2507307</v>
      </c>
      <c r="P90" s="4">
        <v>7675261</v>
      </c>
      <c r="Q90" s="4">
        <v>8959048</v>
      </c>
      <c r="R90" s="4">
        <v>40995</v>
      </c>
      <c r="S90" s="4"/>
      <c r="T90" s="18">
        <f t="shared" si="4"/>
        <v>5.3075798057437718</v>
      </c>
      <c r="U90" s="18">
        <f t="shared" si="5"/>
        <v>0.46141147191626658</v>
      </c>
      <c r="V90" s="18"/>
      <c r="W90" s="18">
        <f t="shared" si="6"/>
        <v>4.5758210024100772E-3</v>
      </c>
      <c r="X90" s="46">
        <f t="shared" si="7"/>
        <v>2.4644846984626773E-3</v>
      </c>
    </row>
    <row r="91" spans="1:24" s="3" customFormat="1" ht="11.25" customHeight="1" x14ac:dyDescent="0.2">
      <c r="A91" s="2">
        <v>6223</v>
      </c>
      <c r="B91" s="4" t="s">
        <v>19</v>
      </c>
      <c r="C91" s="4" t="s">
        <v>9</v>
      </c>
      <c r="D91" s="4">
        <v>805012376</v>
      </c>
      <c r="E91" s="4" t="s">
        <v>49</v>
      </c>
      <c r="F91" s="4" t="s">
        <v>449</v>
      </c>
      <c r="G91" s="4" t="s">
        <v>74</v>
      </c>
      <c r="H91" s="4" t="s">
        <v>10</v>
      </c>
      <c r="I91" s="4" t="s">
        <v>450</v>
      </c>
      <c r="J91" s="4" t="s">
        <v>178</v>
      </c>
      <c r="K91" s="4" t="s">
        <v>179</v>
      </c>
      <c r="L91" s="4" t="s">
        <v>12</v>
      </c>
      <c r="M91" s="4">
        <v>7731504</v>
      </c>
      <c r="N91" s="4">
        <v>11811842</v>
      </c>
      <c r="O91" s="4">
        <v>2515869</v>
      </c>
      <c r="P91" s="4">
        <v>5056420</v>
      </c>
      <c r="Q91" s="4">
        <v>6755422</v>
      </c>
      <c r="R91" s="4">
        <v>32679</v>
      </c>
      <c r="S91" s="4">
        <v>87436</v>
      </c>
      <c r="T91" s="18">
        <f t="shared" si="4"/>
        <v>3.0730948232996234</v>
      </c>
      <c r="U91" s="18">
        <f t="shared" si="5"/>
        <v>0.42808056524968757</v>
      </c>
      <c r="V91" s="18">
        <f>R91/S91</f>
        <v>0.37374765542797017</v>
      </c>
      <c r="W91" s="18">
        <f t="shared" si="6"/>
        <v>4.8374476087504233E-3</v>
      </c>
      <c r="X91" s="46">
        <f t="shared" si="7"/>
        <v>2.7666303020307927E-3</v>
      </c>
    </row>
    <row r="92" spans="1:24" s="3" customFormat="1" ht="11.25" customHeight="1" x14ac:dyDescent="0.2">
      <c r="A92" s="2">
        <v>23865</v>
      </c>
      <c r="B92" s="4" t="s">
        <v>19</v>
      </c>
      <c r="C92" s="4" t="s">
        <v>9</v>
      </c>
      <c r="D92" s="4">
        <v>900148010</v>
      </c>
      <c r="E92" s="4" t="s">
        <v>49</v>
      </c>
      <c r="F92" s="4" t="s">
        <v>818</v>
      </c>
      <c r="G92" s="4" t="s">
        <v>74</v>
      </c>
      <c r="H92" s="4" t="s">
        <v>10</v>
      </c>
      <c r="I92" s="4" t="s">
        <v>819</v>
      </c>
      <c r="J92" s="4" t="s">
        <v>23</v>
      </c>
      <c r="K92" s="4" t="s">
        <v>194</v>
      </c>
      <c r="L92" s="4" t="s">
        <v>12</v>
      </c>
      <c r="M92" s="4">
        <v>6987830</v>
      </c>
      <c r="N92" s="4">
        <v>6987830</v>
      </c>
      <c r="O92" s="4">
        <v>1484025</v>
      </c>
      <c r="P92" s="4">
        <v>22315792</v>
      </c>
      <c r="Q92" s="4">
        <v>-15327962</v>
      </c>
      <c r="R92" s="4">
        <v>24116</v>
      </c>
      <c r="S92" s="4">
        <v>2778293</v>
      </c>
      <c r="T92" s="18">
        <f t="shared" si="4"/>
        <v>4.7087009989723896</v>
      </c>
      <c r="U92" s="18">
        <f t="shared" si="5"/>
        <v>3.1935224526068895</v>
      </c>
      <c r="V92" s="18">
        <f>R92/S92</f>
        <v>8.6801500057769286E-3</v>
      </c>
      <c r="W92" s="18">
        <f t="shared" si="6"/>
        <v>-1.5733337543503826E-3</v>
      </c>
      <c r="X92" s="46">
        <f t="shared" si="7"/>
        <v>3.4511429156118567E-3</v>
      </c>
    </row>
    <row r="93" spans="1:24" s="3" customFormat="1" ht="11.25" customHeight="1" x14ac:dyDescent="0.2">
      <c r="A93" s="2">
        <v>14541</v>
      </c>
      <c r="B93" s="4" t="s">
        <v>19</v>
      </c>
      <c r="C93" s="4" t="s">
        <v>9</v>
      </c>
      <c r="D93" s="4">
        <v>860000368</v>
      </c>
      <c r="E93" s="4" t="s">
        <v>49</v>
      </c>
      <c r="F93" s="4" t="s">
        <v>636</v>
      </c>
      <c r="G93" s="4" t="s">
        <v>74</v>
      </c>
      <c r="H93" s="4" t="s">
        <v>75</v>
      </c>
      <c r="I93" s="4" t="s">
        <v>637</v>
      </c>
      <c r="J93" s="4" t="s">
        <v>11</v>
      </c>
      <c r="K93" s="4" t="s">
        <v>11</v>
      </c>
      <c r="L93" s="4" t="s">
        <v>12</v>
      </c>
      <c r="M93" s="4">
        <v>8279911</v>
      </c>
      <c r="N93" s="4">
        <v>43404236</v>
      </c>
      <c r="O93" s="4">
        <v>3466556</v>
      </c>
      <c r="P93" s="4">
        <v>37943962</v>
      </c>
      <c r="Q93" s="4">
        <v>5460274</v>
      </c>
      <c r="R93" s="4">
        <v>152933</v>
      </c>
      <c r="S93" s="4">
        <v>141789</v>
      </c>
      <c r="T93" s="18">
        <f t="shared" si="4"/>
        <v>2.3885121140405636</v>
      </c>
      <c r="U93" s="18">
        <f t="shared" si="5"/>
        <v>0.87419951361429327</v>
      </c>
      <c r="V93" s="18">
        <f>R93/S93</f>
        <v>1.0785956597479354</v>
      </c>
      <c r="W93" s="18">
        <f t="shared" si="6"/>
        <v>2.8008301414910682E-2</v>
      </c>
      <c r="X93" s="46">
        <f t="shared" si="7"/>
        <v>3.5234579408332405E-3</v>
      </c>
    </row>
    <row r="94" spans="1:24" s="3" customFormat="1" ht="11.25" customHeight="1" x14ac:dyDescent="0.2">
      <c r="A94" s="2">
        <v>2579</v>
      </c>
      <c r="B94" s="4" t="s">
        <v>21</v>
      </c>
      <c r="C94" s="4" t="s">
        <v>9</v>
      </c>
      <c r="D94" s="4">
        <v>890302311</v>
      </c>
      <c r="E94" s="4" t="s">
        <v>49</v>
      </c>
      <c r="F94" s="4" t="s">
        <v>176</v>
      </c>
      <c r="G94" s="4" t="s">
        <v>78</v>
      </c>
      <c r="H94" s="4" t="s">
        <v>10</v>
      </c>
      <c r="I94" s="4" t="s">
        <v>177</v>
      </c>
      <c r="J94" s="4" t="s">
        <v>178</v>
      </c>
      <c r="K94" s="4" t="s">
        <v>179</v>
      </c>
      <c r="L94" s="4" t="s">
        <v>12</v>
      </c>
      <c r="M94" s="4">
        <v>20227298</v>
      </c>
      <c r="N94" s="4">
        <v>29835457</v>
      </c>
      <c r="O94" s="4">
        <v>1706648</v>
      </c>
      <c r="P94" s="4">
        <v>15477727</v>
      </c>
      <c r="Q94" s="4">
        <v>14357730</v>
      </c>
      <c r="R94" s="4">
        <v>114830</v>
      </c>
      <c r="S94" s="4">
        <v>184463</v>
      </c>
      <c r="T94" s="18">
        <f t="shared" si="4"/>
        <v>11.852062053803714</v>
      </c>
      <c r="U94" s="18">
        <f t="shared" si="5"/>
        <v>0.51876956334203295</v>
      </c>
      <c r="V94" s="18">
        <f>R94/S94</f>
        <v>0.62250966318448686</v>
      </c>
      <c r="W94" s="18">
        <f t="shared" si="6"/>
        <v>7.9977823792479735E-3</v>
      </c>
      <c r="X94" s="46">
        <f t="shared" si="7"/>
        <v>3.8487763066608967E-3</v>
      </c>
    </row>
    <row r="95" spans="1:24" s="3" customFormat="1" ht="11.25" customHeight="1" x14ac:dyDescent="0.2">
      <c r="A95" s="2">
        <v>4655</v>
      </c>
      <c r="B95" s="4" t="s">
        <v>19</v>
      </c>
      <c r="C95" s="4" t="s">
        <v>9</v>
      </c>
      <c r="D95" s="4">
        <v>800247023</v>
      </c>
      <c r="E95" s="4" t="s">
        <v>49</v>
      </c>
      <c r="F95" s="4" t="s">
        <v>416</v>
      </c>
      <c r="G95" s="4" t="s">
        <v>74</v>
      </c>
      <c r="H95" s="4" t="s">
        <v>14</v>
      </c>
      <c r="I95" s="4" t="s">
        <v>417</v>
      </c>
      <c r="J95" s="4" t="s">
        <v>11</v>
      </c>
      <c r="K95" s="4" t="s">
        <v>11</v>
      </c>
      <c r="L95" s="4" t="s">
        <v>12</v>
      </c>
      <c r="M95" s="4">
        <v>2183209</v>
      </c>
      <c r="N95" s="4">
        <v>4349111</v>
      </c>
      <c r="O95" s="4">
        <v>20826</v>
      </c>
      <c r="P95" s="4">
        <v>22697</v>
      </c>
      <c r="Q95" s="4">
        <v>4326414</v>
      </c>
      <c r="R95" s="4">
        <v>23249</v>
      </c>
      <c r="S95" s="4">
        <v>4400</v>
      </c>
      <c r="T95" s="18">
        <f t="shared" si="4"/>
        <v>104.83093248823586</v>
      </c>
      <c r="U95" s="18">
        <f t="shared" si="5"/>
        <v>5.2187676975823331E-3</v>
      </c>
      <c r="V95" s="18">
        <f>R95/S95</f>
        <v>5.2838636363636367</v>
      </c>
      <c r="W95" s="18">
        <f t="shared" si="6"/>
        <v>5.3737344599938891E-3</v>
      </c>
      <c r="X95" s="46">
        <f t="shared" si="7"/>
        <v>5.3456901881786872E-3</v>
      </c>
    </row>
    <row r="96" spans="1:24" s="3" customFormat="1" ht="11.25" customHeight="1" x14ac:dyDescent="0.2">
      <c r="A96" s="2">
        <v>15375</v>
      </c>
      <c r="B96" s="4" t="s">
        <v>19</v>
      </c>
      <c r="C96" s="4" t="s">
        <v>9</v>
      </c>
      <c r="D96" s="4">
        <v>860042811</v>
      </c>
      <c r="E96" s="4" t="s">
        <v>49</v>
      </c>
      <c r="F96" s="4" t="s">
        <v>658</v>
      </c>
      <c r="G96" s="4" t="s">
        <v>74</v>
      </c>
      <c r="H96" s="4" t="s">
        <v>10</v>
      </c>
      <c r="I96" s="4" t="s">
        <v>659</v>
      </c>
      <c r="J96" s="4" t="s">
        <v>11</v>
      </c>
      <c r="K96" s="4" t="s">
        <v>11</v>
      </c>
      <c r="L96" s="4" t="s">
        <v>12</v>
      </c>
      <c r="M96" s="4">
        <v>1199973</v>
      </c>
      <c r="N96" s="4">
        <v>6864023</v>
      </c>
      <c r="O96" s="4">
        <v>2057884</v>
      </c>
      <c r="P96" s="4">
        <v>123366</v>
      </c>
      <c r="Q96" s="4">
        <v>6740657</v>
      </c>
      <c r="R96" s="4">
        <v>38544</v>
      </c>
      <c r="S96" s="4"/>
      <c r="T96" s="18">
        <f t="shared" si="4"/>
        <v>0.58311012671268159</v>
      </c>
      <c r="U96" s="18">
        <f t="shared" si="5"/>
        <v>1.7972841874218663E-2</v>
      </c>
      <c r="V96" s="18"/>
      <c r="W96" s="18">
        <f t="shared" si="6"/>
        <v>5.7181369709213802E-3</v>
      </c>
      <c r="X96" s="46">
        <f t="shared" si="7"/>
        <v>5.6153657993278866E-3</v>
      </c>
    </row>
    <row r="97" spans="1:24" s="3" customFormat="1" ht="11.25" customHeight="1" x14ac:dyDescent="0.2">
      <c r="A97" s="2">
        <v>155</v>
      </c>
      <c r="B97" s="4" t="s">
        <v>21</v>
      </c>
      <c r="C97" s="4" t="s">
        <v>9</v>
      </c>
      <c r="D97" s="4">
        <v>800051319</v>
      </c>
      <c r="E97" s="4" t="s">
        <v>49</v>
      </c>
      <c r="F97" s="4" t="s">
        <v>80</v>
      </c>
      <c r="G97" s="4" t="s">
        <v>74</v>
      </c>
      <c r="H97" s="4" t="s">
        <v>10</v>
      </c>
      <c r="I97" s="4" t="s">
        <v>81</v>
      </c>
      <c r="J97" s="4" t="s">
        <v>13</v>
      </c>
      <c r="K97" s="4" t="s">
        <v>22</v>
      </c>
      <c r="L97" s="4" t="s">
        <v>12</v>
      </c>
      <c r="M97" s="4">
        <v>38103064</v>
      </c>
      <c r="N97" s="4">
        <v>57894848</v>
      </c>
      <c r="O97" s="4">
        <v>11608524</v>
      </c>
      <c r="P97" s="4">
        <v>23290496</v>
      </c>
      <c r="Q97" s="4">
        <v>34604352</v>
      </c>
      <c r="R97" s="4">
        <v>336028</v>
      </c>
      <c r="S97" s="4">
        <v>1153434</v>
      </c>
      <c r="T97" s="18">
        <f t="shared" si="4"/>
        <v>3.2823349462860221</v>
      </c>
      <c r="U97" s="18">
        <f t="shared" si="5"/>
        <v>0.40228961305848837</v>
      </c>
      <c r="V97" s="18">
        <f>R97/S97</f>
        <v>0.29132832914583756</v>
      </c>
      <c r="W97" s="18">
        <f t="shared" si="6"/>
        <v>9.7105705085880536E-3</v>
      </c>
      <c r="X97" s="46">
        <f t="shared" si="7"/>
        <v>5.804108856110996E-3</v>
      </c>
    </row>
    <row r="98" spans="1:24" s="3" customFormat="1" ht="11.25" customHeight="1" x14ac:dyDescent="0.2">
      <c r="A98" s="2">
        <v>1949</v>
      </c>
      <c r="B98" s="4" t="s">
        <v>21</v>
      </c>
      <c r="C98" s="4" t="s">
        <v>9</v>
      </c>
      <c r="D98" s="4">
        <v>860002576</v>
      </c>
      <c r="E98" s="4" t="s">
        <v>49</v>
      </c>
      <c r="F98" s="4" t="s">
        <v>141</v>
      </c>
      <c r="G98" s="4" t="s">
        <v>74</v>
      </c>
      <c r="H98" s="4" t="s">
        <v>75</v>
      </c>
      <c r="I98" s="4" t="s">
        <v>142</v>
      </c>
      <c r="J98" s="4" t="s">
        <v>11</v>
      </c>
      <c r="K98" s="4" t="s">
        <v>11</v>
      </c>
      <c r="L98" s="4" t="s">
        <v>12</v>
      </c>
      <c r="M98" s="4">
        <v>620173382</v>
      </c>
      <c r="N98" s="4">
        <v>728894335</v>
      </c>
      <c r="O98" s="4">
        <v>441941155</v>
      </c>
      <c r="P98" s="4">
        <v>463176872</v>
      </c>
      <c r="Q98" s="4">
        <v>265717463</v>
      </c>
      <c r="R98" s="4">
        <v>4477766</v>
      </c>
      <c r="S98" s="4">
        <v>6436639</v>
      </c>
      <c r="T98" s="18">
        <f t="shared" si="4"/>
        <v>1.4032940245178116</v>
      </c>
      <c r="U98" s="18">
        <f t="shared" si="5"/>
        <v>0.63545132642579805</v>
      </c>
      <c r="V98" s="18">
        <f>R98/S98</f>
        <v>0.69566834492349194</v>
      </c>
      <c r="W98" s="18">
        <f t="shared" si="6"/>
        <v>1.6851606023349695E-2</v>
      </c>
      <c r="X98" s="46">
        <f t="shared" si="7"/>
        <v>6.143230623407164E-3</v>
      </c>
    </row>
    <row r="99" spans="1:24" s="3" customFormat="1" ht="11.25" customHeight="1" x14ac:dyDescent="0.2">
      <c r="A99" s="2">
        <v>10905</v>
      </c>
      <c r="B99" s="4" t="s">
        <v>19</v>
      </c>
      <c r="C99" s="4" t="s">
        <v>9</v>
      </c>
      <c r="D99" s="4">
        <v>830051298</v>
      </c>
      <c r="E99" s="4" t="s">
        <v>49</v>
      </c>
      <c r="F99" s="4" t="s">
        <v>542</v>
      </c>
      <c r="G99" s="4" t="s">
        <v>74</v>
      </c>
      <c r="H99" s="4" t="s">
        <v>10</v>
      </c>
      <c r="I99" s="4" t="s">
        <v>543</v>
      </c>
      <c r="J99" s="4" t="s">
        <v>11</v>
      </c>
      <c r="K99" s="4" t="s">
        <v>11</v>
      </c>
      <c r="L99" s="4" t="s">
        <v>12</v>
      </c>
      <c r="M99" s="4">
        <v>19334351</v>
      </c>
      <c r="N99" s="4">
        <v>20274372</v>
      </c>
      <c r="O99" s="4">
        <v>4336768</v>
      </c>
      <c r="P99" s="4">
        <v>10131637</v>
      </c>
      <c r="Q99" s="4">
        <v>10142735</v>
      </c>
      <c r="R99" s="4">
        <v>141191</v>
      </c>
      <c r="S99" s="4">
        <v>872396</v>
      </c>
      <c r="T99" s="18">
        <f t="shared" si="4"/>
        <v>4.4582396383666358</v>
      </c>
      <c r="U99" s="18">
        <f t="shared" si="5"/>
        <v>0.49972630471612139</v>
      </c>
      <c r="V99" s="18">
        <f>R99/S99</f>
        <v>0.16184278699122875</v>
      </c>
      <c r="W99" s="18">
        <f t="shared" si="6"/>
        <v>1.3920407069690768E-2</v>
      </c>
      <c r="X99" s="46">
        <f t="shared" si="7"/>
        <v>6.964013484610029E-3</v>
      </c>
    </row>
    <row r="100" spans="1:24" s="3" customFormat="1" ht="11.25" customHeight="1" x14ac:dyDescent="0.2">
      <c r="A100" s="2">
        <v>22049</v>
      </c>
      <c r="B100" s="4" t="s">
        <v>19</v>
      </c>
      <c r="C100" s="4" t="s">
        <v>9</v>
      </c>
      <c r="D100" s="4">
        <v>900075980</v>
      </c>
      <c r="E100" s="4" t="s">
        <v>49</v>
      </c>
      <c r="F100" s="4" t="s">
        <v>773</v>
      </c>
      <c r="G100" s="4" t="s">
        <v>74</v>
      </c>
      <c r="H100" s="4" t="s">
        <v>10</v>
      </c>
      <c r="I100" s="4" t="s">
        <v>774</v>
      </c>
      <c r="J100" s="4" t="s">
        <v>11</v>
      </c>
      <c r="K100" s="4" t="s">
        <v>11</v>
      </c>
      <c r="L100" s="4" t="s">
        <v>12</v>
      </c>
      <c r="M100" s="4">
        <v>12097821</v>
      </c>
      <c r="N100" s="4">
        <v>12247420</v>
      </c>
      <c r="O100" s="4">
        <v>2057884</v>
      </c>
      <c r="P100" s="4">
        <v>7918719</v>
      </c>
      <c r="Q100" s="4">
        <v>4328701</v>
      </c>
      <c r="R100" s="4">
        <v>87522</v>
      </c>
      <c r="S100" s="4"/>
      <c r="T100" s="18">
        <f t="shared" si="4"/>
        <v>5.8787672191435476</v>
      </c>
      <c r="U100" s="18">
        <f t="shared" si="5"/>
        <v>0.64656221473583819</v>
      </c>
      <c r="V100" s="18"/>
      <c r="W100" s="18">
        <f t="shared" si="6"/>
        <v>2.0218998725021663E-2</v>
      </c>
      <c r="X100" s="46">
        <f t="shared" si="7"/>
        <v>7.1461581296305672E-3</v>
      </c>
    </row>
    <row r="101" spans="1:24" s="3" customFormat="1" ht="11.25" customHeight="1" x14ac:dyDescent="0.2">
      <c r="A101" s="2">
        <v>5357</v>
      </c>
      <c r="B101" s="4" t="s">
        <v>19</v>
      </c>
      <c r="C101" s="4" t="s">
        <v>9</v>
      </c>
      <c r="D101" s="4">
        <v>802015544</v>
      </c>
      <c r="E101" s="4" t="s">
        <v>49</v>
      </c>
      <c r="F101" s="4" t="s">
        <v>425</v>
      </c>
      <c r="G101" s="4" t="s">
        <v>78</v>
      </c>
      <c r="H101" s="4" t="s">
        <v>10</v>
      </c>
      <c r="I101" s="4" t="s">
        <v>426</v>
      </c>
      <c r="J101" s="4" t="s">
        <v>17</v>
      </c>
      <c r="K101" s="4" t="s">
        <v>18</v>
      </c>
      <c r="L101" s="4" t="s">
        <v>12</v>
      </c>
      <c r="M101" s="4">
        <v>4329693</v>
      </c>
      <c r="N101" s="4">
        <v>6302224</v>
      </c>
      <c r="O101" s="4">
        <v>1914645</v>
      </c>
      <c r="P101" s="4">
        <v>5813517</v>
      </c>
      <c r="Q101" s="4">
        <v>488707</v>
      </c>
      <c r="R101" s="4">
        <v>45698</v>
      </c>
      <c r="S101" s="4">
        <v>73154</v>
      </c>
      <c r="T101" s="18">
        <f t="shared" si="4"/>
        <v>2.2613554993223288</v>
      </c>
      <c r="U101" s="18">
        <f t="shared" si="5"/>
        <v>0.92245483499158387</v>
      </c>
      <c r="V101" s="18">
        <f t="shared" ref="V101:V106" si="8">R101/S101</f>
        <v>0.62468217732454823</v>
      </c>
      <c r="W101" s="18">
        <f t="shared" si="6"/>
        <v>9.3507971033768705E-2</v>
      </c>
      <c r="X101" s="46">
        <f t="shared" si="7"/>
        <v>7.2510910434157843E-3</v>
      </c>
    </row>
    <row r="102" spans="1:24" s="3" customFormat="1" ht="11.25" customHeight="1" x14ac:dyDescent="0.2">
      <c r="A102" s="2">
        <v>15693</v>
      </c>
      <c r="B102" s="4" t="s">
        <v>19</v>
      </c>
      <c r="C102" s="4" t="s">
        <v>9</v>
      </c>
      <c r="D102" s="4">
        <v>860055371</v>
      </c>
      <c r="E102" s="4" t="s">
        <v>49</v>
      </c>
      <c r="F102" s="4" t="s">
        <v>666</v>
      </c>
      <c r="G102" s="4" t="s">
        <v>74</v>
      </c>
      <c r="H102" s="4" t="s">
        <v>10</v>
      </c>
      <c r="I102" s="4" t="s">
        <v>667</v>
      </c>
      <c r="J102" s="4" t="s">
        <v>11</v>
      </c>
      <c r="K102" s="4" t="s">
        <v>11</v>
      </c>
      <c r="L102" s="4" t="s">
        <v>12</v>
      </c>
      <c r="M102" s="4">
        <v>6917565</v>
      </c>
      <c r="N102" s="4">
        <v>14589354</v>
      </c>
      <c r="O102" s="4">
        <v>1730981</v>
      </c>
      <c r="P102" s="4">
        <v>5141649</v>
      </c>
      <c r="Q102" s="4">
        <v>9447705</v>
      </c>
      <c r="R102" s="4">
        <v>110688</v>
      </c>
      <c r="S102" s="4">
        <v>751705</v>
      </c>
      <c r="T102" s="18">
        <f t="shared" si="4"/>
        <v>3.9963263606013006</v>
      </c>
      <c r="U102" s="18">
        <f t="shared" si="5"/>
        <v>0.35242472010755238</v>
      </c>
      <c r="V102" s="18">
        <f t="shared" si="8"/>
        <v>0.14724925336401912</v>
      </c>
      <c r="W102" s="18">
        <f t="shared" si="6"/>
        <v>1.1715861153581742E-2</v>
      </c>
      <c r="X102" s="46">
        <f t="shared" si="7"/>
        <v>7.5869020657117515E-3</v>
      </c>
    </row>
    <row r="103" spans="1:24" s="3" customFormat="1" ht="11.25" customHeight="1" x14ac:dyDescent="0.2">
      <c r="A103" s="2">
        <v>5045</v>
      </c>
      <c r="B103" s="4" t="s">
        <v>21</v>
      </c>
      <c r="C103" s="4" t="s">
        <v>9</v>
      </c>
      <c r="D103" s="4">
        <v>900839128</v>
      </c>
      <c r="E103" s="4" t="s">
        <v>49</v>
      </c>
      <c r="F103" s="4" t="s">
        <v>252</v>
      </c>
      <c r="G103" s="4" t="s">
        <v>74</v>
      </c>
      <c r="H103" s="4" t="s">
        <v>10</v>
      </c>
      <c r="I103" s="4" t="s">
        <v>253</v>
      </c>
      <c r="J103" s="4" t="s">
        <v>11</v>
      </c>
      <c r="K103" s="4" t="s">
        <v>11</v>
      </c>
      <c r="L103" s="4" t="s">
        <v>12</v>
      </c>
      <c r="M103" s="4">
        <v>41181167</v>
      </c>
      <c r="N103" s="4">
        <v>50713028</v>
      </c>
      <c r="O103" s="4">
        <v>28060239</v>
      </c>
      <c r="P103" s="4">
        <v>35291533</v>
      </c>
      <c r="Q103" s="4">
        <v>15421495</v>
      </c>
      <c r="R103" s="4">
        <v>424763</v>
      </c>
      <c r="S103" s="4">
        <v>558823</v>
      </c>
      <c r="T103" s="18">
        <f t="shared" si="4"/>
        <v>1.4675985831767149</v>
      </c>
      <c r="U103" s="18">
        <f t="shared" si="5"/>
        <v>0.69590664158330284</v>
      </c>
      <c r="V103" s="18">
        <f t="shared" si="8"/>
        <v>0.76010293062382905</v>
      </c>
      <c r="W103" s="18">
        <f t="shared" si="6"/>
        <v>2.7543568246788008E-2</v>
      </c>
      <c r="X103" s="46">
        <f t="shared" si="7"/>
        <v>8.3758161709452644E-3</v>
      </c>
    </row>
    <row r="104" spans="1:24" s="3" customFormat="1" ht="11.25" customHeight="1" x14ac:dyDescent="0.2">
      <c r="A104" s="2">
        <v>16919</v>
      </c>
      <c r="B104" s="4" t="s">
        <v>19</v>
      </c>
      <c r="C104" s="4" t="s">
        <v>9</v>
      </c>
      <c r="D104" s="4">
        <v>860518299</v>
      </c>
      <c r="E104" s="4" t="s">
        <v>49</v>
      </c>
      <c r="F104" s="4" t="s">
        <v>689</v>
      </c>
      <c r="G104" s="4" t="s">
        <v>74</v>
      </c>
      <c r="H104" s="4" t="s">
        <v>683</v>
      </c>
      <c r="I104" s="4" t="s">
        <v>690</v>
      </c>
      <c r="J104" s="4" t="s">
        <v>23</v>
      </c>
      <c r="K104" s="4" t="s">
        <v>136</v>
      </c>
      <c r="L104" s="4" t="s">
        <v>12</v>
      </c>
      <c r="M104" s="4">
        <v>29322170</v>
      </c>
      <c r="N104" s="4">
        <v>34549622</v>
      </c>
      <c r="O104" s="4">
        <v>2057884</v>
      </c>
      <c r="P104" s="4">
        <v>28000970</v>
      </c>
      <c r="Q104" s="4">
        <v>6548652</v>
      </c>
      <c r="R104" s="4">
        <v>291265</v>
      </c>
      <c r="S104" s="4">
        <v>2379787</v>
      </c>
      <c r="T104" s="18">
        <f t="shared" si="4"/>
        <v>14.248699149223183</v>
      </c>
      <c r="U104" s="18">
        <f t="shared" si="5"/>
        <v>0.81045662380908245</v>
      </c>
      <c r="V104" s="18">
        <f t="shared" si="8"/>
        <v>0.12239120559949272</v>
      </c>
      <c r="W104" s="18">
        <f t="shared" si="6"/>
        <v>4.4477092384814461E-2</v>
      </c>
      <c r="X104" s="46">
        <f t="shared" si="7"/>
        <v>8.4303382537730797E-3</v>
      </c>
    </row>
    <row r="105" spans="1:24" s="3" customFormat="1" ht="11.25" customHeight="1" x14ac:dyDescent="0.2">
      <c r="A105" s="2">
        <v>14629</v>
      </c>
      <c r="B105" s="4" t="s">
        <v>19</v>
      </c>
      <c r="C105" s="4" t="s">
        <v>9</v>
      </c>
      <c r="D105" s="4">
        <v>860002079</v>
      </c>
      <c r="E105" s="4" t="s">
        <v>49</v>
      </c>
      <c r="F105" s="4" t="s">
        <v>642</v>
      </c>
      <c r="G105" s="4" t="s">
        <v>74</v>
      </c>
      <c r="H105" s="4" t="s">
        <v>10</v>
      </c>
      <c r="I105" s="4" t="s">
        <v>643</v>
      </c>
      <c r="J105" s="4" t="s">
        <v>11</v>
      </c>
      <c r="K105" s="4" t="s">
        <v>11</v>
      </c>
      <c r="L105" s="4" t="s">
        <v>12</v>
      </c>
      <c r="M105" s="4">
        <v>5689886</v>
      </c>
      <c r="N105" s="4">
        <v>7793697</v>
      </c>
      <c r="O105" s="4">
        <v>97578</v>
      </c>
      <c r="P105" s="4">
        <v>705867</v>
      </c>
      <c r="Q105" s="4">
        <v>7087830</v>
      </c>
      <c r="R105" s="4">
        <v>69123</v>
      </c>
      <c r="S105" s="4">
        <v>26573</v>
      </c>
      <c r="T105" s="18">
        <f t="shared" si="4"/>
        <v>58.311156203242533</v>
      </c>
      <c r="U105" s="18">
        <f t="shared" si="5"/>
        <v>9.0568955913990501E-2</v>
      </c>
      <c r="V105" s="18">
        <f t="shared" si="8"/>
        <v>2.6012493884770254</v>
      </c>
      <c r="W105" s="18">
        <f t="shared" si="6"/>
        <v>9.7523501551250516E-3</v>
      </c>
      <c r="X105" s="46">
        <f t="shared" si="7"/>
        <v>8.869089983867734E-3</v>
      </c>
    </row>
    <row r="106" spans="1:24" s="3" customFormat="1" ht="11.25" customHeight="1" x14ac:dyDescent="0.2">
      <c r="A106" s="2">
        <v>33241</v>
      </c>
      <c r="B106" s="4" t="s">
        <v>19</v>
      </c>
      <c r="C106" s="4" t="s">
        <v>9</v>
      </c>
      <c r="D106" s="4">
        <v>900495589</v>
      </c>
      <c r="E106" s="4" t="s">
        <v>49</v>
      </c>
      <c r="F106" s="4" t="s">
        <v>1004</v>
      </c>
      <c r="G106" s="4" t="s">
        <v>74</v>
      </c>
      <c r="H106" s="4" t="s">
        <v>10</v>
      </c>
      <c r="I106" s="4" t="s">
        <v>1005</v>
      </c>
      <c r="J106" s="4" t="s">
        <v>11</v>
      </c>
      <c r="K106" s="4" t="s">
        <v>11</v>
      </c>
      <c r="L106" s="4" t="s">
        <v>12</v>
      </c>
      <c r="M106" s="4">
        <v>7234515</v>
      </c>
      <c r="N106" s="4">
        <v>7544560</v>
      </c>
      <c r="O106" s="4">
        <v>731046</v>
      </c>
      <c r="P106" s="4">
        <v>6699562</v>
      </c>
      <c r="Q106" s="4">
        <v>844998</v>
      </c>
      <c r="R106" s="4">
        <v>67868</v>
      </c>
      <c r="S106" s="4">
        <v>816266</v>
      </c>
      <c r="T106" s="18">
        <f t="shared" si="4"/>
        <v>9.8961146083830567</v>
      </c>
      <c r="U106" s="18">
        <f t="shared" si="5"/>
        <v>0.88799903506632594</v>
      </c>
      <c r="V106" s="18">
        <f t="shared" si="8"/>
        <v>8.3144465162091771E-2</v>
      </c>
      <c r="W106" s="18">
        <f t="shared" si="6"/>
        <v>8.0317349863549978E-2</v>
      </c>
      <c r="X106" s="46">
        <f t="shared" si="7"/>
        <v>8.9956206856330913E-3</v>
      </c>
    </row>
    <row r="107" spans="1:24" s="3" customFormat="1" ht="11.25" customHeight="1" x14ac:dyDescent="0.2">
      <c r="A107" s="2">
        <v>13273</v>
      </c>
      <c r="B107" s="4" t="s">
        <v>19</v>
      </c>
      <c r="C107" s="4" t="s">
        <v>9</v>
      </c>
      <c r="D107" s="4">
        <v>830132755</v>
      </c>
      <c r="E107" s="4" t="s">
        <v>49</v>
      </c>
      <c r="F107" s="4" t="s">
        <v>608</v>
      </c>
      <c r="G107" s="4" t="s">
        <v>74</v>
      </c>
      <c r="H107" s="4" t="s">
        <v>75</v>
      </c>
      <c r="I107" s="4" t="s">
        <v>609</v>
      </c>
      <c r="J107" s="4" t="s">
        <v>11</v>
      </c>
      <c r="K107" s="4" t="s">
        <v>11</v>
      </c>
      <c r="L107" s="4" t="s">
        <v>12</v>
      </c>
      <c r="M107" s="4">
        <v>4551693</v>
      </c>
      <c r="N107" s="4">
        <v>4558599</v>
      </c>
      <c r="O107" s="4">
        <v>2057884</v>
      </c>
      <c r="P107" s="4">
        <v>3915978</v>
      </c>
      <c r="Q107" s="4">
        <v>642621</v>
      </c>
      <c r="R107" s="4">
        <v>45815</v>
      </c>
      <c r="S107" s="4"/>
      <c r="T107" s="18">
        <f t="shared" si="4"/>
        <v>2.2118316678685486</v>
      </c>
      <c r="U107" s="18">
        <f t="shared" si="5"/>
        <v>0.85903103124446789</v>
      </c>
      <c r="V107" s="18"/>
      <c r="W107" s="18">
        <f t="shared" si="6"/>
        <v>7.1293966428112365E-2</v>
      </c>
      <c r="X107" s="46">
        <f t="shared" si="7"/>
        <v>1.005023692586253E-2</v>
      </c>
    </row>
    <row r="108" spans="1:24" s="3" customFormat="1" ht="11.25" customHeight="1" x14ac:dyDescent="0.2">
      <c r="A108" s="2">
        <v>11779</v>
      </c>
      <c r="B108" s="4" t="s">
        <v>19</v>
      </c>
      <c r="C108" s="4" t="s">
        <v>9</v>
      </c>
      <c r="D108" s="4">
        <v>830080022</v>
      </c>
      <c r="E108" s="4" t="s">
        <v>49</v>
      </c>
      <c r="F108" s="4" t="s">
        <v>574</v>
      </c>
      <c r="G108" s="4" t="s">
        <v>74</v>
      </c>
      <c r="H108" s="4" t="s">
        <v>10</v>
      </c>
      <c r="I108" s="4" t="s">
        <v>575</v>
      </c>
      <c r="J108" s="4" t="s">
        <v>11</v>
      </c>
      <c r="K108" s="4" t="s">
        <v>11</v>
      </c>
      <c r="L108" s="4" t="s">
        <v>12</v>
      </c>
      <c r="M108" s="4">
        <v>1467900</v>
      </c>
      <c r="N108" s="4">
        <v>3522800</v>
      </c>
      <c r="O108" s="4">
        <v>3466556</v>
      </c>
      <c r="P108" s="4">
        <v>2332837</v>
      </c>
      <c r="Q108" s="4">
        <v>1189963</v>
      </c>
      <c r="R108" s="4">
        <v>37456</v>
      </c>
      <c r="S108" s="4"/>
      <c r="T108" s="18">
        <f t="shared" si="4"/>
        <v>0.42344621001362737</v>
      </c>
      <c r="U108" s="18">
        <f t="shared" si="5"/>
        <v>0.66221102532076759</v>
      </c>
      <c r="V108" s="18"/>
      <c r="W108" s="18">
        <f t="shared" si="6"/>
        <v>3.1476608936580379E-2</v>
      </c>
      <c r="X108" s="46">
        <f t="shared" si="7"/>
        <v>1.0632451459066652E-2</v>
      </c>
    </row>
    <row r="109" spans="1:24" s="3" customFormat="1" ht="11.25" customHeight="1" x14ac:dyDescent="0.2">
      <c r="A109" s="2">
        <v>10159</v>
      </c>
      <c r="B109" s="4" t="s">
        <v>19</v>
      </c>
      <c r="C109" s="4" t="s">
        <v>9</v>
      </c>
      <c r="D109" s="4">
        <v>830023819</v>
      </c>
      <c r="E109" s="4" t="s">
        <v>49</v>
      </c>
      <c r="F109" s="4" t="s">
        <v>524</v>
      </c>
      <c r="G109" s="4" t="s">
        <v>74</v>
      </c>
      <c r="H109" s="4" t="s">
        <v>10</v>
      </c>
      <c r="I109" s="4" t="s">
        <v>525</v>
      </c>
      <c r="J109" s="4" t="s">
        <v>11</v>
      </c>
      <c r="K109" s="4" t="s">
        <v>11</v>
      </c>
      <c r="L109" s="4" t="s">
        <v>12</v>
      </c>
      <c r="M109" s="4">
        <v>9173793</v>
      </c>
      <c r="N109" s="4">
        <v>12463152</v>
      </c>
      <c r="O109" s="4">
        <v>516186</v>
      </c>
      <c r="P109" s="4">
        <v>4025245</v>
      </c>
      <c r="Q109" s="4">
        <v>8437907</v>
      </c>
      <c r="R109" s="4">
        <v>152616</v>
      </c>
      <c r="S109" s="4"/>
      <c r="T109" s="18">
        <f t="shared" si="4"/>
        <v>17.772262324045982</v>
      </c>
      <c r="U109" s="18">
        <f t="shared" si="5"/>
        <v>0.32297166880416767</v>
      </c>
      <c r="V109" s="18"/>
      <c r="W109" s="18">
        <f t="shared" si="6"/>
        <v>1.8086949761356698E-2</v>
      </c>
      <c r="X109" s="46">
        <f t="shared" si="7"/>
        <v>1.2245377413354182E-2</v>
      </c>
    </row>
    <row r="110" spans="1:24" s="3" customFormat="1" ht="11.25" customHeight="1" x14ac:dyDescent="0.2">
      <c r="A110" s="2">
        <v>14731</v>
      </c>
      <c r="B110" s="4" t="s">
        <v>19</v>
      </c>
      <c r="C110" s="4" t="s">
        <v>9</v>
      </c>
      <c r="D110" s="4">
        <v>860007229</v>
      </c>
      <c r="E110" s="4" t="s">
        <v>49</v>
      </c>
      <c r="F110" s="4" t="s">
        <v>650</v>
      </c>
      <c r="G110" s="4" t="s">
        <v>74</v>
      </c>
      <c r="H110" s="4" t="s">
        <v>75</v>
      </c>
      <c r="I110" s="4" t="s">
        <v>651</v>
      </c>
      <c r="J110" s="4" t="s">
        <v>11</v>
      </c>
      <c r="K110" s="4" t="s">
        <v>11</v>
      </c>
      <c r="L110" s="4" t="s">
        <v>12</v>
      </c>
      <c r="M110" s="4">
        <v>14944241</v>
      </c>
      <c r="N110" s="4">
        <v>33948219</v>
      </c>
      <c r="O110" s="4">
        <v>3170245</v>
      </c>
      <c r="P110" s="4">
        <v>26303165</v>
      </c>
      <c r="Q110" s="4">
        <v>7645054</v>
      </c>
      <c r="R110" s="4">
        <v>433681</v>
      </c>
      <c r="S110" s="4"/>
      <c r="T110" s="18">
        <f t="shared" si="4"/>
        <v>4.7139072847682115</v>
      </c>
      <c r="U110" s="18">
        <f t="shared" si="5"/>
        <v>0.77480250142135587</v>
      </c>
      <c r="V110" s="18"/>
      <c r="W110" s="18">
        <f t="shared" si="6"/>
        <v>5.6727002843930209E-2</v>
      </c>
      <c r="X110" s="46">
        <f t="shared" si="7"/>
        <v>1.2774779142316714E-2</v>
      </c>
    </row>
    <row r="111" spans="1:24" s="3" customFormat="1" ht="11.25" customHeight="1" x14ac:dyDescent="0.2">
      <c r="A111" s="2">
        <v>3541</v>
      </c>
      <c r="B111" s="4" t="s">
        <v>21</v>
      </c>
      <c r="C111" s="4" t="s">
        <v>9</v>
      </c>
      <c r="D111" s="4">
        <v>900223935</v>
      </c>
      <c r="E111" s="4" t="s">
        <v>49</v>
      </c>
      <c r="F111" s="4" t="s">
        <v>205</v>
      </c>
      <c r="G111" s="4" t="s">
        <v>74</v>
      </c>
      <c r="H111" s="4" t="s">
        <v>10</v>
      </c>
      <c r="I111" s="4" t="s">
        <v>206</v>
      </c>
      <c r="J111" s="4" t="s">
        <v>23</v>
      </c>
      <c r="K111" s="4" t="s">
        <v>194</v>
      </c>
      <c r="L111" s="4" t="s">
        <v>12</v>
      </c>
      <c r="M111" s="4">
        <v>42904372</v>
      </c>
      <c r="N111" s="4">
        <v>46412556</v>
      </c>
      <c r="O111" s="4">
        <v>26005111</v>
      </c>
      <c r="P111" s="4">
        <v>27457800</v>
      </c>
      <c r="Q111" s="4">
        <v>18954756</v>
      </c>
      <c r="R111" s="4">
        <v>610586</v>
      </c>
      <c r="S111" s="4">
        <v>2417880</v>
      </c>
      <c r="T111" s="18">
        <f t="shared" si="4"/>
        <v>1.6498438326219795</v>
      </c>
      <c r="U111" s="18">
        <f t="shared" si="5"/>
        <v>0.59160284126562646</v>
      </c>
      <c r="V111" s="18">
        <f>R111/S111</f>
        <v>0.25252948864294339</v>
      </c>
      <c r="W111" s="18">
        <f t="shared" si="6"/>
        <v>3.2212812446649274E-2</v>
      </c>
      <c r="X111" s="46">
        <f t="shared" si="7"/>
        <v>1.3155621078054826E-2</v>
      </c>
    </row>
    <row r="112" spans="1:24" s="3" customFormat="1" ht="11.25" customHeight="1" x14ac:dyDescent="0.2">
      <c r="A112" s="2">
        <v>3779</v>
      </c>
      <c r="B112" s="4" t="s">
        <v>19</v>
      </c>
      <c r="C112" s="4" t="s">
        <v>9</v>
      </c>
      <c r="D112" s="4">
        <v>800203838</v>
      </c>
      <c r="E112" s="4" t="s">
        <v>49</v>
      </c>
      <c r="F112" s="4" t="s">
        <v>386</v>
      </c>
      <c r="G112" s="4" t="s">
        <v>74</v>
      </c>
      <c r="H112" s="4" t="s">
        <v>14</v>
      </c>
      <c r="I112" s="4" t="s">
        <v>387</v>
      </c>
      <c r="J112" s="4" t="s">
        <v>11</v>
      </c>
      <c r="K112" s="4" t="s">
        <v>11</v>
      </c>
      <c r="L112" s="4" t="s">
        <v>12</v>
      </c>
      <c r="M112" s="4">
        <v>4715974</v>
      </c>
      <c r="N112" s="4">
        <v>5718158</v>
      </c>
      <c r="O112" s="4">
        <v>304339</v>
      </c>
      <c r="P112" s="4">
        <v>4583203</v>
      </c>
      <c r="Q112" s="4">
        <v>1134955</v>
      </c>
      <c r="R112" s="4">
        <v>79735</v>
      </c>
      <c r="S112" s="4"/>
      <c r="T112" s="18">
        <f t="shared" si="4"/>
        <v>15.495792520840247</v>
      </c>
      <c r="U112" s="18">
        <f t="shared" si="5"/>
        <v>0.80151737674964563</v>
      </c>
      <c r="V112" s="18"/>
      <c r="W112" s="18">
        <f t="shared" si="6"/>
        <v>7.0253886717975597E-2</v>
      </c>
      <c r="X112" s="46">
        <f t="shared" si="7"/>
        <v>1.3944175729317028E-2</v>
      </c>
    </row>
    <row r="113" spans="1:24" s="3" customFormat="1" ht="11.25" customHeight="1" x14ac:dyDescent="0.2">
      <c r="A113" s="2">
        <v>18061</v>
      </c>
      <c r="B113" s="4" t="s">
        <v>19</v>
      </c>
      <c r="C113" s="4" t="s">
        <v>9</v>
      </c>
      <c r="D113" s="4">
        <v>890306166</v>
      </c>
      <c r="E113" s="4" t="s">
        <v>49</v>
      </c>
      <c r="F113" s="4" t="s">
        <v>707</v>
      </c>
      <c r="G113" s="4" t="s">
        <v>74</v>
      </c>
      <c r="H113" s="4" t="s">
        <v>10</v>
      </c>
      <c r="I113" s="4" t="s">
        <v>708</v>
      </c>
      <c r="J113" s="4" t="s">
        <v>178</v>
      </c>
      <c r="K113" s="4" t="s">
        <v>179</v>
      </c>
      <c r="L113" s="4" t="s">
        <v>12</v>
      </c>
      <c r="M113" s="4">
        <v>2716548</v>
      </c>
      <c r="N113" s="4">
        <v>2785011</v>
      </c>
      <c r="O113" s="4">
        <v>774590</v>
      </c>
      <c r="P113" s="4">
        <v>341374</v>
      </c>
      <c r="Q113" s="4">
        <v>2443637</v>
      </c>
      <c r="R113" s="4">
        <v>39893</v>
      </c>
      <c r="S113" s="4"/>
      <c r="T113" s="18">
        <f t="shared" si="4"/>
        <v>3.5070785835086951</v>
      </c>
      <c r="U113" s="18">
        <f t="shared" si="5"/>
        <v>0.12257545840932046</v>
      </c>
      <c r="V113" s="18"/>
      <c r="W113" s="18">
        <f t="shared" si="6"/>
        <v>1.6325256165297872E-2</v>
      </c>
      <c r="X113" s="20">
        <f t="shared" si="7"/>
        <v>1.4324180407186901E-2</v>
      </c>
    </row>
    <row r="114" spans="1:24" s="3" customFormat="1" ht="11.25" customHeight="1" x14ac:dyDescent="0.2">
      <c r="A114" s="2">
        <v>8823</v>
      </c>
      <c r="B114" s="4" t="s">
        <v>19</v>
      </c>
      <c r="C114" s="4" t="s">
        <v>9</v>
      </c>
      <c r="D114" s="4">
        <v>815004411</v>
      </c>
      <c r="E114" s="4" t="s">
        <v>49</v>
      </c>
      <c r="F114" s="4" t="s">
        <v>492</v>
      </c>
      <c r="G114" s="4" t="s">
        <v>78</v>
      </c>
      <c r="H114" s="4" t="s">
        <v>10</v>
      </c>
      <c r="I114" s="4" t="s">
        <v>493</v>
      </c>
      <c r="J114" s="4" t="s">
        <v>178</v>
      </c>
      <c r="K114" s="4" t="s">
        <v>436</v>
      </c>
      <c r="L114" s="4" t="s">
        <v>12</v>
      </c>
      <c r="M114" s="4">
        <v>4454831</v>
      </c>
      <c r="N114" s="4">
        <v>13964800</v>
      </c>
      <c r="O114" s="4">
        <v>3678207</v>
      </c>
      <c r="P114" s="4">
        <v>8342845</v>
      </c>
      <c r="Q114" s="4">
        <v>5621955</v>
      </c>
      <c r="R114" s="4">
        <v>202852</v>
      </c>
      <c r="S114" s="4">
        <v>66151</v>
      </c>
      <c r="T114" s="18">
        <f t="shared" si="4"/>
        <v>1.2111420047865713</v>
      </c>
      <c r="U114" s="18">
        <f t="shared" si="5"/>
        <v>0.59741958352428959</v>
      </c>
      <c r="V114" s="18">
        <f>R114/S114</f>
        <v>3.0664993726474279</v>
      </c>
      <c r="W114" s="18">
        <f t="shared" si="6"/>
        <v>3.6082110226780539E-2</v>
      </c>
      <c r="X114" s="20">
        <f t="shared" si="7"/>
        <v>1.4525950962419798E-2</v>
      </c>
    </row>
    <row r="115" spans="1:24" s="3" customFormat="1" ht="11.25" customHeight="1" x14ac:dyDescent="0.2">
      <c r="A115" s="2">
        <v>13937</v>
      </c>
      <c r="B115" s="4" t="s">
        <v>19</v>
      </c>
      <c r="C115" s="4" t="s">
        <v>9</v>
      </c>
      <c r="D115" s="4">
        <v>830507587</v>
      </c>
      <c r="E115" s="4" t="s">
        <v>49</v>
      </c>
      <c r="F115" s="4" t="s">
        <v>623</v>
      </c>
      <c r="G115" s="4" t="s">
        <v>78</v>
      </c>
      <c r="H115" s="4" t="s">
        <v>14</v>
      </c>
      <c r="I115" s="4" t="s">
        <v>624</v>
      </c>
      <c r="J115" s="4" t="s">
        <v>17</v>
      </c>
      <c r="K115" s="4" t="s">
        <v>18</v>
      </c>
      <c r="L115" s="4" t="s">
        <v>12</v>
      </c>
      <c r="M115" s="4">
        <v>17188128</v>
      </c>
      <c r="N115" s="4">
        <v>17966279</v>
      </c>
      <c r="O115" s="4">
        <v>1484025</v>
      </c>
      <c r="P115" s="4">
        <v>5324507</v>
      </c>
      <c r="Q115" s="4">
        <v>12641772</v>
      </c>
      <c r="R115" s="4">
        <v>272899</v>
      </c>
      <c r="S115" s="4">
        <v>1322</v>
      </c>
      <c r="T115" s="18">
        <f t="shared" si="4"/>
        <v>11.582101379693738</v>
      </c>
      <c r="U115" s="18">
        <f t="shared" si="5"/>
        <v>0.29636114411893527</v>
      </c>
      <c r="V115" s="18">
        <f>R115/S115</f>
        <v>206.428895612708</v>
      </c>
      <c r="W115" s="18">
        <f t="shared" si="6"/>
        <v>2.1587084468854524E-2</v>
      </c>
      <c r="X115" s="20">
        <f t="shared" si="7"/>
        <v>1.51895114174727E-2</v>
      </c>
    </row>
    <row r="116" spans="1:24" s="3" customFormat="1" ht="11.25" customHeight="1" x14ac:dyDescent="0.2">
      <c r="A116" s="2">
        <v>249</v>
      </c>
      <c r="B116" s="4" t="s">
        <v>28</v>
      </c>
      <c r="C116" s="4" t="s">
        <v>9</v>
      </c>
      <c r="D116" s="4">
        <v>800119427</v>
      </c>
      <c r="E116" s="4" t="s">
        <v>49</v>
      </c>
      <c r="F116" s="4" t="s">
        <v>1108</v>
      </c>
      <c r="G116" s="4" t="s">
        <v>78</v>
      </c>
      <c r="H116" s="4" t="s">
        <v>10</v>
      </c>
      <c r="I116" s="4" t="s">
        <v>1109</v>
      </c>
      <c r="J116" s="4" t="s">
        <v>13</v>
      </c>
      <c r="K116" s="4" t="s">
        <v>325</v>
      </c>
      <c r="L116" s="4" t="s">
        <v>12</v>
      </c>
      <c r="M116" s="4">
        <v>6174766</v>
      </c>
      <c r="N116" s="4">
        <v>46229612</v>
      </c>
      <c r="O116" s="4">
        <v>4887147</v>
      </c>
      <c r="P116" s="4">
        <v>16689146</v>
      </c>
      <c r="Q116" s="4">
        <v>29540466</v>
      </c>
      <c r="R116" s="4">
        <v>710836</v>
      </c>
      <c r="S116" s="4">
        <v>1925034</v>
      </c>
      <c r="T116" s="18">
        <f t="shared" si="4"/>
        <v>1.2634704869732791</v>
      </c>
      <c r="U116" s="18">
        <f t="shared" si="5"/>
        <v>0.36100553904713717</v>
      </c>
      <c r="V116" s="18">
        <f>R116/S116</f>
        <v>0.36925893256950265</v>
      </c>
      <c r="W116" s="18">
        <f t="shared" si="6"/>
        <v>2.4063127507873438E-2</v>
      </c>
      <c r="X116" s="20">
        <f t="shared" si="7"/>
        <v>1.5376205190733593E-2</v>
      </c>
    </row>
    <row r="117" spans="1:24" s="3" customFormat="1" ht="11.25" customHeight="1" x14ac:dyDescent="0.2">
      <c r="A117" s="2">
        <v>27387</v>
      </c>
      <c r="B117" s="4" t="s">
        <v>19</v>
      </c>
      <c r="C117" s="4" t="s">
        <v>9</v>
      </c>
      <c r="D117" s="4">
        <v>900297138</v>
      </c>
      <c r="E117" s="4" t="s">
        <v>49</v>
      </c>
      <c r="F117" s="4" t="s">
        <v>878</v>
      </c>
      <c r="G117" s="4" t="s">
        <v>74</v>
      </c>
      <c r="H117" s="4" t="s">
        <v>10</v>
      </c>
      <c r="I117" s="4" t="s">
        <v>879</v>
      </c>
      <c r="J117" s="4" t="s">
        <v>11</v>
      </c>
      <c r="K117" s="4" t="s">
        <v>11</v>
      </c>
      <c r="L117" s="4" t="s">
        <v>12</v>
      </c>
      <c r="M117" s="4">
        <v>2603573</v>
      </c>
      <c r="N117" s="4">
        <v>3471692</v>
      </c>
      <c r="O117" s="4">
        <v>3466556</v>
      </c>
      <c r="P117" s="4">
        <v>3254138</v>
      </c>
      <c r="Q117" s="4">
        <v>217554</v>
      </c>
      <c r="R117" s="4">
        <v>54251</v>
      </c>
      <c r="S117" s="4">
        <v>26346</v>
      </c>
      <c r="T117" s="18">
        <f t="shared" si="4"/>
        <v>0.75105464905225816</v>
      </c>
      <c r="U117" s="18">
        <f t="shared" si="5"/>
        <v>0.93733487878533006</v>
      </c>
      <c r="V117" s="18">
        <f>R117/S117</f>
        <v>2.059174068169741</v>
      </c>
      <c r="W117" s="18">
        <f t="shared" si="6"/>
        <v>0.24936797300900007</v>
      </c>
      <c r="X117" s="20">
        <f t="shared" si="7"/>
        <v>1.5626674255665537E-2</v>
      </c>
    </row>
    <row r="118" spans="1:24" s="3" customFormat="1" ht="11.25" customHeight="1" x14ac:dyDescent="0.2">
      <c r="A118" s="2">
        <v>1443</v>
      </c>
      <c r="B118" s="4" t="s">
        <v>19</v>
      </c>
      <c r="C118" s="4" t="s">
        <v>9</v>
      </c>
      <c r="D118" s="4">
        <v>800078935</v>
      </c>
      <c r="E118" s="4" t="s">
        <v>49</v>
      </c>
      <c r="F118" s="4" t="s">
        <v>330</v>
      </c>
      <c r="G118" s="4" t="s">
        <v>74</v>
      </c>
      <c r="H118" s="4" t="s">
        <v>10</v>
      </c>
      <c r="I118" s="4" t="s">
        <v>331</v>
      </c>
      <c r="J118" s="4" t="s">
        <v>11</v>
      </c>
      <c r="K118" s="4" t="s">
        <v>11</v>
      </c>
      <c r="L118" s="4" t="s">
        <v>12</v>
      </c>
      <c r="M118" s="4">
        <v>9710152</v>
      </c>
      <c r="N118" s="4">
        <v>12216549</v>
      </c>
      <c r="O118" s="4">
        <v>4654014</v>
      </c>
      <c r="P118" s="4">
        <v>5648801</v>
      </c>
      <c r="Q118" s="4">
        <v>6567748</v>
      </c>
      <c r="R118" s="4">
        <v>221000</v>
      </c>
      <c r="S118" s="4">
        <v>171002</v>
      </c>
      <c r="T118" s="18">
        <f t="shared" si="4"/>
        <v>2.0864036936717425</v>
      </c>
      <c r="U118" s="18">
        <f t="shared" si="5"/>
        <v>0.46238925575463252</v>
      </c>
      <c r="V118" s="18">
        <f>R118/S118</f>
        <v>1.292382545233389</v>
      </c>
      <c r="W118" s="18">
        <f t="shared" si="6"/>
        <v>3.3649281306164611E-2</v>
      </c>
      <c r="X118" s="20">
        <f t="shared" si="7"/>
        <v>1.8090215166328888E-2</v>
      </c>
    </row>
    <row r="119" spans="1:24" s="3" customFormat="1" ht="11.25" customHeight="1" x14ac:dyDescent="0.2">
      <c r="A119" s="2">
        <v>627</v>
      </c>
      <c r="B119" s="4" t="s">
        <v>19</v>
      </c>
      <c r="C119" s="4" t="s">
        <v>9</v>
      </c>
      <c r="D119" s="4">
        <v>800030667</v>
      </c>
      <c r="E119" s="4" t="s">
        <v>49</v>
      </c>
      <c r="F119" s="4" t="s">
        <v>315</v>
      </c>
      <c r="G119" s="4" t="s">
        <v>74</v>
      </c>
      <c r="H119" s="4" t="s">
        <v>10</v>
      </c>
      <c r="I119" s="4" t="s">
        <v>316</v>
      </c>
      <c r="J119" s="4" t="s">
        <v>11</v>
      </c>
      <c r="K119" s="4" t="s">
        <v>11</v>
      </c>
      <c r="L119" s="4" t="s">
        <v>12</v>
      </c>
      <c r="M119" s="4">
        <v>7122384</v>
      </c>
      <c r="N119" s="4">
        <v>9951447</v>
      </c>
      <c r="O119" s="4">
        <v>4145237</v>
      </c>
      <c r="P119" s="4">
        <v>4329513</v>
      </c>
      <c r="Q119" s="4">
        <v>5621934</v>
      </c>
      <c r="R119" s="4">
        <v>184012</v>
      </c>
      <c r="S119" s="4"/>
      <c r="T119" s="18">
        <f t="shared" si="4"/>
        <v>1.7182091156669692</v>
      </c>
      <c r="U119" s="18">
        <f t="shared" si="5"/>
        <v>0.43506366461078472</v>
      </c>
      <c r="V119" s="18"/>
      <c r="W119" s="18">
        <f t="shared" si="6"/>
        <v>3.2731085067878779E-2</v>
      </c>
      <c r="X119" s="20">
        <f t="shared" si="7"/>
        <v>1.84909792515601E-2</v>
      </c>
    </row>
    <row r="120" spans="1:24" s="3" customFormat="1" ht="11.25" customHeight="1" x14ac:dyDescent="0.2">
      <c r="A120" s="2">
        <v>31115</v>
      </c>
      <c r="B120" s="4" t="s">
        <v>19</v>
      </c>
      <c r="C120" s="4" t="s">
        <v>9</v>
      </c>
      <c r="D120" s="4">
        <v>900422058</v>
      </c>
      <c r="E120" s="4" t="s">
        <v>49</v>
      </c>
      <c r="F120" s="4" t="s">
        <v>965</v>
      </c>
      <c r="G120" s="4" t="s">
        <v>74</v>
      </c>
      <c r="H120" s="4" t="s">
        <v>10</v>
      </c>
      <c r="I120" s="4" t="s">
        <v>966</v>
      </c>
      <c r="J120" s="4" t="s">
        <v>17</v>
      </c>
      <c r="K120" s="4" t="s">
        <v>18</v>
      </c>
      <c r="L120" s="4" t="s">
        <v>12</v>
      </c>
      <c r="M120" s="4">
        <v>669113</v>
      </c>
      <c r="N120" s="4">
        <v>3483806</v>
      </c>
      <c r="O120" s="4">
        <v>80161</v>
      </c>
      <c r="P120" s="4">
        <v>223933</v>
      </c>
      <c r="Q120" s="4">
        <v>3259873</v>
      </c>
      <c r="R120" s="4">
        <v>67261</v>
      </c>
      <c r="S120" s="4">
        <v>7747</v>
      </c>
      <c r="T120" s="18">
        <f t="shared" si="4"/>
        <v>8.3471139332094157</v>
      </c>
      <c r="U120" s="18">
        <f t="shared" si="5"/>
        <v>6.427826348539499E-2</v>
      </c>
      <c r="V120" s="18">
        <f>R120/S120</f>
        <v>8.6821995611204343</v>
      </c>
      <c r="W120" s="18">
        <f t="shared" si="6"/>
        <v>2.0633012390359994E-2</v>
      </c>
      <c r="X120" s="20">
        <f t="shared" si="7"/>
        <v>1.9306758183435014E-2</v>
      </c>
    </row>
    <row r="121" spans="1:24" s="3" customFormat="1" ht="11.25" customHeight="1" x14ac:dyDescent="0.2">
      <c r="A121" s="2">
        <v>22213</v>
      </c>
      <c r="B121" s="4" t="s">
        <v>19</v>
      </c>
      <c r="C121" s="4" t="s">
        <v>9</v>
      </c>
      <c r="D121" s="4">
        <v>900081215</v>
      </c>
      <c r="E121" s="4" t="s">
        <v>49</v>
      </c>
      <c r="F121" s="4" t="s">
        <v>781</v>
      </c>
      <c r="G121" s="4" t="s">
        <v>74</v>
      </c>
      <c r="H121" s="4" t="s">
        <v>10</v>
      </c>
      <c r="I121" s="4" t="s">
        <v>782</v>
      </c>
      <c r="J121" s="4" t="s">
        <v>11</v>
      </c>
      <c r="K121" s="4" t="s">
        <v>11</v>
      </c>
      <c r="L121" s="4" t="s">
        <v>12</v>
      </c>
      <c r="M121" s="4">
        <v>3655708</v>
      </c>
      <c r="N121" s="4">
        <v>3655838</v>
      </c>
      <c r="O121" s="4">
        <v>1730981</v>
      </c>
      <c r="P121" s="4">
        <v>1324533</v>
      </c>
      <c r="Q121" s="4">
        <v>2331305</v>
      </c>
      <c r="R121" s="4">
        <v>77651</v>
      </c>
      <c r="S121" s="4"/>
      <c r="T121" s="18">
        <f t="shared" si="4"/>
        <v>2.1119284382670869</v>
      </c>
      <c r="U121" s="18">
        <f t="shared" si="5"/>
        <v>0.3623062619295494</v>
      </c>
      <c r="V121" s="18"/>
      <c r="W121" s="18">
        <f t="shared" si="6"/>
        <v>3.3307954128696159E-2</v>
      </c>
      <c r="X121" s="20">
        <f t="shared" si="7"/>
        <v>2.1240273775807353E-2</v>
      </c>
    </row>
    <row r="122" spans="1:24" s="3" customFormat="1" ht="11.25" customHeight="1" x14ac:dyDescent="0.2">
      <c r="A122" s="2">
        <v>27785</v>
      </c>
      <c r="B122" s="4" t="s">
        <v>19</v>
      </c>
      <c r="C122" s="4" t="s">
        <v>9</v>
      </c>
      <c r="D122" s="4">
        <v>900314721</v>
      </c>
      <c r="E122" s="4" t="s">
        <v>49</v>
      </c>
      <c r="F122" s="4" t="s">
        <v>891</v>
      </c>
      <c r="G122" s="4" t="s">
        <v>78</v>
      </c>
      <c r="H122" s="4" t="s">
        <v>10</v>
      </c>
      <c r="I122" s="4" t="s">
        <v>892</v>
      </c>
      <c r="J122" s="4" t="s">
        <v>23</v>
      </c>
      <c r="K122" s="4" t="s">
        <v>117</v>
      </c>
      <c r="L122" s="4" t="s">
        <v>12</v>
      </c>
      <c r="M122" s="4">
        <v>821610</v>
      </c>
      <c r="N122" s="4">
        <v>864270</v>
      </c>
      <c r="O122" s="4">
        <v>1730981</v>
      </c>
      <c r="P122" s="4">
        <v>23630</v>
      </c>
      <c r="Q122" s="4">
        <v>840640</v>
      </c>
      <c r="R122" s="4">
        <v>18808</v>
      </c>
      <c r="S122" s="4"/>
      <c r="T122" s="18">
        <f t="shared" si="4"/>
        <v>0.47464992394486133</v>
      </c>
      <c r="U122" s="18">
        <f t="shared" si="5"/>
        <v>2.7340992976731808E-2</v>
      </c>
      <c r="V122" s="18"/>
      <c r="W122" s="18">
        <f t="shared" si="6"/>
        <v>2.2373429767795966E-2</v>
      </c>
      <c r="X122" s="20">
        <f t="shared" si="7"/>
        <v>2.1761717981649255E-2</v>
      </c>
    </row>
    <row r="123" spans="1:24" s="3" customFormat="1" ht="11.25" customHeight="1" x14ac:dyDescent="0.2">
      <c r="A123" s="2">
        <v>3793</v>
      </c>
      <c r="B123" s="4" t="s">
        <v>19</v>
      </c>
      <c r="C123" s="4" t="s">
        <v>9</v>
      </c>
      <c r="D123" s="4">
        <v>800204547</v>
      </c>
      <c r="E123" s="4" t="s">
        <v>49</v>
      </c>
      <c r="F123" s="4" t="s">
        <v>388</v>
      </c>
      <c r="G123" s="4" t="s">
        <v>74</v>
      </c>
      <c r="H123" s="4" t="s">
        <v>10</v>
      </c>
      <c r="I123" s="4" t="s">
        <v>389</v>
      </c>
      <c r="J123" s="4" t="s">
        <v>11</v>
      </c>
      <c r="K123" s="4" t="s">
        <v>11</v>
      </c>
      <c r="L123" s="4" t="s">
        <v>12</v>
      </c>
      <c r="M123" s="4">
        <v>13965213</v>
      </c>
      <c r="N123" s="4">
        <v>15763077</v>
      </c>
      <c r="O123" s="4">
        <v>3703294</v>
      </c>
      <c r="P123" s="4">
        <v>3703294</v>
      </c>
      <c r="Q123" s="4">
        <v>12059783</v>
      </c>
      <c r="R123" s="4">
        <v>353590</v>
      </c>
      <c r="S123" s="4">
        <v>209293</v>
      </c>
      <c r="T123" s="18">
        <f t="shared" si="4"/>
        <v>3.771024660747972</v>
      </c>
      <c r="U123" s="18">
        <f t="shared" si="5"/>
        <v>0.23493471484025613</v>
      </c>
      <c r="V123" s="18">
        <f>R123/S123</f>
        <v>1.6894497188152495</v>
      </c>
      <c r="W123" s="18">
        <f t="shared" si="6"/>
        <v>2.931976470886748E-2</v>
      </c>
      <c r="X123" s="20">
        <f t="shared" si="7"/>
        <v>2.2431534147806294E-2</v>
      </c>
    </row>
    <row r="124" spans="1:24" s="3" customFormat="1" ht="11.25" customHeight="1" x14ac:dyDescent="0.2">
      <c r="A124" s="2">
        <v>10559</v>
      </c>
      <c r="B124" s="4" t="s">
        <v>19</v>
      </c>
      <c r="C124" s="4" t="s">
        <v>9</v>
      </c>
      <c r="D124" s="4">
        <v>830039415</v>
      </c>
      <c r="E124" s="4" t="s">
        <v>49</v>
      </c>
      <c r="F124" s="4" t="s">
        <v>534</v>
      </c>
      <c r="G124" s="4" t="s">
        <v>74</v>
      </c>
      <c r="H124" s="4" t="s">
        <v>10</v>
      </c>
      <c r="I124" s="4" t="s">
        <v>535</v>
      </c>
      <c r="J124" s="4" t="s">
        <v>11</v>
      </c>
      <c r="K124" s="4" t="s">
        <v>11</v>
      </c>
      <c r="L124" s="4" t="s">
        <v>12</v>
      </c>
      <c r="M124" s="4">
        <v>16279300</v>
      </c>
      <c r="N124" s="4">
        <v>17563796</v>
      </c>
      <c r="O124" s="4">
        <v>1730981</v>
      </c>
      <c r="P124" s="4">
        <v>19161012</v>
      </c>
      <c r="Q124" s="4">
        <v>-1597216</v>
      </c>
      <c r="R124" s="4">
        <v>397061</v>
      </c>
      <c r="S124" s="4">
        <v>86585</v>
      </c>
      <c r="T124" s="18">
        <f t="shared" si="4"/>
        <v>9.4046670645142836</v>
      </c>
      <c r="U124" s="18">
        <f t="shared" si="5"/>
        <v>1.0909379726341617</v>
      </c>
      <c r="V124" s="18">
        <f>R124/S124</f>
        <v>4.585794306173125</v>
      </c>
      <c r="W124" s="18">
        <f t="shared" si="6"/>
        <v>-0.24859568148578526</v>
      </c>
      <c r="X124" s="20">
        <f t="shared" si="7"/>
        <v>2.2606787279925138E-2</v>
      </c>
    </row>
    <row r="125" spans="1:24" s="3" customFormat="1" ht="11.25" customHeight="1" x14ac:dyDescent="0.2">
      <c r="A125" s="2">
        <v>5651</v>
      </c>
      <c r="B125" s="4" t="s">
        <v>21</v>
      </c>
      <c r="C125" s="4" t="s">
        <v>9</v>
      </c>
      <c r="D125" s="4">
        <v>901239290</v>
      </c>
      <c r="E125" s="4" t="s">
        <v>49</v>
      </c>
      <c r="F125" s="4" t="s">
        <v>266</v>
      </c>
      <c r="G125" s="4" t="s">
        <v>74</v>
      </c>
      <c r="H125" s="4" t="s">
        <v>10</v>
      </c>
      <c r="I125" s="4" t="s">
        <v>267</v>
      </c>
      <c r="J125" s="4" t="s">
        <v>11</v>
      </c>
      <c r="K125" s="4" t="s">
        <v>11</v>
      </c>
      <c r="L125" s="4" t="s">
        <v>12</v>
      </c>
      <c r="M125" s="4">
        <v>50750750</v>
      </c>
      <c r="N125" s="4">
        <v>69296262</v>
      </c>
      <c r="O125" s="4">
        <v>18334201</v>
      </c>
      <c r="P125" s="4">
        <v>18451282</v>
      </c>
      <c r="Q125" s="4">
        <v>50844980</v>
      </c>
      <c r="R125" s="4">
        <v>1620524</v>
      </c>
      <c r="S125" s="4"/>
      <c r="T125" s="18">
        <f t="shared" si="4"/>
        <v>2.7680917210409115</v>
      </c>
      <c r="U125" s="18">
        <f t="shared" si="5"/>
        <v>0.26626662777279386</v>
      </c>
      <c r="V125" s="18"/>
      <c r="W125" s="18">
        <f t="shared" si="6"/>
        <v>3.1871858342750845E-2</v>
      </c>
      <c r="X125" s="20">
        <f t="shared" si="7"/>
        <v>2.3385446100974393E-2</v>
      </c>
    </row>
    <row r="126" spans="1:24" s="3" customFormat="1" ht="11.25" customHeight="1" x14ac:dyDescent="0.2">
      <c r="A126" s="2">
        <v>4903</v>
      </c>
      <c r="B126" s="4" t="s">
        <v>21</v>
      </c>
      <c r="C126" s="4" t="s">
        <v>9</v>
      </c>
      <c r="D126" s="4">
        <v>900757947</v>
      </c>
      <c r="E126" s="4" t="s">
        <v>49</v>
      </c>
      <c r="F126" s="4" t="s">
        <v>244</v>
      </c>
      <c r="G126" s="4" t="s">
        <v>74</v>
      </c>
      <c r="H126" s="4" t="s">
        <v>10</v>
      </c>
      <c r="I126" s="4" t="s">
        <v>245</v>
      </c>
      <c r="J126" s="4" t="s">
        <v>11</v>
      </c>
      <c r="K126" s="4" t="s">
        <v>11</v>
      </c>
      <c r="L126" s="4" t="s">
        <v>12</v>
      </c>
      <c r="M126" s="4">
        <v>267811732</v>
      </c>
      <c r="N126" s="4">
        <v>300587182</v>
      </c>
      <c r="O126" s="4">
        <v>156275263</v>
      </c>
      <c r="P126" s="4">
        <v>169372473</v>
      </c>
      <c r="Q126" s="4">
        <v>131214709</v>
      </c>
      <c r="R126" s="4">
        <v>7182799</v>
      </c>
      <c r="S126" s="4">
        <v>15434553</v>
      </c>
      <c r="T126" s="18">
        <f t="shared" si="4"/>
        <v>1.7137180053889911</v>
      </c>
      <c r="U126" s="18">
        <f t="shared" si="5"/>
        <v>0.56347204119968097</v>
      </c>
      <c r="V126" s="18">
        <f>R126/S126</f>
        <v>0.4653713651441671</v>
      </c>
      <c r="W126" s="18">
        <f t="shared" si="6"/>
        <v>5.474080653564533E-2</v>
      </c>
      <c r="X126" s="20">
        <f t="shared" si="7"/>
        <v>2.389589254008842E-2</v>
      </c>
    </row>
    <row r="127" spans="1:24" s="3" customFormat="1" ht="11.25" customHeight="1" x14ac:dyDescent="0.2">
      <c r="A127" s="2">
        <v>14573</v>
      </c>
      <c r="B127" s="4" t="s">
        <v>19</v>
      </c>
      <c r="C127" s="4" t="s">
        <v>9</v>
      </c>
      <c r="D127" s="4">
        <v>860000888</v>
      </c>
      <c r="E127" s="4" t="s">
        <v>49</v>
      </c>
      <c r="F127" s="4" t="s">
        <v>640</v>
      </c>
      <c r="G127" s="4" t="s">
        <v>74</v>
      </c>
      <c r="H127" s="4" t="s">
        <v>10</v>
      </c>
      <c r="I127" s="4" t="s">
        <v>641</v>
      </c>
      <c r="J127" s="4" t="s">
        <v>11</v>
      </c>
      <c r="K127" s="4" t="s">
        <v>11</v>
      </c>
      <c r="L127" s="4" t="s">
        <v>12</v>
      </c>
      <c r="M127" s="4">
        <v>4733061</v>
      </c>
      <c r="N127" s="4">
        <v>6483355</v>
      </c>
      <c r="O127" s="4">
        <v>2057884</v>
      </c>
      <c r="P127" s="4">
        <v>1060018</v>
      </c>
      <c r="Q127" s="4">
        <v>5423337</v>
      </c>
      <c r="R127" s="4">
        <v>156979</v>
      </c>
      <c r="S127" s="4"/>
      <c r="T127" s="18">
        <f t="shared" si="4"/>
        <v>2.2999649154179731</v>
      </c>
      <c r="U127" s="18">
        <f t="shared" si="5"/>
        <v>0.16349837391288924</v>
      </c>
      <c r="V127" s="18"/>
      <c r="W127" s="18">
        <f t="shared" si="6"/>
        <v>2.8945094136691118E-2</v>
      </c>
      <c r="X127" s="20">
        <f t="shared" si="7"/>
        <v>2.4212618312586615E-2</v>
      </c>
    </row>
    <row r="128" spans="1:24" s="3" customFormat="1" ht="11.25" customHeight="1" x14ac:dyDescent="0.2">
      <c r="A128" s="2">
        <v>34149</v>
      </c>
      <c r="B128" s="4" t="s">
        <v>19</v>
      </c>
      <c r="C128" s="4" t="s">
        <v>9</v>
      </c>
      <c r="D128" s="4">
        <v>900537099</v>
      </c>
      <c r="E128" s="4" t="s">
        <v>49</v>
      </c>
      <c r="F128" s="4" t="s">
        <v>1027</v>
      </c>
      <c r="G128" s="4" t="s">
        <v>74</v>
      </c>
      <c r="H128" s="4" t="s">
        <v>10</v>
      </c>
      <c r="I128" s="4" t="s">
        <v>1028</v>
      </c>
      <c r="J128" s="4" t="s">
        <v>11</v>
      </c>
      <c r="K128" s="4" t="s">
        <v>11</v>
      </c>
      <c r="L128" s="4" t="s">
        <v>12</v>
      </c>
      <c r="M128" s="4">
        <v>26220857</v>
      </c>
      <c r="N128" s="4">
        <v>37209616</v>
      </c>
      <c r="O128" s="4">
        <v>20892440</v>
      </c>
      <c r="P128" s="4">
        <v>27111831</v>
      </c>
      <c r="Q128" s="4">
        <v>10097785</v>
      </c>
      <c r="R128" s="4">
        <v>932474</v>
      </c>
      <c r="S128" s="4"/>
      <c r="T128" s="18">
        <f t="shared" si="4"/>
        <v>1.255040435679126</v>
      </c>
      <c r="U128" s="18">
        <f t="shared" si="5"/>
        <v>0.72862431582201759</v>
      </c>
      <c r="V128" s="18"/>
      <c r="W128" s="18">
        <f t="shared" si="6"/>
        <v>9.2344410185005915E-2</v>
      </c>
      <c r="X128" s="20">
        <f t="shared" si="7"/>
        <v>2.5060027493968226E-2</v>
      </c>
    </row>
    <row r="129" spans="1:24" s="3" customFormat="1" ht="11.25" customHeight="1" x14ac:dyDescent="0.2">
      <c r="A129" s="2">
        <v>19641</v>
      </c>
      <c r="B129" s="4" t="s">
        <v>19</v>
      </c>
      <c r="C129" s="4" t="s">
        <v>9</v>
      </c>
      <c r="D129" s="4">
        <v>890927986</v>
      </c>
      <c r="E129" s="4" t="s">
        <v>49</v>
      </c>
      <c r="F129" s="4" t="s">
        <v>736</v>
      </c>
      <c r="G129" s="4" t="s">
        <v>74</v>
      </c>
      <c r="H129" s="4" t="s">
        <v>10</v>
      </c>
      <c r="I129" s="4" t="s">
        <v>737</v>
      </c>
      <c r="J129" s="4" t="s">
        <v>13</v>
      </c>
      <c r="K129" s="4" t="s">
        <v>103</v>
      </c>
      <c r="L129" s="4" t="s">
        <v>12</v>
      </c>
      <c r="M129" s="4">
        <v>2347839</v>
      </c>
      <c r="N129" s="4">
        <v>2392061</v>
      </c>
      <c r="O129" s="4">
        <v>4336768</v>
      </c>
      <c r="P129" s="4">
        <v>430431</v>
      </c>
      <c r="Q129" s="4">
        <v>1961630</v>
      </c>
      <c r="R129" s="4">
        <v>60175</v>
      </c>
      <c r="S129" s="4"/>
      <c r="T129" s="18">
        <f t="shared" si="4"/>
        <v>0.54137989396712016</v>
      </c>
      <c r="U129" s="18">
        <f t="shared" si="5"/>
        <v>0.17994148142543187</v>
      </c>
      <c r="V129" s="18"/>
      <c r="W129" s="18">
        <f t="shared" si="6"/>
        <v>3.0676019432818627E-2</v>
      </c>
      <c r="X129" s="20">
        <f t="shared" si="7"/>
        <v>2.5156131051841904E-2</v>
      </c>
    </row>
    <row r="130" spans="1:24" s="3" customFormat="1" ht="11.25" customHeight="1" x14ac:dyDescent="0.2">
      <c r="A130" s="2">
        <v>825</v>
      </c>
      <c r="B130" s="4" t="s">
        <v>19</v>
      </c>
      <c r="C130" s="4" t="s">
        <v>9</v>
      </c>
      <c r="D130" s="4">
        <v>800042641</v>
      </c>
      <c r="E130" s="4" t="s">
        <v>49</v>
      </c>
      <c r="F130" s="4" t="s">
        <v>323</v>
      </c>
      <c r="G130" s="4" t="s">
        <v>74</v>
      </c>
      <c r="H130" s="4" t="s">
        <v>10</v>
      </c>
      <c r="I130" s="4" t="s">
        <v>324</v>
      </c>
      <c r="J130" s="4" t="s">
        <v>13</v>
      </c>
      <c r="K130" s="4" t="s">
        <v>325</v>
      </c>
      <c r="L130" s="4" t="s">
        <v>12</v>
      </c>
      <c r="M130" s="4">
        <v>34984681</v>
      </c>
      <c r="N130" s="4">
        <v>50493352</v>
      </c>
      <c r="O130" s="4">
        <v>6380118</v>
      </c>
      <c r="P130" s="4">
        <v>20027564</v>
      </c>
      <c r="Q130" s="4">
        <v>30465788</v>
      </c>
      <c r="R130" s="4">
        <v>1318959</v>
      </c>
      <c r="S130" s="4"/>
      <c r="T130" s="18">
        <f t="shared" si="4"/>
        <v>5.4833909028014842</v>
      </c>
      <c r="U130" s="18">
        <f t="shared" si="5"/>
        <v>0.39663764053533224</v>
      </c>
      <c r="V130" s="18"/>
      <c r="W130" s="18">
        <f t="shared" si="6"/>
        <v>4.3293119482089221E-2</v>
      </c>
      <c r="X130" s="20">
        <f t="shared" si="7"/>
        <v>2.6121438719299128E-2</v>
      </c>
    </row>
    <row r="131" spans="1:24" s="3" customFormat="1" ht="11.25" customHeight="1" x14ac:dyDescent="0.2">
      <c r="A131" s="2">
        <v>2929</v>
      </c>
      <c r="B131" s="4" t="s">
        <v>21</v>
      </c>
      <c r="C131" s="4" t="s">
        <v>9</v>
      </c>
      <c r="D131" s="4">
        <v>890942914</v>
      </c>
      <c r="E131" s="4" t="s">
        <v>49</v>
      </c>
      <c r="F131" s="4" t="s">
        <v>188</v>
      </c>
      <c r="G131" s="4" t="s">
        <v>74</v>
      </c>
      <c r="H131" s="4" t="s">
        <v>10</v>
      </c>
      <c r="I131" s="4" t="s">
        <v>189</v>
      </c>
      <c r="J131" s="4" t="s">
        <v>13</v>
      </c>
      <c r="K131" s="4" t="s">
        <v>103</v>
      </c>
      <c r="L131" s="4" t="s">
        <v>12</v>
      </c>
      <c r="M131" s="4">
        <v>35947676</v>
      </c>
      <c r="N131" s="4">
        <v>38216060</v>
      </c>
      <c r="O131" s="4">
        <v>8379074</v>
      </c>
      <c r="P131" s="4">
        <v>13535139</v>
      </c>
      <c r="Q131" s="4">
        <v>24680921</v>
      </c>
      <c r="R131" s="4">
        <v>1009901</v>
      </c>
      <c r="S131" s="4">
        <v>180575</v>
      </c>
      <c r="T131" s="18">
        <f t="shared" si="4"/>
        <v>4.2901728759049034</v>
      </c>
      <c r="U131" s="18">
        <f t="shared" si="5"/>
        <v>0.35417410900024754</v>
      </c>
      <c r="V131" s="18">
        <f>R131/S131</f>
        <v>5.592695555863215</v>
      </c>
      <c r="W131" s="18">
        <f t="shared" si="6"/>
        <v>4.0918286639303289E-2</v>
      </c>
      <c r="X131" s="20">
        <f t="shared" si="7"/>
        <v>2.6426088927011315E-2</v>
      </c>
    </row>
    <row r="132" spans="1:24" s="3" customFormat="1" ht="11.25" customHeight="1" x14ac:dyDescent="0.2">
      <c r="A132" s="2">
        <v>8277</v>
      </c>
      <c r="B132" s="4" t="s">
        <v>19</v>
      </c>
      <c r="C132" s="4" t="s">
        <v>9</v>
      </c>
      <c r="D132" s="4">
        <v>811039154</v>
      </c>
      <c r="E132" s="4" t="s">
        <v>49</v>
      </c>
      <c r="F132" s="4" t="s">
        <v>481</v>
      </c>
      <c r="G132" s="4" t="s">
        <v>126</v>
      </c>
      <c r="H132" s="4" t="s">
        <v>10</v>
      </c>
      <c r="I132" s="4" t="s">
        <v>482</v>
      </c>
      <c r="J132" s="4" t="s">
        <v>13</v>
      </c>
      <c r="K132" s="4" t="s">
        <v>103</v>
      </c>
      <c r="L132" s="4" t="s">
        <v>12</v>
      </c>
      <c r="M132" s="4">
        <v>1231133</v>
      </c>
      <c r="N132" s="4">
        <v>1375917</v>
      </c>
      <c r="O132" s="4">
        <v>895984</v>
      </c>
      <c r="P132" s="4">
        <v>1328832</v>
      </c>
      <c r="Q132" s="4">
        <v>47085</v>
      </c>
      <c r="R132" s="4">
        <v>38542</v>
      </c>
      <c r="S132" s="4"/>
      <c r="T132" s="18">
        <f t="shared" si="4"/>
        <v>1.3740569028018357</v>
      </c>
      <c r="U132" s="18">
        <f t="shared" si="5"/>
        <v>0.96577918580844624</v>
      </c>
      <c r="V132" s="18"/>
      <c r="W132" s="18">
        <f t="shared" si="6"/>
        <v>0.81856217479027293</v>
      </c>
      <c r="X132" s="20">
        <f t="shared" si="7"/>
        <v>2.8011864087732038E-2</v>
      </c>
    </row>
    <row r="133" spans="1:24" s="3" customFormat="1" ht="11.25" customHeight="1" x14ac:dyDescent="0.2">
      <c r="A133" s="2">
        <v>4085</v>
      </c>
      <c r="B133" s="4" t="s">
        <v>21</v>
      </c>
      <c r="C133" s="4" t="s">
        <v>9</v>
      </c>
      <c r="D133" s="4">
        <v>900397663</v>
      </c>
      <c r="E133" s="4" t="s">
        <v>49</v>
      </c>
      <c r="F133" s="4" t="s">
        <v>215</v>
      </c>
      <c r="G133" s="4" t="s">
        <v>74</v>
      </c>
      <c r="H133" s="4" t="s">
        <v>10</v>
      </c>
      <c r="I133" s="4" t="s">
        <v>216</v>
      </c>
      <c r="J133" s="4" t="s">
        <v>11</v>
      </c>
      <c r="K133" s="4" t="s">
        <v>11</v>
      </c>
      <c r="L133" s="4" t="s">
        <v>12</v>
      </c>
      <c r="M133" s="4">
        <v>24325274</v>
      </c>
      <c r="N133" s="4">
        <v>25715107</v>
      </c>
      <c r="O133" s="4">
        <v>18701865</v>
      </c>
      <c r="P133" s="4">
        <v>18701865</v>
      </c>
      <c r="Q133" s="4">
        <v>7013242</v>
      </c>
      <c r="R133" s="4">
        <v>726342</v>
      </c>
      <c r="S133" s="4"/>
      <c r="T133" s="18">
        <f t="shared" si="4"/>
        <v>1.3006870705140905</v>
      </c>
      <c r="U133" s="18">
        <f t="shared" si="5"/>
        <v>0.72727152175567455</v>
      </c>
      <c r="V133" s="18"/>
      <c r="W133" s="18">
        <f t="shared" si="6"/>
        <v>0.10356722326136757</v>
      </c>
      <c r="X133" s="20">
        <f t="shared" si="7"/>
        <v>2.8245731196063079E-2</v>
      </c>
    </row>
    <row r="134" spans="1:24" s="3" customFormat="1" ht="11.25" customHeight="1" x14ac:dyDescent="0.2">
      <c r="A134" s="2">
        <v>723</v>
      </c>
      <c r="B134" s="4" t="s">
        <v>21</v>
      </c>
      <c r="C134" s="4" t="s">
        <v>9</v>
      </c>
      <c r="D134" s="4">
        <v>802010521</v>
      </c>
      <c r="E134" s="4" t="s">
        <v>49</v>
      </c>
      <c r="F134" s="4" t="s">
        <v>95</v>
      </c>
      <c r="G134" s="4" t="s">
        <v>74</v>
      </c>
      <c r="H134" s="4" t="s">
        <v>14</v>
      </c>
      <c r="I134" s="4" t="s">
        <v>96</v>
      </c>
      <c r="J134" s="4" t="s">
        <v>17</v>
      </c>
      <c r="K134" s="4" t="s">
        <v>97</v>
      </c>
      <c r="L134" s="4" t="s">
        <v>12</v>
      </c>
      <c r="M134" s="4">
        <v>12568655</v>
      </c>
      <c r="N134" s="4">
        <v>24131611</v>
      </c>
      <c r="O134" s="4">
        <v>9287398</v>
      </c>
      <c r="P134" s="4">
        <v>15524451</v>
      </c>
      <c r="Q134" s="4">
        <v>8607160</v>
      </c>
      <c r="R134" s="4">
        <v>683231</v>
      </c>
      <c r="S134" s="4">
        <v>1947844</v>
      </c>
      <c r="T134" s="18">
        <f t="shared" si="4"/>
        <v>1.3533020766419184</v>
      </c>
      <c r="U134" s="18">
        <f t="shared" si="5"/>
        <v>0.64332426873614035</v>
      </c>
      <c r="V134" s="18">
        <f>R134/S134</f>
        <v>0.35076268941455269</v>
      </c>
      <c r="W134" s="18">
        <f t="shared" si="6"/>
        <v>7.9379377169705223E-2</v>
      </c>
      <c r="X134" s="20">
        <f t="shared" si="7"/>
        <v>2.8312697399274337E-2</v>
      </c>
    </row>
    <row r="135" spans="1:24" s="3" customFormat="1" ht="11.25" customHeight="1" x14ac:dyDescent="0.2">
      <c r="A135" s="2">
        <v>11141</v>
      </c>
      <c r="B135" s="4" t="s">
        <v>19</v>
      </c>
      <c r="C135" s="4" t="s">
        <v>9</v>
      </c>
      <c r="D135" s="4">
        <v>830058216</v>
      </c>
      <c r="E135" s="4" t="s">
        <v>49</v>
      </c>
      <c r="F135" s="4" t="s">
        <v>552</v>
      </c>
      <c r="G135" s="4" t="s">
        <v>74</v>
      </c>
      <c r="H135" s="4" t="s">
        <v>10</v>
      </c>
      <c r="I135" s="4" t="s">
        <v>553</v>
      </c>
      <c r="J135" s="4" t="s">
        <v>13</v>
      </c>
      <c r="K135" s="4" t="s">
        <v>22</v>
      </c>
      <c r="L135" s="4" t="s">
        <v>12</v>
      </c>
      <c r="M135" s="4">
        <v>17026536</v>
      </c>
      <c r="N135" s="4">
        <v>19206059</v>
      </c>
      <c r="O135" s="4">
        <v>731046</v>
      </c>
      <c r="P135" s="4">
        <v>16211175</v>
      </c>
      <c r="Q135" s="4">
        <v>2994884</v>
      </c>
      <c r="R135" s="4">
        <v>563710</v>
      </c>
      <c r="S135" s="4">
        <v>269364</v>
      </c>
      <c r="T135" s="18">
        <f t="shared" si="4"/>
        <v>23.290649288827243</v>
      </c>
      <c r="U135" s="18">
        <f t="shared" si="5"/>
        <v>0.84406566698561114</v>
      </c>
      <c r="V135" s="18">
        <f>R135/S135</f>
        <v>2.0927443904901919</v>
      </c>
      <c r="W135" s="18">
        <f t="shared" si="6"/>
        <v>0.18822431853787994</v>
      </c>
      <c r="X135" s="20">
        <f t="shared" si="7"/>
        <v>2.9350633568292171E-2</v>
      </c>
    </row>
    <row r="136" spans="1:24" s="3" customFormat="1" ht="11.25" customHeight="1" x14ac:dyDescent="0.2">
      <c r="A136" s="2">
        <v>1625</v>
      </c>
      <c r="B136" s="4" t="s">
        <v>21</v>
      </c>
      <c r="C136" s="4" t="s">
        <v>9</v>
      </c>
      <c r="D136" s="4">
        <v>830092234</v>
      </c>
      <c r="E136" s="4" t="s">
        <v>49</v>
      </c>
      <c r="F136" s="4" t="s">
        <v>128</v>
      </c>
      <c r="G136" s="4" t="s">
        <v>74</v>
      </c>
      <c r="H136" s="4" t="s">
        <v>14</v>
      </c>
      <c r="I136" s="4" t="s">
        <v>129</v>
      </c>
      <c r="J136" s="4" t="s">
        <v>11</v>
      </c>
      <c r="K136" s="4" t="s">
        <v>11</v>
      </c>
      <c r="L136" s="4" t="s">
        <v>12</v>
      </c>
      <c r="M136" s="4">
        <v>25290724</v>
      </c>
      <c r="N136" s="4">
        <v>27775616</v>
      </c>
      <c r="O136" s="4">
        <v>20039401</v>
      </c>
      <c r="P136" s="4">
        <v>21604522</v>
      </c>
      <c r="Q136" s="4">
        <v>6171094</v>
      </c>
      <c r="R136" s="4">
        <v>818507</v>
      </c>
      <c r="S136" s="4">
        <v>788459</v>
      </c>
      <c r="T136" s="18">
        <f t="shared" si="4"/>
        <v>1.2620498985972683</v>
      </c>
      <c r="U136" s="18">
        <f t="shared" si="5"/>
        <v>0.77782332532246989</v>
      </c>
      <c r="V136" s="18">
        <f>R136/S136</f>
        <v>1.0381097812314908</v>
      </c>
      <c r="W136" s="18">
        <f t="shared" si="6"/>
        <v>0.13263563964509373</v>
      </c>
      <c r="X136" s="20">
        <f t="shared" si="7"/>
        <v>2.9468545360074101E-2</v>
      </c>
    </row>
    <row r="137" spans="1:24" s="3" customFormat="1" ht="11.25" customHeight="1" x14ac:dyDescent="0.2">
      <c r="A137" s="2">
        <v>1715</v>
      </c>
      <c r="B137" s="4" t="s">
        <v>21</v>
      </c>
      <c r="C137" s="4" t="s">
        <v>9</v>
      </c>
      <c r="D137" s="4">
        <v>830117139</v>
      </c>
      <c r="E137" s="4" t="s">
        <v>49</v>
      </c>
      <c r="F137" s="4" t="s">
        <v>132</v>
      </c>
      <c r="G137" s="4" t="s">
        <v>74</v>
      </c>
      <c r="H137" s="4" t="s">
        <v>105</v>
      </c>
      <c r="I137" s="4" t="s">
        <v>133</v>
      </c>
      <c r="J137" s="4" t="s">
        <v>11</v>
      </c>
      <c r="K137" s="4" t="s">
        <v>11</v>
      </c>
      <c r="L137" s="4" t="s">
        <v>12</v>
      </c>
      <c r="M137" s="4">
        <v>49949968</v>
      </c>
      <c r="N137" s="4">
        <v>67026624</v>
      </c>
      <c r="O137" s="4">
        <v>7048088</v>
      </c>
      <c r="P137" s="4">
        <v>7934618</v>
      </c>
      <c r="Q137" s="4">
        <v>59092006</v>
      </c>
      <c r="R137" s="4">
        <v>2103961</v>
      </c>
      <c r="S137" s="4"/>
      <c r="T137" s="18">
        <f t="shared" si="4"/>
        <v>7.0870238850593239</v>
      </c>
      <c r="U137" s="18">
        <f t="shared" si="5"/>
        <v>0.11838009325965754</v>
      </c>
      <c r="V137" s="18"/>
      <c r="W137" s="18">
        <f t="shared" si="6"/>
        <v>3.560483291090169E-2</v>
      </c>
      <c r="X137" s="20">
        <f t="shared" si="7"/>
        <v>3.1389929470414621E-2</v>
      </c>
    </row>
    <row r="138" spans="1:24" s="3" customFormat="1" ht="11.25" customHeight="1" x14ac:dyDescent="0.2">
      <c r="A138" s="2">
        <v>7447</v>
      </c>
      <c r="B138" s="4" t="s">
        <v>19</v>
      </c>
      <c r="C138" s="4" t="s">
        <v>9</v>
      </c>
      <c r="D138" s="4">
        <v>811010139</v>
      </c>
      <c r="E138" s="4" t="s">
        <v>49</v>
      </c>
      <c r="F138" s="4" t="s">
        <v>469</v>
      </c>
      <c r="G138" s="4" t="s">
        <v>74</v>
      </c>
      <c r="H138" s="4" t="s">
        <v>10</v>
      </c>
      <c r="I138" s="4" t="s">
        <v>470</v>
      </c>
      <c r="J138" s="4" t="s">
        <v>13</v>
      </c>
      <c r="K138" s="4" t="s">
        <v>325</v>
      </c>
      <c r="L138" s="4" t="s">
        <v>12</v>
      </c>
      <c r="M138" s="4">
        <v>12623542</v>
      </c>
      <c r="N138" s="4">
        <v>14757473</v>
      </c>
      <c r="O138" s="4">
        <v>5882510</v>
      </c>
      <c r="P138" s="4">
        <v>8042396</v>
      </c>
      <c r="Q138" s="4">
        <v>6715077</v>
      </c>
      <c r="R138" s="4">
        <v>478530</v>
      </c>
      <c r="S138" s="4">
        <v>2351164</v>
      </c>
      <c r="T138" s="18">
        <f t="shared" si="4"/>
        <v>2.1459448432726846</v>
      </c>
      <c r="U138" s="18">
        <f t="shared" si="5"/>
        <v>0.54497108007583683</v>
      </c>
      <c r="V138" s="18">
        <f>R138/S138</f>
        <v>0.20352897543514617</v>
      </c>
      <c r="W138" s="18">
        <f t="shared" si="6"/>
        <v>7.1262027226195623E-2</v>
      </c>
      <c r="X138" s="20">
        <f t="shared" si="7"/>
        <v>3.2426283280342104E-2</v>
      </c>
    </row>
    <row r="139" spans="1:24" s="3" customFormat="1" ht="11.25" customHeight="1" x14ac:dyDescent="0.2">
      <c r="A139" s="2">
        <v>33395</v>
      </c>
      <c r="B139" s="4" t="s">
        <v>19</v>
      </c>
      <c r="C139" s="4" t="s">
        <v>9</v>
      </c>
      <c r="D139" s="4">
        <v>900502032</v>
      </c>
      <c r="E139" s="4" t="s">
        <v>49</v>
      </c>
      <c r="F139" s="4" t="s">
        <v>1010</v>
      </c>
      <c r="G139" s="4" t="s">
        <v>74</v>
      </c>
      <c r="H139" s="4" t="s">
        <v>10</v>
      </c>
      <c r="I139" s="4" t="s">
        <v>1011</v>
      </c>
      <c r="J139" s="4" t="s">
        <v>23</v>
      </c>
      <c r="K139" s="4" t="s">
        <v>136</v>
      </c>
      <c r="L139" s="4" t="s">
        <v>12</v>
      </c>
      <c r="M139" s="4">
        <v>5594844</v>
      </c>
      <c r="N139" s="4">
        <v>6240835</v>
      </c>
      <c r="O139" s="4">
        <v>3170245</v>
      </c>
      <c r="P139" s="4">
        <v>4380680</v>
      </c>
      <c r="Q139" s="4">
        <v>1860155</v>
      </c>
      <c r="R139" s="4">
        <v>202403</v>
      </c>
      <c r="S139" s="4">
        <v>2571</v>
      </c>
      <c r="T139" s="18">
        <f t="shared" si="4"/>
        <v>1.7647986196650416</v>
      </c>
      <c r="U139" s="18">
        <f t="shared" si="5"/>
        <v>0.70193812206219197</v>
      </c>
      <c r="V139" s="18">
        <f>R139/S139</f>
        <v>78.725398677557365</v>
      </c>
      <c r="W139" s="18">
        <f t="shared" si="6"/>
        <v>0.10880974972515731</v>
      </c>
      <c r="X139" s="20">
        <f t="shared" si="7"/>
        <v>3.2432038341023275E-2</v>
      </c>
    </row>
    <row r="140" spans="1:24" s="3" customFormat="1" ht="11.25" customHeight="1" x14ac:dyDescent="0.2">
      <c r="A140" s="2">
        <v>18461</v>
      </c>
      <c r="B140" s="4" t="s">
        <v>19</v>
      </c>
      <c r="C140" s="4" t="s">
        <v>9</v>
      </c>
      <c r="D140" s="4">
        <v>890327072</v>
      </c>
      <c r="E140" s="4" t="s">
        <v>49</v>
      </c>
      <c r="F140" s="4" t="s">
        <v>720</v>
      </c>
      <c r="G140" s="4" t="s">
        <v>78</v>
      </c>
      <c r="H140" s="4" t="s">
        <v>10</v>
      </c>
      <c r="I140" s="4" t="s">
        <v>721</v>
      </c>
      <c r="J140" s="4" t="s">
        <v>178</v>
      </c>
      <c r="K140" s="4" t="s">
        <v>179</v>
      </c>
      <c r="L140" s="4" t="s">
        <v>12</v>
      </c>
      <c r="M140" s="4">
        <v>3762109</v>
      </c>
      <c r="N140" s="4">
        <v>5210752</v>
      </c>
      <c r="O140" s="4">
        <v>2057884</v>
      </c>
      <c r="P140" s="4">
        <v>1668193</v>
      </c>
      <c r="Q140" s="4">
        <v>3542559</v>
      </c>
      <c r="R140" s="4">
        <v>170596</v>
      </c>
      <c r="S140" s="4">
        <v>29917</v>
      </c>
      <c r="T140" s="18">
        <f t="shared" ref="T140:T203" si="9">M140/O140</f>
        <v>1.8281443463285589</v>
      </c>
      <c r="U140" s="18">
        <f t="shared" ref="U140:U203" si="10">P140/N140</f>
        <v>0.32014438606941953</v>
      </c>
      <c r="V140" s="18">
        <f>R140/S140</f>
        <v>5.7023097235685398</v>
      </c>
      <c r="W140" s="18">
        <f t="shared" ref="W140:W203" si="11">R140/Q140</f>
        <v>4.8156149269496996E-2</v>
      </c>
      <c r="X140" s="20">
        <f t="shared" ref="X140:X203" si="12">R140/N140</f>
        <v>3.2739228426146551E-2</v>
      </c>
    </row>
    <row r="141" spans="1:24" s="3" customFormat="1" ht="11.25" customHeight="1" x14ac:dyDescent="0.2">
      <c r="A141" s="2">
        <v>15601</v>
      </c>
      <c r="B141" s="4" t="s">
        <v>19</v>
      </c>
      <c r="C141" s="4" t="s">
        <v>9</v>
      </c>
      <c r="D141" s="4">
        <v>860051814</v>
      </c>
      <c r="E141" s="4" t="s">
        <v>49</v>
      </c>
      <c r="F141" s="4" t="s">
        <v>664</v>
      </c>
      <c r="G141" s="4" t="s">
        <v>74</v>
      </c>
      <c r="H141" s="4" t="s">
        <v>14</v>
      </c>
      <c r="I141" s="4" t="s">
        <v>665</v>
      </c>
      <c r="J141" s="4" t="s">
        <v>11</v>
      </c>
      <c r="K141" s="4" t="s">
        <v>11</v>
      </c>
      <c r="L141" s="4" t="s">
        <v>12</v>
      </c>
      <c r="M141" s="4">
        <v>18638210</v>
      </c>
      <c r="N141" s="4">
        <v>21092426</v>
      </c>
      <c r="O141" s="4">
        <v>1198575</v>
      </c>
      <c r="P141" s="4">
        <v>13249049</v>
      </c>
      <c r="Q141" s="4">
        <v>7843377</v>
      </c>
      <c r="R141" s="4">
        <v>691666</v>
      </c>
      <c r="S141" s="4">
        <v>1115583</v>
      </c>
      <c r="T141" s="18">
        <f t="shared" si="9"/>
        <v>15.550307657009366</v>
      </c>
      <c r="U141" s="18">
        <f t="shared" si="10"/>
        <v>0.62814249057931981</v>
      </c>
      <c r="V141" s="18">
        <f>R141/S141</f>
        <v>0.62000406962099641</v>
      </c>
      <c r="W141" s="18">
        <f t="shared" si="11"/>
        <v>8.8184719413589324E-2</v>
      </c>
      <c r="X141" s="20">
        <f t="shared" si="12"/>
        <v>3.2792150130098834E-2</v>
      </c>
    </row>
    <row r="142" spans="1:24" s="3" customFormat="1" ht="11.25" customHeight="1" x14ac:dyDescent="0.2">
      <c r="A142" s="2">
        <v>30877</v>
      </c>
      <c r="B142" s="4" t="s">
        <v>19</v>
      </c>
      <c r="C142" s="4" t="s">
        <v>9</v>
      </c>
      <c r="D142" s="4">
        <v>900412283</v>
      </c>
      <c r="E142" s="4" t="s">
        <v>49</v>
      </c>
      <c r="F142" s="4" t="s">
        <v>957</v>
      </c>
      <c r="G142" s="4" t="s">
        <v>74</v>
      </c>
      <c r="H142" s="4" t="s">
        <v>10</v>
      </c>
      <c r="I142" s="4" t="s">
        <v>958</v>
      </c>
      <c r="J142" s="4" t="s">
        <v>13</v>
      </c>
      <c r="K142" s="4" t="s">
        <v>103</v>
      </c>
      <c r="L142" s="4" t="s">
        <v>12</v>
      </c>
      <c r="M142" s="4">
        <v>2746280</v>
      </c>
      <c r="N142" s="4">
        <v>3958796</v>
      </c>
      <c r="O142" s="4">
        <v>1484025</v>
      </c>
      <c r="P142" s="4">
        <v>2119492</v>
      </c>
      <c r="Q142" s="4">
        <v>1839304</v>
      </c>
      <c r="R142" s="4">
        <v>130524</v>
      </c>
      <c r="S142" s="4">
        <v>82030</v>
      </c>
      <c r="T142" s="18">
        <f t="shared" si="9"/>
        <v>1.8505618166809858</v>
      </c>
      <c r="U142" s="18">
        <f t="shared" si="10"/>
        <v>0.53538803211885633</v>
      </c>
      <c r="V142" s="18">
        <f>R142/S142</f>
        <v>1.5911739607460684</v>
      </c>
      <c r="W142" s="18">
        <f t="shared" si="11"/>
        <v>7.0963799350188983E-2</v>
      </c>
      <c r="X142" s="20">
        <f t="shared" si="12"/>
        <v>3.2970630464413925E-2</v>
      </c>
    </row>
    <row r="143" spans="1:24" s="3" customFormat="1" ht="11.25" customHeight="1" x14ac:dyDescent="0.2">
      <c r="A143" s="2">
        <v>12875</v>
      </c>
      <c r="B143" s="4" t="s">
        <v>19</v>
      </c>
      <c r="C143" s="4" t="s">
        <v>9</v>
      </c>
      <c r="D143" s="4">
        <v>830118759</v>
      </c>
      <c r="E143" s="4" t="s">
        <v>49</v>
      </c>
      <c r="F143" s="4" t="s">
        <v>600</v>
      </c>
      <c r="G143" s="4" t="s">
        <v>74</v>
      </c>
      <c r="H143" s="4" t="s">
        <v>10</v>
      </c>
      <c r="I143" s="4" t="s">
        <v>601</v>
      </c>
      <c r="J143" s="4" t="s">
        <v>11</v>
      </c>
      <c r="K143" s="4" t="s">
        <v>11</v>
      </c>
      <c r="L143" s="4" t="s">
        <v>12</v>
      </c>
      <c r="M143" s="4">
        <v>8472952</v>
      </c>
      <c r="N143" s="4">
        <v>8490783</v>
      </c>
      <c r="O143" s="4">
        <v>80161</v>
      </c>
      <c r="P143" s="4">
        <v>2186441</v>
      </c>
      <c r="Q143" s="4">
        <v>6304342</v>
      </c>
      <c r="R143" s="4">
        <v>281941</v>
      </c>
      <c r="S143" s="4"/>
      <c r="T143" s="18">
        <f t="shared" si="9"/>
        <v>105.69918039944612</v>
      </c>
      <c r="U143" s="18">
        <f t="shared" si="10"/>
        <v>0.25750758204514235</v>
      </c>
      <c r="V143" s="18"/>
      <c r="W143" s="18">
        <f t="shared" si="11"/>
        <v>4.4721717191104161E-2</v>
      </c>
      <c r="X143" s="20">
        <f t="shared" si="12"/>
        <v>3.3205535932316253E-2</v>
      </c>
    </row>
    <row r="144" spans="1:24" s="3" customFormat="1" ht="11.25" customHeight="1" x14ac:dyDescent="0.2">
      <c r="A144" s="2">
        <v>2089</v>
      </c>
      <c r="B144" s="4" t="s">
        <v>24</v>
      </c>
      <c r="C144" s="4" t="s">
        <v>9</v>
      </c>
      <c r="D144" s="4">
        <v>900806600</v>
      </c>
      <c r="E144" s="4" t="s">
        <v>49</v>
      </c>
      <c r="F144" s="4" t="s">
        <v>298</v>
      </c>
      <c r="G144" s="4" t="s">
        <v>78</v>
      </c>
      <c r="H144" s="4" t="s">
        <v>10</v>
      </c>
      <c r="I144" s="4" t="s">
        <v>299</v>
      </c>
      <c r="J144" s="4" t="s">
        <v>17</v>
      </c>
      <c r="K144" s="4" t="s">
        <v>97</v>
      </c>
      <c r="L144" s="4" t="s">
        <v>12</v>
      </c>
      <c r="M144" s="4">
        <v>469598898</v>
      </c>
      <c r="N144" s="4">
        <v>678423416</v>
      </c>
      <c r="O144" s="4">
        <v>341117962</v>
      </c>
      <c r="P144" s="4">
        <v>427686491</v>
      </c>
      <c r="Q144" s="4">
        <v>250736925</v>
      </c>
      <c r="R144" s="4">
        <v>22557578</v>
      </c>
      <c r="S144" s="4">
        <v>11353222</v>
      </c>
      <c r="T144" s="18">
        <f t="shared" si="9"/>
        <v>1.3766466451860426</v>
      </c>
      <c r="U144" s="18">
        <f t="shared" si="10"/>
        <v>0.63041233676993247</v>
      </c>
      <c r="V144" s="18">
        <f>R144/S144</f>
        <v>1.9868877751179357</v>
      </c>
      <c r="W144" s="18">
        <f t="shared" si="11"/>
        <v>8.9965121810439364E-2</v>
      </c>
      <c r="X144" s="20">
        <f t="shared" si="12"/>
        <v>3.3249999142128665E-2</v>
      </c>
    </row>
    <row r="145" spans="1:24" s="3" customFormat="1" ht="11.25" customHeight="1" x14ac:dyDescent="0.2">
      <c r="A145" s="2">
        <v>2095</v>
      </c>
      <c r="B145" s="4" t="s">
        <v>24</v>
      </c>
      <c r="C145" s="4" t="s">
        <v>9</v>
      </c>
      <c r="D145" s="4">
        <v>900818280</v>
      </c>
      <c r="E145" s="4" t="s">
        <v>49</v>
      </c>
      <c r="F145" s="4" t="s">
        <v>300</v>
      </c>
      <c r="G145" s="4" t="s">
        <v>74</v>
      </c>
      <c r="H145" s="4" t="s">
        <v>10</v>
      </c>
      <c r="I145" s="4" t="s">
        <v>196</v>
      </c>
      <c r="J145" s="4" t="s">
        <v>11</v>
      </c>
      <c r="K145" s="4" t="s">
        <v>11</v>
      </c>
      <c r="L145" s="4" t="s">
        <v>12</v>
      </c>
      <c r="M145" s="4">
        <v>28330</v>
      </c>
      <c r="N145" s="4">
        <v>141303649</v>
      </c>
      <c r="O145" s="4">
        <v>258112</v>
      </c>
      <c r="P145" s="4">
        <v>666535</v>
      </c>
      <c r="Q145" s="4">
        <v>140637114</v>
      </c>
      <c r="R145" s="4">
        <v>4723793</v>
      </c>
      <c r="S145" s="4"/>
      <c r="T145" s="18">
        <f t="shared" si="9"/>
        <v>0.10975855442598562</v>
      </c>
      <c r="U145" s="18">
        <f t="shared" si="10"/>
        <v>4.7170402513809105E-3</v>
      </c>
      <c r="V145" s="18"/>
      <c r="W145" s="18">
        <f t="shared" si="11"/>
        <v>3.3588523439125752E-2</v>
      </c>
      <c r="X145" s="20">
        <f t="shared" si="12"/>
        <v>3.3430085022078941E-2</v>
      </c>
    </row>
    <row r="146" spans="1:24" s="3" customFormat="1" ht="11.25" customHeight="1" x14ac:dyDescent="0.2">
      <c r="A146" s="2">
        <v>28761</v>
      </c>
      <c r="B146" s="4" t="s">
        <v>19</v>
      </c>
      <c r="C146" s="4" t="s">
        <v>9</v>
      </c>
      <c r="D146" s="4">
        <v>900346138</v>
      </c>
      <c r="E146" s="4" t="s">
        <v>49</v>
      </c>
      <c r="F146" s="4" t="s">
        <v>913</v>
      </c>
      <c r="G146" s="4" t="s">
        <v>74</v>
      </c>
      <c r="H146" s="4" t="s">
        <v>10</v>
      </c>
      <c r="I146" s="4" t="s">
        <v>914</v>
      </c>
      <c r="J146" s="4" t="s">
        <v>11</v>
      </c>
      <c r="K146" s="4" t="s">
        <v>11</v>
      </c>
      <c r="L146" s="4" t="s">
        <v>12</v>
      </c>
      <c r="M146" s="4">
        <v>17292576</v>
      </c>
      <c r="N146" s="4">
        <v>22830038</v>
      </c>
      <c r="O146" s="4">
        <v>2057884</v>
      </c>
      <c r="P146" s="4">
        <v>897157</v>
      </c>
      <c r="Q146" s="4">
        <v>21932881</v>
      </c>
      <c r="R146" s="4">
        <v>770516</v>
      </c>
      <c r="S146" s="4">
        <v>44814</v>
      </c>
      <c r="T146" s="18">
        <f t="shared" si="9"/>
        <v>8.4030858882230479</v>
      </c>
      <c r="U146" s="18">
        <f t="shared" si="10"/>
        <v>3.9297218865776744E-2</v>
      </c>
      <c r="V146" s="18">
        <f>R146/S146</f>
        <v>17.19364484312938</v>
      </c>
      <c r="W146" s="18">
        <f t="shared" si="11"/>
        <v>3.513063331716431E-2</v>
      </c>
      <c r="X146" s="20">
        <f t="shared" si="12"/>
        <v>3.3750097130806352E-2</v>
      </c>
    </row>
    <row r="147" spans="1:24" s="3" customFormat="1" ht="11.25" customHeight="1" x14ac:dyDescent="0.2">
      <c r="A147" s="2">
        <v>1313</v>
      </c>
      <c r="B147" s="4" t="s">
        <v>21</v>
      </c>
      <c r="C147" s="4" t="s">
        <v>9</v>
      </c>
      <c r="D147" s="4">
        <v>830025149</v>
      </c>
      <c r="E147" s="4" t="s">
        <v>49</v>
      </c>
      <c r="F147" s="4" t="s">
        <v>107</v>
      </c>
      <c r="G147" s="4" t="s">
        <v>74</v>
      </c>
      <c r="H147" s="4" t="s">
        <v>75</v>
      </c>
      <c r="I147" s="4" t="s">
        <v>108</v>
      </c>
      <c r="J147" s="4" t="s">
        <v>11</v>
      </c>
      <c r="K147" s="4" t="s">
        <v>11</v>
      </c>
      <c r="L147" s="4" t="s">
        <v>12</v>
      </c>
      <c r="M147" s="4">
        <v>558144231</v>
      </c>
      <c r="N147" s="4">
        <v>618935642</v>
      </c>
      <c r="O147" s="4">
        <v>199026896</v>
      </c>
      <c r="P147" s="4">
        <v>204574632</v>
      </c>
      <c r="Q147" s="4">
        <v>414361010</v>
      </c>
      <c r="R147" s="4">
        <v>20957514</v>
      </c>
      <c r="S147" s="4"/>
      <c r="T147" s="18">
        <f t="shared" si="9"/>
        <v>2.8043658531457978</v>
      </c>
      <c r="U147" s="18">
        <f t="shared" si="10"/>
        <v>0.33052650084740154</v>
      </c>
      <c r="V147" s="18"/>
      <c r="W147" s="18">
        <f t="shared" si="11"/>
        <v>5.0577910310625029E-2</v>
      </c>
      <c r="X147" s="20">
        <f t="shared" si="12"/>
        <v>3.3860570595480428E-2</v>
      </c>
    </row>
    <row r="148" spans="1:24" s="3" customFormat="1" ht="11.25" customHeight="1" x14ac:dyDescent="0.2">
      <c r="A148" s="2">
        <v>6027</v>
      </c>
      <c r="B148" s="4" t="s">
        <v>19</v>
      </c>
      <c r="C148" s="4" t="s">
        <v>9</v>
      </c>
      <c r="D148" s="4">
        <v>805004054</v>
      </c>
      <c r="E148" s="4" t="s">
        <v>49</v>
      </c>
      <c r="F148" s="4" t="s">
        <v>437</v>
      </c>
      <c r="G148" s="4" t="s">
        <v>78</v>
      </c>
      <c r="H148" s="4" t="s">
        <v>10</v>
      </c>
      <c r="I148" s="4" t="s">
        <v>438</v>
      </c>
      <c r="J148" s="4" t="s">
        <v>439</v>
      </c>
      <c r="K148" s="4" t="s">
        <v>440</v>
      </c>
      <c r="L148" s="4" t="s">
        <v>12</v>
      </c>
      <c r="M148" s="4">
        <v>372214</v>
      </c>
      <c r="N148" s="4">
        <v>1172440</v>
      </c>
      <c r="O148" s="4">
        <v>190470</v>
      </c>
      <c r="P148" s="4">
        <v>610981</v>
      </c>
      <c r="Q148" s="4">
        <v>561459</v>
      </c>
      <c r="R148" s="4">
        <v>40024</v>
      </c>
      <c r="S148" s="4">
        <v>644</v>
      </c>
      <c r="T148" s="18">
        <f t="shared" si="9"/>
        <v>1.9541870110778601</v>
      </c>
      <c r="U148" s="18">
        <f t="shared" si="10"/>
        <v>0.52111920439425474</v>
      </c>
      <c r="V148" s="18">
        <f>R148/S148</f>
        <v>62.149068322981364</v>
      </c>
      <c r="W148" s="18">
        <f t="shared" si="11"/>
        <v>7.1285703853709706E-2</v>
      </c>
      <c r="X148" s="20">
        <f t="shared" si="12"/>
        <v>3.4137354576780049E-2</v>
      </c>
    </row>
    <row r="149" spans="1:24" s="3" customFormat="1" ht="11.25" customHeight="1" x14ac:dyDescent="0.2">
      <c r="A149" s="2">
        <v>17405</v>
      </c>
      <c r="B149" s="4" t="s">
        <v>19</v>
      </c>
      <c r="C149" s="4" t="s">
        <v>9</v>
      </c>
      <c r="D149" s="4">
        <v>890101001</v>
      </c>
      <c r="E149" s="4" t="s">
        <v>49</v>
      </c>
      <c r="F149" s="4" t="s">
        <v>697</v>
      </c>
      <c r="G149" s="4" t="s">
        <v>74</v>
      </c>
      <c r="H149" s="4" t="s">
        <v>75</v>
      </c>
      <c r="I149" s="4" t="s">
        <v>698</v>
      </c>
      <c r="J149" s="4" t="s">
        <v>17</v>
      </c>
      <c r="K149" s="4" t="s">
        <v>18</v>
      </c>
      <c r="L149" s="4" t="s">
        <v>12</v>
      </c>
      <c r="M149" s="4">
        <v>3870599</v>
      </c>
      <c r="N149" s="4">
        <v>5701801</v>
      </c>
      <c r="O149" s="4">
        <v>1730981</v>
      </c>
      <c r="P149" s="4">
        <v>4235556</v>
      </c>
      <c r="Q149" s="4">
        <v>1466245</v>
      </c>
      <c r="R149" s="4">
        <v>195927</v>
      </c>
      <c r="S149" s="4"/>
      <c r="T149" s="18">
        <f t="shared" si="9"/>
        <v>2.2360724929967457</v>
      </c>
      <c r="U149" s="18">
        <f t="shared" si="10"/>
        <v>0.74284528695406937</v>
      </c>
      <c r="V149" s="18"/>
      <c r="W149" s="18">
        <f t="shared" si="11"/>
        <v>0.13362500809891936</v>
      </c>
      <c r="X149" s="20">
        <f t="shared" si="12"/>
        <v>3.4362300613437757E-2</v>
      </c>
    </row>
    <row r="150" spans="1:24" s="3" customFormat="1" ht="11.25" customHeight="1" x14ac:dyDescent="0.2">
      <c r="A150" s="2">
        <v>31873</v>
      </c>
      <c r="B150" s="4" t="s">
        <v>19</v>
      </c>
      <c r="C150" s="4" t="s">
        <v>9</v>
      </c>
      <c r="D150" s="4">
        <v>900446951</v>
      </c>
      <c r="E150" s="4" t="s">
        <v>49</v>
      </c>
      <c r="F150" s="4" t="s">
        <v>986</v>
      </c>
      <c r="G150" s="4" t="s">
        <v>78</v>
      </c>
      <c r="H150" s="4" t="s">
        <v>10</v>
      </c>
      <c r="I150" s="4" t="s">
        <v>987</v>
      </c>
      <c r="J150" s="4" t="s">
        <v>11</v>
      </c>
      <c r="K150" s="4" t="s">
        <v>11</v>
      </c>
      <c r="L150" s="4" t="s">
        <v>12</v>
      </c>
      <c r="M150" s="4">
        <v>2542447</v>
      </c>
      <c r="N150" s="4">
        <v>3892097</v>
      </c>
      <c r="O150" s="4">
        <v>699098</v>
      </c>
      <c r="P150" s="4">
        <v>4017137</v>
      </c>
      <c r="Q150" s="4">
        <v>-125040</v>
      </c>
      <c r="R150" s="4">
        <v>136119</v>
      </c>
      <c r="S150" s="4">
        <v>166170</v>
      </c>
      <c r="T150" s="18">
        <f t="shared" si="9"/>
        <v>3.6367533593287349</v>
      </c>
      <c r="U150" s="18">
        <f t="shared" si="10"/>
        <v>1.0321266402147737</v>
      </c>
      <c r="V150" s="18">
        <f>R150/S150</f>
        <v>0.81915508214479149</v>
      </c>
      <c r="W150" s="18">
        <f t="shared" si="11"/>
        <v>-1.0886036468330134</v>
      </c>
      <c r="X150" s="20">
        <f t="shared" si="12"/>
        <v>3.4973177698294777E-2</v>
      </c>
    </row>
    <row r="151" spans="1:24" s="3" customFormat="1" ht="11.25" customHeight="1" x14ac:dyDescent="0.2">
      <c r="A151" s="2">
        <v>2247</v>
      </c>
      <c r="B151" s="4" t="s">
        <v>21</v>
      </c>
      <c r="C151" s="4" t="s">
        <v>9</v>
      </c>
      <c r="D151" s="4">
        <v>860070078</v>
      </c>
      <c r="E151" s="4" t="s">
        <v>49</v>
      </c>
      <c r="F151" s="4" t="s">
        <v>153</v>
      </c>
      <c r="G151" s="4" t="s">
        <v>74</v>
      </c>
      <c r="H151" s="4" t="s">
        <v>75</v>
      </c>
      <c r="I151" s="4" t="s">
        <v>154</v>
      </c>
      <c r="J151" s="4" t="s">
        <v>11</v>
      </c>
      <c r="K151" s="4" t="s">
        <v>11</v>
      </c>
      <c r="L151" s="4" t="s">
        <v>12</v>
      </c>
      <c r="M151" s="4">
        <v>49013850</v>
      </c>
      <c r="N151" s="4">
        <v>75123716</v>
      </c>
      <c r="O151" s="4">
        <v>16500158</v>
      </c>
      <c r="P151" s="4">
        <v>31949342</v>
      </c>
      <c r="Q151" s="4">
        <v>43174374</v>
      </c>
      <c r="R151" s="4">
        <v>2708552</v>
      </c>
      <c r="S151" s="4">
        <v>306458</v>
      </c>
      <c r="T151" s="18">
        <f t="shared" si="9"/>
        <v>2.9705079187726566</v>
      </c>
      <c r="U151" s="18">
        <f t="shared" si="10"/>
        <v>0.42528969147372847</v>
      </c>
      <c r="V151" s="18">
        <f>R151/S151</f>
        <v>8.8382486343968836</v>
      </c>
      <c r="W151" s="18">
        <f t="shared" si="11"/>
        <v>6.2735177121502672E-2</v>
      </c>
      <c r="X151" s="20">
        <f t="shared" si="12"/>
        <v>3.6054552998949094E-2</v>
      </c>
    </row>
    <row r="152" spans="1:24" s="3" customFormat="1" ht="11.25" customHeight="1" x14ac:dyDescent="0.2">
      <c r="A152" s="2">
        <v>23025</v>
      </c>
      <c r="B152" s="4" t="s">
        <v>19</v>
      </c>
      <c r="C152" s="4" t="s">
        <v>9</v>
      </c>
      <c r="D152" s="4">
        <v>900114653</v>
      </c>
      <c r="E152" s="4" t="s">
        <v>49</v>
      </c>
      <c r="F152" s="4" t="s">
        <v>795</v>
      </c>
      <c r="G152" s="4" t="s">
        <v>74</v>
      </c>
      <c r="H152" s="4" t="s">
        <v>10</v>
      </c>
      <c r="I152" s="4" t="s">
        <v>796</v>
      </c>
      <c r="J152" s="4" t="s">
        <v>11</v>
      </c>
      <c r="K152" s="4" t="s">
        <v>11</v>
      </c>
      <c r="L152" s="4" t="s">
        <v>12</v>
      </c>
      <c r="M152" s="4">
        <v>15404396</v>
      </c>
      <c r="N152" s="4">
        <v>19535855</v>
      </c>
      <c r="O152" s="4">
        <v>80161</v>
      </c>
      <c r="P152" s="4">
        <v>2220327</v>
      </c>
      <c r="Q152" s="4">
        <v>17315528</v>
      </c>
      <c r="R152" s="4">
        <v>713392</v>
      </c>
      <c r="S152" s="4">
        <v>8282</v>
      </c>
      <c r="T152" s="18">
        <f t="shared" si="9"/>
        <v>192.16821147440774</v>
      </c>
      <c r="U152" s="18">
        <f t="shared" si="10"/>
        <v>0.11365394552733935</v>
      </c>
      <c r="V152" s="18">
        <f>R152/S152</f>
        <v>86.137647911132575</v>
      </c>
      <c r="W152" s="18">
        <f t="shared" si="11"/>
        <v>4.1199552216946544E-2</v>
      </c>
      <c r="X152" s="20">
        <f t="shared" si="12"/>
        <v>3.6517060553530933E-2</v>
      </c>
    </row>
    <row r="153" spans="1:24" s="3" customFormat="1" ht="11.25" customHeight="1" x14ac:dyDescent="0.2">
      <c r="A153" s="2">
        <v>34105</v>
      </c>
      <c r="B153" s="4" t="s">
        <v>19</v>
      </c>
      <c r="C153" s="4" t="s">
        <v>9</v>
      </c>
      <c r="D153" s="4">
        <v>900535940</v>
      </c>
      <c r="E153" s="4" t="s">
        <v>49</v>
      </c>
      <c r="F153" s="4" t="s">
        <v>1025</v>
      </c>
      <c r="G153" s="4" t="s">
        <v>78</v>
      </c>
      <c r="H153" s="4" t="s">
        <v>10</v>
      </c>
      <c r="I153" s="4" t="s">
        <v>1026</v>
      </c>
      <c r="J153" s="4" t="s">
        <v>62</v>
      </c>
      <c r="K153" s="4" t="s">
        <v>63</v>
      </c>
      <c r="L153" s="4" t="s">
        <v>12</v>
      </c>
      <c r="M153" s="4">
        <v>1329925</v>
      </c>
      <c r="N153" s="4">
        <v>1660045</v>
      </c>
      <c r="O153" s="4">
        <v>80161</v>
      </c>
      <c r="P153" s="4">
        <v>642088</v>
      </c>
      <c r="Q153" s="4">
        <v>1017957</v>
      </c>
      <c r="R153" s="4">
        <v>61600</v>
      </c>
      <c r="S153" s="4"/>
      <c r="T153" s="18">
        <f t="shared" si="9"/>
        <v>16.590673769039807</v>
      </c>
      <c r="U153" s="18">
        <f t="shared" si="10"/>
        <v>0.38678951474207024</v>
      </c>
      <c r="V153" s="18"/>
      <c r="W153" s="18">
        <f t="shared" si="11"/>
        <v>6.0513361566353001E-2</v>
      </c>
      <c r="X153" s="20">
        <f t="shared" si="12"/>
        <v>3.710742781069188E-2</v>
      </c>
    </row>
    <row r="154" spans="1:24" s="3" customFormat="1" ht="11.25" customHeight="1" x14ac:dyDescent="0.2">
      <c r="A154" s="2">
        <v>9893</v>
      </c>
      <c r="B154" s="4" t="s">
        <v>19</v>
      </c>
      <c r="C154" s="4" t="s">
        <v>9</v>
      </c>
      <c r="D154" s="4">
        <v>830013922</v>
      </c>
      <c r="E154" s="4" t="s">
        <v>49</v>
      </c>
      <c r="F154" s="4" t="s">
        <v>510</v>
      </c>
      <c r="G154" s="4" t="s">
        <v>74</v>
      </c>
      <c r="H154" s="4" t="s">
        <v>10</v>
      </c>
      <c r="I154" s="4" t="s">
        <v>511</v>
      </c>
      <c r="J154" s="4" t="s">
        <v>11</v>
      </c>
      <c r="K154" s="4" t="s">
        <v>11</v>
      </c>
      <c r="L154" s="4" t="s">
        <v>12</v>
      </c>
      <c r="M154" s="4">
        <v>10508984</v>
      </c>
      <c r="N154" s="4">
        <v>14116862</v>
      </c>
      <c r="O154" s="4">
        <v>1484025</v>
      </c>
      <c r="P154" s="4">
        <v>4240989</v>
      </c>
      <c r="Q154" s="4">
        <v>9875873</v>
      </c>
      <c r="R154" s="4">
        <v>524682</v>
      </c>
      <c r="S154" s="4">
        <v>213553</v>
      </c>
      <c r="T154" s="18">
        <f t="shared" si="9"/>
        <v>7.0814063105405909</v>
      </c>
      <c r="U154" s="18">
        <f t="shared" si="10"/>
        <v>0.30042009336069164</v>
      </c>
      <c r="V154" s="18">
        <f>R154/S154</f>
        <v>2.4569170182577627</v>
      </c>
      <c r="W154" s="18">
        <f t="shared" si="11"/>
        <v>5.312765767644035E-2</v>
      </c>
      <c r="X154" s="20">
        <f t="shared" si="12"/>
        <v>3.7167041797249278E-2</v>
      </c>
    </row>
    <row r="155" spans="1:24" s="3" customFormat="1" ht="11.25" customHeight="1" x14ac:dyDescent="0.2">
      <c r="A155" s="2">
        <v>2073</v>
      </c>
      <c r="B155" s="4" t="s">
        <v>21</v>
      </c>
      <c r="C155" s="4" t="s">
        <v>9</v>
      </c>
      <c r="D155" s="4">
        <v>860028581</v>
      </c>
      <c r="E155" s="4" t="s">
        <v>49</v>
      </c>
      <c r="F155" s="4" t="s">
        <v>147</v>
      </c>
      <c r="G155" s="4" t="s">
        <v>74</v>
      </c>
      <c r="H155" s="4" t="s">
        <v>10</v>
      </c>
      <c r="I155" s="4" t="s">
        <v>148</v>
      </c>
      <c r="J155" s="4" t="s">
        <v>11</v>
      </c>
      <c r="K155" s="4" t="s">
        <v>11</v>
      </c>
      <c r="L155" s="4" t="s">
        <v>12</v>
      </c>
      <c r="M155" s="4">
        <v>10234745</v>
      </c>
      <c r="N155" s="4">
        <v>52509885</v>
      </c>
      <c r="O155" s="4">
        <v>3462243</v>
      </c>
      <c r="P155" s="4">
        <v>11212223</v>
      </c>
      <c r="Q155" s="4">
        <v>41297662</v>
      </c>
      <c r="R155" s="4">
        <v>2003130</v>
      </c>
      <c r="S155" s="4"/>
      <c r="T155" s="18">
        <f t="shared" si="9"/>
        <v>2.9561024457266574</v>
      </c>
      <c r="U155" s="18">
        <f t="shared" si="10"/>
        <v>0.21352594849522141</v>
      </c>
      <c r="V155" s="18"/>
      <c r="W155" s="18">
        <f t="shared" si="11"/>
        <v>4.8504682904325191E-2</v>
      </c>
      <c r="X155" s="20">
        <f t="shared" si="12"/>
        <v>3.81476744807192E-2</v>
      </c>
    </row>
    <row r="156" spans="1:24" s="3" customFormat="1" ht="11.25" customHeight="1" x14ac:dyDescent="0.2">
      <c r="A156" s="2">
        <v>3675</v>
      </c>
      <c r="B156" s="4" t="s">
        <v>19</v>
      </c>
      <c r="C156" s="4" t="s">
        <v>9</v>
      </c>
      <c r="D156" s="4">
        <v>800198076</v>
      </c>
      <c r="E156" s="4" t="s">
        <v>49</v>
      </c>
      <c r="F156" s="4" t="s">
        <v>378</v>
      </c>
      <c r="G156" s="4" t="s">
        <v>74</v>
      </c>
      <c r="H156" s="4" t="s">
        <v>10</v>
      </c>
      <c r="I156" s="4" t="s">
        <v>379</v>
      </c>
      <c r="J156" s="4" t="s">
        <v>11</v>
      </c>
      <c r="K156" s="4" t="s">
        <v>11</v>
      </c>
      <c r="L156" s="4" t="s">
        <v>12</v>
      </c>
      <c r="M156" s="4">
        <v>4453557</v>
      </c>
      <c r="N156" s="4">
        <v>4476934</v>
      </c>
      <c r="O156" s="4">
        <v>788240</v>
      </c>
      <c r="P156" s="4">
        <v>1058326</v>
      </c>
      <c r="Q156" s="4">
        <v>3418608</v>
      </c>
      <c r="R156" s="4">
        <v>171348</v>
      </c>
      <c r="S156" s="4">
        <v>113538</v>
      </c>
      <c r="T156" s="18">
        <f t="shared" si="9"/>
        <v>5.6500012686491425</v>
      </c>
      <c r="U156" s="18">
        <f t="shared" si="10"/>
        <v>0.23639526515244585</v>
      </c>
      <c r="V156" s="18">
        <f>R156/S156</f>
        <v>1.5091687364582782</v>
      </c>
      <c r="W156" s="18">
        <f t="shared" si="11"/>
        <v>5.0122154982378792E-2</v>
      </c>
      <c r="X156" s="20">
        <f t="shared" si="12"/>
        <v>3.8273514865307376E-2</v>
      </c>
    </row>
    <row r="157" spans="1:24" s="3" customFormat="1" ht="11.25" customHeight="1" x14ac:dyDescent="0.2">
      <c r="A157" s="2">
        <v>3351</v>
      </c>
      <c r="B157" s="4" t="s">
        <v>21</v>
      </c>
      <c r="C157" s="4" t="s">
        <v>9</v>
      </c>
      <c r="D157" s="4">
        <v>900157189</v>
      </c>
      <c r="E157" s="4" t="s">
        <v>49</v>
      </c>
      <c r="F157" s="4" t="s">
        <v>197</v>
      </c>
      <c r="G157" s="4" t="s">
        <v>74</v>
      </c>
      <c r="H157" s="4" t="s">
        <v>10</v>
      </c>
      <c r="I157" s="4" t="s">
        <v>198</v>
      </c>
      <c r="J157" s="4" t="s">
        <v>11</v>
      </c>
      <c r="K157" s="4" t="s">
        <v>11</v>
      </c>
      <c r="L157" s="4" t="s">
        <v>12</v>
      </c>
      <c r="M157" s="4">
        <v>20805889</v>
      </c>
      <c r="N157" s="4">
        <v>40196731</v>
      </c>
      <c r="O157" s="4">
        <v>4966961</v>
      </c>
      <c r="P157" s="4">
        <v>21104105</v>
      </c>
      <c r="Q157" s="4">
        <v>19092626</v>
      </c>
      <c r="R157" s="4">
        <v>1554542</v>
      </c>
      <c r="S157" s="4">
        <v>2526767</v>
      </c>
      <c r="T157" s="18">
        <f t="shared" si="9"/>
        <v>4.1888569288142188</v>
      </c>
      <c r="U157" s="18">
        <f t="shared" si="10"/>
        <v>0.52502043014393385</v>
      </c>
      <c r="V157" s="18">
        <f>R157/S157</f>
        <v>0.61522965908609695</v>
      </c>
      <c r="W157" s="18">
        <f t="shared" si="11"/>
        <v>8.1421068008140945E-2</v>
      </c>
      <c r="X157" s="20">
        <f t="shared" si="12"/>
        <v>3.8673343859728294E-2</v>
      </c>
    </row>
    <row r="158" spans="1:24" s="3" customFormat="1" ht="11.25" customHeight="1" x14ac:dyDescent="0.2">
      <c r="A158" s="2">
        <v>4357</v>
      </c>
      <c r="B158" s="4" t="s">
        <v>21</v>
      </c>
      <c r="C158" s="4" t="s">
        <v>9</v>
      </c>
      <c r="D158" s="4">
        <v>900481127</v>
      </c>
      <c r="E158" s="4" t="s">
        <v>49</v>
      </c>
      <c r="F158" s="4" t="s">
        <v>232</v>
      </c>
      <c r="G158" s="4" t="s">
        <v>74</v>
      </c>
      <c r="H158" s="4" t="s">
        <v>10</v>
      </c>
      <c r="I158" s="4" t="s">
        <v>233</v>
      </c>
      <c r="J158" s="4" t="s">
        <v>17</v>
      </c>
      <c r="K158" s="4" t="s">
        <v>18</v>
      </c>
      <c r="L158" s="4" t="s">
        <v>12</v>
      </c>
      <c r="M158" s="4">
        <v>84138901</v>
      </c>
      <c r="N158" s="4">
        <v>90978893</v>
      </c>
      <c r="O158" s="4">
        <v>40994957</v>
      </c>
      <c r="P158" s="4">
        <v>42830197</v>
      </c>
      <c r="Q158" s="4">
        <v>48148696</v>
      </c>
      <c r="R158" s="4">
        <v>3546089</v>
      </c>
      <c r="S158" s="4"/>
      <c r="T158" s="18">
        <f t="shared" si="9"/>
        <v>2.0524207648272443</v>
      </c>
      <c r="U158" s="18">
        <f t="shared" si="10"/>
        <v>0.47077069843001934</v>
      </c>
      <c r="V158" s="18"/>
      <c r="W158" s="18">
        <f t="shared" si="11"/>
        <v>7.3648702760299056E-2</v>
      </c>
      <c r="X158" s="20">
        <f t="shared" si="12"/>
        <v>3.8977051523368174E-2</v>
      </c>
    </row>
    <row r="159" spans="1:24" s="3" customFormat="1" ht="11.25" customHeight="1" x14ac:dyDescent="0.2">
      <c r="A159" s="2">
        <v>37143</v>
      </c>
      <c r="B159" s="4" t="s">
        <v>19</v>
      </c>
      <c r="C159" s="4" t="s">
        <v>9</v>
      </c>
      <c r="D159" s="4">
        <v>900704499</v>
      </c>
      <c r="E159" s="4" t="s">
        <v>49</v>
      </c>
      <c r="F159" s="4" t="s">
        <v>1060</v>
      </c>
      <c r="G159" s="4" t="s">
        <v>74</v>
      </c>
      <c r="H159" s="4" t="s">
        <v>683</v>
      </c>
      <c r="I159" s="4" t="s">
        <v>1061</v>
      </c>
      <c r="J159" s="4" t="s">
        <v>11</v>
      </c>
      <c r="K159" s="4" t="s">
        <v>11</v>
      </c>
      <c r="L159" s="4" t="s">
        <v>12</v>
      </c>
      <c r="M159" s="4">
        <v>3965731</v>
      </c>
      <c r="N159" s="4">
        <v>4045543</v>
      </c>
      <c r="O159" s="4">
        <v>3466556</v>
      </c>
      <c r="P159" s="4">
        <v>2312603</v>
      </c>
      <c r="Q159" s="4">
        <v>1732940</v>
      </c>
      <c r="R159" s="4">
        <v>161377</v>
      </c>
      <c r="S159" s="4"/>
      <c r="T159" s="18">
        <f t="shared" si="9"/>
        <v>1.1439973853011463</v>
      </c>
      <c r="U159" s="18">
        <f t="shared" si="10"/>
        <v>0.57164217510480053</v>
      </c>
      <c r="V159" s="18"/>
      <c r="W159" s="18">
        <f t="shared" si="11"/>
        <v>9.3123247198402717E-2</v>
      </c>
      <c r="X159" s="20">
        <f t="shared" si="12"/>
        <v>3.9890071617085764E-2</v>
      </c>
    </row>
    <row r="160" spans="1:24" s="3" customFormat="1" ht="11.25" customHeight="1" x14ac:dyDescent="0.2">
      <c r="A160" s="2">
        <v>42227</v>
      </c>
      <c r="B160" s="4" t="s">
        <v>19</v>
      </c>
      <c r="C160" s="4" t="s">
        <v>9</v>
      </c>
      <c r="D160" s="4">
        <v>901250883</v>
      </c>
      <c r="E160" s="4" t="s">
        <v>49</v>
      </c>
      <c r="F160" s="4" t="s">
        <v>1097</v>
      </c>
      <c r="G160" s="4" t="s">
        <v>74</v>
      </c>
      <c r="H160" s="4" t="s">
        <v>10</v>
      </c>
      <c r="I160" s="4" t="s">
        <v>1098</v>
      </c>
      <c r="J160" s="4" t="s">
        <v>11</v>
      </c>
      <c r="K160" s="4" t="s">
        <v>11</v>
      </c>
      <c r="L160" s="4" t="s">
        <v>12</v>
      </c>
      <c r="M160" s="4">
        <v>76321437</v>
      </c>
      <c r="N160" s="4">
        <v>76336953</v>
      </c>
      <c r="O160" s="4">
        <v>2057884</v>
      </c>
      <c r="P160" s="4">
        <v>62417614</v>
      </c>
      <c r="Q160" s="4">
        <v>13919339</v>
      </c>
      <c r="R160" s="4">
        <v>3076852</v>
      </c>
      <c r="S160" s="4"/>
      <c r="T160" s="18">
        <f t="shared" si="9"/>
        <v>37.087336798381251</v>
      </c>
      <c r="U160" s="18">
        <f t="shared" si="10"/>
        <v>0.81765922724214579</v>
      </c>
      <c r="V160" s="18"/>
      <c r="W160" s="18">
        <f t="shared" si="11"/>
        <v>0.22104871502878118</v>
      </c>
      <c r="X160" s="20">
        <f t="shared" si="12"/>
        <v>4.0306193515478671E-2</v>
      </c>
    </row>
    <row r="161" spans="1:24" s="3" customFormat="1" ht="11.25" customHeight="1" x14ac:dyDescent="0.2">
      <c r="A161" s="2">
        <v>30923</v>
      </c>
      <c r="B161" s="4" t="s">
        <v>19</v>
      </c>
      <c r="C161" s="4" t="s">
        <v>9</v>
      </c>
      <c r="D161" s="4">
        <v>900414376</v>
      </c>
      <c r="E161" s="4" t="s">
        <v>49</v>
      </c>
      <c r="F161" s="4" t="s">
        <v>959</v>
      </c>
      <c r="G161" s="4" t="s">
        <v>74</v>
      </c>
      <c r="H161" s="4" t="s">
        <v>10</v>
      </c>
      <c r="I161" s="4" t="s">
        <v>960</v>
      </c>
      <c r="J161" s="4" t="s">
        <v>11</v>
      </c>
      <c r="K161" s="4" t="s">
        <v>11</v>
      </c>
      <c r="L161" s="4" t="s">
        <v>12</v>
      </c>
      <c r="M161" s="4">
        <v>13944100</v>
      </c>
      <c r="N161" s="4">
        <v>16487405</v>
      </c>
      <c r="O161" s="4">
        <v>4336768</v>
      </c>
      <c r="P161" s="4">
        <v>10622186</v>
      </c>
      <c r="Q161" s="4">
        <v>5865219</v>
      </c>
      <c r="R161" s="4">
        <v>670764</v>
      </c>
      <c r="S161" s="4">
        <v>467177</v>
      </c>
      <c r="T161" s="18">
        <f t="shared" si="9"/>
        <v>3.2153207181015908</v>
      </c>
      <c r="U161" s="18">
        <f t="shared" si="10"/>
        <v>0.64426063410221313</v>
      </c>
      <c r="V161" s="18">
        <f t="shared" ref="V161:V166" si="13">R161/S161</f>
        <v>1.4357812991649845</v>
      </c>
      <c r="W161" s="18">
        <f t="shared" si="11"/>
        <v>0.11436299309539848</v>
      </c>
      <c r="X161" s="20">
        <f t="shared" si="12"/>
        <v>4.0683418645930031E-2</v>
      </c>
    </row>
    <row r="162" spans="1:24" s="3" customFormat="1" ht="11.25" customHeight="1" x14ac:dyDescent="0.2">
      <c r="A162" s="2">
        <v>4445</v>
      </c>
      <c r="B162" s="4" t="s">
        <v>19</v>
      </c>
      <c r="C162" s="4" t="s">
        <v>9</v>
      </c>
      <c r="D162" s="4">
        <v>800234784</v>
      </c>
      <c r="E162" s="4" t="s">
        <v>49</v>
      </c>
      <c r="F162" s="4" t="s">
        <v>410</v>
      </c>
      <c r="G162" s="4" t="s">
        <v>78</v>
      </c>
      <c r="H162" s="4" t="s">
        <v>10</v>
      </c>
      <c r="I162" s="4" t="s">
        <v>411</v>
      </c>
      <c r="J162" s="4" t="s">
        <v>23</v>
      </c>
      <c r="K162" s="4" t="s">
        <v>94</v>
      </c>
      <c r="L162" s="4" t="s">
        <v>12</v>
      </c>
      <c r="M162" s="4">
        <v>17856366</v>
      </c>
      <c r="N162" s="4">
        <v>28529000</v>
      </c>
      <c r="O162" s="4">
        <v>9641407</v>
      </c>
      <c r="P162" s="4">
        <v>9981116</v>
      </c>
      <c r="Q162" s="4">
        <v>18547884</v>
      </c>
      <c r="R162" s="4">
        <v>1161981</v>
      </c>
      <c r="S162" s="4">
        <v>907353</v>
      </c>
      <c r="T162" s="18">
        <f t="shared" si="9"/>
        <v>1.8520498097424991</v>
      </c>
      <c r="U162" s="18">
        <f t="shared" si="10"/>
        <v>0.34985860002103125</v>
      </c>
      <c r="V162" s="18">
        <f t="shared" si="13"/>
        <v>1.280627275161927</v>
      </c>
      <c r="W162" s="18">
        <f t="shared" si="11"/>
        <v>6.2647631395581299E-2</v>
      </c>
      <c r="X162" s="20">
        <f t="shared" si="12"/>
        <v>4.0729818780889618E-2</v>
      </c>
    </row>
    <row r="163" spans="1:24" s="3" customFormat="1" ht="11.25" customHeight="1" x14ac:dyDescent="0.2">
      <c r="A163" s="2">
        <v>5811</v>
      </c>
      <c r="B163" s="4" t="s">
        <v>21</v>
      </c>
      <c r="C163" s="4" t="s">
        <v>9</v>
      </c>
      <c r="D163" s="4">
        <v>901341011</v>
      </c>
      <c r="E163" s="4" t="s">
        <v>49</v>
      </c>
      <c r="F163" s="4" t="s">
        <v>274</v>
      </c>
      <c r="G163" s="4" t="s">
        <v>74</v>
      </c>
      <c r="H163" s="4" t="s">
        <v>10</v>
      </c>
      <c r="I163" s="4" t="s">
        <v>275</v>
      </c>
      <c r="J163" s="4" t="s">
        <v>11</v>
      </c>
      <c r="K163" s="4" t="s">
        <v>11</v>
      </c>
      <c r="L163" s="4" t="s">
        <v>12</v>
      </c>
      <c r="M163" s="4">
        <v>17060684</v>
      </c>
      <c r="N163" s="4">
        <v>18866202</v>
      </c>
      <c r="O163" s="4">
        <v>10416544</v>
      </c>
      <c r="P163" s="4">
        <v>11293833</v>
      </c>
      <c r="Q163" s="4">
        <v>7572369</v>
      </c>
      <c r="R163" s="4">
        <v>782949</v>
      </c>
      <c r="S163" s="4">
        <v>12735</v>
      </c>
      <c r="T163" s="18">
        <f t="shared" si="9"/>
        <v>1.637844951262146</v>
      </c>
      <c r="U163" s="18">
        <f t="shared" si="10"/>
        <v>0.59862780012638472</v>
      </c>
      <c r="V163" s="18">
        <f t="shared" si="13"/>
        <v>61.480094228504122</v>
      </c>
      <c r="W163" s="18">
        <f t="shared" si="11"/>
        <v>0.10339551598713692</v>
      </c>
      <c r="X163" s="20">
        <f t="shared" si="12"/>
        <v>4.1500085708824699E-2</v>
      </c>
    </row>
    <row r="164" spans="1:24" s="3" customFormat="1" ht="11.25" customHeight="1" x14ac:dyDescent="0.2">
      <c r="A164" s="2">
        <v>2089</v>
      </c>
      <c r="B164" s="4" t="s">
        <v>19</v>
      </c>
      <c r="C164" s="4" t="s">
        <v>9</v>
      </c>
      <c r="D164" s="4">
        <v>800117139</v>
      </c>
      <c r="E164" s="4" t="s">
        <v>49</v>
      </c>
      <c r="F164" s="4" t="s">
        <v>348</v>
      </c>
      <c r="G164" s="4" t="s">
        <v>74</v>
      </c>
      <c r="H164" s="4" t="s">
        <v>10</v>
      </c>
      <c r="I164" s="4" t="s">
        <v>349</v>
      </c>
      <c r="J164" s="4" t="s">
        <v>13</v>
      </c>
      <c r="K164" s="4" t="s">
        <v>103</v>
      </c>
      <c r="L164" s="4" t="s">
        <v>12</v>
      </c>
      <c r="M164" s="4">
        <v>16490475</v>
      </c>
      <c r="N164" s="4">
        <v>17698371</v>
      </c>
      <c r="O164" s="4">
        <v>4440729</v>
      </c>
      <c r="P164" s="4">
        <v>9946003</v>
      </c>
      <c r="Q164" s="4">
        <v>7752368</v>
      </c>
      <c r="R164" s="4">
        <v>735744</v>
      </c>
      <c r="S164" s="4">
        <v>801237</v>
      </c>
      <c r="T164" s="18">
        <f t="shared" si="9"/>
        <v>3.7134612357565615</v>
      </c>
      <c r="U164" s="18">
        <f t="shared" si="10"/>
        <v>0.56197279399330025</v>
      </c>
      <c r="V164" s="18">
        <f t="shared" si="13"/>
        <v>0.91826014025812586</v>
      </c>
      <c r="W164" s="18">
        <f t="shared" si="11"/>
        <v>9.4905711390377748E-2</v>
      </c>
      <c r="X164" s="20">
        <f t="shared" si="12"/>
        <v>4.1571283594405387E-2</v>
      </c>
    </row>
    <row r="165" spans="1:24" s="3" customFormat="1" ht="11.25" customHeight="1" x14ac:dyDescent="0.2">
      <c r="A165" s="2">
        <v>5943</v>
      </c>
      <c r="B165" s="4" t="s">
        <v>19</v>
      </c>
      <c r="C165" s="4" t="s">
        <v>9</v>
      </c>
      <c r="D165" s="4">
        <v>805000856</v>
      </c>
      <c r="E165" s="4" t="s">
        <v>49</v>
      </c>
      <c r="F165" s="4" t="s">
        <v>434</v>
      </c>
      <c r="G165" s="4" t="s">
        <v>78</v>
      </c>
      <c r="H165" s="4" t="s">
        <v>10</v>
      </c>
      <c r="I165" s="4" t="s">
        <v>435</v>
      </c>
      <c r="J165" s="4" t="s">
        <v>178</v>
      </c>
      <c r="K165" s="4" t="s">
        <v>436</v>
      </c>
      <c r="L165" s="4" t="s">
        <v>12</v>
      </c>
      <c r="M165" s="4">
        <v>3999577</v>
      </c>
      <c r="N165" s="4">
        <v>5602561</v>
      </c>
      <c r="O165" s="4">
        <v>1436526</v>
      </c>
      <c r="P165" s="4">
        <v>3764465</v>
      </c>
      <c r="Q165" s="4">
        <v>1838096</v>
      </c>
      <c r="R165" s="4">
        <v>233354</v>
      </c>
      <c r="S165" s="4">
        <v>161022</v>
      </c>
      <c r="T165" s="18">
        <f t="shared" si="9"/>
        <v>2.7842009124791338</v>
      </c>
      <c r="U165" s="18">
        <f t="shared" si="10"/>
        <v>0.67191861007849807</v>
      </c>
      <c r="V165" s="18">
        <f t="shared" si="13"/>
        <v>1.4492056986001913</v>
      </c>
      <c r="W165" s="18">
        <f t="shared" si="11"/>
        <v>0.12695419608116223</v>
      </c>
      <c r="X165" s="20">
        <f t="shared" si="12"/>
        <v>4.1651309106674611E-2</v>
      </c>
    </row>
    <row r="166" spans="1:24" s="3" customFormat="1" ht="11.25" customHeight="1" x14ac:dyDescent="0.2">
      <c r="A166" s="2">
        <v>6491</v>
      </c>
      <c r="B166" s="4" t="s">
        <v>19</v>
      </c>
      <c r="C166" s="4" t="s">
        <v>9</v>
      </c>
      <c r="D166" s="4">
        <v>805022934</v>
      </c>
      <c r="E166" s="4" t="s">
        <v>49</v>
      </c>
      <c r="F166" s="4" t="s">
        <v>455</v>
      </c>
      <c r="G166" s="4" t="s">
        <v>74</v>
      </c>
      <c r="H166" s="4" t="s">
        <v>10</v>
      </c>
      <c r="I166" s="4" t="s">
        <v>456</v>
      </c>
      <c r="J166" s="4" t="s">
        <v>178</v>
      </c>
      <c r="K166" s="4" t="s">
        <v>179</v>
      </c>
      <c r="L166" s="4" t="s">
        <v>12</v>
      </c>
      <c r="M166" s="4">
        <v>2138766</v>
      </c>
      <c r="N166" s="4">
        <v>2635351</v>
      </c>
      <c r="O166" s="4">
        <v>926526</v>
      </c>
      <c r="P166" s="4">
        <v>1279757</v>
      </c>
      <c r="Q166" s="4">
        <v>1355594</v>
      </c>
      <c r="R166" s="4">
        <v>110363</v>
      </c>
      <c r="S166" s="4">
        <v>144326</v>
      </c>
      <c r="T166" s="18">
        <f t="shared" si="9"/>
        <v>2.3083712707468544</v>
      </c>
      <c r="U166" s="18">
        <f t="shared" si="10"/>
        <v>0.48561159405331583</v>
      </c>
      <c r="V166" s="18">
        <f t="shared" si="13"/>
        <v>0.76467857489295066</v>
      </c>
      <c r="W166" s="18">
        <f t="shared" si="11"/>
        <v>8.1413018942249671E-2</v>
      </c>
      <c r="X166" s="20">
        <f t="shared" si="12"/>
        <v>4.1877913037011008E-2</v>
      </c>
    </row>
    <row r="167" spans="1:24" s="3" customFormat="1" ht="11.25" customHeight="1" x14ac:dyDescent="0.2">
      <c r="A167" s="2">
        <v>3849</v>
      </c>
      <c r="B167" s="4" t="s">
        <v>21</v>
      </c>
      <c r="C167" s="4" t="s">
        <v>9</v>
      </c>
      <c r="D167" s="4">
        <v>900334095</v>
      </c>
      <c r="E167" s="4" t="s">
        <v>49</v>
      </c>
      <c r="F167" s="4" t="s">
        <v>211</v>
      </c>
      <c r="G167" s="4" t="s">
        <v>74</v>
      </c>
      <c r="H167" s="4" t="s">
        <v>105</v>
      </c>
      <c r="I167" s="4" t="s">
        <v>212</v>
      </c>
      <c r="J167" s="4" t="s">
        <v>11</v>
      </c>
      <c r="K167" s="4" t="s">
        <v>11</v>
      </c>
      <c r="L167" s="4" t="s">
        <v>12</v>
      </c>
      <c r="M167" s="4">
        <v>31916582</v>
      </c>
      <c r="N167" s="4">
        <v>32640147</v>
      </c>
      <c r="O167" s="4">
        <v>20793511</v>
      </c>
      <c r="P167" s="4">
        <v>21427854</v>
      </c>
      <c r="Q167" s="4">
        <v>11212293</v>
      </c>
      <c r="R167" s="4">
        <v>1386233</v>
      </c>
      <c r="S167" s="4"/>
      <c r="T167" s="18">
        <f t="shared" si="9"/>
        <v>1.5349299115478863</v>
      </c>
      <c r="U167" s="18">
        <f t="shared" si="10"/>
        <v>0.65648766839193462</v>
      </c>
      <c r="V167" s="18"/>
      <c r="W167" s="18">
        <f t="shared" si="11"/>
        <v>0.12363510300702987</v>
      </c>
      <c r="X167" s="20">
        <f t="shared" si="12"/>
        <v>4.2470182502548165E-2</v>
      </c>
    </row>
    <row r="168" spans="1:24" s="3" customFormat="1" ht="11.25" customHeight="1" x14ac:dyDescent="0.2">
      <c r="A168" s="2">
        <v>5215</v>
      </c>
      <c r="B168" s="4" t="s">
        <v>21</v>
      </c>
      <c r="C168" s="4" t="s">
        <v>9</v>
      </c>
      <c r="D168" s="4">
        <v>900961620</v>
      </c>
      <c r="E168" s="4" t="s">
        <v>49</v>
      </c>
      <c r="F168" s="4" t="s">
        <v>258</v>
      </c>
      <c r="G168" s="4" t="s">
        <v>74</v>
      </c>
      <c r="H168" s="4" t="s">
        <v>10</v>
      </c>
      <c r="I168" s="4" t="s">
        <v>259</v>
      </c>
      <c r="J168" s="4" t="s">
        <v>11</v>
      </c>
      <c r="K168" s="4" t="s">
        <v>11</v>
      </c>
      <c r="L168" s="4" t="s">
        <v>12</v>
      </c>
      <c r="M168" s="4">
        <v>45467330</v>
      </c>
      <c r="N168" s="4">
        <v>48062622</v>
      </c>
      <c r="O168" s="4">
        <v>32851216</v>
      </c>
      <c r="P168" s="4">
        <v>32982601</v>
      </c>
      <c r="Q168" s="4">
        <v>15080021</v>
      </c>
      <c r="R168" s="4">
        <v>2081116</v>
      </c>
      <c r="S168" s="4"/>
      <c r="T168" s="18">
        <f t="shared" si="9"/>
        <v>1.3840379607257156</v>
      </c>
      <c r="U168" s="18">
        <f t="shared" si="10"/>
        <v>0.68624223206133028</v>
      </c>
      <c r="V168" s="18"/>
      <c r="W168" s="18">
        <f t="shared" si="11"/>
        <v>0.13800484760598145</v>
      </c>
      <c r="X168" s="20">
        <f t="shared" si="12"/>
        <v>4.3300092949569005E-2</v>
      </c>
    </row>
    <row r="169" spans="1:24" s="3" customFormat="1" ht="11.25" customHeight="1" x14ac:dyDescent="0.2">
      <c r="A169" s="2">
        <v>14515</v>
      </c>
      <c r="B169" s="4" t="s">
        <v>19</v>
      </c>
      <c r="C169" s="4" t="s">
        <v>9</v>
      </c>
      <c r="D169" s="4">
        <v>860000065</v>
      </c>
      <c r="E169" s="4" t="s">
        <v>49</v>
      </c>
      <c r="F169" s="4" t="s">
        <v>630</v>
      </c>
      <c r="G169" s="4" t="s">
        <v>74</v>
      </c>
      <c r="H169" s="4" t="s">
        <v>75</v>
      </c>
      <c r="I169" s="4" t="s">
        <v>631</v>
      </c>
      <c r="J169" s="4" t="s">
        <v>11</v>
      </c>
      <c r="K169" s="4" t="s">
        <v>11</v>
      </c>
      <c r="L169" s="4" t="s">
        <v>12</v>
      </c>
      <c r="M169" s="4">
        <v>12694991</v>
      </c>
      <c r="N169" s="4">
        <v>16137726</v>
      </c>
      <c r="O169" s="4">
        <v>733836</v>
      </c>
      <c r="P169" s="4">
        <v>2903737</v>
      </c>
      <c r="Q169" s="4">
        <v>13233989</v>
      </c>
      <c r="R169" s="4">
        <v>699673</v>
      </c>
      <c r="S169" s="4">
        <v>23209</v>
      </c>
      <c r="T169" s="18">
        <f t="shared" si="9"/>
        <v>17.299493347287406</v>
      </c>
      <c r="U169" s="18">
        <f t="shared" si="10"/>
        <v>0.17993470703369235</v>
      </c>
      <c r="V169" s="18">
        <f>R169/S169</f>
        <v>30.146624154422852</v>
      </c>
      <c r="W169" s="18">
        <f t="shared" si="11"/>
        <v>5.2869395614580005E-2</v>
      </c>
      <c r="X169" s="20">
        <f t="shared" si="12"/>
        <v>4.3356356403622169E-2</v>
      </c>
    </row>
    <row r="170" spans="1:24" s="3" customFormat="1" ht="11.25" customHeight="1" x14ac:dyDescent="0.2">
      <c r="A170" s="2">
        <v>29209</v>
      </c>
      <c r="B170" s="4" t="s">
        <v>19</v>
      </c>
      <c r="C170" s="4" t="s">
        <v>9</v>
      </c>
      <c r="D170" s="4">
        <v>900362587</v>
      </c>
      <c r="E170" s="4" t="s">
        <v>49</v>
      </c>
      <c r="F170" s="4" t="s">
        <v>929</v>
      </c>
      <c r="G170" s="4" t="s">
        <v>74</v>
      </c>
      <c r="H170" s="4" t="s">
        <v>10</v>
      </c>
      <c r="I170" s="4" t="s">
        <v>930</v>
      </c>
      <c r="J170" s="4" t="s">
        <v>13</v>
      </c>
      <c r="K170" s="4" t="s">
        <v>325</v>
      </c>
      <c r="L170" s="4" t="s">
        <v>12</v>
      </c>
      <c r="M170" s="4">
        <v>2178611</v>
      </c>
      <c r="N170" s="4">
        <v>2391829</v>
      </c>
      <c r="O170" s="4">
        <v>4336768</v>
      </c>
      <c r="P170" s="4">
        <v>1281264</v>
      </c>
      <c r="Q170" s="4">
        <v>1110565</v>
      </c>
      <c r="R170" s="4">
        <v>107556</v>
      </c>
      <c r="S170" s="4"/>
      <c r="T170" s="18">
        <f t="shared" si="9"/>
        <v>0.50235820777131723</v>
      </c>
      <c r="U170" s="18">
        <f t="shared" si="10"/>
        <v>0.53568378006956185</v>
      </c>
      <c r="V170" s="18"/>
      <c r="W170" s="18">
        <f t="shared" si="11"/>
        <v>9.6848000792389463E-2</v>
      </c>
      <c r="X170" s="20">
        <f t="shared" si="12"/>
        <v>4.4968097635742353E-2</v>
      </c>
    </row>
    <row r="171" spans="1:24" s="3" customFormat="1" ht="11.25" customHeight="1" x14ac:dyDescent="0.2">
      <c r="A171" s="2">
        <v>329</v>
      </c>
      <c r="B171" s="4" t="s">
        <v>19</v>
      </c>
      <c r="C171" s="4" t="s">
        <v>9</v>
      </c>
      <c r="D171" s="4">
        <v>800014620</v>
      </c>
      <c r="E171" s="4" t="s">
        <v>49</v>
      </c>
      <c r="F171" s="4" t="s">
        <v>309</v>
      </c>
      <c r="G171" s="4" t="s">
        <v>74</v>
      </c>
      <c r="H171" s="4" t="s">
        <v>75</v>
      </c>
      <c r="I171" s="4" t="s">
        <v>310</v>
      </c>
      <c r="J171" s="4" t="s">
        <v>11</v>
      </c>
      <c r="K171" s="4" t="s">
        <v>11</v>
      </c>
      <c r="L171" s="4" t="s">
        <v>12</v>
      </c>
      <c r="M171" s="4">
        <v>4732617</v>
      </c>
      <c r="N171" s="4">
        <v>5689017</v>
      </c>
      <c r="O171" s="4">
        <v>1920668</v>
      </c>
      <c r="P171" s="4">
        <v>1973050</v>
      </c>
      <c r="Q171" s="4">
        <v>3715967</v>
      </c>
      <c r="R171" s="4">
        <v>261764</v>
      </c>
      <c r="S171" s="4">
        <v>0</v>
      </c>
      <c r="T171" s="18">
        <f t="shared" si="9"/>
        <v>2.4640474043405733</v>
      </c>
      <c r="U171" s="18">
        <f t="shared" si="10"/>
        <v>0.34681738514755711</v>
      </c>
      <c r="V171" s="18"/>
      <c r="W171" s="18">
        <f t="shared" si="11"/>
        <v>7.0443036765396469E-2</v>
      </c>
      <c r="X171" s="20">
        <f t="shared" si="12"/>
        <v>4.6012166952568434E-2</v>
      </c>
    </row>
    <row r="172" spans="1:24" s="3" customFormat="1" ht="11.25" customHeight="1" x14ac:dyDescent="0.2">
      <c r="A172" s="2">
        <v>22319</v>
      </c>
      <c r="B172" s="4" t="s">
        <v>19</v>
      </c>
      <c r="C172" s="4" t="s">
        <v>9</v>
      </c>
      <c r="D172" s="4">
        <v>900084822</v>
      </c>
      <c r="E172" s="4" t="s">
        <v>49</v>
      </c>
      <c r="F172" s="4" t="s">
        <v>783</v>
      </c>
      <c r="G172" s="4" t="s">
        <v>74</v>
      </c>
      <c r="H172" s="4" t="s">
        <v>10</v>
      </c>
      <c r="I172" s="4" t="s">
        <v>784</v>
      </c>
      <c r="J172" s="4" t="s">
        <v>11</v>
      </c>
      <c r="K172" s="4" t="s">
        <v>11</v>
      </c>
      <c r="L172" s="4" t="s">
        <v>12</v>
      </c>
      <c r="M172" s="4">
        <v>45149051</v>
      </c>
      <c r="N172" s="4">
        <v>46278647</v>
      </c>
      <c r="O172" s="4">
        <v>3170245</v>
      </c>
      <c r="P172" s="4">
        <v>29627771</v>
      </c>
      <c r="Q172" s="4">
        <v>16650876</v>
      </c>
      <c r="R172" s="4">
        <v>2136483</v>
      </c>
      <c r="S172" s="4">
        <v>3729888</v>
      </c>
      <c r="T172" s="18">
        <f t="shared" si="9"/>
        <v>14.241502155196207</v>
      </c>
      <c r="U172" s="18">
        <f t="shared" si="10"/>
        <v>0.64020391520953501</v>
      </c>
      <c r="V172" s="18">
        <f>R172/S172</f>
        <v>0.57280084549455645</v>
      </c>
      <c r="W172" s="18">
        <f t="shared" si="11"/>
        <v>0.12831054654421786</v>
      </c>
      <c r="X172" s="20">
        <f t="shared" si="12"/>
        <v>4.6165632283934319E-2</v>
      </c>
    </row>
    <row r="173" spans="1:24" s="3" customFormat="1" ht="11.25" customHeight="1" x14ac:dyDescent="0.2">
      <c r="A173" s="2">
        <v>12897</v>
      </c>
      <c r="B173" s="4" t="s">
        <v>19</v>
      </c>
      <c r="C173" s="4" t="s">
        <v>9</v>
      </c>
      <c r="D173" s="4">
        <v>830119211</v>
      </c>
      <c r="E173" s="4" t="s">
        <v>49</v>
      </c>
      <c r="F173" s="4" t="s">
        <v>602</v>
      </c>
      <c r="G173" s="4" t="s">
        <v>74</v>
      </c>
      <c r="H173" s="4" t="s">
        <v>10</v>
      </c>
      <c r="I173" s="4" t="s">
        <v>603</v>
      </c>
      <c r="J173" s="4" t="s">
        <v>11</v>
      </c>
      <c r="K173" s="4" t="s">
        <v>11</v>
      </c>
      <c r="L173" s="4" t="s">
        <v>12</v>
      </c>
      <c r="M173" s="4">
        <v>2265547</v>
      </c>
      <c r="N173" s="4">
        <v>4158343</v>
      </c>
      <c r="O173" s="4">
        <v>20892440</v>
      </c>
      <c r="P173" s="4">
        <v>361790</v>
      </c>
      <c r="Q173" s="4">
        <v>3796553</v>
      </c>
      <c r="R173" s="4">
        <v>193204</v>
      </c>
      <c r="S173" s="4"/>
      <c r="T173" s="18">
        <f t="shared" si="9"/>
        <v>0.10843860267158838</v>
      </c>
      <c r="U173" s="18">
        <f t="shared" si="10"/>
        <v>8.7003404962024536E-2</v>
      </c>
      <c r="V173" s="18"/>
      <c r="W173" s="18">
        <f t="shared" si="11"/>
        <v>5.0889319864624569E-2</v>
      </c>
      <c r="X173" s="20">
        <f t="shared" si="12"/>
        <v>4.6461775760200635E-2</v>
      </c>
    </row>
    <row r="174" spans="1:24" s="3" customFormat="1" ht="11.25" customHeight="1" x14ac:dyDescent="0.2">
      <c r="A174" s="2">
        <v>28885</v>
      </c>
      <c r="B174" s="4" t="s">
        <v>19</v>
      </c>
      <c r="C174" s="4" t="s">
        <v>9</v>
      </c>
      <c r="D174" s="4">
        <v>900350852</v>
      </c>
      <c r="E174" s="4" t="s">
        <v>49</v>
      </c>
      <c r="F174" s="4" t="s">
        <v>919</v>
      </c>
      <c r="G174" s="4" t="s">
        <v>74</v>
      </c>
      <c r="H174" s="4" t="s">
        <v>10</v>
      </c>
      <c r="I174" s="4" t="s">
        <v>920</v>
      </c>
      <c r="J174" s="4" t="s">
        <v>11</v>
      </c>
      <c r="K174" s="4" t="s">
        <v>11</v>
      </c>
      <c r="L174" s="4" t="s">
        <v>12</v>
      </c>
      <c r="M174" s="4">
        <v>3196823</v>
      </c>
      <c r="N174" s="4">
        <v>3516639</v>
      </c>
      <c r="O174" s="4">
        <v>1198575</v>
      </c>
      <c r="P174" s="4">
        <v>4091600</v>
      </c>
      <c r="Q174" s="4">
        <v>-574961</v>
      </c>
      <c r="R174" s="4">
        <v>164278</v>
      </c>
      <c r="S174" s="4">
        <v>584915</v>
      </c>
      <c r="T174" s="18">
        <f t="shared" si="9"/>
        <v>2.6671864505767267</v>
      </c>
      <c r="U174" s="18">
        <f t="shared" si="10"/>
        <v>1.163497305239463</v>
      </c>
      <c r="V174" s="18">
        <f>R174/S174</f>
        <v>0.28085790243026765</v>
      </c>
      <c r="W174" s="18">
        <f t="shared" si="11"/>
        <v>-0.28572024885166125</v>
      </c>
      <c r="X174" s="20">
        <f t="shared" si="12"/>
        <v>4.6714490739595389E-2</v>
      </c>
    </row>
    <row r="175" spans="1:24" s="3" customFormat="1" ht="11.25" customHeight="1" x14ac:dyDescent="0.2">
      <c r="A175" s="2">
        <v>26955</v>
      </c>
      <c r="B175" s="4" t="s">
        <v>19</v>
      </c>
      <c r="C175" s="4" t="s">
        <v>9</v>
      </c>
      <c r="D175" s="4">
        <v>900274752</v>
      </c>
      <c r="E175" s="4" t="s">
        <v>49</v>
      </c>
      <c r="F175" s="4" t="s">
        <v>872</v>
      </c>
      <c r="G175" s="4" t="s">
        <v>74</v>
      </c>
      <c r="H175" s="4" t="s">
        <v>10</v>
      </c>
      <c r="I175" s="4" t="s">
        <v>873</v>
      </c>
      <c r="J175" s="4" t="s">
        <v>11</v>
      </c>
      <c r="K175" s="4" t="s">
        <v>11</v>
      </c>
      <c r="L175" s="4" t="s">
        <v>12</v>
      </c>
      <c r="M175" s="4">
        <v>4023036</v>
      </c>
      <c r="N175" s="4">
        <v>5740741</v>
      </c>
      <c r="O175" s="4">
        <v>1730981</v>
      </c>
      <c r="P175" s="4">
        <v>4360190</v>
      </c>
      <c r="Q175" s="4">
        <v>1380551</v>
      </c>
      <c r="R175" s="4">
        <v>270274</v>
      </c>
      <c r="S175" s="4">
        <v>9638</v>
      </c>
      <c r="T175" s="18">
        <f t="shared" si="9"/>
        <v>2.3241364289960433</v>
      </c>
      <c r="U175" s="18">
        <f t="shared" si="10"/>
        <v>0.75951693344117077</v>
      </c>
      <c r="V175" s="18">
        <f>R175/S175</f>
        <v>28.042539946046897</v>
      </c>
      <c r="W175" s="18">
        <f t="shared" si="11"/>
        <v>0.19577255747886171</v>
      </c>
      <c r="X175" s="20">
        <f t="shared" si="12"/>
        <v>4.7079984970581322E-2</v>
      </c>
    </row>
    <row r="176" spans="1:24" s="3" customFormat="1" ht="11.25" customHeight="1" x14ac:dyDescent="0.2">
      <c r="A176" s="2">
        <v>979</v>
      </c>
      <c r="B176" s="4" t="s">
        <v>21</v>
      </c>
      <c r="C176" s="4" t="s">
        <v>9</v>
      </c>
      <c r="D176" s="4">
        <v>811021765</v>
      </c>
      <c r="E176" s="4" t="s">
        <v>49</v>
      </c>
      <c r="F176" s="4" t="s">
        <v>101</v>
      </c>
      <c r="G176" s="4" t="s">
        <v>74</v>
      </c>
      <c r="H176" s="4" t="s">
        <v>14</v>
      </c>
      <c r="I176" s="4" t="s">
        <v>102</v>
      </c>
      <c r="J176" s="4" t="s">
        <v>13</v>
      </c>
      <c r="K176" s="4" t="s">
        <v>103</v>
      </c>
      <c r="L176" s="4" t="s">
        <v>12</v>
      </c>
      <c r="M176" s="4">
        <v>122981128</v>
      </c>
      <c r="N176" s="4">
        <v>144497245</v>
      </c>
      <c r="O176" s="4">
        <v>57836155</v>
      </c>
      <c r="P176" s="4">
        <v>59756224</v>
      </c>
      <c r="Q176" s="4">
        <v>84741021</v>
      </c>
      <c r="R176" s="4">
        <v>6854248</v>
      </c>
      <c r="S176" s="4">
        <v>975595</v>
      </c>
      <c r="T176" s="18">
        <f t="shared" si="9"/>
        <v>2.1263710908859692</v>
      </c>
      <c r="U176" s="18">
        <f t="shared" si="10"/>
        <v>0.41354576691064249</v>
      </c>
      <c r="V176" s="18">
        <f>R176/S176</f>
        <v>7.0257104638707659</v>
      </c>
      <c r="W176" s="18">
        <f t="shared" si="11"/>
        <v>8.088465207422979E-2</v>
      </c>
      <c r="X176" s="20">
        <f t="shared" si="12"/>
        <v>4.7435146600891938E-2</v>
      </c>
    </row>
    <row r="177" spans="1:24" s="3" customFormat="1" ht="11.25" customHeight="1" x14ac:dyDescent="0.2">
      <c r="A177" s="2">
        <v>14673</v>
      </c>
      <c r="B177" s="4" t="s">
        <v>19</v>
      </c>
      <c r="C177" s="4" t="s">
        <v>9</v>
      </c>
      <c r="D177" s="4">
        <v>860004270</v>
      </c>
      <c r="E177" s="4" t="s">
        <v>49</v>
      </c>
      <c r="F177" s="4" t="s">
        <v>646</v>
      </c>
      <c r="G177" s="4" t="s">
        <v>74</v>
      </c>
      <c r="H177" s="4" t="s">
        <v>10</v>
      </c>
      <c r="I177" s="4" t="s">
        <v>647</v>
      </c>
      <c r="J177" s="4" t="s">
        <v>23</v>
      </c>
      <c r="K177" s="4" t="s">
        <v>117</v>
      </c>
      <c r="L177" s="4" t="s">
        <v>12</v>
      </c>
      <c r="M177" s="4">
        <v>15670944</v>
      </c>
      <c r="N177" s="4">
        <v>53351863</v>
      </c>
      <c r="O177" s="4">
        <v>1198575</v>
      </c>
      <c r="P177" s="4">
        <v>16461501</v>
      </c>
      <c r="Q177" s="4">
        <v>36890362</v>
      </c>
      <c r="R177" s="4">
        <v>2533614</v>
      </c>
      <c r="S177" s="4">
        <v>1660404</v>
      </c>
      <c r="T177" s="18">
        <f t="shared" si="9"/>
        <v>13.074646142293973</v>
      </c>
      <c r="U177" s="18">
        <f t="shared" si="10"/>
        <v>0.30854594524656054</v>
      </c>
      <c r="V177" s="18">
        <f>R177/S177</f>
        <v>1.5259021298430984</v>
      </c>
      <c r="W177" s="18">
        <f t="shared" si="11"/>
        <v>6.8679564597387249E-2</v>
      </c>
      <c r="X177" s="20">
        <f t="shared" si="12"/>
        <v>4.7488763419564185E-2</v>
      </c>
    </row>
    <row r="178" spans="1:24" s="3" customFormat="1" ht="11.25" customHeight="1" x14ac:dyDescent="0.2">
      <c r="A178" s="2">
        <v>22443</v>
      </c>
      <c r="B178" s="4" t="s">
        <v>19</v>
      </c>
      <c r="C178" s="4" t="s">
        <v>9</v>
      </c>
      <c r="D178" s="4">
        <v>900089543</v>
      </c>
      <c r="E178" s="4" t="s">
        <v>49</v>
      </c>
      <c r="F178" s="4" t="s">
        <v>787</v>
      </c>
      <c r="G178" s="4" t="s">
        <v>74</v>
      </c>
      <c r="H178" s="4" t="s">
        <v>75</v>
      </c>
      <c r="I178" s="4" t="s">
        <v>788</v>
      </c>
      <c r="J178" s="4" t="s">
        <v>11</v>
      </c>
      <c r="K178" s="4" t="s">
        <v>11</v>
      </c>
      <c r="L178" s="4" t="s">
        <v>12</v>
      </c>
      <c r="M178" s="4">
        <v>2834025</v>
      </c>
      <c r="N178" s="4">
        <v>3118164</v>
      </c>
      <c r="O178" s="4">
        <v>1484025</v>
      </c>
      <c r="P178" s="4">
        <v>762084</v>
      </c>
      <c r="Q178" s="4">
        <v>2356080</v>
      </c>
      <c r="R178" s="4">
        <v>150668</v>
      </c>
      <c r="S178" s="4"/>
      <c r="T178" s="18">
        <f t="shared" si="9"/>
        <v>1.9096881791074949</v>
      </c>
      <c r="U178" s="18">
        <f t="shared" si="10"/>
        <v>0.24440151319815123</v>
      </c>
      <c r="V178" s="18"/>
      <c r="W178" s="18">
        <f t="shared" si="11"/>
        <v>6.3948592577501615E-2</v>
      </c>
      <c r="X178" s="20">
        <f t="shared" si="12"/>
        <v>4.8319459784668159E-2</v>
      </c>
    </row>
    <row r="179" spans="1:24" s="3" customFormat="1" ht="11.25" customHeight="1" x14ac:dyDescent="0.2">
      <c r="A179" s="2">
        <v>18649</v>
      </c>
      <c r="B179" s="4" t="s">
        <v>19</v>
      </c>
      <c r="C179" s="4" t="s">
        <v>9</v>
      </c>
      <c r="D179" s="4">
        <v>890406136</v>
      </c>
      <c r="E179" s="4" t="s">
        <v>49</v>
      </c>
      <c r="F179" s="4" t="s">
        <v>724</v>
      </c>
      <c r="G179" s="4" t="s">
        <v>74</v>
      </c>
      <c r="H179" s="4" t="s">
        <v>75</v>
      </c>
      <c r="I179" s="4" t="s">
        <v>725</v>
      </c>
      <c r="J179" s="4" t="s">
        <v>26</v>
      </c>
      <c r="K179" s="4" t="s">
        <v>27</v>
      </c>
      <c r="L179" s="4" t="s">
        <v>12</v>
      </c>
      <c r="M179" s="4">
        <v>38591801</v>
      </c>
      <c r="N179" s="4">
        <v>48643069</v>
      </c>
      <c r="O179" s="4">
        <v>731046</v>
      </c>
      <c r="P179" s="4">
        <v>20148727</v>
      </c>
      <c r="Q179" s="4">
        <v>28494342</v>
      </c>
      <c r="R179" s="4">
        <v>2361496</v>
      </c>
      <c r="S179" s="4">
        <v>3225857</v>
      </c>
      <c r="T179" s="18">
        <f t="shared" si="9"/>
        <v>52.789839490264633</v>
      </c>
      <c r="U179" s="18">
        <f t="shared" si="10"/>
        <v>0.41421578478117815</v>
      </c>
      <c r="V179" s="18">
        <f>R179/S179</f>
        <v>0.73205228874063544</v>
      </c>
      <c r="W179" s="18">
        <f t="shared" si="11"/>
        <v>8.2875961831299708E-2</v>
      </c>
      <c r="X179" s="20">
        <f t="shared" si="12"/>
        <v>4.8547430261852924E-2</v>
      </c>
    </row>
    <row r="180" spans="1:24" s="3" customFormat="1" ht="11.25" customHeight="1" x14ac:dyDescent="0.2">
      <c r="A180" s="2">
        <v>39021</v>
      </c>
      <c r="B180" s="4" t="s">
        <v>19</v>
      </c>
      <c r="C180" s="4" t="s">
        <v>9</v>
      </c>
      <c r="D180" s="4">
        <v>900895205</v>
      </c>
      <c r="E180" s="4" t="s">
        <v>49</v>
      </c>
      <c r="F180" s="4" t="s">
        <v>1083</v>
      </c>
      <c r="G180" s="4" t="s">
        <v>74</v>
      </c>
      <c r="H180" s="4" t="s">
        <v>10</v>
      </c>
      <c r="I180" s="4" t="s">
        <v>1084</v>
      </c>
      <c r="J180" s="4" t="s">
        <v>17</v>
      </c>
      <c r="K180" s="4" t="s">
        <v>18</v>
      </c>
      <c r="L180" s="4" t="s">
        <v>12</v>
      </c>
      <c r="M180" s="4">
        <v>98573997</v>
      </c>
      <c r="N180" s="4">
        <v>133987429</v>
      </c>
      <c r="O180" s="4">
        <v>774590</v>
      </c>
      <c r="P180" s="4">
        <v>105259607</v>
      </c>
      <c r="Q180" s="4">
        <v>28727822</v>
      </c>
      <c r="R180" s="4">
        <v>6507750</v>
      </c>
      <c r="S180" s="4">
        <v>7633969</v>
      </c>
      <c r="T180" s="18">
        <f t="shared" si="9"/>
        <v>127.25957861578384</v>
      </c>
      <c r="U180" s="18">
        <f t="shared" si="10"/>
        <v>0.7855931544145085</v>
      </c>
      <c r="V180" s="18">
        <f>R180/S180</f>
        <v>0.85247267836691498</v>
      </c>
      <c r="W180" s="18">
        <f t="shared" si="11"/>
        <v>0.22653126993059203</v>
      </c>
      <c r="X180" s="20">
        <f t="shared" si="12"/>
        <v>4.8569855012293731E-2</v>
      </c>
    </row>
    <row r="181" spans="1:24" s="3" customFormat="1" ht="11.25" customHeight="1" x14ac:dyDescent="0.2">
      <c r="A181" s="2">
        <v>22907</v>
      </c>
      <c r="B181" s="4" t="s">
        <v>19</v>
      </c>
      <c r="C181" s="4" t="s">
        <v>9</v>
      </c>
      <c r="D181" s="4">
        <v>900110270</v>
      </c>
      <c r="E181" s="4" t="s">
        <v>49</v>
      </c>
      <c r="F181" s="4" t="s">
        <v>793</v>
      </c>
      <c r="G181" s="4" t="s">
        <v>74</v>
      </c>
      <c r="H181" s="4" t="s">
        <v>10</v>
      </c>
      <c r="I181" s="4" t="s">
        <v>794</v>
      </c>
      <c r="J181" s="4" t="s">
        <v>11</v>
      </c>
      <c r="K181" s="4" t="s">
        <v>11</v>
      </c>
      <c r="L181" s="4" t="s">
        <v>12</v>
      </c>
      <c r="M181" s="4">
        <v>2558667</v>
      </c>
      <c r="N181" s="4">
        <v>2966299</v>
      </c>
      <c r="O181" s="4">
        <v>733836</v>
      </c>
      <c r="P181" s="4">
        <v>1665655</v>
      </c>
      <c r="Q181" s="4">
        <v>1300644</v>
      </c>
      <c r="R181" s="4">
        <v>144803</v>
      </c>
      <c r="S181" s="4"/>
      <c r="T181" s="18">
        <f t="shared" si="9"/>
        <v>3.4867013883210962</v>
      </c>
      <c r="U181" s="18">
        <f t="shared" si="10"/>
        <v>0.56152633298261567</v>
      </c>
      <c r="V181" s="18"/>
      <c r="W181" s="18">
        <f t="shared" si="11"/>
        <v>0.11133177103035112</v>
      </c>
      <c r="X181" s="20">
        <f t="shared" si="12"/>
        <v>4.8816049899217846E-2</v>
      </c>
    </row>
    <row r="182" spans="1:24" s="3" customFormat="1" ht="11.25" customHeight="1" x14ac:dyDescent="0.2">
      <c r="A182" s="2">
        <v>31867</v>
      </c>
      <c r="B182" s="4" t="s">
        <v>19</v>
      </c>
      <c r="C182" s="4" t="s">
        <v>9</v>
      </c>
      <c r="D182" s="4">
        <v>900446887</v>
      </c>
      <c r="E182" s="4" t="s">
        <v>49</v>
      </c>
      <c r="F182" s="4" t="s">
        <v>984</v>
      </c>
      <c r="G182" s="4" t="s">
        <v>74</v>
      </c>
      <c r="H182" s="4" t="s">
        <v>10</v>
      </c>
      <c r="I182" s="4" t="s">
        <v>985</v>
      </c>
      <c r="J182" s="4" t="s">
        <v>26</v>
      </c>
      <c r="K182" s="4" t="s">
        <v>27</v>
      </c>
      <c r="L182" s="4" t="s">
        <v>12</v>
      </c>
      <c r="M182" s="4">
        <v>10698360</v>
      </c>
      <c r="N182" s="4">
        <v>10981402</v>
      </c>
      <c r="O182" s="4">
        <v>3170245</v>
      </c>
      <c r="P182" s="4">
        <v>4795289</v>
      </c>
      <c r="Q182" s="4">
        <v>6186113</v>
      </c>
      <c r="R182" s="4">
        <v>537955</v>
      </c>
      <c r="S182" s="4"/>
      <c r="T182" s="18">
        <f t="shared" si="9"/>
        <v>3.3746161574263187</v>
      </c>
      <c r="U182" s="18">
        <f t="shared" si="10"/>
        <v>0.43667365970210359</v>
      </c>
      <c r="V182" s="18"/>
      <c r="W182" s="18">
        <f t="shared" si="11"/>
        <v>8.6961715700957939E-2</v>
      </c>
      <c r="X182" s="20">
        <f t="shared" si="12"/>
        <v>4.8987825051846748E-2</v>
      </c>
    </row>
    <row r="183" spans="1:24" s="3" customFormat="1" ht="11.25" customHeight="1" x14ac:dyDescent="0.2">
      <c r="A183" s="2">
        <v>21619</v>
      </c>
      <c r="B183" s="4" t="s">
        <v>19</v>
      </c>
      <c r="C183" s="4" t="s">
        <v>9</v>
      </c>
      <c r="D183" s="4">
        <v>900057180</v>
      </c>
      <c r="E183" s="4" t="s">
        <v>49</v>
      </c>
      <c r="F183" s="4" t="s">
        <v>761</v>
      </c>
      <c r="G183" s="4" t="s">
        <v>423</v>
      </c>
      <c r="H183" s="4" t="s">
        <v>10</v>
      </c>
      <c r="I183" s="4" t="s">
        <v>762</v>
      </c>
      <c r="J183" s="4" t="s">
        <v>11</v>
      </c>
      <c r="K183" s="4" t="s">
        <v>11</v>
      </c>
      <c r="L183" s="4" t="s">
        <v>12</v>
      </c>
      <c r="M183" s="4">
        <v>2282589</v>
      </c>
      <c r="N183" s="4">
        <v>2354876</v>
      </c>
      <c r="O183" s="4">
        <v>1730981</v>
      </c>
      <c r="P183" s="4">
        <v>579258</v>
      </c>
      <c r="Q183" s="4">
        <v>1775618</v>
      </c>
      <c r="R183" s="4">
        <v>117128</v>
      </c>
      <c r="S183" s="4"/>
      <c r="T183" s="18">
        <f t="shared" si="9"/>
        <v>1.3186678536621719</v>
      </c>
      <c r="U183" s="18">
        <f t="shared" si="10"/>
        <v>0.24598237869000322</v>
      </c>
      <c r="V183" s="18"/>
      <c r="W183" s="18">
        <f t="shared" si="11"/>
        <v>6.5964638790550673E-2</v>
      </c>
      <c r="X183" s="20">
        <f t="shared" si="12"/>
        <v>4.973850003142416E-2</v>
      </c>
    </row>
    <row r="184" spans="1:24" s="3" customFormat="1" ht="11.25" customHeight="1" x14ac:dyDescent="0.2">
      <c r="A184" s="2">
        <v>35093</v>
      </c>
      <c r="B184" s="4" t="s">
        <v>19</v>
      </c>
      <c r="C184" s="4" t="s">
        <v>9</v>
      </c>
      <c r="D184" s="4">
        <v>900577032</v>
      </c>
      <c r="E184" s="4" t="s">
        <v>49</v>
      </c>
      <c r="F184" s="4" t="s">
        <v>1042</v>
      </c>
      <c r="G184" s="4" t="s">
        <v>74</v>
      </c>
      <c r="H184" s="4" t="s">
        <v>10</v>
      </c>
      <c r="I184" s="4" t="s">
        <v>1043</v>
      </c>
      <c r="J184" s="4" t="s">
        <v>23</v>
      </c>
      <c r="K184" s="4" t="s">
        <v>136</v>
      </c>
      <c r="L184" s="4" t="s">
        <v>12</v>
      </c>
      <c r="M184" s="4">
        <v>13026759</v>
      </c>
      <c r="N184" s="4">
        <v>13576925</v>
      </c>
      <c r="O184" s="4">
        <v>1730981</v>
      </c>
      <c r="P184" s="4">
        <v>7262091</v>
      </c>
      <c r="Q184" s="4">
        <v>6314834</v>
      </c>
      <c r="R184" s="4">
        <v>680162</v>
      </c>
      <c r="S184" s="4">
        <v>1820833</v>
      </c>
      <c r="T184" s="18">
        <f t="shared" si="9"/>
        <v>7.5256510614501257</v>
      </c>
      <c r="U184" s="18">
        <f t="shared" si="10"/>
        <v>0.53488481375569208</v>
      </c>
      <c r="V184" s="18">
        <f>R184/S184</f>
        <v>0.37354441620950413</v>
      </c>
      <c r="W184" s="18">
        <f t="shared" si="11"/>
        <v>0.10770861118439534</v>
      </c>
      <c r="X184" s="20">
        <f t="shared" si="12"/>
        <v>5.0096910751145786E-2</v>
      </c>
    </row>
    <row r="185" spans="1:24" s="3" customFormat="1" ht="11.25" customHeight="1" x14ac:dyDescent="0.2">
      <c r="A185" s="2">
        <v>2363</v>
      </c>
      <c r="B185" s="4" t="s">
        <v>21</v>
      </c>
      <c r="C185" s="4" t="s">
        <v>9</v>
      </c>
      <c r="D185" s="4">
        <v>860510826</v>
      </c>
      <c r="E185" s="4" t="s">
        <v>49</v>
      </c>
      <c r="F185" s="4" t="s">
        <v>165</v>
      </c>
      <c r="G185" s="4" t="s">
        <v>74</v>
      </c>
      <c r="H185" s="4" t="s">
        <v>10</v>
      </c>
      <c r="I185" s="4" t="s">
        <v>166</v>
      </c>
      <c r="J185" s="4" t="s">
        <v>11</v>
      </c>
      <c r="K185" s="4" t="s">
        <v>11</v>
      </c>
      <c r="L185" s="4" t="s">
        <v>12</v>
      </c>
      <c r="M185" s="4">
        <v>55714657</v>
      </c>
      <c r="N185" s="4">
        <v>56551135</v>
      </c>
      <c r="O185" s="4">
        <v>17881566</v>
      </c>
      <c r="P185" s="4">
        <v>17881566</v>
      </c>
      <c r="Q185" s="4">
        <v>38669569</v>
      </c>
      <c r="R185" s="4">
        <v>2894092</v>
      </c>
      <c r="S185" s="4">
        <v>352873</v>
      </c>
      <c r="T185" s="18">
        <f t="shared" si="9"/>
        <v>3.1157593803585213</v>
      </c>
      <c r="U185" s="18">
        <f t="shared" si="10"/>
        <v>0.31620171725996304</v>
      </c>
      <c r="V185" s="18">
        <f>R185/S185</f>
        <v>8.2015115919891866</v>
      </c>
      <c r="W185" s="18">
        <f t="shared" si="11"/>
        <v>7.4841589261054345E-2</v>
      </c>
      <c r="X185" s="20">
        <f t="shared" si="12"/>
        <v>5.1176550214244151E-2</v>
      </c>
    </row>
    <row r="186" spans="1:24" s="3" customFormat="1" ht="11.25" customHeight="1" x14ac:dyDescent="0.2">
      <c r="A186" s="2">
        <v>27693</v>
      </c>
      <c r="B186" s="4" t="s">
        <v>19</v>
      </c>
      <c r="C186" s="4" t="s">
        <v>9</v>
      </c>
      <c r="D186" s="4">
        <v>900310458</v>
      </c>
      <c r="E186" s="4" t="s">
        <v>49</v>
      </c>
      <c r="F186" s="4" t="s">
        <v>884</v>
      </c>
      <c r="G186" s="4" t="s">
        <v>74</v>
      </c>
      <c r="H186" s="4" t="s">
        <v>10</v>
      </c>
      <c r="I186" s="4" t="s">
        <v>885</v>
      </c>
      <c r="J186" s="4" t="s">
        <v>11</v>
      </c>
      <c r="K186" s="4" t="s">
        <v>11</v>
      </c>
      <c r="L186" s="4" t="s">
        <v>12</v>
      </c>
      <c r="M186" s="4">
        <v>5908427</v>
      </c>
      <c r="N186" s="4">
        <v>6675808</v>
      </c>
      <c r="O186" s="4">
        <v>97578</v>
      </c>
      <c r="P186" s="4">
        <v>4338774</v>
      </c>
      <c r="Q186" s="4">
        <v>2337034</v>
      </c>
      <c r="R186" s="4">
        <v>342004</v>
      </c>
      <c r="S186" s="4"/>
      <c r="T186" s="18">
        <f t="shared" si="9"/>
        <v>60.550810633544444</v>
      </c>
      <c r="U186" s="18">
        <f t="shared" si="10"/>
        <v>0.64992492294565696</v>
      </c>
      <c r="V186" s="18"/>
      <c r="W186" s="18">
        <f t="shared" si="11"/>
        <v>0.14634104595825306</v>
      </c>
      <c r="X186" s="20">
        <f t="shared" si="12"/>
        <v>5.1230352940048608E-2</v>
      </c>
    </row>
    <row r="187" spans="1:24" s="3" customFormat="1" ht="11.25" customHeight="1" x14ac:dyDescent="0.2">
      <c r="A187" s="2">
        <v>28629</v>
      </c>
      <c r="B187" s="4" t="s">
        <v>19</v>
      </c>
      <c r="C187" s="4" t="s">
        <v>9</v>
      </c>
      <c r="D187" s="4">
        <v>900341778</v>
      </c>
      <c r="E187" s="4" t="s">
        <v>49</v>
      </c>
      <c r="F187" s="4" t="s">
        <v>911</v>
      </c>
      <c r="G187" s="4" t="s">
        <v>78</v>
      </c>
      <c r="H187" s="4" t="s">
        <v>10</v>
      </c>
      <c r="I187" s="4" t="s">
        <v>912</v>
      </c>
      <c r="J187" s="4" t="s">
        <v>13</v>
      </c>
      <c r="K187" s="4" t="s">
        <v>325</v>
      </c>
      <c r="L187" s="4" t="s">
        <v>12</v>
      </c>
      <c r="M187" s="4">
        <v>3204836</v>
      </c>
      <c r="N187" s="4">
        <v>7019383</v>
      </c>
      <c r="O187" s="4">
        <v>516186</v>
      </c>
      <c r="P187" s="4">
        <v>5265896</v>
      </c>
      <c r="Q187" s="4">
        <v>1753487</v>
      </c>
      <c r="R187" s="4">
        <v>361428</v>
      </c>
      <c r="S187" s="4">
        <v>847460</v>
      </c>
      <c r="T187" s="18">
        <f t="shared" si="9"/>
        <v>6.2086844664520155</v>
      </c>
      <c r="U187" s="18">
        <f t="shared" si="10"/>
        <v>0.75019357114435836</v>
      </c>
      <c r="V187" s="18">
        <f>R187/S187</f>
        <v>0.42648384584523163</v>
      </c>
      <c r="W187" s="18">
        <f t="shared" si="11"/>
        <v>0.20611957773282608</v>
      </c>
      <c r="X187" s="20">
        <f t="shared" si="12"/>
        <v>5.1489995630670103E-2</v>
      </c>
    </row>
    <row r="188" spans="1:24" s="3" customFormat="1" ht="11.25" customHeight="1" x14ac:dyDescent="0.2">
      <c r="A188" s="2">
        <v>4247</v>
      </c>
      <c r="B188" s="4" t="s">
        <v>21</v>
      </c>
      <c r="C188" s="4" t="s">
        <v>9</v>
      </c>
      <c r="D188" s="4">
        <v>900454399</v>
      </c>
      <c r="E188" s="4" t="s">
        <v>49</v>
      </c>
      <c r="F188" s="4" t="s">
        <v>225</v>
      </c>
      <c r="G188" s="4" t="s">
        <v>74</v>
      </c>
      <c r="H188" s="4" t="s">
        <v>10</v>
      </c>
      <c r="I188" s="4" t="s">
        <v>226</v>
      </c>
      <c r="J188" s="4" t="s">
        <v>11</v>
      </c>
      <c r="K188" s="4" t="s">
        <v>11</v>
      </c>
      <c r="L188" s="4" t="s">
        <v>12</v>
      </c>
      <c r="M188" s="4">
        <v>103337337</v>
      </c>
      <c r="N188" s="4">
        <v>116948208</v>
      </c>
      <c r="O188" s="4">
        <v>76592610</v>
      </c>
      <c r="P188" s="4">
        <v>89596886</v>
      </c>
      <c r="Q188" s="4">
        <v>27351322</v>
      </c>
      <c r="R188" s="4">
        <v>6189859</v>
      </c>
      <c r="S188" s="4"/>
      <c r="T188" s="18">
        <f t="shared" si="9"/>
        <v>1.349181559421986</v>
      </c>
      <c r="U188" s="18">
        <f t="shared" si="10"/>
        <v>0.76612448820079393</v>
      </c>
      <c r="V188" s="18"/>
      <c r="W188" s="18">
        <f t="shared" si="11"/>
        <v>0.22630931696829865</v>
      </c>
      <c r="X188" s="20">
        <f t="shared" si="12"/>
        <v>5.2928207330889585E-2</v>
      </c>
    </row>
    <row r="189" spans="1:24" s="3" customFormat="1" ht="11.25" customHeight="1" x14ac:dyDescent="0.2">
      <c r="A189" s="2">
        <v>27367</v>
      </c>
      <c r="B189" s="4" t="s">
        <v>19</v>
      </c>
      <c r="C189" s="4" t="s">
        <v>9</v>
      </c>
      <c r="D189" s="4">
        <v>900296267</v>
      </c>
      <c r="E189" s="4" t="s">
        <v>49</v>
      </c>
      <c r="F189" s="4" t="s">
        <v>876</v>
      </c>
      <c r="G189" s="4" t="s">
        <v>74</v>
      </c>
      <c r="H189" s="4" t="s">
        <v>10</v>
      </c>
      <c r="I189" s="4" t="s">
        <v>877</v>
      </c>
      <c r="J189" s="4" t="s">
        <v>23</v>
      </c>
      <c r="K189" s="4" t="s">
        <v>805</v>
      </c>
      <c r="L189" s="4" t="s">
        <v>12</v>
      </c>
      <c r="M189" s="4">
        <v>1984021</v>
      </c>
      <c r="N189" s="4">
        <v>3439418</v>
      </c>
      <c r="O189" s="4">
        <v>699098</v>
      </c>
      <c r="P189" s="4">
        <v>768939</v>
      </c>
      <c r="Q189" s="4">
        <v>2670479</v>
      </c>
      <c r="R189" s="4">
        <v>185628</v>
      </c>
      <c r="S189" s="4">
        <v>126204</v>
      </c>
      <c r="T189" s="18">
        <f t="shared" si="9"/>
        <v>2.8379726447508076</v>
      </c>
      <c r="U189" s="18">
        <f t="shared" si="10"/>
        <v>0.22356660341953202</v>
      </c>
      <c r="V189" s="18">
        <f>R189/S189</f>
        <v>1.4708567081867452</v>
      </c>
      <c r="W189" s="18">
        <f t="shared" si="11"/>
        <v>6.9511125157696432E-2</v>
      </c>
      <c r="X189" s="20">
        <f t="shared" si="12"/>
        <v>5.3970759006320257E-2</v>
      </c>
    </row>
    <row r="190" spans="1:24" s="3" customFormat="1" ht="11.25" customHeight="1" x14ac:dyDescent="0.2">
      <c r="A190" s="2">
        <v>20723</v>
      </c>
      <c r="B190" s="4" t="s">
        <v>19</v>
      </c>
      <c r="C190" s="4" t="s">
        <v>9</v>
      </c>
      <c r="D190" s="4">
        <v>900013119</v>
      </c>
      <c r="E190" s="4" t="s">
        <v>49</v>
      </c>
      <c r="F190" s="4" t="s">
        <v>748</v>
      </c>
      <c r="G190" s="4" t="s">
        <v>74</v>
      </c>
      <c r="H190" s="4" t="s">
        <v>10</v>
      </c>
      <c r="I190" s="4" t="s">
        <v>749</v>
      </c>
      <c r="J190" s="4" t="s">
        <v>178</v>
      </c>
      <c r="K190" s="4" t="s">
        <v>179</v>
      </c>
      <c r="L190" s="4" t="s">
        <v>12</v>
      </c>
      <c r="M190" s="4">
        <v>8467155</v>
      </c>
      <c r="N190" s="4">
        <v>12235891</v>
      </c>
      <c r="O190" s="4">
        <v>3466556</v>
      </c>
      <c r="P190" s="4">
        <v>10122299</v>
      </c>
      <c r="Q190" s="4">
        <v>2113592</v>
      </c>
      <c r="R190" s="4">
        <v>669580</v>
      </c>
      <c r="S190" s="4">
        <v>547693</v>
      </c>
      <c r="T190" s="18">
        <f t="shared" si="9"/>
        <v>2.4425265306546327</v>
      </c>
      <c r="U190" s="18">
        <f t="shared" si="10"/>
        <v>0.82726292674558799</v>
      </c>
      <c r="V190" s="18">
        <f>R190/S190</f>
        <v>1.2225462074556366</v>
      </c>
      <c r="W190" s="18">
        <f t="shared" si="11"/>
        <v>0.31679718696891357</v>
      </c>
      <c r="X190" s="20">
        <f t="shared" si="12"/>
        <v>5.4722618892240865E-2</v>
      </c>
    </row>
    <row r="191" spans="1:24" s="3" customFormat="1" ht="11.25" customHeight="1" x14ac:dyDescent="0.2">
      <c r="A191" s="2">
        <v>21843</v>
      </c>
      <c r="B191" s="4" t="s">
        <v>19</v>
      </c>
      <c r="C191" s="4" t="s">
        <v>9</v>
      </c>
      <c r="D191" s="4">
        <v>900068178</v>
      </c>
      <c r="E191" s="4" t="s">
        <v>49</v>
      </c>
      <c r="F191" s="4" t="s">
        <v>767</v>
      </c>
      <c r="G191" s="4" t="s">
        <v>74</v>
      </c>
      <c r="H191" s="4" t="s">
        <v>10</v>
      </c>
      <c r="I191" s="4" t="s">
        <v>768</v>
      </c>
      <c r="J191" s="4" t="s">
        <v>11</v>
      </c>
      <c r="K191" s="4" t="s">
        <v>11</v>
      </c>
      <c r="L191" s="4" t="s">
        <v>12</v>
      </c>
      <c r="M191" s="4">
        <v>4254966</v>
      </c>
      <c r="N191" s="4">
        <v>4452480</v>
      </c>
      <c r="O191" s="4">
        <v>1484025</v>
      </c>
      <c r="P191" s="4">
        <v>2329239</v>
      </c>
      <c r="Q191" s="4">
        <v>2123241</v>
      </c>
      <c r="R191" s="4">
        <v>244390</v>
      </c>
      <c r="S191" s="4"/>
      <c r="T191" s="18">
        <f t="shared" si="9"/>
        <v>2.8671794612624448</v>
      </c>
      <c r="U191" s="18">
        <f t="shared" si="10"/>
        <v>0.52313295062526954</v>
      </c>
      <c r="V191" s="18"/>
      <c r="W191" s="18">
        <f t="shared" si="11"/>
        <v>0.1151023364752282</v>
      </c>
      <c r="X191" s="20">
        <f t="shared" si="12"/>
        <v>5.488851157107949E-2</v>
      </c>
    </row>
    <row r="192" spans="1:24" s="3" customFormat="1" ht="11.25" customHeight="1" x14ac:dyDescent="0.2">
      <c r="A192" s="2">
        <v>5027</v>
      </c>
      <c r="B192" s="4" t="s">
        <v>21</v>
      </c>
      <c r="C192" s="4" t="s">
        <v>9</v>
      </c>
      <c r="D192" s="4">
        <v>900824185</v>
      </c>
      <c r="E192" s="4" t="s">
        <v>49</v>
      </c>
      <c r="F192" s="4" t="s">
        <v>248</v>
      </c>
      <c r="G192" s="4" t="s">
        <v>74</v>
      </c>
      <c r="H192" s="4" t="s">
        <v>10</v>
      </c>
      <c r="I192" s="4" t="s">
        <v>249</v>
      </c>
      <c r="J192" s="4" t="s">
        <v>11</v>
      </c>
      <c r="K192" s="4" t="s">
        <v>11</v>
      </c>
      <c r="L192" s="4" t="s">
        <v>12</v>
      </c>
      <c r="M192" s="4">
        <v>790004152</v>
      </c>
      <c r="N192" s="4">
        <v>895489952</v>
      </c>
      <c r="O192" s="4">
        <v>472145334</v>
      </c>
      <c r="P192" s="4">
        <v>505844289</v>
      </c>
      <c r="Q192" s="4">
        <v>389645663</v>
      </c>
      <c r="R192" s="4">
        <v>49164800</v>
      </c>
      <c r="S192" s="4">
        <v>0</v>
      </c>
      <c r="T192" s="18">
        <f t="shared" si="9"/>
        <v>1.6732224065567065</v>
      </c>
      <c r="U192" s="18">
        <f t="shared" si="10"/>
        <v>0.56487991615119759</v>
      </c>
      <c r="V192" s="18"/>
      <c r="W192" s="18">
        <f t="shared" si="11"/>
        <v>0.12617822978309398</v>
      </c>
      <c r="X192" s="20">
        <f t="shared" si="12"/>
        <v>5.4902681923113303E-2</v>
      </c>
    </row>
    <row r="193" spans="1:24" s="3" customFormat="1" ht="11.25" customHeight="1" x14ac:dyDescent="0.2">
      <c r="A193" s="2">
        <v>24805</v>
      </c>
      <c r="B193" s="4" t="s">
        <v>19</v>
      </c>
      <c r="C193" s="4" t="s">
        <v>9</v>
      </c>
      <c r="D193" s="4">
        <v>900185676</v>
      </c>
      <c r="E193" s="4" t="s">
        <v>49</v>
      </c>
      <c r="F193" s="4" t="s">
        <v>836</v>
      </c>
      <c r="G193" s="4" t="s">
        <v>74</v>
      </c>
      <c r="H193" s="4" t="s">
        <v>10</v>
      </c>
      <c r="I193" s="4" t="s">
        <v>837</v>
      </c>
      <c r="J193" s="4" t="s">
        <v>17</v>
      </c>
      <c r="K193" s="4" t="s">
        <v>18</v>
      </c>
      <c r="L193" s="4" t="s">
        <v>12</v>
      </c>
      <c r="M193" s="4">
        <v>2875770</v>
      </c>
      <c r="N193" s="4">
        <v>4027025</v>
      </c>
      <c r="O193" s="4">
        <v>97578</v>
      </c>
      <c r="P193" s="4">
        <v>316220</v>
      </c>
      <c r="Q193" s="4">
        <v>3710805</v>
      </c>
      <c r="R193" s="4">
        <v>221445</v>
      </c>
      <c r="S193" s="4">
        <v>8268</v>
      </c>
      <c r="T193" s="18">
        <f t="shared" si="9"/>
        <v>29.471499723298283</v>
      </c>
      <c r="U193" s="18">
        <f t="shared" si="10"/>
        <v>7.8524469055940793E-2</v>
      </c>
      <c r="V193" s="18">
        <f>R193/S193</f>
        <v>26.783381712626994</v>
      </c>
      <c r="W193" s="18">
        <f t="shared" si="11"/>
        <v>5.967573073767013E-2</v>
      </c>
      <c r="X193" s="20">
        <f t="shared" si="12"/>
        <v>5.4989725665969297E-2</v>
      </c>
    </row>
    <row r="194" spans="1:24" s="3" customFormat="1" ht="11.25" customHeight="1" x14ac:dyDescent="0.2">
      <c r="A194" s="2">
        <v>30797</v>
      </c>
      <c r="B194" s="4" t="s">
        <v>19</v>
      </c>
      <c r="C194" s="4" t="s">
        <v>9</v>
      </c>
      <c r="D194" s="4">
        <v>900410229</v>
      </c>
      <c r="E194" s="4" t="s">
        <v>49</v>
      </c>
      <c r="F194" s="4" t="s">
        <v>951</v>
      </c>
      <c r="G194" s="4" t="s">
        <v>74</v>
      </c>
      <c r="H194" s="4" t="s">
        <v>10</v>
      </c>
      <c r="I194" s="4" t="s">
        <v>952</v>
      </c>
      <c r="J194" s="4" t="s">
        <v>11</v>
      </c>
      <c r="K194" s="4" t="s">
        <v>11</v>
      </c>
      <c r="L194" s="4" t="s">
        <v>12</v>
      </c>
      <c r="M194" s="4">
        <v>6514710</v>
      </c>
      <c r="N194" s="4">
        <v>6518292</v>
      </c>
      <c r="O194" s="4">
        <v>1730981</v>
      </c>
      <c r="P194" s="4">
        <v>839271</v>
      </c>
      <c r="Q194" s="4">
        <v>5679021</v>
      </c>
      <c r="R194" s="4">
        <v>359752</v>
      </c>
      <c r="S194" s="4"/>
      <c r="T194" s="18">
        <f t="shared" si="9"/>
        <v>3.7635941700111095</v>
      </c>
      <c r="U194" s="18">
        <f t="shared" si="10"/>
        <v>0.12875627541693438</v>
      </c>
      <c r="V194" s="18"/>
      <c r="W194" s="18">
        <f t="shared" si="11"/>
        <v>6.3347538246468896E-2</v>
      </c>
      <c r="X194" s="20">
        <f t="shared" si="12"/>
        <v>5.5191145165021757E-2</v>
      </c>
    </row>
    <row r="195" spans="1:24" s="3" customFormat="1" ht="11.25" customHeight="1" x14ac:dyDescent="0.2">
      <c r="A195" s="2">
        <v>30665</v>
      </c>
      <c r="B195" s="4" t="s">
        <v>19</v>
      </c>
      <c r="C195" s="4" t="s">
        <v>9</v>
      </c>
      <c r="D195" s="4">
        <v>900406145</v>
      </c>
      <c r="E195" s="4" t="s">
        <v>49</v>
      </c>
      <c r="F195" s="4" t="s">
        <v>949</v>
      </c>
      <c r="G195" s="4" t="s">
        <v>74</v>
      </c>
      <c r="H195" s="4" t="s">
        <v>10</v>
      </c>
      <c r="I195" s="4" t="s">
        <v>950</v>
      </c>
      <c r="J195" s="4" t="s">
        <v>11</v>
      </c>
      <c r="K195" s="4" t="s">
        <v>11</v>
      </c>
      <c r="L195" s="4" t="s">
        <v>12</v>
      </c>
      <c r="M195" s="4">
        <v>12395092</v>
      </c>
      <c r="N195" s="4">
        <v>12472322</v>
      </c>
      <c r="O195" s="4">
        <v>1198575</v>
      </c>
      <c r="P195" s="4">
        <v>7963067</v>
      </c>
      <c r="Q195" s="4">
        <v>4509255</v>
      </c>
      <c r="R195" s="4">
        <v>692969</v>
      </c>
      <c r="S195" s="4">
        <v>602772</v>
      </c>
      <c r="T195" s="18">
        <f t="shared" si="9"/>
        <v>10.34152389295622</v>
      </c>
      <c r="U195" s="18">
        <f t="shared" si="10"/>
        <v>0.63845906159254062</v>
      </c>
      <c r="V195" s="18">
        <f>R195/S195</f>
        <v>1.1496370103455369</v>
      </c>
      <c r="W195" s="18">
        <f t="shared" si="11"/>
        <v>0.15367704864772563</v>
      </c>
      <c r="X195" s="20">
        <f t="shared" si="12"/>
        <v>5.5560544379787503E-2</v>
      </c>
    </row>
    <row r="196" spans="1:24" s="3" customFormat="1" ht="11.25" customHeight="1" x14ac:dyDescent="0.2">
      <c r="A196" s="2">
        <v>23449</v>
      </c>
      <c r="B196" s="4" t="s">
        <v>19</v>
      </c>
      <c r="C196" s="4" t="s">
        <v>9</v>
      </c>
      <c r="D196" s="4">
        <v>900132012</v>
      </c>
      <c r="E196" s="4" t="s">
        <v>49</v>
      </c>
      <c r="F196" s="4" t="s">
        <v>803</v>
      </c>
      <c r="G196" s="4" t="s">
        <v>74</v>
      </c>
      <c r="H196" s="4" t="s">
        <v>10</v>
      </c>
      <c r="I196" s="4" t="s">
        <v>804</v>
      </c>
      <c r="J196" s="4" t="s">
        <v>23</v>
      </c>
      <c r="K196" s="4" t="s">
        <v>805</v>
      </c>
      <c r="L196" s="4" t="s">
        <v>12</v>
      </c>
      <c r="M196" s="4">
        <v>15704163</v>
      </c>
      <c r="N196" s="4">
        <v>21581131</v>
      </c>
      <c r="O196" s="4">
        <v>2057884</v>
      </c>
      <c r="P196" s="4">
        <v>18167476</v>
      </c>
      <c r="Q196" s="4">
        <v>3413655</v>
      </c>
      <c r="R196" s="4">
        <v>1199499</v>
      </c>
      <c r="S196" s="4">
        <v>365467</v>
      </c>
      <c r="T196" s="18">
        <f t="shared" si="9"/>
        <v>7.6312187664610835</v>
      </c>
      <c r="U196" s="18">
        <f t="shared" si="10"/>
        <v>0.84182223813941914</v>
      </c>
      <c r="V196" s="18">
        <f>R196/S196</f>
        <v>3.2820993413906043</v>
      </c>
      <c r="W196" s="18">
        <f t="shared" si="11"/>
        <v>0.35138260896312018</v>
      </c>
      <c r="X196" s="20">
        <f t="shared" si="12"/>
        <v>5.5580914642518041E-2</v>
      </c>
    </row>
    <row r="197" spans="1:24" s="3" customFormat="1" ht="11.25" customHeight="1" x14ac:dyDescent="0.2">
      <c r="A197" s="2">
        <v>4165</v>
      </c>
      <c r="B197" s="4" t="s">
        <v>19</v>
      </c>
      <c r="C197" s="4" t="s">
        <v>9</v>
      </c>
      <c r="D197" s="4">
        <v>800222033</v>
      </c>
      <c r="E197" s="4" t="s">
        <v>49</v>
      </c>
      <c r="F197" s="4" t="s">
        <v>400</v>
      </c>
      <c r="G197" s="4" t="s">
        <v>74</v>
      </c>
      <c r="H197" s="4" t="s">
        <v>10</v>
      </c>
      <c r="I197" s="4" t="s">
        <v>401</v>
      </c>
      <c r="J197" s="4" t="s">
        <v>11</v>
      </c>
      <c r="K197" s="4" t="s">
        <v>11</v>
      </c>
      <c r="L197" s="4" t="s">
        <v>12</v>
      </c>
      <c r="M197" s="4">
        <v>1892448</v>
      </c>
      <c r="N197" s="4">
        <v>11597299</v>
      </c>
      <c r="O197" s="4">
        <v>1555797</v>
      </c>
      <c r="P197" s="4">
        <v>3361619</v>
      </c>
      <c r="Q197" s="4">
        <v>8235680</v>
      </c>
      <c r="R197" s="4">
        <v>662225</v>
      </c>
      <c r="S197" s="4">
        <v>419623</v>
      </c>
      <c r="T197" s="18">
        <f t="shared" si="9"/>
        <v>1.2163849139701388</v>
      </c>
      <c r="U197" s="18">
        <f t="shared" si="10"/>
        <v>0.28986223430128</v>
      </c>
      <c r="V197" s="18">
        <f>R197/S197</f>
        <v>1.578142761478756</v>
      </c>
      <c r="W197" s="18">
        <f t="shared" si="11"/>
        <v>8.04092679657296E-2</v>
      </c>
      <c r="X197" s="20">
        <f t="shared" si="12"/>
        <v>5.7101657894652887E-2</v>
      </c>
    </row>
    <row r="198" spans="1:24" s="3" customFormat="1" ht="11.25" customHeight="1" x14ac:dyDescent="0.2">
      <c r="A198" s="2">
        <v>3047</v>
      </c>
      <c r="B198" s="4" t="s">
        <v>21</v>
      </c>
      <c r="C198" s="4" t="s">
        <v>9</v>
      </c>
      <c r="D198" s="4">
        <v>900042771</v>
      </c>
      <c r="E198" s="4" t="s">
        <v>49</v>
      </c>
      <c r="F198" s="4" t="s">
        <v>190</v>
      </c>
      <c r="G198" s="4" t="s">
        <v>74</v>
      </c>
      <c r="H198" s="4" t="s">
        <v>10</v>
      </c>
      <c r="I198" s="4" t="s">
        <v>191</v>
      </c>
      <c r="J198" s="4" t="s">
        <v>11</v>
      </c>
      <c r="K198" s="4" t="s">
        <v>11</v>
      </c>
      <c r="L198" s="4" t="s">
        <v>12</v>
      </c>
      <c r="M198" s="4">
        <v>64302281</v>
      </c>
      <c r="N198" s="4">
        <v>68323432</v>
      </c>
      <c r="O198" s="4">
        <v>52928868</v>
      </c>
      <c r="P198" s="4">
        <v>56879145</v>
      </c>
      <c r="Q198" s="4">
        <v>11444287</v>
      </c>
      <c r="R198" s="4">
        <v>3922236</v>
      </c>
      <c r="S198" s="4">
        <v>3911802</v>
      </c>
      <c r="T198" s="18">
        <f t="shared" si="9"/>
        <v>1.2148810928659952</v>
      </c>
      <c r="U198" s="18">
        <f t="shared" si="10"/>
        <v>0.83249835868900735</v>
      </c>
      <c r="V198" s="18">
        <f>R198/S198</f>
        <v>1.0026673129161445</v>
      </c>
      <c r="W198" s="18">
        <f t="shared" si="11"/>
        <v>0.34272436544102747</v>
      </c>
      <c r="X198" s="20">
        <f t="shared" si="12"/>
        <v>5.7406893728640565E-2</v>
      </c>
    </row>
    <row r="199" spans="1:24" s="3" customFormat="1" ht="11.25" customHeight="1" x14ac:dyDescent="0.2">
      <c r="A199" s="2">
        <v>34791</v>
      </c>
      <c r="B199" s="4" t="s">
        <v>19</v>
      </c>
      <c r="C199" s="4" t="s">
        <v>9</v>
      </c>
      <c r="D199" s="4">
        <v>900565091</v>
      </c>
      <c r="E199" s="4" t="s">
        <v>49</v>
      </c>
      <c r="F199" s="4" t="s">
        <v>1038</v>
      </c>
      <c r="G199" s="4" t="s">
        <v>74</v>
      </c>
      <c r="H199" s="4" t="s">
        <v>10</v>
      </c>
      <c r="I199" s="4" t="s">
        <v>1039</v>
      </c>
      <c r="J199" s="4" t="s">
        <v>11</v>
      </c>
      <c r="K199" s="4" t="s">
        <v>11</v>
      </c>
      <c r="L199" s="4" t="s">
        <v>12</v>
      </c>
      <c r="M199" s="4">
        <v>32182394</v>
      </c>
      <c r="N199" s="4">
        <v>43234704</v>
      </c>
      <c r="O199" s="4">
        <v>731046</v>
      </c>
      <c r="P199" s="4">
        <v>18463141</v>
      </c>
      <c r="Q199" s="4">
        <v>24771563</v>
      </c>
      <c r="R199" s="4">
        <v>2489167</v>
      </c>
      <c r="S199" s="4"/>
      <c r="T199" s="18">
        <f t="shared" si="9"/>
        <v>44.022392571739672</v>
      </c>
      <c r="U199" s="18">
        <f t="shared" si="10"/>
        <v>0.42704446409532493</v>
      </c>
      <c r="V199" s="18"/>
      <c r="W199" s="18">
        <f t="shared" si="11"/>
        <v>0.10048485838378467</v>
      </c>
      <c r="X199" s="20">
        <f t="shared" si="12"/>
        <v>5.7573355885586729E-2</v>
      </c>
    </row>
    <row r="200" spans="1:24" s="3" customFormat="1" ht="11.25" customHeight="1" x14ac:dyDescent="0.2">
      <c r="A200" s="2">
        <v>1163</v>
      </c>
      <c r="B200" s="4" t="s">
        <v>19</v>
      </c>
      <c r="C200" s="4" t="s">
        <v>9</v>
      </c>
      <c r="D200" s="4">
        <v>800062591</v>
      </c>
      <c r="E200" s="4" t="s">
        <v>49</v>
      </c>
      <c r="F200" s="4" t="s">
        <v>326</v>
      </c>
      <c r="G200" s="4" t="s">
        <v>74</v>
      </c>
      <c r="H200" s="4" t="s">
        <v>75</v>
      </c>
      <c r="I200" s="4" t="s">
        <v>327</v>
      </c>
      <c r="J200" s="4" t="s">
        <v>17</v>
      </c>
      <c r="K200" s="4" t="s">
        <v>18</v>
      </c>
      <c r="L200" s="4" t="s">
        <v>12</v>
      </c>
      <c r="M200" s="4">
        <v>47664580</v>
      </c>
      <c r="N200" s="4">
        <v>67531316</v>
      </c>
      <c r="O200" s="4">
        <v>12120361</v>
      </c>
      <c r="P200" s="4">
        <v>36749529</v>
      </c>
      <c r="Q200" s="4">
        <v>30781787</v>
      </c>
      <c r="R200" s="4">
        <v>3924210</v>
      </c>
      <c r="S200" s="4">
        <v>1735878</v>
      </c>
      <c r="T200" s="18">
        <f t="shared" si="9"/>
        <v>3.9326039876205008</v>
      </c>
      <c r="U200" s="18">
        <f t="shared" si="10"/>
        <v>0.54418499707602319</v>
      </c>
      <c r="V200" s="18">
        <f t="shared" ref="V200:V208" si="14">R200/S200</f>
        <v>2.2606485017956333</v>
      </c>
      <c r="W200" s="18">
        <f t="shared" si="11"/>
        <v>0.12748480132098894</v>
      </c>
      <c r="X200" s="20">
        <f t="shared" si="12"/>
        <v>5.8109485086889172E-2</v>
      </c>
    </row>
    <row r="201" spans="1:24" s="3" customFormat="1" ht="11.25" customHeight="1" x14ac:dyDescent="0.2">
      <c r="A201" s="2">
        <v>5143</v>
      </c>
      <c r="B201" s="4" t="s">
        <v>21</v>
      </c>
      <c r="C201" s="4" t="s">
        <v>9</v>
      </c>
      <c r="D201" s="4">
        <v>900896981</v>
      </c>
      <c r="E201" s="4" t="s">
        <v>49</v>
      </c>
      <c r="F201" s="4" t="s">
        <v>254</v>
      </c>
      <c r="G201" s="4" t="s">
        <v>74</v>
      </c>
      <c r="H201" s="4" t="s">
        <v>10</v>
      </c>
      <c r="I201" s="4" t="s">
        <v>255</v>
      </c>
      <c r="J201" s="4" t="s">
        <v>11</v>
      </c>
      <c r="K201" s="4" t="s">
        <v>11</v>
      </c>
      <c r="L201" s="4" t="s">
        <v>12</v>
      </c>
      <c r="M201" s="4">
        <v>60110279</v>
      </c>
      <c r="N201" s="4">
        <v>71157564</v>
      </c>
      <c r="O201" s="4">
        <v>17473260</v>
      </c>
      <c r="P201" s="4">
        <v>41919586</v>
      </c>
      <c r="Q201" s="4">
        <v>29237978</v>
      </c>
      <c r="R201" s="4">
        <v>4150079</v>
      </c>
      <c r="S201" s="4">
        <v>767123</v>
      </c>
      <c r="T201" s="18">
        <f t="shared" si="9"/>
        <v>3.4401296037488138</v>
      </c>
      <c r="U201" s="18">
        <f t="shared" si="10"/>
        <v>0.58910934612657617</v>
      </c>
      <c r="V201" s="18">
        <f t="shared" si="14"/>
        <v>5.4099264394367008</v>
      </c>
      <c r="W201" s="18">
        <f t="shared" si="11"/>
        <v>0.14194138185615982</v>
      </c>
      <c r="X201" s="20">
        <f t="shared" si="12"/>
        <v>5.8322387202574835E-2</v>
      </c>
    </row>
    <row r="202" spans="1:24" s="3" customFormat="1" ht="11.25" customHeight="1" x14ac:dyDescent="0.2">
      <c r="A202" s="2">
        <v>12533</v>
      </c>
      <c r="B202" s="4" t="s">
        <v>19</v>
      </c>
      <c r="C202" s="4" t="s">
        <v>9</v>
      </c>
      <c r="D202" s="4">
        <v>830106465</v>
      </c>
      <c r="E202" s="4" t="s">
        <v>49</v>
      </c>
      <c r="F202" s="4" t="s">
        <v>592</v>
      </c>
      <c r="G202" s="4" t="s">
        <v>74</v>
      </c>
      <c r="H202" s="4" t="s">
        <v>14</v>
      </c>
      <c r="I202" s="4" t="s">
        <v>593</v>
      </c>
      <c r="J202" s="4" t="s">
        <v>11</v>
      </c>
      <c r="K202" s="4" t="s">
        <v>11</v>
      </c>
      <c r="L202" s="4" t="s">
        <v>12</v>
      </c>
      <c r="M202" s="4">
        <v>1041905</v>
      </c>
      <c r="N202" s="4">
        <v>2309700</v>
      </c>
      <c r="O202" s="4">
        <v>1484025</v>
      </c>
      <c r="P202" s="4">
        <v>271716</v>
      </c>
      <c r="Q202" s="4">
        <v>2037984</v>
      </c>
      <c r="R202" s="4">
        <v>136987</v>
      </c>
      <c r="S202" s="4">
        <v>4612</v>
      </c>
      <c r="T202" s="18">
        <f t="shared" si="9"/>
        <v>0.70208049055777366</v>
      </c>
      <c r="U202" s="18">
        <f t="shared" si="10"/>
        <v>0.11764125211066372</v>
      </c>
      <c r="V202" s="18">
        <f t="shared" si="14"/>
        <v>29.702298352124892</v>
      </c>
      <c r="W202" s="18">
        <f t="shared" si="11"/>
        <v>6.7216916325152698E-2</v>
      </c>
      <c r="X202" s="20">
        <f t="shared" si="12"/>
        <v>5.9309434125644024E-2</v>
      </c>
    </row>
    <row r="203" spans="1:24" s="3" customFormat="1" ht="11.25" customHeight="1" x14ac:dyDescent="0.2">
      <c r="A203" s="2">
        <v>33891</v>
      </c>
      <c r="B203" s="4" t="s">
        <v>19</v>
      </c>
      <c r="C203" s="4" t="s">
        <v>9</v>
      </c>
      <c r="D203" s="4">
        <v>900526085</v>
      </c>
      <c r="E203" s="4" t="s">
        <v>49</v>
      </c>
      <c r="F203" s="4" t="s">
        <v>1018</v>
      </c>
      <c r="G203" s="4" t="s">
        <v>74</v>
      </c>
      <c r="H203" s="4" t="s">
        <v>10</v>
      </c>
      <c r="I203" s="4" t="s">
        <v>1019</v>
      </c>
      <c r="J203" s="4" t="s">
        <v>17</v>
      </c>
      <c r="K203" s="4" t="s">
        <v>1020</v>
      </c>
      <c r="L203" s="4" t="s">
        <v>12</v>
      </c>
      <c r="M203" s="4">
        <v>23751917</v>
      </c>
      <c r="N203" s="4">
        <v>30264155</v>
      </c>
      <c r="O203" s="4">
        <v>4336768</v>
      </c>
      <c r="P203" s="4">
        <v>28546520</v>
      </c>
      <c r="Q203" s="4">
        <v>1717635</v>
      </c>
      <c r="R203" s="4">
        <v>1803655</v>
      </c>
      <c r="S203" s="4">
        <v>5578168</v>
      </c>
      <c r="T203" s="18">
        <f t="shared" si="9"/>
        <v>5.4768705635164254</v>
      </c>
      <c r="U203" s="18">
        <f t="shared" si="10"/>
        <v>0.94324523516351277</v>
      </c>
      <c r="V203" s="18">
        <f t="shared" si="14"/>
        <v>0.32334182118573696</v>
      </c>
      <c r="W203" s="18">
        <f t="shared" si="11"/>
        <v>1.0500804885787725</v>
      </c>
      <c r="X203" s="20">
        <f t="shared" si="12"/>
        <v>5.9597071188671878E-2</v>
      </c>
    </row>
    <row r="204" spans="1:24" s="3" customFormat="1" ht="11.25" customHeight="1" x14ac:dyDescent="0.2">
      <c r="A204" s="2">
        <v>23697</v>
      </c>
      <c r="B204" s="4" t="s">
        <v>19</v>
      </c>
      <c r="C204" s="4" t="s">
        <v>9</v>
      </c>
      <c r="D204" s="4">
        <v>900141567</v>
      </c>
      <c r="E204" s="4" t="s">
        <v>49</v>
      </c>
      <c r="F204" s="4" t="s">
        <v>814</v>
      </c>
      <c r="G204" s="4" t="s">
        <v>74</v>
      </c>
      <c r="H204" s="4" t="s">
        <v>10</v>
      </c>
      <c r="I204" s="4" t="s">
        <v>815</v>
      </c>
      <c r="J204" s="4" t="s">
        <v>13</v>
      </c>
      <c r="K204" s="4" t="s">
        <v>103</v>
      </c>
      <c r="L204" s="4" t="s">
        <v>12</v>
      </c>
      <c r="M204" s="4">
        <v>7617833</v>
      </c>
      <c r="N204" s="4">
        <v>8237921</v>
      </c>
      <c r="O204" s="4">
        <v>3170245</v>
      </c>
      <c r="P204" s="4">
        <v>4025088</v>
      </c>
      <c r="Q204" s="4">
        <v>4212833</v>
      </c>
      <c r="R204" s="4">
        <v>494863</v>
      </c>
      <c r="S204" s="4">
        <v>66005</v>
      </c>
      <c r="T204" s="18">
        <f t="shared" ref="T204:T267" si="15">M204/O204</f>
        <v>2.4029161784026156</v>
      </c>
      <c r="U204" s="18">
        <f t="shared" ref="U204:U267" si="16">P204/N204</f>
        <v>0.48860483124322263</v>
      </c>
      <c r="V204" s="18">
        <f t="shared" si="14"/>
        <v>7.4973562608893269</v>
      </c>
      <c r="W204" s="18">
        <f t="shared" ref="W204:W267" si="17">R204/Q204</f>
        <v>0.11746561043364406</v>
      </c>
      <c r="X204" s="20">
        <f t="shared" ref="X204:X267" si="18">R204/N204</f>
        <v>6.0071345670831271E-2</v>
      </c>
    </row>
    <row r="205" spans="1:24" s="3" customFormat="1" ht="11.25" customHeight="1" x14ac:dyDescent="0.2">
      <c r="A205" s="2">
        <v>32893</v>
      </c>
      <c r="B205" s="4" t="s">
        <v>19</v>
      </c>
      <c r="C205" s="4" t="s">
        <v>9</v>
      </c>
      <c r="D205" s="4">
        <v>900482537</v>
      </c>
      <c r="E205" s="4" t="s">
        <v>49</v>
      </c>
      <c r="F205" s="4" t="s">
        <v>996</v>
      </c>
      <c r="G205" s="4" t="s">
        <v>74</v>
      </c>
      <c r="H205" s="4" t="s">
        <v>10</v>
      </c>
      <c r="I205" s="4" t="s">
        <v>997</v>
      </c>
      <c r="J205" s="4" t="s">
        <v>11</v>
      </c>
      <c r="K205" s="4" t="s">
        <v>11</v>
      </c>
      <c r="L205" s="4" t="s">
        <v>12</v>
      </c>
      <c r="M205" s="4">
        <v>19326073</v>
      </c>
      <c r="N205" s="4">
        <v>21103800</v>
      </c>
      <c r="O205" s="4">
        <v>3466556</v>
      </c>
      <c r="P205" s="4">
        <v>9239481</v>
      </c>
      <c r="Q205" s="4">
        <v>11864319</v>
      </c>
      <c r="R205" s="4">
        <v>1273858</v>
      </c>
      <c r="S205" s="4">
        <v>1248911</v>
      </c>
      <c r="T205" s="18">
        <f t="shared" si="15"/>
        <v>5.5750067213684131</v>
      </c>
      <c r="U205" s="18">
        <f t="shared" si="16"/>
        <v>0.43781124726352599</v>
      </c>
      <c r="V205" s="18">
        <f t="shared" si="14"/>
        <v>1.0199750022219358</v>
      </c>
      <c r="W205" s="18">
        <f t="shared" si="17"/>
        <v>0.10736882580449834</v>
      </c>
      <c r="X205" s="20">
        <f t="shared" si="18"/>
        <v>6.0361546261810672E-2</v>
      </c>
    </row>
    <row r="206" spans="1:24" s="3" customFormat="1" ht="11.25" customHeight="1" x14ac:dyDescent="0.2">
      <c r="A206" s="2">
        <v>10991</v>
      </c>
      <c r="B206" s="4" t="s">
        <v>19</v>
      </c>
      <c r="C206" s="4" t="s">
        <v>9</v>
      </c>
      <c r="D206" s="4">
        <v>830053900</v>
      </c>
      <c r="E206" s="4" t="s">
        <v>49</v>
      </c>
      <c r="F206" s="4" t="s">
        <v>546</v>
      </c>
      <c r="G206" s="4" t="s">
        <v>74</v>
      </c>
      <c r="H206" s="4" t="s">
        <v>10</v>
      </c>
      <c r="I206" s="4" t="s">
        <v>547</v>
      </c>
      <c r="J206" s="4" t="s">
        <v>11</v>
      </c>
      <c r="K206" s="4" t="s">
        <v>11</v>
      </c>
      <c r="L206" s="4" t="s">
        <v>12</v>
      </c>
      <c r="M206" s="4">
        <v>4588539</v>
      </c>
      <c r="N206" s="4">
        <v>6431355</v>
      </c>
      <c r="O206" s="4">
        <v>516186</v>
      </c>
      <c r="P206" s="4">
        <v>645787</v>
      </c>
      <c r="Q206" s="4">
        <v>5785568</v>
      </c>
      <c r="R206" s="4">
        <v>388595</v>
      </c>
      <c r="S206" s="4">
        <v>109330</v>
      </c>
      <c r="T206" s="18">
        <f t="shared" si="15"/>
        <v>8.8893131545605648</v>
      </c>
      <c r="U206" s="18">
        <f t="shared" si="16"/>
        <v>0.10041227703959742</v>
      </c>
      <c r="V206" s="18">
        <f t="shared" si="14"/>
        <v>3.5543309247233146</v>
      </c>
      <c r="W206" s="18">
        <f t="shared" si="17"/>
        <v>6.7166266129790542E-2</v>
      </c>
      <c r="X206" s="20">
        <f t="shared" si="18"/>
        <v>6.0421948407450687E-2</v>
      </c>
    </row>
    <row r="207" spans="1:24" s="3" customFormat="1" ht="11.25" customHeight="1" x14ac:dyDescent="0.2">
      <c r="A207" s="2">
        <v>15393</v>
      </c>
      <c r="B207" s="4" t="s">
        <v>19</v>
      </c>
      <c r="C207" s="4" t="s">
        <v>9</v>
      </c>
      <c r="D207" s="4">
        <v>860043397</v>
      </c>
      <c r="E207" s="4" t="s">
        <v>49</v>
      </c>
      <c r="F207" s="4" t="s">
        <v>660</v>
      </c>
      <c r="G207" s="4" t="s">
        <v>74</v>
      </c>
      <c r="H207" s="4" t="s">
        <v>10</v>
      </c>
      <c r="I207" s="4" t="s">
        <v>661</v>
      </c>
      <c r="J207" s="4" t="s">
        <v>11</v>
      </c>
      <c r="K207" s="4" t="s">
        <v>11</v>
      </c>
      <c r="L207" s="4" t="s">
        <v>12</v>
      </c>
      <c r="M207" s="4">
        <v>4359452</v>
      </c>
      <c r="N207" s="4">
        <v>6525459</v>
      </c>
      <c r="O207" s="4">
        <v>97578</v>
      </c>
      <c r="P207" s="4">
        <v>2146219</v>
      </c>
      <c r="Q207" s="4">
        <v>4379240</v>
      </c>
      <c r="R207" s="4">
        <v>396820</v>
      </c>
      <c r="S207" s="4">
        <v>140658</v>
      </c>
      <c r="T207" s="18">
        <f t="shared" si="15"/>
        <v>44.676586935579742</v>
      </c>
      <c r="U207" s="18">
        <f t="shared" si="16"/>
        <v>0.32889931574162062</v>
      </c>
      <c r="V207" s="18">
        <f t="shared" si="14"/>
        <v>2.8211690767677631</v>
      </c>
      <c r="W207" s="18">
        <f t="shared" si="17"/>
        <v>9.0613896475187472E-2</v>
      </c>
      <c r="X207" s="20">
        <f t="shared" si="18"/>
        <v>6.0811047927816268E-2</v>
      </c>
    </row>
    <row r="208" spans="1:24" s="3" customFormat="1" ht="11.25" customHeight="1" x14ac:dyDescent="0.2">
      <c r="A208" s="2">
        <v>14517</v>
      </c>
      <c r="B208" s="4" t="s">
        <v>19</v>
      </c>
      <c r="C208" s="4" t="s">
        <v>9</v>
      </c>
      <c r="D208" s="4">
        <v>860000091</v>
      </c>
      <c r="E208" s="4" t="s">
        <v>49</v>
      </c>
      <c r="F208" s="4" t="s">
        <v>632</v>
      </c>
      <c r="G208" s="4" t="s">
        <v>74</v>
      </c>
      <c r="H208" s="4" t="s">
        <v>10</v>
      </c>
      <c r="I208" s="4" t="s">
        <v>633</v>
      </c>
      <c r="J208" s="4" t="s">
        <v>11</v>
      </c>
      <c r="K208" s="4" t="s">
        <v>11</v>
      </c>
      <c r="L208" s="4" t="s">
        <v>12</v>
      </c>
      <c r="M208" s="4">
        <v>4815309</v>
      </c>
      <c r="N208" s="4">
        <v>4944351</v>
      </c>
      <c r="O208" s="4">
        <v>80161</v>
      </c>
      <c r="P208" s="4">
        <v>3080352</v>
      </c>
      <c r="Q208" s="4">
        <v>1863999</v>
      </c>
      <c r="R208" s="4">
        <v>301177</v>
      </c>
      <c r="S208" s="4">
        <v>75589</v>
      </c>
      <c r="T208" s="18">
        <f t="shared" si="15"/>
        <v>60.070470677761008</v>
      </c>
      <c r="U208" s="18">
        <f t="shared" si="16"/>
        <v>0.62300431340736129</v>
      </c>
      <c r="V208" s="18">
        <f t="shared" si="14"/>
        <v>3.9844024924261467</v>
      </c>
      <c r="W208" s="18">
        <f t="shared" si="17"/>
        <v>0.16157573045908286</v>
      </c>
      <c r="X208" s="20">
        <f t="shared" si="18"/>
        <v>6.0913353441129081E-2</v>
      </c>
    </row>
    <row r="209" spans="1:24" s="3" customFormat="1" ht="11.25" customHeight="1" x14ac:dyDescent="0.2">
      <c r="A209" s="2">
        <v>11889</v>
      </c>
      <c r="B209" s="4" t="s">
        <v>19</v>
      </c>
      <c r="C209" s="4" t="s">
        <v>9</v>
      </c>
      <c r="D209" s="4">
        <v>830083878</v>
      </c>
      <c r="E209" s="4" t="s">
        <v>49</v>
      </c>
      <c r="F209" s="4" t="s">
        <v>580</v>
      </c>
      <c r="G209" s="4" t="s">
        <v>74</v>
      </c>
      <c r="H209" s="4" t="s">
        <v>10</v>
      </c>
      <c r="I209" s="4" t="s">
        <v>581</v>
      </c>
      <c r="J209" s="4" t="s">
        <v>11</v>
      </c>
      <c r="K209" s="4" t="s">
        <v>11</v>
      </c>
      <c r="L209" s="4" t="s">
        <v>12</v>
      </c>
      <c r="M209" s="4">
        <v>8137700</v>
      </c>
      <c r="N209" s="4">
        <v>8590656</v>
      </c>
      <c r="O209" s="4">
        <v>97578</v>
      </c>
      <c r="P209" s="4">
        <v>2047114</v>
      </c>
      <c r="Q209" s="4">
        <v>6543542</v>
      </c>
      <c r="R209" s="4">
        <v>524438</v>
      </c>
      <c r="S209" s="4"/>
      <c r="T209" s="18">
        <f t="shared" si="15"/>
        <v>83.396872245793105</v>
      </c>
      <c r="U209" s="18">
        <f t="shared" si="16"/>
        <v>0.23829542237519463</v>
      </c>
      <c r="V209" s="18"/>
      <c r="W209" s="18">
        <f t="shared" si="17"/>
        <v>8.0145890406143949E-2</v>
      </c>
      <c r="X209" s="20">
        <f t="shared" si="18"/>
        <v>6.1047491600175821E-2</v>
      </c>
    </row>
    <row r="210" spans="1:24" s="3" customFormat="1" ht="11.25" customHeight="1" x14ac:dyDescent="0.2">
      <c r="A210" s="2">
        <v>4537</v>
      </c>
      <c r="B210" s="4" t="s">
        <v>21</v>
      </c>
      <c r="C210" s="4" t="s">
        <v>9</v>
      </c>
      <c r="D210" s="4">
        <v>900551847</v>
      </c>
      <c r="E210" s="4" t="s">
        <v>49</v>
      </c>
      <c r="F210" s="4" t="s">
        <v>238</v>
      </c>
      <c r="G210" s="4" t="s">
        <v>74</v>
      </c>
      <c r="H210" s="4" t="s">
        <v>105</v>
      </c>
      <c r="I210" s="4" t="s">
        <v>239</v>
      </c>
      <c r="J210" s="4" t="s">
        <v>11</v>
      </c>
      <c r="K210" s="4" t="s">
        <v>11</v>
      </c>
      <c r="L210" s="4" t="s">
        <v>12</v>
      </c>
      <c r="M210" s="4">
        <v>39815199</v>
      </c>
      <c r="N210" s="4">
        <v>44660281</v>
      </c>
      <c r="O210" s="4">
        <v>6197175</v>
      </c>
      <c r="P210" s="4">
        <v>6277015</v>
      </c>
      <c r="Q210" s="4">
        <v>38383266</v>
      </c>
      <c r="R210" s="4">
        <v>2734503</v>
      </c>
      <c r="S210" s="4">
        <v>3274176</v>
      </c>
      <c r="T210" s="18">
        <f t="shared" si="15"/>
        <v>6.4247336891406164</v>
      </c>
      <c r="U210" s="18">
        <f t="shared" si="16"/>
        <v>0.14055028001279257</v>
      </c>
      <c r="V210" s="18">
        <f>R210/S210</f>
        <v>0.83517288013839208</v>
      </c>
      <c r="W210" s="18">
        <f t="shared" si="17"/>
        <v>7.1242061579647756E-2</v>
      </c>
      <c r="X210" s="20">
        <f t="shared" si="18"/>
        <v>6.1228969875939655E-2</v>
      </c>
    </row>
    <row r="211" spans="1:24" s="3" customFormat="1" ht="11.25" customHeight="1" x14ac:dyDescent="0.2">
      <c r="A211" s="2">
        <v>29995</v>
      </c>
      <c r="B211" s="4" t="s">
        <v>19</v>
      </c>
      <c r="C211" s="4" t="s">
        <v>9</v>
      </c>
      <c r="D211" s="4">
        <v>900390835</v>
      </c>
      <c r="E211" s="4" t="s">
        <v>49</v>
      </c>
      <c r="F211" s="4" t="s">
        <v>945</v>
      </c>
      <c r="G211" s="4" t="s">
        <v>74</v>
      </c>
      <c r="H211" s="4" t="s">
        <v>683</v>
      </c>
      <c r="I211" s="4" t="s">
        <v>946</v>
      </c>
      <c r="J211" s="4" t="s">
        <v>13</v>
      </c>
      <c r="K211" s="4" t="s">
        <v>103</v>
      </c>
      <c r="L211" s="4" t="s">
        <v>12</v>
      </c>
      <c r="M211" s="4">
        <v>17351477</v>
      </c>
      <c r="N211" s="4">
        <v>18377135</v>
      </c>
      <c r="O211" s="4">
        <v>97578</v>
      </c>
      <c r="P211" s="4">
        <v>4220594</v>
      </c>
      <c r="Q211" s="4">
        <v>14156541</v>
      </c>
      <c r="R211" s="4">
        <v>1131384</v>
      </c>
      <c r="S211" s="4">
        <v>394369</v>
      </c>
      <c r="T211" s="18">
        <f t="shared" si="15"/>
        <v>177.82160937916333</v>
      </c>
      <c r="U211" s="18">
        <f t="shared" si="16"/>
        <v>0.22966550553173823</v>
      </c>
      <c r="V211" s="18">
        <f>R211/S211</f>
        <v>2.86884618212892</v>
      </c>
      <c r="W211" s="18">
        <f t="shared" si="17"/>
        <v>7.9919522713917196E-2</v>
      </c>
      <c r="X211" s="20">
        <f t="shared" si="18"/>
        <v>6.1564765127970163E-2</v>
      </c>
    </row>
    <row r="212" spans="1:24" s="3" customFormat="1" ht="11.25" customHeight="1" x14ac:dyDescent="0.2">
      <c r="A212" s="2">
        <v>26845</v>
      </c>
      <c r="B212" s="4" t="s">
        <v>19</v>
      </c>
      <c r="C212" s="4" t="s">
        <v>9</v>
      </c>
      <c r="D212" s="4">
        <v>900269840</v>
      </c>
      <c r="E212" s="4" t="s">
        <v>49</v>
      </c>
      <c r="F212" s="4" t="s">
        <v>868</v>
      </c>
      <c r="G212" s="4" t="s">
        <v>74</v>
      </c>
      <c r="H212" s="4" t="s">
        <v>10</v>
      </c>
      <c r="I212" s="4" t="s">
        <v>869</v>
      </c>
      <c r="J212" s="4" t="s">
        <v>11</v>
      </c>
      <c r="K212" s="4" t="s">
        <v>11</v>
      </c>
      <c r="L212" s="4" t="s">
        <v>12</v>
      </c>
      <c r="M212" s="4">
        <v>14402943</v>
      </c>
      <c r="N212" s="4">
        <v>27289928</v>
      </c>
      <c r="O212" s="4">
        <v>731046</v>
      </c>
      <c r="P212" s="4">
        <v>15540864</v>
      </c>
      <c r="Q212" s="4">
        <v>11749064</v>
      </c>
      <c r="R212" s="4">
        <v>1680347</v>
      </c>
      <c r="S212" s="4">
        <v>509321</v>
      </c>
      <c r="T212" s="18">
        <f t="shared" si="15"/>
        <v>19.701828612700158</v>
      </c>
      <c r="U212" s="18">
        <f t="shared" si="16"/>
        <v>0.56947251747970895</v>
      </c>
      <c r="V212" s="18">
        <f>R212/S212</f>
        <v>3.2991904908692162</v>
      </c>
      <c r="W212" s="18">
        <f t="shared" si="17"/>
        <v>0.14301964820346541</v>
      </c>
      <c r="X212" s="20">
        <f t="shared" si="18"/>
        <v>6.1573889091975621E-2</v>
      </c>
    </row>
    <row r="213" spans="1:24" s="3" customFormat="1" ht="11.25" customHeight="1" x14ac:dyDescent="0.2">
      <c r="A213" s="2">
        <v>15</v>
      </c>
      <c r="B213" s="4" t="s">
        <v>24</v>
      </c>
      <c r="C213" s="4" t="s">
        <v>9</v>
      </c>
      <c r="D213" s="4">
        <v>800002030</v>
      </c>
      <c r="E213" s="4" t="s">
        <v>49</v>
      </c>
      <c r="F213" s="4" t="s">
        <v>276</v>
      </c>
      <c r="G213" s="4" t="s">
        <v>74</v>
      </c>
      <c r="H213" s="4" t="s">
        <v>10</v>
      </c>
      <c r="I213" s="4" t="s">
        <v>277</v>
      </c>
      <c r="J213" s="4" t="s">
        <v>23</v>
      </c>
      <c r="K213" s="4" t="s">
        <v>61</v>
      </c>
      <c r="L213" s="4" t="s">
        <v>12</v>
      </c>
      <c r="M213" s="4">
        <v>21979451</v>
      </c>
      <c r="N213" s="4">
        <v>22930028</v>
      </c>
      <c r="O213" s="4">
        <v>7236571</v>
      </c>
      <c r="P213" s="4">
        <v>7439173</v>
      </c>
      <c r="Q213" s="4">
        <v>15490855</v>
      </c>
      <c r="R213" s="4">
        <v>1421549</v>
      </c>
      <c r="S213" s="4">
        <v>329843</v>
      </c>
      <c r="T213" s="18">
        <f t="shared" si="15"/>
        <v>3.0372742836351638</v>
      </c>
      <c r="U213" s="18">
        <f t="shared" si="16"/>
        <v>0.32442930292104311</v>
      </c>
      <c r="V213" s="18">
        <f>R213/S213</f>
        <v>4.3097746503639609</v>
      </c>
      <c r="W213" s="18">
        <f t="shared" si="17"/>
        <v>9.1766981228602301E-2</v>
      </c>
      <c r="X213" s="20">
        <f t="shared" si="18"/>
        <v>6.1995083477438408E-2</v>
      </c>
    </row>
    <row r="214" spans="1:24" s="3" customFormat="1" ht="11.25" customHeight="1" x14ac:dyDescent="0.2">
      <c r="A214" s="2">
        <v>8421</v>
      </c>
      <c r="B214" s="4" t="s">
        <v>19</v>
      </c>
      <c r="C214" s="4" t="s">
        <v>9</v>
      </c>
      <c r="D214" s="4">
        <v>811044369</v>
      </c>
      <c r="E214" s="4" t="s">
        <v>49</v>
      </c>
      <c r="F214" s="4" t="s">
        <v>486</v>
      </c>
      <c r="G214" s="4" t="s">
        <v>74</v>
      </c>
      <c r="H214" s="4" t="s">
        <v>10</v>
      </c>
      <c r="I214" s="4" t="s">
        <v>487</v>
      </c>
      <c r="J214" s="4" t="s">
        <v>13</v>
      </c>
      <c r="K214" s="4" t="s">
        <v>103</v>
      </c>
      <c r="L214" s="4" t="s">
        <v>12</v>
      </c>
      <c r="M214" s="4">
        <v>3162883</v>
      </c>
      <c r="N214" s="4">
        <v>3715380</v>
      </c>
      <c r="O214" s="4">
        <v>597264</v>
      </c>
      <c r="P214" s="4">
        <v>597264</v>
      </c>
      <c r="Q214" s="4">
        <v>3118116</v>
      </c>
      <c r="R214" s="4">
        <v>231324</v>
      </c>
      <c r="S214" s="4">
        <v>64414</v>
      </c>
      <c r="T214" s="18">
        <f t="shared" si="15"/>
        <v>5.295619692464304</v>
      </c>
      <c r="U214" s="18">
        <f t="shared" si="16"/>
        <v>0.16075448540929865</v>
      </c>
      <c r="V214" s="18">
        <f>R214/S214</f>
        <v>3.5912068804918187</v>
      </c>
      <c r="W214" s="18">
        <f t="shared" si="17"/>
        <v>7.4187105290502348E-2</v>
      </c>
      <c r="X214" s="20">
        <f t="shared" si="18"/>
        <v>6.2261195355522179E-2</v>
      </c>
    </row>
    <row r="215" spans="1:24" s="3" customFormat="1" ht="11.25" customHeight="1" x14ac:dyDescent="0.2">
      <c r="A215" s="2">
        <v>28835</v>
      </c>
      <c r="B215" s="4" t="s">
        <v>19</v>
      </c>
      <c r="C215" s="4" t="s">
        <v>9</v>
      </c>
      <c r="D215" s="4">
        <v>900348900</v>
      </c>
      <c r="E215" s="4" t="s">
        <v>49</v>
      </c>
      <c r="F215" s="4" t="s">
        <v>917</v>
      </c>
      <c r="G215" s="4" t="s">
        <v>423</v>
      </c>
      <c r="H215" s="4" t="s">
        <v>10</v>
      </c>
      <c r="I215" s="4" t="s">
        <v>918</v>
      </c>
      <c r="J215" s="4" t="s">
        <v>15</v>
      </c>
      <c r="K215" s="4" t="s">
        <v>16</v>
      </c>
      <c r="L215" s="4" t="s">
        <v>12</v>
      </c>
      <c r="M215" s="4">
        <v>1995221</v>
      </c>
      <c r="N215" s="4">
        <v>4506243</v>
      </c>
      <c r="O215" s="4">
        <v>731046</v>
      </c>
      <c r="P215" s="4">
        <v>672195</v>
      </c>
      <c r="Q215" s="4">
        <v>3834048</v>
      </c>
      <c r="R215" s="4">
        <v>286899</v>
      </c>
      <c r="S215" s="4"/>
      <c r="T215" s="18">
        <f t="shared" si="15"/>
        <v>2.7292687464263534</v>
      </c>
      <c r="U215" s="18">
        <f t="shared" si="16"/>
        <v>0.1491697185438069</v>
      </c>
      <c r="V215" s="18"/>
      <c r="W215" s="18">
        <f t="shared" si="17"/>
        <v>7.4829266613250539E-2</v>
      </c>
      <c r="X215" s="20">
        <f t="shared" si="18"/>
        <v>6.3667005973712471E-2</v>
      </c>
    </row>
    <row r="216" spans="1:24" s="3" customFormat="1" ht="11.25" customHeight="1" x14ac:dyDescent="0.2">
      <c r="A216" s="2">
        <v>5519</v>
      </c>
      <c r="B216" s="4" t="s">
        <v>21</v>
      </c>
      <c r="C216" s="4" t="s">
        <v>9</v>
      </c>
      <c r="D216" s="4">
        <v>901161466</v>
      </c>
      <c r="E216" s="4" t="s">
        <v>49</v>
      </c>
      <c r="F216" s="4" t="s">
        <v>264</v>
      </c>
      <c r="G216" s="4" t="s">
        <v>78</v>
      </c>
      <c r="H216" s="4" t="s">
        <v>10</v>
      </c>
      <c r="I216" s="4" t="s">
        <v>265</v>
      </c>
      <c r="J216" s="4" t="s">
        <v>11</v>
      </c>
      <c r="K216" s="4" t="s">
        <v>11</v>
      </c>
      <c r="L216" s="4" t="s">
        <v>12</v>
      </c>
      <c r="M216" s="4">
        <v>29610932</v>
      </c>
      <c r="N216" s="4">
        <v>89342461</v>
      </c>
      <c r="O216" s="4">
        <v>25028048</v>
      </c>
      <c r="P216" s="4">
        <v>75915659</v>
      </c>
      <c r="Q216" s="4">
        <v>13426802</v>
      </c>
      <c r="R216" s="4">
        <v>5703821</v>
      </c>
      <c r="S216" s="4"/>
      <c r="T216" s="18">
        <f t="shared" si="15"/>
        <v>1.1831099253125934</v>
      </c>
      <c r="U216" s="18">
        <f t="shared" si="16"/>
        <v>0.84971533300386703</v>
      </c>
      <c r="V216" s="18"/>
      <c r="W216" s="18">
        <f t="shared" si="17"/>
        <v>0.42480860297187673</v>
      </c>
      <c r="X216" s="20">
        <f t="shared" si="18"/>
        <v>6.3842219434720973E-2</v>
      </c>
    </row>
    <row r="217" spans="1:24" s="3" customFormat="1" ht="11.25" customHeight="1" x14ac:dyDescent="0.2">
      <c r="A217" s="2">
        <v>1909</v>
      </c>
      <c r="B217" s="4" t="s">
        <v>19</v>
      </c>
      <c r="C217" s="4" t="s">
        <v>9</v>
      </c>
      <c r="D217" s="4">
        <v>800106087</v>
      </c>
      <c r="E217" s="4" t="s">
        <v>49</v>
      </c>
      <c r="F217" s="4" t="s">
        <v>338</v>
      </c>
      <c r="G217" s="4" t="s">
        <v>74</v>
      </c>
      <c r="H217" s="4" t="s">
        <v>10</v>
      </c>
      <c r="I217" s="4" t="s">
        <v>339</v>
      </c>
      <c r="J217" s="4" t="s">
        <v>11</v>
      </c>
      <c r="K217" s="4" t="s">
        <v>11</v>
      </c>
      <c r="L217" s="4" t="s">
        <v>12</v>
      </c>
      <c r="M217" s="4">
        <v>2212311</v>
      </c>
      <c r="N217" s="4">
        <v>3622816</v>
      </c>
      <c r="O217" s="4">
        <v>1542846</v>
      </c>
      <c r="P217" s="4">
        <v>1950222</v>
      </c>
      <c r="Q217" s="4">
        <v>1672594</v>
      </c>
      <c r="R217" s="4">
        <v>233693</v>
      </c>
      <c r="S217" s="4"/>
      <c r="T217" s="18">
        <f t="shared" si="15"/>
        <v>1.4339156338351333</v>
      </c>
      <c r="U217" s="18">
        <f t="shared" si="16"/>
        <v>0.5383166023336543</v>
      </c>
      <c r="V217" s="18"/>
      <c r="W217" s="18">
        <f t="shared" si="17"/>
        <v>0.13971890369091364</v>
      </c>
      <c r="X217" s="20">
        <f t="shared" si="18"/>
        <v>6.4505898174237936E-2</v>
      </c>
    </row>
    <row r="218" spans="1:24" s="3" customFormat="1" ht="11.25" customHeight="1" x14ac:dyDescent="0.2">
      <c r="A218" s="2">
        <v>3249</v>
      </c>
      <c r="B218" s="4" t="s">
        <v>21</v>
      </c>
      <c r="C218" s="4" t="s">
        <v>9</v>
      </c>
      <c r="D218" s="4">
        <v>900124455</v>
      </c>
      <c r="E218" s="4" t="s">
        <v>49</v>
      </c>
      <c r="F218" s="4" t="s">
        <v>195</v>
      </c>
      <c r="G218" s="4" t="s">
        <v>74</v>
      </c>
      <c r="H218" s="4" t="s">
        <v>10</v>
      </c>
      <c r="I218" s="4" t="s">
        <v>196</v>
      </c>
      <c r="J218" s="4" t="s">
        <v>11</v>
      </c>
      <c r="K218" s="4" t="s">
        <v>11</v>
      </c>
      <c r="L218" s="4" t="s">
        <v>12</v>
      </c>
      <c r="M218" s="4">
        <v>112157131</v>
      </c>
      <c r="N218" s="4">
        <v>154781921</v>
      </c>
      <c r="O218" s="4">
        <v>39616105</v>
      </c>
      <c r="P218" s="4">
        <v>42516097</v>
      </c>
      <c r="Q218" s="4">
        <v>112265824</v>
      </c>
      <c r="R218" s="4">
        <v>10038404</v>
      </c>
      <c r="S218" s="4">
        <v>42774</v>
      </c>
      <c r="T218" s="18">
        <f t="shared" si="15"/>
        <v>2.8310993975808576</v>
      </c>
      <c r="U218" s="18">
        <f t="shared" si="16"/>
        <v>0.27468386957156321</v>
      </c>
      <c r="V218" s="18">
        <f>R218/S218</f>
        <v>234.68471501379344</v>
      </c>
      <c r="W218" s="18">
        <f t="shared" si="17"/>
        <v>8.941638374292786E-2</v>
      </c>
      <c r="X218" s="20">
        <f t="shared" si="18"/>
        <v>6.4855145453324617E-2</v>
      </c>
    </row>
    <row r="219" spans="1:24" s="3" customFormat="1" ht="11.25" customHeight="1" x14ac:dyDescent="0.2">
      <c r="A219" s="2">
        <v>28813</v>
      </c>
      <c r="B219" s="4" t="s">
        <v>19</v>
      </c>
      <c r="C219" s="4" t="s">
        <v>9</v>
      </c>
      <c r="D219" s="4">
        <v>900347900</v>
      </c>
      <c r="E219" s="4" t="s">
        <v>49</v>
      </c>
      <c r="F219" s="4" t="s">
        <v>915</v>
      </c>
      <c r="G219" s="4" t="s">
        <v>74</v>
      </c>
      <c r="H219" s="4" t="s">
        <v>10</v>
      </c>
      <c r="I219" s="4" t="s">
        <v>916</v>
      </c>
      <c r="J219" s="4" t="s">
        <v>17</v>
      </c>
      <c r="K219" s="4" t="s">
        <v>18</v>
      </c>
      <c r="L219" s="4" t="s">
        <v>12</v>
      </c>
      <c r="M219" s="4">
        <v>4276351</v>
      </c>
      <c r="N219" s="4">
        <v>4289185</v>
      </c>
      <c r="O219" s="4">
        <v>97578</v>
      </c>
      <c r="P219" s="4">
        <v>2817092</v>
      </c>
      <c r="Q219" s="4">
        <v>1472093</v>
      </c>
      <c r="R219" s="4">
        <v>279015</v>
      </c>
      <c r="S219" s="4">
        <v>113380</v>
      </c>
      <c r="T219" s="18">
        <f t="shared" si="15"/>
        <v>43.82495029617332</v>
      </c>
      <c r="U219" s="18">
        <f t="shared" si="16"/>
        <v>0.65678957657457071</v>
      </c>
      <c r="V219" s="18">
        <f>R219/S219</f>
        <v>2.4608837537484565</v>
      </c>
      <c r="W219" s="18">
        <f t="shared" si="17"/>
        <v>0.18953625891842432</v>
      </c>
      <c r="X219" s="20">
        <f t="shared" si="18"/>
        <v>6.5050819677864205E-2</v>
      </c>
    </row>
    <row r="220" spans="1:24" s="3" customFormat="1" ht="11.25" customHeight="1" x14ac:dyDescent="0.2">
      <c r="A220" s="2">
        <v>1933</v>
      </c>
      <c r="B220" s="4" t="s">
        <v>19</v>
      </c>
      <c r="C220" s="4" t="s">
        <v>9</v>
      </c>
      <c r="D220" s="4">
        <v>800107853</v>
      </c>
      <c r="E220" s="4" t="s">
        <v>49</v>
      </c>
      <c r="F220" s="4" t="s">
        <v>342</v>
      </c>
      <c r="G220" s="4" t="s">
        <v>74</v>
      </c>
      <c r="H220" s="4" t="s">
        <v>10</v>
      </c>
      <c r="I220" s="4" t="s">
        <v>343</v>
      </c>
      <c r="J220" s="4" t="s">
        <v>11</v>
      </c>
      <c r="K220" s="4" t="s">
        <v>11</v>
      </c>
      <c r="L220" s="4" t="s">
        <v>12</v>
      </c>
      <c r="M220" s="4">
        <v>4498570</v>
      </c>
      <c r="N220" s="4">
        <v>6433495</v>
      </c>
      <c r="O220" s="4">
        <v>2566560</v>
      </c>
      <c r="P220" s="4">
        <v>3095318</v>
      </c>
      <c r="Q220" s="4">
        <v>3338177</v>
      </c>
      <c r="R220" s="4">
        <v>425144</v>
      </c>
      <c r="S220" s="4"/>
      <c r="T220" s="18">
        <f t="shared" si="15"/>
        <v>1.752762452465557</v>
      </c>
      <c r="U220" s="18">
        <f t="shared" si="16"/>
        <v>0.48112542249585954</v>
      </c>
      <c r="V220" s="18"/>
      <c r="W220" s="18">
        <f t="shared" si="17"/>
        <v>0.12735813589273426</v>
      </c>
      <c r="X220" s="20">
        <f t="shared" si="18"/>
        <v>6.6082898953057398E-2</v>
      </c>
    </row>
    <row r="221" spans="1:24" s="3" customFormat="1" ht="11.25" customHeight="1" x14ac:dyDescent="0.2">
      <c r="A221" s="2">
        <v>17503</v>
      </c>
      <c r="B221" s="4" t="s">
        <v>19</v>
      </c>
      <c r="C221" s="4" t="s">
        <v>9</v>
      </c>
      <c r="D221" s="4">
        <v>890106697</v>
      </c>
      <c r="E221" s="4" t="s">
        <v>49</v>
      </c>
      <c r="F221" s="4" t="s">
        <v>701</v>
      </c>
      <c r="G221" s="4" t="s">
        <v>78</v>
      </c>
      <c r="H221" s="4" t="s">
        <v>10</v>
      </c>
      <c r="I221" s="4" t="s">
        <v>702</v>
      </c>
      <c r="J221" s="4" t="s">
        <v>17</v>
      </c>
      <c r="K221" s="4" t="s">
        <v>18</v>
      </c>
      <c r="L221" s="4" t="s">
        <v>12</v>
      </c>
      <c r="M221" s="4">
        <v>28602295</v>
      </c>
      <c r="N221" s="4">
        <v>30625887</v>
      </c>
      <c r="O221" s="4">
        <v>699098</v>
      </c>
      <c r="P221" s="4">
        <v>21186488</v>
      </c>
      <c r="Q221" s="4">
        <v>9439399</v>
      </c>
      <c r="R221" s="4">
        <v>2029148</v>
      </c>
      <c r="S221" s="4">
        <v>457993</v>
      </c>
      <c r="T221" s="18">
        <f t="shared" si="15"/>
        <v>40.913140933030846</v>
      </c>
      <c r="U221" s="18">
        <f t="shared" si="16"/>
        <v>0.6917836534824281</v>
      </c>
      <c r="V221" s="18">
        <f t="shared" ref="V221:V226" si="19">R221/S221</f>
        <v>4.4305218638712818</v>
      </c>
      <c r="W221" s="18">
        <f t="shared" si="17"/>
        <v>0.21496580449666339</v>
      </c>
      <c r="X221" s="20">
        <f t="shared" si="18"/>
        <v>6.6255974888172212E-2</v>
      </c>
    </row>
    <row r="222" spans="1:24" s="3" customFormat="1" ht="11.25" customHeight="1" x14ac:dyDescent="0.2">
      <c r="A222" s="2">
        <v>1203</v>
      </c>
      <c r="B222" s="4" t="s">
        <v>28</v>
      </c>
      <c r="C222" s="4" t="s">
        <v>9</v>
      </c>
      <c r="D222" s="4">
        <v>830089480</v>
      </c>
      <c r="E222" s="4" t="s">
        <v>49</v>
      </c>
      <c r="F222" s="4" t="s">
        <v>1118</v>
      </c>
      <c r="G222" s="4" t="s">
        <v>74</v>
      </c>
      <c r="H222" s="4" t="s">
        <v>10</v>
      </c>
      <c r="I222" s="4" t="s">
        <v>1119</v>
      </c>
      <c r="J222" s="4" t="s">
        <v>11</v>
      </c>
      <c r="K222" s="4" t="s">
        <v>11</v>
      </c>
      <c r="L222" s="4" t="s">
        <v>12</v>
      </c>
      <c r="M222" s="4">
        <v>5738332</v>
      </c>
      <c r="N222" s="4">
        <v>20573220</v>
      </c>
      <c r="O222" s="4">
        <v>2852676</v>
      </c>
      <c r="P222" s="4">
        <v>2880666</v>
      </c>
      <c r="Q222" s="4">
        <v>17692554</v>
      </c>
      <c r="R222" s="4">
        <v>1386684</v>
      </c>
      <c r="S222" s="4">
        <v>190216</v>
      </c>
      <c r="T222" s="18">
        <f t="shared" si="15"/>
        <v>2.0115610745840047</v>
      </c>
      <c r="U222" s="18">
        <f t="shared" si="16"/>
        <v>0.14002018157585444</v>
      </c>
      <c r="V222" s="18">
        <f t="shared" si="19"/>
        <v>7.2900492072170584</v>
      </c>
      <c r="W222" s="18">
        <f t="shared" si="17"/>
        <v>7.837670016437423E-2</v>
      </c>
      <c r="X222" s="20">
        <f t="shared" si="18"/>
        <v>6.7402380376042251E-2</v>
      </c>
    </row>
    <row r="223" spans="1:24" s="3" customFormat="1" ht="11.25" customHeight="1" x14ac:dyDescent="0.2">
      <c r="A223" s="2">
        <v>11871</v>
      </c>
      <c r="B223" s="4" t="s">
        <v>19</v>
      </c>
      <c r="C223" s="4" t="s">
        <v>9</v>
      </c>
      <c r="D223" s="4">
        <v>830083335</v>
      </c>
      <c r="E223" s="4" t="s">
        <v>49</v>
      </c>
      <c r="F223" s="4" t="s">
        <v>578</v>
      </c>
      <c r="G223" s="4" t="s">
        <v>74</v>
      </c>
      <c r="H223" s="4" t="s">
        <v>14</v>
      </c>
      <c r="I223" s="4" t="s">
        <v>579</v>
      </c>
      <c r="J223" s="4" t="s">
        <v>11</v>
      </c>
      <c r="K223" s="4" t="s">
        <v>11</v>
      </c>
      <c r="L223" s="4" t="s">
        <v>12</v>
      </c>
      <c r="M223" s="4">
        <v>21451538</v>
      </c>
      <c r="N223" s="4">
        <v>23951008</v>
      </c>
      <c r="O223" s="4">
        <v>2057884</v>
      </c>
      <c r="P223" s="4">
        <v>10599981</v>
      </c>
      <c r="Q223" s="4">
        <v>13351027</v>
      </c>
      <c r="R223" s="4">
        <v>1619540</v>
      </c>
      <c r="S223" s="4">
        <v>3376901</v>
      </c>
      <c r="T223" s="18">
        <f t="shared" si="15"/>
        <v>10.4240754094983</v>
      </c>
      <c r="U223" s="18">
        <f t="shared" si="16"/>
        <v>0.44256930647762299</v>
      </c>
      <c r="V223" s="18">
        <f t="shared" si="19"/>
        <v>0.47959356818574189</v>
      </c>
      <c r="W223" s="18">
        <f t="shared" si="17"/>
        <v>0.12130452586156855</v>
      </c>
      <c r="X223" s="20">
        <f t="shared" si="18"/>
        <v>6.7618865978417278E-2</v>
      </c>
    </row>
    <row r="224" spans="1:24" s="3" customFormat="1" ht="11.25" customHeight="1" x14ac:dyDescent="0.2">
      <c r="A224" s="2">
        <v>2253</v>
      </c>
      <c r="B224" s="4" t="s">
        <v>24</v>
      </c>
      <c r="C224" s="4" t="s">
        <v>9</v>
      </c>
      <c r="D224" s="4">
        <v>901191622</v>
      </c>
      <c r="E224" s="4" t="s">
        <v>49</v>
      </c>
      <c r="F224" s="4" t="s">
        <v>301</v>
      </c>
      <c r="G224" s="4" t="s">
        <v>126</v>
      </c>
      <c r="H224" s="4" t="s">
        <v>10</v>
      </c>
      <c r="I224" s="4" t="s">
        <v>302</v>
      </c>
      <c r="J224" s="4" t="s">
        <v>11</v>
      </c>
      <c r="K224" s="4" t="s">
        <v>11</v>
      </c>
      <c r="L224" s="4" t="s">
        <v>12</v>
      </c>
      <c r="M224" s="4">
        <v>24633029</v>
      </c>
      <c r="N224" s="4">
        <v>33518982</v>
      </c>
      <c r="O224" s="4">
        <v>17158794</v>
      </c>
      <c r="P224" s="4">
        <v>25645678</v>
      </c>
      <c r="Q224" s="4">
        <v>7873304</v>
      </c>
      <c r="R224" s="4">
        <v>2268575</v>
      </c>
      <c r="S224" s="4">
        <v>1977783</v>
      </c>
      <c r="T224" s="18">
        <f t="shared" si="15"/>
        <v>1.4355920934769657</v>
      </c>
      <c r="U224" s="18">
        <f t="shared" si="16"/>
        <v>0.76510909549699335</v>
      </c>
      <c r="V224" s="18">
        <f t="shared" si="19"/>
        <v>1.1470292746979824</v>
      </c>
      <c r="W224" s="18">
        <f t="shared" si="17"/>
        <v>0.28813507010525696</v>
      </c>
      <c r="X224" s="20">
        <f t="shared" si="18"/>
        <v>6.7680307236061041E-2</v>
      </c>
    </row>
    <row r="225" spans="1:24" s="3" customFormat="1" ht="11.25" customHeight="1" x14ac:dyDescent="0.2">
      <c r="A225" s="2">
        <v>3323</v>
      </c>
      <c r="B225" s="4" t="s">
        <v>28</v>
      </c>
      <c r="C225" s="4" t="s">
        <v>9</v>
      </c>
      <c r="D225" s="4">
        <v>900504374</v>
      </c>
      <c r="E225" s="4" t="s">
        <v>49</v>
      </c>
      <c r="F225" s="4" t="s">
        <v>1126</v>
      </c>
      <c r="G225" s="4" t="s">
        <v>74</v>
      </c>
      <c r="H225" s="4" t="s">
        <v>10</v>
      </c>
      <c r="I225" s="4" t="s">
        <v>1127</v>
      </c>
      <c r="J225" s="4" t="s">
        <v>11</v>
      </c>
      <c r="K225" s="4" t="s">
        <v>11</v>
      </c>
      <c r="L225" s="4" t="s">
        <v>12</v>
      </c>
      <c r="M225" s="4">
        <v>11716713</v>
      </c>
      <c r="N225" s="4">
        <v>14174729</v>
      </c>
      <c r="O225" s="4">
        <v>9043038</v>
      </c>
      <c r="P225" s="4">
        <v>9098908</v>
      </c>
      <c r="Q225" s="4">
        <v>5075821</v>
      </c>
      <c r="R225" s="4">
        <v>961259</v>
      </c>
      <c r="S225" s="4">
        <v>725892</v>
      </c>
      <c r="T225" s="18">
        <f t="shared" si="15"/>
        <v>1.2956611483884066</v>
      </c>
      <c r="U225" s="18">
        <f t="shared" si="16"/>
        <v>0.64191054375713286</v>
      </c>
      <c r="V225" s="18">
        <f t="shared" si="19"/>
        <v>1.3242452045207826</v>
      </c>
      <c r="W225" s="18">
        <f t="shared" si="17"/>
        <v>0.18938000374717706</v>
      </c>
      <c r="X225" s="20">
        <f t="shared" si="18"/>
        <v>6.7814982565098769E-2</v>
      </c>
    </row>
    <row r="226" spans="1:24" s="3" customFormat="1" ht="11.25" customHeight="1" x14ac:dyDescent="0.2">
      <c r="A226" s="2">
        <v>23099</v>
      </c>
      <c r="B226" s="4" t="s">
        <v>19</v>
      </c>
      <c r="C226" s="4" t="s">
        <v>9</v>
      </c>
      <c r="D226" s="4">
        <v>900117307</v>
      </c>
      <c r="E226" s="4" t="s">
        <v>49</v>
      </c>
      <c r="F226" s="4" t="s">
        <v>797</v>
      </c>
      <c r="G226" s="4" t="s">
        <v>74</v>
      </c>
      <c r="H226" s="4" t="s">
        <v>10</v>
      </c>
      <c r="I226" s="4" t="s">
        <v>798</v>
      </c>
      <c r="J226" s="4" t="s">
        <v>11</v>
      </c>
      <c r="K226" s="4" t="s">
        <v>11</v>
      </c>
      <c r="L226" s="4" t="s">
        <v>12</v>
      </c>
      <c r="M226" s="4">
        <v>2085820</v>
      </c>
      <c r="N226" s="4">
        <v>4407273</v>
      </c>
      <c r="O226" s="4">
        <v>20892440</v>
      </c>
      <c r="P226" s="4">
        <v>2365055</v>
      </c>
      <c r="Q226" s="4">
        <v>2042218</v>
      </c>
      <c r="R226" s="4">
        <v>305690</v>
      </c>
      <c r="S226" s="4">
        <v>11053</v>
      </c>
      <c r="T226" s="18">
        <f t="shared" si="15"/>
        <v>9.9836112967178564E-2</v>
      </c>
      <c r="U226" s="18">
        <f t="shared" si="16"/>
        <v>0.53662548246954522</v>
      </c>
      <c r="V226" s="18">
        <f t="shared" si="19"/>
        <v>27.656744775174161</v>
      </c>
      <c r="W226" s="18">
        <f t="shared" si="17"/>
        <v>0.1496852931469608</v>
      </c>
      <c r="X226" s="20">
        <f t="shared" si="18"/>
        <v>6.9360350493377645E-2</v>
      </c>
    </row>
    <row r="227" spans="1:24" s="3" customFormat="1" ht="11.25" customHeight="1" x14ac:dyDescent="0.2">
      <c r="A227" s="2">
        <v>38223</v>
      </c>
      <c r="B227" s="4" t="s">
        <v>19</v>
      </c>
      <c r="C227" s="4" t="s">
        <v>9</v>
      </c>
      <c r="D227" s="4">
        <v>900802218</v>
      </c>
      <c r="E227" s="4" t="s">
        <v>49</v>
      </c>
      <c r="F227" s="4" t="s">
        <v>1070</v>
      </c>
      <c r="G227" s="4" t="s">
        <v>74</v>
      </c>
      <c r="H227" s="4" t="s">
        <v>10</v>
      </c>
      <c r="I227" s="4" t="s">
        <v>1071</v>
      </c>
      <c r="J227" s="4" t="s">
        <v>11</v>
      </c>
      <c r="K227" s="4" t="s">
        <v>11</v>
      </c>
      <c r="L227" s="4" t="s">
        <v>12</v>
      </c>
      <c r="M227" s="4">
        <v>22644285</v>
      </c>
      <c r="N227" s="4">
        <v>23360591</v>
      </c>
      <c r="O227" s="4">
        <v>1198575</v>
      </c>
      <c r="P227" s="4">
        <v>12585757</v>
      </c>
      <c r="Q227" s="4">
        <v>10774834</v>
      </c>
      <c r="R227" s="4">
        <v>1629098</v>
      </c>
      <c r="S227" s="4"/>
      <c r="T227" s="18">
        <f t="shared" si="15"/>
        <v>18.892672548651525</v>
      </c>
      <c r="U227" s="18">
        <f t="shared" si="16"/>
        <v>0.53876021372918181</v>
      </c>
      <c r="V227" s="18"/>
      <c r="W227" s="18">
        <f t="shared" si="17"/>
        <v>0.15119471910193696</v>
      </c>
      <c r="X227" s="20">
        <f t="shared" si="18"/>
        <v>6.973701992385381E-2</v>
      </c>
    </row>
    <row r="228" spans="1:24" s="3" customFormat="1" ht="11.25" customHeight="1" x14ac:dyDescent="0.2">
      <c r="A228" s="2">
        <v>24675</v>
      </c>
      <c r="B228" s="4" t="s">
        <v>19</v>
      </c>
      <c r="C228" s="4" t="s">
        <v>9</v>
      </c>
      <c r="D228" s="4">
        <v>900180069</v>
      </c>
      <c r="E228" s="4" t="s">
        <v>49</v>
      </c>
      <c r="F228" s="4" t="s">
        <v>834</v>
      </c>
      <c r="G228" s="4" t="s">
        <v>74</v>
      </c>
      <c r="H228" s="4" t="s">
        <v>14</v>
      </c>
      <c r="I228" s="4" t="s">
        <v>835</v>
      </c>
      <c r="J228" s="4" t="s">
        <v>11</v>
      </c>
      <c r="K228" s="4" t="s">
        <v>11</v>
      </c>
      <c r="L228" s="4" t="s">
        <v>12</v>
      </c>
      <c r="M228" s="4">
        <v>5338242</v>
      </c>
      <c r="N228" s="4">
        <v>6006424</v>
      </c>
      <c r="O228" s="4">
        <v>2057884</v>
      </c>
      <c r="P228" s="4">
        <v>2474046</v>
      </c>
      <c r="Q228" s="4">
        <v>3532378</v>
      </c>
      <c r="R228" s="4">
        <v>420206</v>
      </c>
      <c r="S228" s="4">
        <v>91768</v>
      </c>
      <c r="T228" s="18">
        <f t="shared" si="15"/>
        <v>2.5940441735297033</v>
      </c>
      <c r="U228" s="18">
        <f t="shared" si="16"/>
        <v>0.41189999240812836</v>
      </c>
      <c r="V228" s="18">
        <f>R228/S228</f>
        <v>4.5790035742306685</v>
      </c>
      <c r="W228" s="18">
        <f t="shared" si="17"/>
        <v>0.11895839007037186</v>
      </c>
      <c r="X228" s="20">
        <f t="shared" si="18"/>
        <v>6.9959430103502515E-2</v>
      </c>
    </row>
    <row r="229" spans="1:24" s="3" customFormat="1" ht="11.25" customHeight="1" x14ac:dyDescent="0.2">
      <c r="A229" s="2">
        <v>8033</v>
      </c>
      <c r="B229" s="4" t="s">
        <v>19</v>
      </c>
      <c r="C229" s="4" t="s">
        <v>9</v>
      </c>
      <c r="D229" s="4">
        <v>811030826</v>
      </c>
      <c r="E229" s="4" t="s">
        <v>49</v>
      </c>
      <c r="F229" s="4" t="s">
        <v>477</v>
      </c>
      <c r="G229" s="4" t="s">
        <v>78</v>
      </c>
      <c r="H229" s="4" t="s">
        <v>10</v>
      </c>
      <c r="I229" s="4" t="s">
        <v>478</v>
      </c>
      <c r="J229" s="4" t="s">
        <v>13</v>
      </c>
      <c r="K229" s="4" t="s">
        <v>103</v>
      </c>
      <c r="L229" s="4" t="s">
        <v>12</v>
      </c>
      <c r="M229" s="4">
        <v>431265</v>
      </c>
      <c r="N229" s="4">
        <v>1009871</v>
      </c>
      <c r="O229" s="4">
        <v>471104</v>
      </c>
      <c r="P229" s="4">
        <v>679824</v>
      </c>
      <c r="Q229" s="4">
        <v>330047</v>
      </c>
      <c r="R229" s="4">
        <v>70699</v>
      </c>
      <c r="S229" s="4"/>
      <c r="T229" s="18">
        <f t="shared" si="15"/>
        <v>0.91543480844993885</v>
      </c>
      <c r="U229" s="18">
        <f t="shared" si="16"/>
        <v>0.67317904960138475</v>
      </c>
      <c r="V229" s="18"/>
      <c r="W229" s="18">
        <f t="shared" si="17"/>
        <v>0.21420888540117014</v>
      </c>
      <c r="X229" s="20">
        <f t="shared" si="18"/>
        <v>7.0007951510638489E-2</v>
      </c>
    </row>
    <row r="230" spans="1:24" s="3" customFormat="1" ht="11.25" customHeight="1" x14ac:dyDescent="0.2">
      <c r="A230" s="2">
        <v>28599</v>
      </c>
      <c r="B230" s="4" t="s">
        <v>19</v>
      </c>
      <c r="C230" s="4" t="s">
        <v>9</v>
      </c>
      <c r="D230" s="4">
        <v>900340930</v>
      </c>
      <c r="E230" s="4" t="s">
        <v>49</v>
      </c>
      <c r="F230" s="4" t="s">
        <v>907</v>
      </c>
      <c r="G230" s="4" t="s">
        <v>78</v>
      </c>
      <c r="H230" s="4" t="s">
        <v>10</v>
      </c>
      <c r="I230" s="4" t="s">
        <v>908</v>
      </c>
      <c r="J230" s="4" t="s">
        <v>11</v>
      </c>
      <c r="K230" s="4" t="s">
        <v>11</v>
      </c>
      <c r="L230" s="4" t="s">
        <v>12</v>
      </c>
      <c r="M230" s="4">
        <v>7597278</v>
      </c>
      <c r="N230" s="4">
        <v>8302107</v>
      </c>
      <c r="O230" s="4">
        <v>20892440</v>
      </c>
      <c r="P230" s="4">
        <v>4844981</v>
      </c>
      <c r="Q230" s="4">
        <v>3457126</v>
      </c>
      <c r="R230" s="4">
        <v>584400</v>
      </c>
      <c r="S230" s="4">
        <v>411908</v>
      </c>
      <c r="T230" s="18">
        <f t="shared" si="15"/>
        <v>0.36363766032114964</v>
      </c>
      <c r="U230" s="18">
        <f t="shared" si="16"/>
        <v>0.58358450451192689</v>
      </c>
      <c r="V230" s="18">
        <f>R230/S230</f>
        <v>1.418763413189353</v>
      </c>
      <c r="W230" s="18">
        <f t="shared" si="17"/>
        <v>0.16904214656914443</v>
      </c>
      <c r="X230" s="20">
        <f t="shared" si="18"/>
        <v>7.0391769221957751E-2</v>
      </c>
    </row>
    <row r="231" spans="1:24" s="3" customFormat="1" ht="11.25" customHeight="1" x14ac:dyDescent="0.2">
      <c r="A231" s="2">
        <v>1505</v>
      </c>
      <c r="B231" s="4" t="s">
        <v>19</v>
      </c>
      <c r="C231" s="4" t="s">
        <v>9</v>
      </c>
      <c r="D231" s="4">
        <v>800082225</v>
      </c>
      <c r="E231" s="4" t="s">
        <v>49</v>
      </c>
      <c r="F231" s="4" t="s">
        <v>332</v>
      </c>
      <c r="G231" s="4" t="s">
        <v>74</v>
      </c>
      <c r="H231" s="4" t="s">
        <v>10</v>
      </c>
      <c r="I231" s="4" t="s">
        <v>333</v>
      </c>
      <c r="J231" s="4" t="s">
        <v>11</v>
      </c>
      <c r="K231" s="4" t="s">
        <v>11</v>
      </c>
      <c r="L231" s="4" t="s">
        <v>12</v>
      </c>
      <c r="M231" s="4">
        <v>4062444</v>
      </c>
      <c r="N231" s="4">
        <v>4167763</v>
      </c>
      <c r="O231" s="4">
        <v>2424552</v>
      </c>
      <c r="P231" s="4">
        <v>2653907</v>
      </c>
      <c r="Q231" s="4">
        <v>1513856</v>
      </c>
      <c r="R231" s="4">
        <v>293737</v>
      </c>
      <c r="S231" s="4">
        <v>416664</v>
      </c>
      <c r="T231" s="18">
        <f t="shared" si="15"/>
        <v>1.6755441830078299</v>
      </c>
      <c r="U231" s="18">
        <f t="shared" si="16"/>
        <v>0.63677013304259378</v>
      </c>
      <c r="V231" s="18">
        <f>R231/S231</f>
        <v>0.70497331182919576</v>
      </c>
      <c r="W231" s="18">
        <f t="shared" si="17"/>
        <v>0.1940323253995096</v>
      </c>
      <c r="X231" s="20">
        <f t="shared" si="18"/>
        <v>7.0478335740300019E-2</v>
      </c>
    </row>
    <row r="232" spans="1:24" s="3" customFormat="1" ht="11.25" customHeight="1" x14ac:dyDescent="0.2">
      <c r="A232" s="2">
        <v>3583</v>
      </c>
      <c r="B232" s="4" t="s">
        <v>19</v>
      </c>
      <c r="C232" s="4" t="s">
        <v>9</v>
      </c>
      <c r="D232" s="4">
        <v>800193265</v>
      </c>
      <c r="E232" s="4" t="s">
        <v>49</v>
      </c>
      <c r="F232" s="4" t="s">
        <v>376</v>
      </c>
      <c r="G232" s="4" t="s">
        <v>74</v>
      </c>
      <c r="H232" s="4" t="s">
        <v>10</v>
      </c>
      <c r="I232" s="4" t="s">
        <v>377</v>
      </c>
      <c r="J232" s="4" t="s">
        <v>11</v>
      </c>
      <c r="K232" s="4" t="s">
        <v>11</v>
      </c>
      <c r="L232" s="4" t="s">
        <v>12</v>
      </c>
      <c r="M232" s="4">
        <v>2548792</v>
      </c>
      <c r="N232" s="4">
        <v>3814319</v>
      </c>
      <c r="O232" s="4">
        <v>546068</v>
      </c>
      <c r="P232" s="4">
        <v>1660175</v>
      </c>
      <c r="Q232" s="4">
        <v>2154144</v>
      </c>
      <c r="R232" s="4">
        <v>271482</v>
      </c>
      <c r="S232" s="4"/>
      <c r="T232" s="18">
        <f t="shared" si="15"/>
        <v>4.6675359112784491</v>
      </c>
      <c r="U232" s="18">
        <f t="shared" si="16"/>
        <v>0.43524807442691604</v>
      </c>
      <c r="V232" s="18"/>
      <c r="W232" s="18">
        <f t="shared" si="17"/>
        <v>0.12602778644324614</v>
      </c>
      <c r="X232" s="20">
        <f t="shared" si="18"/>
        <v>7.1174435069536662E-2</v>
      </c>
    </row>
    <row r="233" spans="1:24" s="3" customFormat="1" ht="11.25" customHeight="1" x14ac:dyDescent="0.2">
      <c r="A233" s="2">
        <v>34099</v>
      </c>
      <c r="B233" s="4" t="s">
        <v>19</v>
      </c>
      <c r="C233" s="4" t="s">
        <v>9</v>
      </c>
      <c r="D233" s="4">
        <v>900535843</v>
      </c>
      <c r="E233" s="4" t="s">
        <v>49</v>
      </c>
      <c r="F233" s="4" t="s">
        <v>1023</v>
      </c>
      <c r="G233" s="4" t="s">
        <v>74</v>
      </c>
      <c r="H233" s="4" t="s">
        <v>10</v>
      </c>
      <c r="I233" s="4" t="s">
        <v>1024</v>
      </c>
      <c r="J233" s="4" t="s">
        <v>13</v>
      </c>
      <c r="K233" s="4" t="s">
        <v>325</v>
      </c>
      <c r="L233" s="4" t="s">
        <v>12</v>
      </c>
      <c r="M233" s="4">
        <v>9052172</v>
      </c>
      <c r="N233" s="4">
        <v>12563999</v>
      </c>
      <c r="O233" s="4">
        <v>733836</v>
      </c>
      <c r="P233" s="4">
        <v>7462795</v>
      </c>
      <c r="Q233" s="4">
        <v>5101204</v>
      </c>
      <c r="R233" s="4">
        <v>905603</v>
      </c>
      <c r="S233" s="4">
        <v>57556</v>
      </c>
      <c r="T233" s="18">
        <f t="shared" si="15"/>
        <v>12.335415542437275</v>
      </c>
      <c r="U233" s="18">
        <f t="shared" si="16"/>
        <v>0.59398245733703103</v>
      </c>
      <c r="V233" s="18">
        <f>R233/S233</f>
        <v>15.734293557578706</v>
      </c>
      <c r="W233" s="18">
        <f t="shared" si="17"/>
        <v>0.17752730531850913</v>
      </c>
      <c r="X233" s="20">
        <f t="shared" si="18"/>
        <v>7.2079200260999704E-2</v>
      </c>
    </row>
    <row r="234" spans="1:24" s="3" customFormat="1" ht="11.25" customHeight="1" x14ac:dyDescent="0.2">
      <c r="A234" s="2">
        <v>8317</v>
      </c>
      <c r="B234" s="4" t="s">
        <v>19</v>
      </c>
      <c r="C234" s="4" t="s">
        <v>9</v>
      </c>
      <c r="D234" s="4">
        <v>811041408</v>
      </c>
      <c r="E234" s="4" t="s">
        <v>49</v>
      </c>
      <c r="F234" s="4" t="s">
        <v>483</v>
      </c>
      <c r="G234" s="4" t="s">
        <v>423</v>
      </c>
      <c r="H234" s="4" t="s">
        <v>14</v>
      </c>
      <c r="I234" s="4" t="s">
        <v>484</v>
      </c>
      <c r="J234" s="4" t="s">
        <v>13</v>
      </c>
      <c r="K234" s="4" t="s">
        <v>485</v>
      </c>
      <c r="L234" s="4" t="s">
        <v>12</v>
      </c>
      <c r="M234" s="4">
        <v>10714710</v>
      </c>
      <c r="N234" s="4">
        <v>11508338</v>
      </c>
      <c r="O234" s="4">
        <v>2439592</v>
      </c>
      <c r="P234" s="4">
        <v>3622134</v>
      </c>
      <c r="Q234" s="4">
        <v>7886204</v>
      </c>
      <c r="R234" s="4">
        <v>829764</v>
      </c>
      <c r="S234" s="4">
        <v>349460</v>
      </c>
      <c r="T234" s="18">
        <f t="shared" si="15"/>
        <v>4.392008991667459</v>
      </c>
      <c r="U234" s="18">
        <f t="shared" si="16"/>
        <v>0.31473997374772966</v>
      </c>
      <c r="V234" s="18">
        <f>R234/S234</f>
        <v>2.374417672981171</v>
      </c>
      <c r="W234" s="18">
        <f t="shared" si="17"/>
        <v>0.10521716151395526</v>
      </c>
      <c r="X234" s="20">
        <f t="shared" si="18"/>
        <v>7.2101114861242349E-2</v>
      </c>
    </row>
    <row r="235" spans="1:24" s="3" customFormat="1" ht="11.25" customHeight="1" x14ac:dyDescent="0.2">
      <c r="A235" s="2">
        <v>24127</v>
      </c>
      <c r="B235" s="4" t="s">
        <v>19</v>
      </c>
      <c r="C235" s="4" t="s">
        <v>9</v>
      </c>
      <c r="D235" s="4">
        <v>900157835</v>
      </c>
      <c r="E235" s="4" t="s">
        <v>49</v>
      </c>
      <c r="F235" s="4" t="s">
        <v>824</v>
      </c>
      <c r="G235" s="4" t="s">
        <v>74</v>
      </c>
      <c r="H235" s="4" t="s">
        <v>14</v>
      </c>
      <c r="I235" s="4" t="s">
        <v>825</v>
      </c>
      <c r="J235" s="4" t="s">
        <v>11</v>
      </c>
      <c r="K235" s="4" t="s">
        <v>11</v>
      </c>
      <c r="L235" s="4" t="s">
        <v>12</v>
      </c>
      <c r="M235" s="4">
        <v>2439137</v>
      </c>
      <c r="N235" s="4">
        <v>2757653</v>
      </c>
      <c r="O235" s="4">
        <v>733836</v>
      </c>
      <c r="P235" s="4">
        <v>1840339</v>
      </c>
      <c r="Q235" s="4">
        <v>917314</v>
      </c>
      <c r="R235" s="4">
        <v>198844</v>
      </c>
      <c r="S235" s="4">
        <v>114323</v>
      </c>
      <c r="T235" s="18">
        <f t="shared" si="15"/>
        <v>3.323817583220229</v>
      </c>
      <c r="U235" s="18">
        <f t="shared" si="16"/>
        <v>0.66735698798942433</v>
      </c>
      <c r="V235" s="18">
        <f>R235/S235</f>
        <v>1.7393175476500791</v>
      </c>
      <c r="W235" s="18">
        <f t="shared" si="17"/>
        <v>0.21676764989959818</v>
      </c>
      <c r="X235" s="20">
        <f t="shared" si="18"/>
        <v>7.2106243969056294E-2</v>
      </c>
    </row>
    <row r="236" spans="1:24" s="3" customFormat="1" ht="11.25" customHeight="1" x14ac:dyDescent="0.2">
      <c r="A236" s="2">
        <v>2497</v>
      </c>
      <c r="B236" s="4" t="s">
        <v>21</v>
      </c>
      <c r="C236" s="4" t="s">
        <v>9</v>
      </c>
      <c r="D236" s="4">
        <v>890116102</v>
      </c>
      <c r="E236" s="4" t="s">
        <v>49</v>
      </c>
      <c r="F236" s="4" t="s">
        <v>171</v>
      </c>
      <c r="G236" s="4" t="s">
        <v>78</v>
      </c>
      <c r="H236" s="4" t="s">
        <v>10</v>
      </c>
      <c r="I236" s="4" t="s">
        <v>172</v>
      </c>
      <c r="J236" s="4" t="s">
        <v>17</v>
      </c>
      <c r="K236" s="4" t="s">
        <v>18</v>
      </c>
      <c r="L236" s="4" t="s">
        <v>12</v>
      </c>
      <c r="M236" s="4">
        <v>82951116</v>
      </c>
      <c r="N236" s="4">
        <v>90160569</v>
      </c>
      <c r="O236" s="4">
        <v>34895942</v>
      </c>
      <c r="P236" s="4">
        <v>52858153</v>
      </c>
      <c r="Q236" s="4">
        <v>37302416</v>
      </c>
      <c r="R236" s="4">
        <v>6520889</v>
      </c>
      <c r="S236" s="4">
        <v>1003748</v>
      </c>
      <c r="T236" s="18">
        <f t="shared" si="15"/>
        <v>2.3770992054033102</v>
      </c>
      <c r="U236" s="18">
        <f t="shared" si="16"/>
        <v>0.58626685241970911</v>
      </c>
      <c r="V236" s="18">
        <f>R236/S236</f>
        <v>6.4965399681991896</v>
      </c>
      <c r="W236" s="18">
        <f t="shared" si="17"/>
        <v>0.17481143848698702</v>
      </c>
      <c r="X236" s="20">
        <f t="shared" si="18"/>
        <v>7.2325286678259534E-2</v>
      </c>
    </row>
    <row r="237" spans="1:24" s="3" customFormat="1" ht="11.25" customHeight="1" x14ac:dyDescent="0.2">
      <c r="A237" s="2">
        <v>2153</v>
      </c>
      <c r="B237" s="4" t="s">
        <v>19</v>
      </c>
      <c r="C237" s="4" t="s">
        <v>9</v>
      </c>
      <c r="D237" s="4">
        <v>800121606</v>
      </c>
      <c r="E237" s="4" t="s">
        <v>49</v>
      </c>
      <c r="F237" s="4" t="s">
        <v>350</v>
      </c>
      <c r="G237" s="4" t="s">
        <v>74</v>
      </c>
      <c r="H237" s="4" t="s">
        <v>14</v>
      </c>
      <c r="I237" s="4" t="s">
        <v>351</v>
      </c>
      <c r="J237" s="4" t="s">
        <v>11</v>
      </c>
      <c r="K237" s="4" t="s">
        <v>11</v>
      </c>
      <c r="L237" s="4" t="s">
        <v>12</v>
      </c>
      <c r="M237" s="4">
        <v>16367963</v>
      </c>
      <c r="N237" s="4">
        <v>17394096</v>
      </c>
      <c r="O237" s="4">
        <v>8046852</v>
      </c>
      <c r="P237" s="4">
        <v>9258016</v>
      </c>
      <c r="Q237" s="4">
        <v>8136080</v>
      </c>
      <c r="R237" s="4">
        <v>1264363</v>
      </c>
      <c r="S237" s="4">
        <v>487571</v>
      </c>
      <c r="T237" s="18">
        <f t="shared" si="15"/>
        <v>2.034082769261818</v>
      </c>
      <c r="U237" s="18">
        <f t="shared" si="16"/>
        <v>0.53225048315244439</v>
      </c>
      <c r="V237" s="18">
        <f>R237/S237</f>
        <v>2.5931874537246884</v>
      </c>
      <c r="W237" s="18">
        <f t="shared" si="17"/>
        <v>0.15540198719776599</v>
      </c>
      <c r="X237" s="20">
        <f t="shared" si="18"/>
        <v>7.2689204428905071E-2</v>
      </c>
    </row>
    <row r="238" spans="1:24" s="3" customFormat="1" ht="11.25" customHeight="1" x14ac:dyDescent="0.2">
      <c r="A238" s="2">
        <v>14669</v>
      </c>
      <c r="B238" s="4" t="s">
        <v>19</v>
      </c>
      <c r="C238" s="4" t="s">
        <v>9</v>
      </c>
      <c r="D238" s="4">
        <v>860003981</v>
      </c>
      <c r="E238" s="4" t="s">
        <v>49</v>
      </c>
      <c r="F238" s="4" t="s">
        <v>644</v>
      </c>
      <c r="G238" s="4" t="s">
        <v>78</v>
      </c>
      <c r="H238" s="4" t="s">
        <v>75</v>
      </c>
      <c r="I238" s="4" t="s">
        <v>645</v>
      </c>
      <c r="J238" s="4" t="s">
        <v>11</v>
      </c>
      <c r="K238" s="4" t="s">
        <v>11</v>
      </c>
      <c r="L238" s="4" t="s">
        <v>12</v>
      </c>
      <c r="M238" s="4">
        <v>30998360</v>
      </c>
      <c r="N238" s="4">
        <v>38334198</v>
      </c>
      <c r="O238" s="4">
        <v>731046</v>
      </c>
      <c r="P238" s="4">
        <v>21236398</v>
      </c>
      <c r="Q238" s="4">
        <v>17097800</v>
      </c>
      <c r="R238" s="4">
        <v>2797259</v>
      </c>
      <c r="S238" s="4"/>
      <c r="T238" s="18">
        <f t="shared" si="15"/>
        <v>42.40274893782334</v>
      </c>
      <c r="U238" s="18">
        <f t="shared" si="16"/>
        <v>0.5539804954312596</v>
      </c>
      <c r="V238" s="18"/>
      <c r="W238" s="18">
        <f t="shared" si="17"/>
        <v>0.1636034460573875</v>
      </c>
      <c r="X238" s="20">
        <f t="shared" si="18"/>
        <v>7.2970327956254619E-2</v>
      </c>
    </row>
    <row r="239" spans="1:24" s="3" customFormat="1" ht="11.25" customHeight="1" x14ac:dyDescent="0.2">
      <c r="A239" s="2">
        <v>16843</v>
      </c>
      <c r="B239" s="4" t="s">
        <v>19</v>
      </c>
      <c r="C239" s="4" t="s">
        <v>9</v>
      </c>
      <c r="D239" s="4">
        <v>860516281</v>
      </c>
      <c r="E239" s="4" t="s">
        <v>49</v>
      </c>
      <c r="F239" s="4" t="s">
        <v>687</v>
      </c>
      <c r="G239" s="4" t="s">
        <v>74</v>
      </c>
      <c r="H239" s="4" t="s">
        <v>10</v>
      </c>
      <c r="I239" s="4" t="s">
        <v>688</v>
      </c>
      <c r="J239" s="4" t="s">
        <v>11</v>
      </c>
      <c r="K239" s="4" t="s">
        <v>11</v>
      </c>
      <c r="L239" s="4" t="s">
        <v>12</v>
      </c>
      <c r="M239" s="4">
        <v>9000932</v>
      </c>
      <c r="N239" s="4">
        <v>10553418</v>
      </c>
      <c r="O239" s="4">
        <v>516186</v>
      </c>
      <c r="P239" s="4">
        <v>5567884</v>
      </c>
      <c r="Q239" s="4">
        <v>4985534</v>
      </c>
      <c r="R239" s="4">
        <v>773630</v>
      </c>
      <c r="S239" s="4"/>
      <c r="T239" s="18">
        <f t="shared" si="15"/>
        <v>17.437381099061191</v>
      </c>
      <c r="U239" s="18">
        <f t="shared" si="16"/>
        <v>0.52759058723912955</v>
      </c>
      <c r="V239" s="18"/>
      <c r="W239" s="18">
        <f t="shared" si="17"/>
        <v>0.15517495217162294</v>
      </c>
      <c r="X239" s="20">
        <f t="shared" si="18"/>
        <v>7.3306108030592551E-2</v>
      </c>
    </row>
    <row r="240" spans="1:24" s="3" customFormat="1" ht="11.25" customHeight="1" x14ac:dyDescent="0.2">
      <c r="A240" s="2">
        <v>97</v>
      </c>
      <c r="B240" s="4" t="s">
        <v>19</v>
      </c>
      <c r="C240" s="4" t="s">
        <v>9</v>
      </c>
      <c r="D240" s="4">
        <v>800002609</v>
      </c>
      <c r="E240" s="4" t="s">
        <v>49</v>
      </c>
      <c r="F240" s="4" t="s">
        <v>303</v>
      </c>
      <c r="G240" s="4" t="s">
        <v>74</v>
      </c>
      <c r="H240" s="4" t="s">
        <v>75</v>
      </c>
      <c r="I240" s="4" t="s">
        <v>304</v>
      </c>
      <c r="J240" s="4" t="s">
        <v>11</v>
      </c>
      <c r="K240" s="4" t="s">
        <v>11</v>
      </c>
      <c r="L240" s="4" t="s">
        <v>12</v>
      </c>
      <c r="M240" s="4">
        <v>10767754</v>
      </c>
      <c r="N240" s="4">
        <v>12484740</v>
      </c>
      <c r="O240" s="4">
        <v>10179374</v>
      </c>
      <c r="P240" s="4">
        <v>10196055</v>
      </c>
      <c r="Q240" s="4">
        <v>2288685</v>
      </c>
      <c r="R240" s="4">
        <v>917110</v>
      </c>
      <c r="S240" s="4">
        <v>2081977</v>
      </c>
      <c r="T240" s="18">
        <f t="shared" si="15"/>
        <v>1.0578011968122991</v>
      </c>
      <c r="U240" s="18">
        <f t="shared" si="16"/>
        <v>0.81668140465880745</v>
      </c>
      <c r="V240" s="18">
        <f>R240/S240</f>
        <v>0.44049958284841761</v>
      </c>
      <c r="W240" s="18">
        <f t="shared" si="17"/>
        <v>0.40071482095613858</v>
      </c>
      <c r="X240" s="20">
        <f t="shared" si="18"/>
        <v>7.3458478110076789E-2</v>
      </c>
    </row>
    <row r="241" spans="1:24" s="3" customFormat="1" ht="11.25" customHeight="1" x14ac:dyDescent="0.2">
      <c r="A241" s="2">
        <v>9917</v>
      </c>
      <c r="B241" s="4" t="s">
        <v>19</v>
      </c>
      <c r="C241" s="4" t="s">
        <v>9</v>
      </c>
      <c r="D241" s="4">
        <v>830014644</v>
      </c>
      <c r="E241" s="4" t="s">
        <v>49</v>
      </c>
      <c r="F241" s="4" t="s">
        <v>516</v>
      </c>
      <c r="G241" s="4" t="s">
        <v>74</v>
      </c>
      <c r="H241" s="4" t="s">
        <v>10</v>
      </c>
      <c r="I241" s="4" t="s">
        <v>517</v>
      </c>
      <c r="J241" s="4" t="s">
        <v>11</v>
      </c>
      <c r="K241" s="4" t="s">
        <v>11</v>
      </c>
      <c r="L241" s="4" t="s">
        <v>12</v>
      </c>
      <c r="M241" s="4">
        <v>10320795</v>
      </c>
      <c r="N241" s="4">
        <v>13346867</v>
      </c>
      <c r="O241" s="4">
        <v>733836</v>
      </c>
      <c r="P241" s="4">
        <v>3743315</v>
      </c>
      <c r="Q241" s="4">
        <v>9603552</v>
      </c>
      <c r="R241" s="4">
        <v>980844</v>
      </c>
      <c r="S241" s="4">
        <v>311598</v>
      </c>
      <c r="T241" s="18">
        <f t="shared" si="15"/>
        <v>14.064171013686982</v>
      </c>
      <c r="U241" s="18">
        <f t="shared" si="16"/>
        <v>0.28046394708211297</v>
      </c>
      <c r="V241" s="18">
        <f>R241/S241</f>
        <v>3.1477865711589934</v>
      </c>
      <c r="W241" s="18">
        <f t="shared" si="17"/>
        <v>0.10213346061957077</v>
      </c>
      <c r="X241" s="20">
        <f t="shared" si="18"/>
        <v>7.3488707125050401E-2</v>
      </c>
    </row>
    <row r="242" spans="1:24" s="3" customFormat="1" ht="11.25" customHeight="1" x14ac:dyDescent="0.2">
      <c r="A242" s="2">
        <v>10703</v>
      </c>
      <c r="B242" s="4" t="s">
        <v>19</v>
      </c>
      <c r="C242" s="4" t="s">
        <v>9</v>
      </c>
      <c r="D242" s="4">
        <v>830044682</v>
      </c>
      <c r="E242" s="4" t="s">
        <v>49</v>
      </c>
      <c r="F242" s="4" t="s">
        <v>536</v>
      </c>
      <c r="G242" s="4" t="s">
        <v>74</v>
      </c>
      <c r="H242" s="4" t="s">
        <v>10</v>
      </c>
      <c r="I242" s="4" t="s">
        <v>537</v>
      </c>
      <c r="J242" s="4" t="s">
        <v>11</v>
      </c>
      <c r="K242" s="4" t="s">
        <v>11</v>
      </c>
      <c r="L242" s="4" t="s">
        <v>12</v>
      </c>
      <c r="M242" s="4">
        <v>5185360</v>
      </c>
      <c r="N242" s="4">
        <v>8170249</v>
      </c>
      <c r="O242" s="4">
        <v>3170245</v>
      </c>
      <c r="P242" s="4">
        <v>2557076</v>
      </c>
      <c r="Q242" s="4">
        <v>5613173</v>
      </c>
      <c r="R242" s="4">
        <v>601896</v>
      </c>
      <c r="S242" s="4"/>
      <c r="T242" s="18">
        <f t="shared" si="15"/>
        <v>1.6356338390250595</v>
      </c>
      <c r="U242" s="18">
        <f t="shared" si="16"/>
        <v>0.31297405990931243</v>
      </c>
      <c r="V242" s="18"/>
      <c r="W242" s="18">
        <f t="shared" si="17"/>
        <v>0.10722919104755901</v>
      </c>
      <c r="X242" s="20">
        <f t="shared" si="18"/>
        <v>7.366923578461318E-2</v>
      </c>
    </row>
    <row r="243" spans="1:24" s="3" customFormat="1" ht="11.25" customHeight="1" x14ac:dyDescent="0.2">
      <c r="A243" s="2">
        <v>2259</v>
      </c>
      <c r="B243" s="4" t="s">
        <v>21</v>
      </c>
      <c r="C243" s="4" t="s">
        <v>9</v>
      </c>
      <c r="D243" s="4">
        <v>860072122</v>
      </c>
      <c r="E243" s="4" t="s">
        <v>49</v>
      </c>
      <c r="F243" s="4" t="s">
        <v>157</v>
      </c>
      <c r="G243" s="4" t="s">
        <v>74</v>
      </c>
      <c r="H243" s="4" t="s">
        <v>10</v>
      </c>
      <c r="I243" s="4" t="s">
        <v>158</v>
      </c>
      <c r="J243" s="4" t="s">
        <v>11</v>
      </c>
      <c r="K243" s="4" t="s">
        <v>11</v>
      </c>
      <c r="L243" s="4" t="s">
        <v>12</v>
      </c>
      <c r="M243" s="4">
        <v>3354358</v>
      </c>
      <c r="N243" s="4">
        <v>3437608</v>
      </c>
      <c r="O243" s="4">
        <v>980403</v>
      </c>
      <c r="P243" s="4">
        <v>1303651</v>
      </c>
      <c r="Q243" s="4">
        <v>2133957</v>
      </c>
      <c r="R243" s="4">
        <v>253588</v>
      </c>
      <c r="S243" s="4"/>
      <c r="T243" s="18">
        <f t="shared" si="15"/>
        <v>3.4214073192350494</v>
      </c>
      <c r="U243" s="18">
        <f t="shared" si="16"/>
        <v>0.37923201249240751</v>
      </c>
      <c r="V243" s="18"/>
      <c r="W243" s="18">
        <f t="shared" si="17"/>
        <v>0.11883463443733872</v>
      </c>
      <c r="X243" s="20">
        <f t="shared" si="18"/>
        <v>7.3768736865867199E-2</v>
      </c>
    </row>
    <row r="244" spans="1:24" s="3" customFormat="1" ht="11.25" customHeight="1" x14ac:dyDescent="0.2">
      <c r="A244" s="2">
        <v>455</v>
      </c>
      <c r="B244" s="4" t="s">
        <v>24</v>
      </c>
      <c r="C244" s="4" t="s">
        <v>9</v>
      </c>
      <c r="D244" s="4">
        <v>811035407</v>
      </c>
      <c r="E244" s="4" t="s">
        <v>49</v>
      </c>
      <c r="F244" s="4" t="s">
        <v>286</v>
      </c>
      <c r="G244" s="4" t="s">
        <v>74</v>
      </c>
      <c r="H244" s="4" t="s">
        <v>10</v>
      </c>
      <c r="I244" s="4" t="s">
        <v>287</v>
      </c>
      <c r="J244" s="4" t="s">
        <v>13</v>
      </c>
      <c r="K244" s="4" t="s">
        <v>103</v>
      </c>
      <c r="L244" s="4" t="s">
        <v>12</v>
      </c>
      <c r="M244" s="4">
        <v>64319598</v>
      </c>
      <c r="N244" s="4">
        <v>79706047</v>
      </c>
      <c r="O244" s="4">
        <v>29559470</v>
      </c>
      <c r="P244" s="4">
        <v>33501596</v>
      </c>
      <c r="Q244" s="4">
        <v>46204451</v>
      </c>
      <c r="R244" s="4">
        <v>5897210</v>
      </c>
      <c r="S244" s="4">
        <v>3162866</v>
      </c>
      <c r="T244" s="18">
        <f t="shared" si="15"/>
        <v>2.1759388108108841</v>
      </c>
      <c r="U244" s="18">
        <f t="shared" si="16"/>
        <v>0.42031435833218528</v>
      </c>
      <c r="V244" s="18">
        <f>R244/S244</f>
        <v>1.8645146522173244</v>
      </c>
      <c r="W244" s="18">
        <f t="shared" si="17"/>
        <v>0.12763294168347547</v>
      </c>
      <c r="X244" s="20">
        <f t="shared" si="18"/>
        <v>7.3986983697736264E-2</v>
      </c>
    </row>
    <row r="245" spans="1:24" s="3" customFormat="1" ht="11.25" customHeight="1" x14ac:dyDescent="0.2">
      <c r="A245" s="2">
        <v>6045</v>
      </c>
      <c r="B245" s="4" t="s">
        <v>19</v>
      </c>
      <c r="C245" s="4" t="s">
        <v>9</v>
      </c>
      <c r="D245" s="4">
        <v>805004659</v>
      </c>
      <c r="E245" s="4" t="s">
        <v>49</v>
      </c>
      <c r="F245" s="4" t="s">
        <v>441</v>
      </c>
      <c r="G245" s="4" t="s">
        <v>78</v>
      </c>
      <c r="H245" s="4" t="s">
        <v>10</v>
      </c>
      <c r="I245" s="4" t="s">
        <v>442</v>
      </c>
      <c r="J245" s="4" t="s">
        <v>178</v>
      </c>
      <c r="K245" s="4" t="s">
        <v>179</v>
      </c>
      <c r="L245" s="4" t="s">
        <v>12</v>
      </c>
      <c r="M245" s="4">
        <v>7173136</v>
      </c>
      <c r="N245" s="4">
        <v>7729981</v>
      </c>
      <c r="O245" s="4">
        <v>1447393</v>
      </c>
      <c r="P245" s="4">
        <v>2605761</v>
      </c>
      <c r="Q245" s="4">
        <v>5124220</v>
      </c>
      <c r="R245" s="4">
        <v>574287</v>
      </c>
      <c r="S245" s="4"/>
      <c r="T245" s="18">
        <f t="shared" si="15"/>
        <v>4.9559007125224452</v>
      </c>
      <c r="U245" s="18">
        <f t="shared" si="16"/>
        <v>0.33709798251768019</v>
      </c>
      <c r="V245" s="18"/>
      <c r="W245" s="18">
        <f t="shared" si="17"/>
        <v>0.11207305697257339</v>
      </c>
      <c r="X245" s="20">
        <f t="shared" si="18"/>
        <v>7.4293455572529865E-2</v>
      </c>
    </row>
    <row r="246" spans="1:24" s="3" customFormat="1" ht="11.25" customHeight="1" x14ac:dyDescent="0.2">
      <c r="A246" s="2">
        <v>1373</v>
      </c>
      <c r="B246" s="4" t="s">
        <v>19</v>
      </c>
      <c r="C246" s="4" t="s">
        <v>9</v>
      </c>
      <c r="D246" s="4">
        <v>800074063</v>
      </c>
      <c r="E246" s="4" t="s">
        <v>49</v>
      </c>
      <c r="F246" s="4" t="s">
        <v>328</v>
      </c>
      <c r="G246" s="4" t="s">
        <v>74</v>
      </c>
      <c r="H246" s="4" t="s">
        <v>14</v>
      </c>
      <c r="I246" s="4" t="s">
        <v>329</v>
      </c>
      <c r="J246" s="4" t="s">
        <v>178</v>
      </c>
      <c r="K246" s="4" t="s">
        <v>179</v>
      </c>
      <c r="L246" s="4" t="s">
        <v>12</v>
      </c>
      <c r="M246" s="4">
        <v>231738</v>
      </c>
      <c r="N246" s="4">
        <v>1079845</v>
      </c>
      <c r="O246" s="4">
        <v>131452</v>
      </c>
      <c r="P246" s="4">
        <v>357482</v>
      </c>
      <c r="Q246" s="4">
        <v>722363</v>
      </c>
      <c r="R246" s="4">
        <v>80711</v>
      </c>
      <c r="S246" s="4">
        <v>24157</v>
      </c>
      <c r="T246" s="18">
        <f t="shared" si="15"/>
        <v>1.7629096552353711</v>
      </c>
      <c r="U246" s="18">
        <f t="shared" si="16"/>
        <v>0.33104936356606735</v>
      </c>
      <c r="V246" s="18">
        <f>R246/S246</f>
        <v>3.3411019580245891</v>
      </c>
      <c r="W246" s="18">
        <f t="shared" si="17"/>
        <v>0.11173191317938488</v>
      </c>
      <c r="X246" s="20">
        <f t="shared" si="18"/>
        <v>7.4743134431330419E-2</v>
      </c>
    </row>
    <row r="247" spans="1:24" s="3" customFormat="1" ht="11.25" customHeight="1" x14ac:dyDescent="0.2">
      <c r="A247" s="2">
        <v>1413</v>
      </c>
      <c r="B247" s="4" t="s">
        <v>21</v>
      </c>
      <c r="C247" s="4" t="s">
        <v>9</v>
      </c>
      <c r="D247" s="4">
        <v>830046068</v>
      </c>
      <c r="E247" s="4" t="s">
        <v>49</v>
      </c>
      <c r="F247" s="4" t="s">
        <v>113</v>
      </c>
      <c r="G247" s="4" t="s">
        <v>78</v>
      </c>
      <c r="H247" s="4" t="s">
        <v>105</v>
      </c>
      <c r="I247" s="4" t="s">
        <v>114</v>
      </c>
      <c r="J247" s="4" t="s">
        <v>11</v>
      </c>
      <c r="K247" s="4" t="s">
        <v>11</v>
      </c>
      <c r="L247" s="4" t="s">
        <v>12</v>
      </c>
      <c r="M247" s="4">
        <v>30582133</v>
      </c>
      <c r="N247" s="4">
        <v>58709908</v>
      </c>
      <c r="O247" s="4">
        <v>28346979</v>
      </c>
      <c r="P247" s="4">
        <v>33720243</v>
      </c>
      <c r="Q247" s="4">
        <v>24989665</v>
      </c>
      <c r="R247" s="4">
        <v>4394446</v>
      </c>
      <c r="S247" s="4"/>
      <c r="T247" s="18">
        <f t="shared" si="15"/>
        <v>1.0788498132375941</v>
      </c>
      <c r="U247" s="18">
        <f t="shared" si="16"/>
        <v>0.57435353160492097</v>
      </c>
      <c r="V247" s="18"/>
      <c r="W247" s="18">
        <f t="shared" si="17"/>
        <v>0.17585053661183533</v>
      </c>
      <c r="X247" s="20">
        <f t="shared" si="18"/>
        <v>7.4850159874207262E-2</v>
      </c>
    </row>
    <row r="248" spans="1:24" s="3" customFormat="1" ht="11.25" customHeight="1" x14ac:dyDescent="0.2">
      <c r="A248" s="2">
        <v>4043</v>
      </c>
      <c r="B248" s="4" t="s">
        <v>19</v>
      </c>
      <c r="C248" s="4" t="s">
        <v>9</v>
      </c>
      <c r="D248" s="4">
        <v>800216624</v>
      </c>
      <c r="E248" s="4" t="s">
        <v>49</v>
      </c>
      <c r="F248" s="4" t="s">
        <v>398</v>
      </c>
      <c r="G248" s="4" t="s">
        <v>78</v>
      </c>
      <c r="H248" s="4" t="s">
        <v>10</v>
      </c>
      <c r="I248" s="4" t="s">
        <v>399</v>
      </c>
      <c r="J248" s="4" t="s">
        <v>13</v>
      </c>
      <c r="K248" s="4" t="s">
        <v>325</v>
      </c>
      <c r="L248" s="4" t="s">
        <v>12</v>
      </c>
      <c r="M248" s="4">
        <v>2386672</v>
      </c>
      <c r="N248" s="4">
        <v>3274736</v>
      </c>
      <c r="O248" s="4">
        <v>1237036</v>
      </c>
      <c r="P248" s="4">
        <v>1237036</v>
      </c>
      <c r="Q248" s="4">
        <v>2037700</v>
      </c>
      <c r="R248" s="4">
        <v>247981</v>
      </c>
      <c r="S248" s="4">
        <v>104110</v>
      </c>
      <c r="T248" s="18">
        <f t="shared" si="15"/>
        <v>1.9293472461593681</v>
      </c>
      <c r="U248" s="18">
        <f t="shared" si="16"/>
        <v>0.37775136682773819</v>
      </c>
      <c r="V248" s="18">
        <f>R248/S248</f>
        <v>2.3819133608683125</v>
      </c>
      <c r="W248" s="18">
        <f t="shared" si="17"/>
        <v>0.12169652058693625</v>
      </c>
      <c r="X248" s="20">
        <f t="shared" si="18"/>
        <v>7.5725493597041102E-2</v>
      </c>
    </row>
    <row r="249" spans="1:24" s="3" customFormat="1" ht="11.25" customHeight="1" x14ac:dyDescent="0.2">
      <c r="A249" s="2">
        <v>39807</v>
      </c>
      <c r="B249" s="4" t="s">
        <v>19</v>
      </c>
      <c r="C249" s="4" t="s">
        <v>9</v>
      </c>
      <c r="D249" s="4">
        <v>900983380</v>
      </c>
      <c r="E249" s="4" t="s">
        <v>49</v>
      </c>
      <c r="F249" s="4" t="s">
        <v>1095</v>
      </c>
      <c r="G249" s="4" t="s">
        <v>74</v>
      </c>
      <c r="H249" s="4" t="s">
        <v>10</v>
      </c>
      <c r="I249" s="4" t="s">
        <v>1096</v>
      </c>
      <c r="J249" s="4" t="s">
        <v>17</v>
      </c>
      <c r="K249" s="4" t="s">
        <v>629</v>
      </c>
      <c r="L249" s="4" t="s">
        <v>12</v>
      </c>
      <c r="M249" s="4">
        <v>9125449</v>
      </c>
      <c r="N249" s="4">
        <v>10790106</v>
      </c>
      <c r="O249" s="4">
        <v>516186</v>
      </c>
      <c r="P249" s="4">
        <v>8345172</v>
      </c>
      <c r="Q249" s="4">
        <v>2444934</v>
      </c>
      <c r="R249" s="4">
        <v>820425</v>
      </c>
      <c r="S249" s="4"/>
      <c r="T249" s="18">
        <f t="shared" si="15"/>
        <v>17.678606161344941</v>
      </c>
      <c r="U249" s="18">
        <f t="shared" si="16"/>
        <v>0.77340964027600845</v>
      </c>
      <c r="V249" s="18"/>
      <c r="W249" s="18">
        <f t="shared" si="17"/>
        <v>0.33556120533315009</v>
      </c>
      <c r="X249" s="20">
        <f t="shared" si="18"/>
        <v>7.6034934225854681E-2</v>
      </c>
    </row>
    <row r="250" spans="1:24" s="3" customFormat="1" ht="11.25" customHeight="1" x14ac:dyDescent="0.2">
      <c r="A250" s="2">
        <v>4015</v>
      </c>
      <c r="B250" s="4" t="s">
        <v>19</v>
      </c>
      <c r="C250" s="4" t="s">
        <v>9</v>
      </c>
      <c r="D250" s="4">
        <v>800214805</v>
      </c>
      <c r="E250" s="4" t="s">
        <v>49</v>
      </c>
      <c r="F250" s="4" t="s">
        <v>396</v>
      </c>
      <c r="G250" s="4" t="s">
        <v>74</v>
      </c>
      <c r="H250" s="4" t="s">
        <v>10</v>
      </c>
      <c r="I250" s="4" t="s">
        <v>397</v>
      </c>
      <c r="J250" s="4" t="s">
        <v>11</v>
      </c>
      <c r="K250" s="4" t="s">
        <v>11</v>
      </c>
      <c r="L250" s="4" t="s">
        <v>12</v>
      </c>
      <c r="M250" s="4">
        <v>722952</v>
      </c>
      <c r="N250" s="4">
        <v>4475014</v>
      </c>
      <c r="O250" s="4">
        <v>2124862</v>
      </c>
      <c r="P250" s="4">
        <v>2175862</v>
      </c>
      <c r="Q250" s="4">
        <v>2299152</v>
      </c>
      <c r="R250" s="4">
        <v>341546</v>
      </c>
      <c r="S250" s="4">
        <v>69996</v>
      </c>
      <c r="T250" s="18">
        <f t="shared" si="15"/>
        <v>0.34023480113061461</v>
      </c>
      <c r="U250" s="18">
        <f t="shared" si="16"/>
        <v>0.48622462410173467</v>
      </c>
      <c r="V250" s="18">
        <f>R250/S250</f>
        <v>4.8795074004228809</v>
      </c>
      <c r="W250" s="18">
        <f t="shared" si="17"/>
        <v>0.14855303172648002</v>
      </c>
      <c r="X250" s="20">
        <f t="shared" si="18"/>
        <v>7.6322889716099213E-2</v>
      </c>
    </row>
    <row r="251" spans="1:24" s="3" customFormat="1" ht="11.25" customHeight="1" x14ac:dyDescent="0.2">
      <c r="A251" s="2">
        <v>35711</v>
      </c>
      <c r="B251" s="4" t="s">
        <v>19</v>
      </c>
      <c r="C251" s="4" t="s">
        <v>9</v>
      </c>
      <c r="D251" s="4">
        <v>900606989</v>
      </c>
      <c r="E251" s="4" t="s">
        <v>49</v>
      </c>
      <c r="F251" s="4" t="s">
        <v>1046</v>
      </c>
      <c r="G251" s="4" t="s">
        <v>74</v>
      </c>
      <c r="H251" s="4" t="s">
        <v>10</v>
      </c>
      <c r="I251" s="4" t="s">
        <v>1047</v>
      </c>
      <c r="J251" s="4" t="s">
        <v>178</v>
      </c>
      <c r="K251" s="4" t="s">
        <v>179</v>
      </c>
      <c r="L251" s="4" t="s">
        <v>12</v>
      </c>
      <c r="M251" s="4">
        <v>10334943</v>
      </c>
      <c r="N251" s="4">
        <v>11870000</v>
      </c>
      <c r="O251" s="4">
        <v>699098</v>
      </c>
      <c r="P251" s="4">
        <v>6114709</v>
      </c>
      <c r="Q251" s="4">
        <v>5755291</v>
      </c>
      <c r="R251" s="4">
        <v>932038</v>
      </c>
      <c r="S251" s="4"/>
      <c r="T251" s="18">
        <f t="shared" si="15"/>
        <v>14.783253563878025</v>
      </c>
      <c r="U251" s="18">
        <f t="shared" si="16"/>
        <v>0.51513976411120477</v>
      </c>
      <c r="V251" s="18"/>
      <c r="W251" s="18">
        <f t="shared" si="17"/>
        <v>0.16194454806889869</v>
      </c>
      <c r="X251" s="20">
        <f t="shared" si="18"/>
        <v>7.852047177759057E-2</v>
      </c>
    </row>
    <row r="252" spans="1:24" s="3" customFormat="1" ht="11.25" customHeight="1" x14ac:dyDescent="0.2">
      <c r="A252" s="2">
        <v>9941</v>
      </c>
      <c r="B252" s="4" t="s">
        <v>19</v>
      </c>
      <c r="C252" s="4" t="s">
        <v>9</v>
      </c>
      <c r="D252" s="4">
        <v>830015673</v>
      </c>
      <c r="E252" s="4" t="s">
        <v>49</v>
      </c>
      <c r="F252" s="4" t="s">
        <v>520</v>
      </c>
      <c r="G252" s="4" t="s">
        <v>74</v>
      </c>
      <c r="H252" s="4" t="s">
        <v>14</v>
      </c>
      <c r="I252" s="4" t="s">
        <v>521</v>
      </c>
      <c r="J252" s="4" t="s">
        <v>11</v>
      </c>
      <c r="K252" s="4" t="s">
        <v>11</v>
      </c>
      <c r="L252" s="4" t="s">
        <v>12</v>
      </c>
      <c r="M252" s="4">
        <v>2714323</v>
      </c>
      <c r="N252" s="4">
        <v>2723641</v>
      </c>
      <c r="O252" s="4">
        <v>20892440</v>
      </c>
      <c r="P252" s="4">
        <v>669730</v>
      </c>
      <c r="Q252" s="4">
        <v>2053911</v>
      </c>
      <c r="R252" s="4">
        <v>218490</v>
      </c>
      <c r="S252" s="4"/>
      <c r="T252" s="18">
        <f t="shared" si="15"/>
        <v>0.12991890846641177</v>
      </c>
      <c r="U252" s="18">
        <f t="shared" si="16"/>
        <v>0.24589510879003509</v>
      </c>
      <c r="V252" s="18"/>
      <c r="W252" s="18">
        <f t="shared" si="17"/>
        <v>0.10637754021474154</v>
      </c>
      <c r="X252" s="20">
        <f t="shared" si="18"/>
        <v>8.0219823390821329E-2</v>
      </c>
    </row>
    <row r="253" spans="1:24" s="3" customFormat="1" ht="11.25" customHeight="1" x14ac:dyDescent="0.2">
      <c r="A253" s="2">
        <v>27711</v>
      </c>
      <c r="B253" s="4" t="s">
        <v>19</v>
      </c>
      <c r="C253" s="4" t="s">
        <v>9</v>
      </c>
      <c r="D253" s="4">
        <v>900311609</v>
      </c>
      <c r="E253" s="4" t="s">
        <v>49</v>
      </c>
      <c r="F253" s="4" t="s">
        <v>889</v>
      </c>
      <c r="G253" s="4" t="s">
        <v>74</v>
      </c>
      <c r="H253" s="4" t="s">
        <v>10</v>
      </c>
      <c r="I253" s="4" t="s">
        <v>890</v>
      </c>
      <c r="J253" s="4" t="s">
        <v>11</v>
      </c>
      <c r="K253" s="4" t="s">
        <v>11</v>
      </c>
      <c r="L253" s="4" t="s">
        <v>12</v>
      </c>
      <c r="M253" s="4">
        <v>12089417</v>
      </c>
      <c r="N253" s="4">
        <v>14323144</v>
      </c>
      <c r="O253" s="4">
        <v>1198575</v>
      </c>
      <c r="P253" s="4">
        <v>5834365</v>
      </c>
      <c r="Q253" s="4">
        <v>8488779</v>
      </c>
      <c r="R253" s="4">
        <v>1155002</v>
      </c>
      <c r="S253" s="4">
        <v>790752</v>
      </c>
      <c r="T253" s="18">
        <f t="shared" si="15"/>
        <v>10.086491875769143</v>
      </c>
      <c r="U253" s="18">
        <f t="shared" si="16"/>
        <v>0.40733829109028019</v>
      </c>
      <c r="V253" s="18">
        <f>R253/S253</f>
        <v>1.4606374691432966</v>
      </c>
      <c r="W253" s="18">
        <f t="shared" si="17"/>
        <v>0.1360622063550011</v>
      </c>
      <c r="X253" s="20">
        <f t="shared" si="18"/>
        <v>8.0638859736381907E-2</v>
      </c>
    </row>
    <row r="254" spans="1:24" s="3" customFormat="1" ht="11.25" customHeight="1" x14ac:dyDescent="0.2">
      <c r="A254" s="2">
        <v>8259</v>
      </c>
      <c r="B254" s="4" t="s">
        <v>19</v>
      </c>
      <c r="C254" s="4" t="s">
        <v>9</v>
      </c>
      <c r="D254" s="4">
        <v>811038520</v>
      </c>
      <c r="E254" s="4" t="s">
        <v>49</v>
      </c>
      <c r="F254" s="4" t="s">
        <v>479</v>
      </c>
      <c r="G254" s="4" t="s">
        <v>74</v>
      </c>
      <c r="H254" s="4" t="s">
        <v>10</v>
      </c>
      <c r="I254" s="4" t="s">
        <v>480</v>
      </c>
      <c r="J254" s="4" t="s">
        <v>13</v>
      </c>
      <c r="K254" s="4" t="s">
        <v>185</v>
      </c>
      <c r="L254" s="4" t="s">
        <v>12</v>
      </c>
      <c r="M254" s="4">
        <v>7765639</v>
      </c>
      <c r="N254" s="4">
        <v>8486774</v>
      </c>
      <c r="O254" s="4">
        <v>1947883</v>
      </c>
      <c r="P254" s="4">
        <v>3019692</v>
      </c>
      <c r="Q254" s="4">
        <v>5467082</v>
      </c>
      <c r="R254" s="4">
        <v>686139</v>
      </c>
      <c r="S254" s="4"/>
      <c r="T254" s="18">
        <f t="shared" si="15"/>
        <v>3.9867071071517128</v>
      </c>
      <c r="U254" s="18">
        <f t="shared" si="16"/>
        <v>0.35581152508597497</v>
      </c>
      <c r="V254" s="18"/>
      <c r="W254" s="18">
        <f t="shared" si="17"/>
        <v>0.1255036964874498</v>
      </c>
      <c r="X254" s="20">
        <f t="shared" si="18"/>
        <v>8.0848034836322968E-2</v>
      </c>
    </row>
    <row r="255" spans="1:24" s="3" customFormat="1" ht="11.25" customHeight="1" x14ac:dyDescent="0.2">
      <c r="A255" s="2">
        <v>20805</v>
      </c>
      <c r="B255" s="4" t="s">
        <v>19</v>
      </c>
      <c r="C255" s="4" t="s">
        <v>9</v>
      </c>
      <c r="D255" s="4">
        <v>900016958</v>
      </c>
      <c r="E255" s="4" t="s">
        <v>49</v>
      </c>
      <c r="F255" s="4" t="s">
        <v>752</v>
      </c>
      <c r="G255" s="4" t="s">
        <v>74</v>
      </c>
      <c r="H255" s="4" t="s">
        <v>10</v>
      </c>
      <c r="I255" s="4" t="s">
        <v>753</v>
      </c>
      <c r="J255" s="4" t="s">
        <v>13</v>
      </c>
      <c r="K255" s="4" t="s">
        <v>754</v>
      </c>
      <c r="L255" s="4" t="s">
        <v>12</v>
      </c>
      <c r="M255" s="4">
        <v>1635501</v>
      </c>
      <c r="N255" s="4">
        <v>3827159</v>
      </c>
      <c r="O255" s="4">
        <v>2057884</v>
      </c>
      <c r="P255" s="4">
        <v>1738989</v>
      </c>
      <c r="Q255" s="4">
        <v>2088170</v>
      </c>
      <c r="R255" s="4">
        <v>312597</v>
      </c>
      <c r="S255" s="4">
        <v>105115</v>
      </c>
      <c r="T255" s="18">
        <f t="shared" si="15"/>
        <v>0.79474887797368554</v>
      </c>
      <c r="U255" s="18">
        <f t="shared" si="16"/>
        <v>0.45438117412942602</v>
      </c>
      <c r="V255" s="18">
        <f>R255/S255</f>
        <v>2.9738572040146507</v>
      </c>
      <c r="W255" s="18">
        <f t="shared" si="17"/>
        <v>0.14969901875805131</v>
      </c>
      <c r="X255" s="20">
        <f t="shared" si="18"/>
        <v>8.167860284874498E-2</v>
      </c>
    </row>
    <row r="256" spans="1:24" s="3" customFormat="1" ht="11.25" customHeight="1" x14ac:dyDescent="0.2">
      <c r="A256" s="2">
        <v>4493</v>
      </c>
      <c r="B256" s="4" t="s">
        <v>21</v>
      </c>
      <c r="C256" s="4" t="s">
        <v>9</v>
      </c>
      <c r="D256" s="4">
        <v>900532903</v>
      </c>
      <c r="E256" s="4" t="s">
        <v>49</v>
      </c>
      <c r="F256" s="4" t="s">
        <v>236</v>
      </c>
      <c r="G256" s="4" t="s">
        <v>74</v>
      </c>
      <c r="H256" s="4" t="s">
        <v>10</v>
      </c>
      <c r="I256" s="4" t="s">
        <v>237</v>
      </c>
      <c r="J256" s="4" t="s">
        <v>11</v>
      </c>
      <c r="K256" s="4" t="s">
        <v>11</v>
      </c>
      <c r="L256" s="4" t="s">
        <v>12</v>
      </c>
      <c r="M256" s="4">
        <v>40181438</v>
      </c>
      <c r="N256" s="4">
        <v>41148807</v>
      </c>
      <c r="O256" s="4">
        <v>23290246</v>
      </c>
      <c r="P256" s="4">
        <v>23290246</v>
      </c>
      <c r="Q256" s="4">
        <v>17858561</v>
      </c>
      <c r="R256" s="4">
        <v>3393155</v>
      </c>
      <c r="S256" s="4">
        <v>134493</v>
      </c>
      <c r="T256" s="18">
        <f t="shared" si="15"/>
        <v>1.7252474705505472</v>
      </c>
      <c r="U256" s="18">
        <f t="shared" si="16"/>
        <v>0.5660005161267494</v>
      </c>
      <c r="V256" s="18">
        <f>R256/S256</f>
        <v>25.229231261106527</v>
      </c>
      <c r="W256" s="18">
        <f t="shared" si="17"/>
        <v>0.19000159083366236</v>
      </c>
      <c r="X256" s="20">
        <f t="shared" si="18"/>
        <v>8.2460592356906004E-2</v>
      </c>
    </row>
    <row r="257" spans="1:24" s="3" customFormat="1" ht="11.25" customHeight="1" x14ac:dyDescent="0.2">
      <c r="A257" s="2">
        <v>3101</v>
      </c>
      <c r="B257" s="4" t="s">
        <v>19</v>
      </c>
      <c r="C257" s="4" t="s">
        <v>9</v>
      </c>
      <c r="D257" s="4">
        <v>800172117</v>
      </c>
      <c r="E257" s="4" t="s">
        <v>49</v>
      </c>
      <c r="F257" s="4" t="s">
        <v>362</v>
      </c>
      <c r="G257" s="4" t="s">
        <v>78</v>
      </c>
      <c r="H257" s="4" t="s">
        <v>10</v>
      </c>
      <c r="I257" s="4" t="s">
        <v>363</v>
      </c>
      <c r="J257" s="4" t="s">
        <v>13</v>
      </c>
      <c r="K257" s="4" t="s">
        <v>185</v>
      </c>
      <c r="L257" s="4" t="s">
        <v>12</v>
      </c>
      <c r="M257" s="4">
        <v>1891382</v>
      </c>
      <c r="N257" s="4">
        <v>2400001</v>
      </c>
      <c r="O257" s="4">
        <v>1261594</v>
      </c>
      <c r="P257" s="4">
        <v>1261594</v>
      </c>
      <c r="Q257" s="4">
        <v>1138407</v>
      </c>
      <c r="R257" s="4">
        <v>199213</v>
      </c>
      <c r="S257" s="4">
        <v>38370</v>
      </c>
      <c r="T257" s="18">
        <f t="shared" si="15"/>
        <v>1.4992002181367381</v>
      </c>
      <c r="U257" s="18">
        <f t="shared" si="16"/>
        <v>0.52566394764002178</v>
      </c>
      <c r="V257" s="18">
        <f>R257/S257</f>
        <v>5.191894709408392</v>
      </c>
      <c r="W257" s="18">
        <f t="shared" si="17"/>
        <v>0.17499277499172089</v>
      </c>
      <c r="X257" s="20">
        <f t="shared" si="18"/>
        <v>8.3005382081090803E-2</v>
      </c>
    </row>
    <row r="258" spans="1:24" s="3" customFormat="1" ht="11.25" customHeight="1" x14ac:dyDescent="0.2">
      <c r="A258" s="2">
        <v>3795</v>
      </c>
      <c r="B258" s="4" t="s">
        <v>19</v>
      </c>
      <c r="C258" s="4" t="s">
        <v>9</v>
      </c>
      <c r="D258" s="4">
        <v>800204652</v>
      </c>
      <c r="E258" s="4" t="s">
        <v>49</v>
      </c>
      <c r="F258" s="4" t="s">
        <v>390</v>
      </c>
      <c r="G258" s="4" t="s">
        <v>74</v>
      </c>
      <c r="H258" s="4" t="s">
        <v>10</v>
      </c>
      <c r="I258" s="4" t="s">
        <v>391</v>
      </c>
      <c r="J258" s="4" t="s">
        <v>11</v>
      </c>
      <c r="K258" s="4" t="s">
        <v>11</v>
      </c>
      <c r="L258" s="4" t="s">
        <v>12</v>
      </c>
      <c r="M258" s="4">
        <v>21561213</v>
      </c>
      <c r="N258" s="4">
        <v>28528674</v>
      </c>
      <c r="O258" s="4">
        <v>8264413</v>
      </c>
      <c r="P258" s="4">
        <v>14428153</v>
      </c>
      <c r="Q258" s="4">
        <v>14100521</v>
      </c>
      <c r="R258" s="4">
        <v>2375072</v>
      </c>
      <c r="S258" s="4">
        <v>974581</v>
      </c>
      <c r="T258" s="18">
        <f t="shared" si="15"/>
        <v>2.6089224969758891</v>
      </c>
      <c r="U258" s="18">
        <f t="shared" si="16"/>
        <v>0.50574215261459399</v>
      </c>
      <c r="V258" s="18">
        <f>R258/S258</f>
        <v>2.4370185751620439</v>
      </c>
      <c r="W258" s="18">
        <f t="shared" si="17"/>
        <v>0.16843859882907872</v>
      </c>
      <c r="X258" s="20">
        <f t="shared" si="18"/>
        <v>8.3252099273874419E-2</v>
      </c>
    </row>
    <row r="259" spans="1:24" s="3" customFormat="1" ht="11.25" customHeight="1" x14ac:dyDescent="0.2">
      <c r="A259" s="2">
        <v>28165</v>
      </c>
      <c r="B259" s="4" t="s">
        <v>19</v>
      </c>
      <c r="C259" s="4" t="s">
        <v>9</v>
      </c>
      <c r="D259" s="4">
        <v>900327306</v>
      </c>
      <c r="E259" s="4" t="s">
        <v>49</v>
      </c>
      <c r="F259" s="4" t="s">
        <v>897</v>
      </c>
      <c r="G259" s="4" t="s">
        <v>74</v>
      </c>
      <c r="H259" s="4" t="s">
        <v>10</v>
      </c>
      <c r="I259" s="4" t="s">
        <v>898</v>
      </c>
      <c r="J259" s="4" t="s">
        <v>11</v>
      </c>
      <c r="K259" s="4" t="s">
        <v>11</v>
      </c>
      <c r="L259" s="4" t="s">
        <v>12</v>
      </c>
      <c r="M259" s="4">
        <v>3882668</v>
      </c>
      <c r="N259" s="4">
        <v>4908200</v>
      </c>
      <c r="O259" s="4">
        <v>1484025</v>
      </c>
      <c r="P259" s="4">
        <v>2223701</v>
      </c>
      <c r="Q259" s="4">
        <v>2684499</v>
      </c>
      <c r="R259" s="4">
        <v>412685</v>
      </c>
      <c r="S259" s="4"/>
      <c r="T259" s="18">
        <f t="shared" si="15"/>
        <v>2.6163090244436584</v>
      </c>
      <c r="U259" s="18">
        <f t="shared" si="16"/>
        <v>0.45305835133042666</v>
      </c>
      <c r="V259" s="18"/>
      <c r="W259" s="18">
        <f t="shared" si="17"/>
        <v>0.15372887082468648</v>
      </c>
      <c r="X259" s="20">
        <f t="shared" si="18"/>
        <v>8.4080722056965887E-2</v>
      </c>
    </row>
    <row r="260" spans="1:24" s="3" customFormat="1" ht="11.25" customHeight="1" x14ac:dyDescent="0.2">
      <c r="A260" s="2">
        <v>1035</v>
      </c>
      <c r="B260" s="4" t="s">
        <v>28</v>
      </c>
      <c r="C260" s="4" t="s">
        <v>9</v>
      </c>
      <c r="D260" s="4">
        <v>830021108</v>
      </c>
      <c r="E260" s="4" t="s">
        <v>49</v>
      </c>
      <c r="F260" s="4" t="s">
        <v>1116</v>
      </c>
      <c r="G260" s="4" t="s">
        <v>74</v>
      </c>
      <c r="H260" s="4" t="s">
        <v>75</v>
      </c>
      <c r="I260" s="4" t="s">
        <v>1117</v>
      </c>
      <c r="J260" s="4" t="s">
        <v>11</v>
      </c>
      <c r="K260" s="4" t="s">
        <v>11</v>
      </c>
      <c r="L260" s="4" t="s">
        <v>12</v>
      </c>
      <c r="M260" s="4">
        <v>8969264</v>
      </c>
      <c r="N260" s="4">
        <v>14295705</v>
      </c>
      <c r="O260" s="4">
        <v>2827249</v>
      </c>
      <c r="P260" s="4">
        <v>4722761</v>
      </c>
      <c r="Q260" s="4">
        <v>9572944</v>
      </c>
      <c r="R260" s="4">
        <v>1206019</v>
      </c>
      <c r="S260" s="4">
        <v>782519</v>
      </c>
      <c r="T260" s="18">
        <f t="shared" si="15"/>
        <v>3.1724351127191133</v>
      </c>
      <c r="U260" s="18">
        <f t="shared" si="16"/>
        <v>0.33036223117362873</v>
      </c>
      <c r="V260" s="18">
        <f>R260/S260</f>
        <v>1.5412009165272664</v>
      </c>
      <c r="W260" s="18">
        <f t="shared" si="17"/>
        <v>0.12598203854530018</v>
      </c>
      <c r="X260" s="20">
        <f t="shared" si="18"/>
        <v>8.4362331203672716E-2</v>
      </c>
    </row>
    <row r="261" spans="1:24" s="3" customFormat="1" ht="11.25" customHeight="1" x14ac:dyDescent="0.2">
      <c r="A261" s="2">
        <v>28193</v>
      </c>
      <c r="B261" s="4" t="s">
        <v>19</v>
      </c>
      <c r="C261" s="4" t="s">
        <v>9</v>
      </c>
      <c r="D261" s="4">
        <v>900328866</v>
      </c>
      <c r="E261" s="4" t="s">
        <v>49</v>
      </c>
      <c r="F261" s="4" t="s">
        <v>899</v>
      </c>
      <c r="G261" s="4" t="s">
        <v>126</v>
      </c>
      <c r="H261" s="4" t="s">
        <v>10</v>
      </c>
      <c r="I261" s="4" t="s">
        <v>900</v>
      </c>
      <c r="J261" s="4" t="s">
        <v>11</v>
      </c>
      <c r="K261" s="4" t="s">
        <v>11</v>
      </c>
      <c r="L261" s="4" t="s">
        <v>12</v>
      </c>
      <c r="M261" s="4">
        <v>3348231</v>
      </c>
      <c r="N261" s="4">
        <v>4293600</v>
      </c>
      <c r="O261" s="4">
        <v>4336768</v>
      </c>
      <c r="P261" s="4">
        <v>2625305</v>
      </c>
      <c r="Q261" s="4">
        <v>1668295</v>
      </c>
      <c r="R261" s="4">
        <v>363805</v>
      </c>
      <c r="S261" s="4">
        <v>375545</v>
      </c>
      <c r="T261" s="18">
        <f t="shared" si="15"/>
        <v>0.77205674825123227</v>
      </c>
      <c r="U261" s="18">
        <f t="shared" si="16"/>
        <v>0.61144610583193593</v>
      </c>
      <c r="V261" s="18">
        <f>R261/S261</f>
        <v>0.96873876632627254</v>
      </c>
      <c r="W261" s="18">
        <f t="shared" si="17"/>
        <v>0.21806994566308716</v>
      </c>
      <c r="X261" s="20">
        <f t="shared" si="18"/>
        <v>8.4731926588410653E-2</v>
      </c>
    </row>
    <row r="262" spans="1:24" s="3" customFormat="1" ht="11.25" customHeight="1" x14ac:dyDescent="0.2">
      <c r="A262" s="2">
        <v>15873</v>
      </c>
      <c r="B262" s="4" t="s">
        <v>19</v>
      </c>
      <c r="C262" s="4" t="s">
        <v>9</v>
      </c>
      <c r="D262" s="4">
        <v>860064146</v>
      </c>
      <c r="E262" s="4" t="s">
        <v>49</v>
      </c>
      <c r="F262" s="4" t="s">
        <v>668</v>
      </c>
      <c r="G262" s="4" t="s">
        <v>74</v>
      </c>
      <c r="H262" s="4" t="s">
        <v>14</v>
      </c>
      <c r="I262" s="4" t="s">
        <v>669</v>
      </c>
      <c r="J262" s="4" t="s">
        <v>11</v>
      </c>
      <c r="K262" s="4" t="s">
        <v>11</v>
      </c>
      <c r="L262" s="4" t="s">
        <v>12</v>
      </c>
      <c r="M262" s="4">
        <v>2606471</v>
      </c>
      <c r="N262" s="4">
        <v>3320630</v>
      </c>
      <c r="O262" s="4">
        <v>3170245</v>
      </c>
      <c r="P262" s="4">
        <v>651938</v>
      </c>
      <c r="Q262" s="4">
        <v>2668692</v>
      </c>
      <c r="R262" s="4">
        <v>283960</v>
      </c>
      <c r="S262" s="4"/>
      <c r="T262" s="18">
        <f t="shared" si="15"/>
        <v>0.82216705648932498</v>
      </c>
      <c r="U262" s="18">
        <f t="shared" si="16"/>
        <v>0.19632961215191094</v>
      </c>
      <c r="V262" s="18"/>
      <c r="W262" s="18">
        <f t="shared" si="17"/>
        <v>0.10640418602071726</v>
      </c>
      <c r="X262" s="20">
        <f t="shared" si="18"/>
        <v>8.5513893447930062E-2</v>
      </c>
    </row>
    <row r="263" spans="1:24" s="3" customFormat="1" ht="11.25" customHeight="1" x14ac:dyDescent="0.2">
      <c r="A263" s="2">
        <v>18543</v>
      </c>
      <c r="B263" s="4" t="s">
        <v>19</v>
      </c>
      <c r="C263" s="4" t="s">
        <v>9</v>
      </c>
      <c r="D263" s="4">
        <v>890331634</v>
      </c>
      <c r="E263" s="4" t="s">
        <v>49</v>
      </c>
      <c r="F263" s="4" t="s">
        <v>722</v>
      </c>
      <c r="G263" s="4" t="s">
        <v>74</v>
      </c>
      <c r="H263" s="4" t="s">
        <v>75</v>
      </c>
      <c r="I263" s="4" t="s">
        <v>723</v>
      </c>
      <c r="J263" s="4" t="s">
        <v>178</v>
      </c>
      <c r="K263" s="4" t="s">
        <v>179</v>
      </c>
      <c r="L263" s="4" t="s">
        <v>12</v>
      </c>
      <c r="M263" s="4">
        <v>23860681</v>
      </c>
      <c r="N263" s="4">
        <v>28784840</v>
      </c>
      <c r="O263" s="4">
        <v>97578</v>
      </c>
      <c r="P263" s="4">
        <v>7334711</v>
      </c>
      <c r="Q263" s="4">
        <v>21450129</v>
      </c>
      <c r="R263" s="4">
        <v>2478280</v>
      </c>
      <c r="S263" s="4"/>
      <c r="T263" s="18">
        <f t="shared" si="15"/>
        <v>244.52930988542499</v>
      </c>
      <c r="U263" s="18">
        <f t="shared" si="16"/>
        <v>0.25481159527028813</v>
      </c>
      <c r="V263" s="18"/>
      <c r="W263" s="18">
        <f t="shared" si="17"/>
        <v>0.11553683430062356</v>
      </c>
      <c r="X263" s="20">
        <f t="shared" si="18"/>
        <v>8.609670924000272E-2</v>
      </c>
    </row>
    <row r="264" spans="1:24" s="3" customFormat="1" ht="11.25" customHeight="1" x14ac:dyDescent="0.2">
      <c r="A264" s="2">
        <v>33275</v>
      </c>
      <c r="B264" s="4" t="s">
        <v>19</v>
      </c>
      <c r="C264" s="4" t="s">
        <v>9</v>
      </c>
      <c r="D264" s="4">
        <v>900497017</v>
      </c>
      <c r="E264" s="4" t="s">
        <v>49</v>
      </c>
      <c r="F264" s="4" t="s">
        <v>1006</v>
      </c>
      <c r="G264" s="4" t="s">
        <v>74</v>
      </c>
      <c r="H264" s="4" t="s">
        <v>10</v>
      </c>
      <c r="I264" s="4" t="s">
        <v>1007</v>
      </c>
      <c r="J264" s="4" t="s">
        <v>13</v>
      </c>
      <c r="K264" s="4" t="s">
        <v>103</v>
      </c>
      <c r="L264" s="4" t="s">
        <v>12</v>
      </c>
      <c r="M264" s="4">
        <v>10398104</v>
      </c>
      <c r="N264" s="4">
        <v>10398104</v>
      </c>
      <c r="O264" s="4">
        <v>1198575</v>
      </c>
      <c r="P264" s="4">
        <v>6006272</v>
      </c>
      <c r="Q264" s="4">
        <v>4391832</v>
      </c>
      <c r="R264" s="4">
        <v>895388</v>
      </c>
      <c r="S264" s="4">
        <v>17841</v>
      </c>
      <c r="T264" s="18">
        <f t="shared" si="15"/>
        <v>8.6753886907369164</v>
      </c>
      <c r="U264" s="18">
        <f t="shared" si="16"/>
        <v>0.5776314605047228</v>
      </c>
      <c r="V264" s="18">
        <f>R264/S264</f>
        <v>50.187097135810774</v>
      </c>
      <c r="W264" s="18">
        <f t="shared" si="17"/>
        <v>0.20387574023778687</v>
      </c>
      <c r="X264" s="20">
        <f t="shared" si="18"/>
        <v>8.6110698642752559E-2</v>
      </c>
    </row>
    <row r="265" spans="1:24" s="3" customFormat="1" ht="11.25" customHeight="1" x14ac:dyDescent="0.2">
      <c r="A265" s="2">
        <v>18225</v>
      </c>
      <c r="B265" s="4" t="s">
        <v>19</v>
      </c>
      <c r="C265" s="4" t="s">
        <v>9</v>
      </c>
      <c r="D265" s="4">
        <v>890316233</v>
      </c>
      <c r="E265" s="4" t="s">
        <v>49</v>
      </c>
      <c r="F265" s="4" t="s">
        <v>714</v>
      </c>
      <c r="G265" s="4" t="s">
        <v>74</v>
      </c>
      <c r="H265" s="4" t="s">
        <v>10</v>
      </c>
      <c r="I265" s="4" t="s">
        <v>715</v>
      </c>
      <c r="J265" s="4" t="s">
        <v>178</v>
      </c>
      <c r="K265" s="4" t="s">
        <v>179</v>
      </c>
      <c r="L265" s="4" t="s">
        <v>12</v>
      </c>
      <c r="M265" s="4">
        <v>32379057</v>
      </c>
      <c r="N265" s="4">
        <v>36581679</v>
      </c>
      <c r="O265" s="4">
        <v>20892440</v>
      </c>
      <c r="P265" s="4">
        <v>23280520</v>
      </c>
      <c r="Q265" s="4">
        <v>13301159</v>
      </c>
      <c r="R265" s="4">
        <v>3152455</v>
      </c>
      <c r="S265" s="4">
        <v>2085129</v>
      </c>
      <c r="T265" s="18">
        <f t="shared" si="15"/>
        <v>1.5497977737401663</v>
      </c>
      <c r="U265" s="18">
        <f t="shared" si="16"/>
        <v>0.63639834574022691</v>
      </c>
      <c r="V265" s="18">
        <f>R265/S265</f>
        <v>1.5118752844548227</v>
      </c>
      <c r="W265" s="18">
        <f t="shared" si="17"/>
        <v>0.23700603834598172</v>
      </c>
      <c r="X265" s="20">
        <f t="shared" si="18"/>
        <v>8.6175787612154164E-2</v>
      </c>
    </row>
    <row r="266" spans="1:24" s="3" customFormat="1" ht="11.25" customHeight="1" x14ac:dyDescent="0.2">
      <c r="A266" s="2">
        <v>715</v>
      </c>
      <c r="B266" s="4" t="s">
        <v>19</v>
      </c>
      <c r="C266" s="4" t="s">
        <v>9</v>
      </c>
      <c r="D266" s="4">
        <v>800036354</v>
      </c>
      <c r="E266" s="4" t="s">
        <v>49</v>
      </c>
      <c r="F266" s="4" t="s">
        <v>319</v>
      </c>
      <c r="G266" s="4" t="s">
        <v>74</v>
      </c>
      <c r="H266" s="4" t="s">
        <v>10</v>
      </c>
      <c r="I266" s="4" t="s">
        <v>320</v>
      </c>
      <c r="J266" s="4" t="s">
        <v>11</v>
      </c>
      <c r="K266" s="4" t="s">
        <v>11</v>
      </c>
      <c r="L266" s="4" t="s">
        <v>12</v>
      </c>
      <c r="M266" s="4">
        <v>3352861</v>
      </c>
      <c r="N266" s="4">
        <v>5623349</v>
      </c>
      <c r="O266" s="4">
        <v>1354715</v>
      </c>
      <c r="P266" s="4">
        <v>2337509</v>
      </c>
      <c r="Q266" s="4">
        <v>3285840</v>
      </c>
      <c r="R266" s="4">
        <v>485603</v>
      </c>
      <c r="S266" s="4">
        <v>225035</v>
      </c>
      <c r="T266" s="18">
        <f t="shared" si="15"/>
        <v>2.4749567252152667</v>
      </c>
      <c r="U266" s="18">
        <f t="shared" si="16"/>
        <v>0.41567916200826233</v>
      </c>
      <c r="V266" s="18">
        <f>R266/S266</f>
        <v>2.1578998822405402</v>
      </c>
      <c r="W266" s="18">
        <f t="shared" si="17"/>
        <v>0.14778656294889586</v>
      </c>
      <c r="X266" s="20">
        <f t="shared" si="18"/>
        <v>8.6354768306217522E-2</v>
      </c>
    </row>
    <row r="267" spans="1:24" s="3" customFormat="1" ht="11.25" customHeight="1" x14ac:dyDescent="0.2">
      <c r="A267" s="2">
        <v>28005</v>
      </c>
      <c r="B267" s="4" t="s">
        <v>19</v>
      </c>
      <c r="C267" s="4" t="s">
        <v>9</v>
      </c>
      <c r="D267" s="4">
        <v>900321578</v>
      </c>
      <c r="E267" s="4" t="s">
        <v>49</v>
      </c>
      <c r="F267" s="4" t="s">
        <v>895</v>
      </c>
      <c r="G267" s="4" t="s">
        <v>74</v>
      </c>
      <c r="H267" s="4" t="s">
        <v>14</v>
      </c>
      <c r="I267" s="4" t="s">
        <v>896</v>
      </c>
      <c r="J267" s="4" t="s">
        <v>23</v>
      </c>
      <c r="K267" s="4" t="s">
        <v>136</v>
      </c>
      <c r="L267" s="4" t="s">
        <v>12</v>
      </c>
      <c r="M267" s="4">
        <v>19481459</v>
      </c>
      <c r="N267" s="4">
        <v>22918928</v>
      </c>
      <c r="O267" s="4">
        <v>699098</v>
      </c>
      <c r="P267" s="4">
        <v>22339422</v>
      </c>
      <c r="Q267" s="4">
        <v>579506</v>
      </c>
      <c r="R267" s="4">
        <v>1993715</v>
      </c>
      <c r="S267" s="4">
        <v>0</v>
      </c>
      <c r="T267" s="18">
        <f t="shared" si="15"/>
        <v>27.866563772175002</v>
      </c>
      <c r="U267" s="18">
        <f t="shared" si="16"/>
        <v>0.97471496049029871</v>
      </c>
      <c r="V267" s="18"/>
      <c r="W267" s="18">
        <f t="shared" si="17"/>
        <v>3.4403699012607292</v>
      </c>
      <c r="X267" s="20">
        <f t="shared" si="18"/>
        <v>8.6989888881364788E-2</v>
      </c>
    </row>
    <row r="268" spans="1:24" s="3" customFormat="1" ht="11.25" customHeight="1" x14ac:dyDescent="0.2">
      <c r="A268" s="2">
        <v>19259</v>
      </c>
      <c r="B268" s="4" t="s">
        <v>19</v>
      </c>
      <c r="C268" s="4" t="s">
        <v>9</v>
      </c>
      <c r="D268" s="4">
        <v>890912306</v>
      </c>
      <c r="E268" s="4" t="s">
        <v>49</v>
      </c>
      <c r="F268" s="4" t="s">
        <v>728</v>
      </c>
      <c r="G268" s="4" t="s">
        <v>74</v>
      </c>
      <c r="H268" s="4" t="s">
        <v>10</v>
      </c>
      <c r="I268" s="4" t="s">
        <v>729</v>
      </c>
      <c r="J268" s="4" t="s">
        <v>13</v>
      </c>
      <c r="K268" s="4" t="s">
        <v>103</v>
      </c>
      <c r="L268" s="4" t="s">
        <v>12</v>
      </c>
      <c r="M268" s="4">
        <v>4821594</v>
      </c>
      <c r="N268" s="4">
        <v>6533185</v>
      </c>
      <c r="O268" s="4">
        <v>1730981</v>
      </c>
      <c r="P268" s="4">
        <v>4814433</v>
      </c>
      <c r="Q268" s="4">
        <v>1718752</v>
      </c>
      <c r="R268" s="4">
        <v>575552</v>
      </c>
      <c r="S268" s="4">
        <v>439081</v>
      </c>
      <c r="T268" s="18">
        <f t="shared" ref="T268:T331" si="20">M268/O268</f>
        <v>2.7854690490536869</v>
      </c>
      <c r="U268" s="18">
        <f t="shared" ref="U268:U331" si="21">P268/N268</f>
        <v>0.73691974129004456</v>
      </c>
      <c r="V268" s="18">
        <f>R268/S268</f>
        <v>1.3108105338195002</v>
      </c>
      <c r="W268" s="18">
        <f t="shared" ref="W268:W331" si="22">R268/Q268</f>
        <v>0.3348662285192977</v>
      </c>
      <c r="X268" s="20">
        <f t="shared" ref="X268:X331" si="23">R268/N268</f>
        <v>8.8096694032083894E-2</v>
      </c>
    </row>
    <row r="269" spans="1:24" s="3" customFormat="1" ht="11.25" customHeight="1" x14ac:dyDescent="0.2">
      <c r="A269" s="2">
        <v>38233</v>
      </c>
      <c r="B269" s="4" t="s">
        <v>19</v>
      </c>
      <c r="C269" s="4" t="s">
        <v>9</v>
      </c>
      <c r="D269" s="4">
        <v>900803088</v>
      </c>
      <c r="E269" s="4" t="s">
        <v>49</v>
      </c>
      <c r="F269" s="4" t="s">
        <v>1072</v>
      </c>
      <c r="G269" s="4" t="s">
        <v>74</v>
      </c>
      <c r="H269" s="4" t="s">
        <v>10</v>
      </c>
      <c r="I269" s="4" t="s">
        <v>1073</v>
      </c>
      <c r="J269" s="4" t="s">
        <v>178</v>
      </c>
      <c r="K269" s="4" t="s">
        <v>1074</v>
      </c>
      <c r="L269" s="4" t="s">
        <v>12</v>
      </c>
      <c r="M269" s="4">
        <v>22185706</v>
      </c>
      <c r="N269" s="4">
        <v>26407888</v>
      </c>
      <c r="O269" s="4">
        <v>1730981</v>
      </c>
      <c r="P269" s="4">
        <v>14322042</v>
      </c>
      <c r="Q269" s="4">
        <v>12085846</v>
      </c>
      <c r="R269" s="4">
        <v>2335122</v>
      </c>
      <c r="S269" s="4"/>
      <c r="T269" s="18">
        <f t="shared" si="20"/>
        <v>12.816839699569204</v>
      </c>
      <c r="U269" s="18">
        <f t="shared" si="21"/>
        <v>0.54233954642643134</v>
      </c>
      <c r="V269" s="18"/>
      <c r="W269" s="18">
        <f t="shared" si="22"/>
        <v>0.19321129857189973</v>
      </c>
      <c r="X269" s="20">
        <f t="shared" si="23"/>
        <v>8.8425170539953815E-2</v>
      </c>
    </row>
    <row r="270" spans="1:24" s="3" customFormat="1" ht="11.25" customHeight="1" x14ac:dyDescent="0.2">
      <c r="A270" s="2">
        <v>23415</v>
      </c>
      <c r="B270" s="4" t="s">
        <v>19</v>
      </c>
      <c r="C270" s="4" t="s">
        <v>9</v>
      </c>
      <c r="D270" s="4">
        <v>900130896</v>
      </c>
      <c r="E270" s="4" t="s">
        <v>49</v>
      </c>
      <c r="F270" s="4" t="s">
        <v>801</v>
      </c>
      <c r="G270" s="4" t="s">
        <v>74</v>
      </c>
      <c r="H270" s="4" t="s">
        <v>10</v>
      </c>
      <c r="I270" s="4" t="s">
        <v>802</v>
      </c>
      <c r="J270" s="4" t="s">
        <v>17</v>
      </c>
      <c r="K270" s="4" t="s">
        <v>18</v>
      </c>
      <c r="L270" s="4" t="s">
        <v>12</v>
      </c>
      <c r="M270" s="4">
        <v>3553258</v>
      </c>
      <c r="N270" s="4">
        <v>4859761</v>
      </c>
      <c r="O270" s="4">
        <v>516186</v>
      </c>
      <c r="P270" s="4">
        <v>3112618</v>
      </c>
      <c r="Q270" s="4">
        <v>1747143</v>
      </c>
      <c r="R270" s="4">
        <v>430143</v>
      </c>
      <c r="S270" s="4">
        <v>200421</v>
      </c>
      <c r="T270" s="18">
        <f t="shared" si="20"/>
        <v>6.8836775890861048</v>
      </c>
      <c r="U270" s="18">
        <f t="shared" si="21"/>
        <v>0.64048787584410016</v>
      </c>
      <c r="V270" s="18">
        <f>R270/S270</f>
        <v>2.1461972547786909</v>
      </c>
      <c r="W270" s="18">
        <f t="shared" si="22"/>
        <v>0.2461979357156226</v>
      </c>
      <c r="X270" s="20">
        <f t="shared" si="23"/>
        <v>8.8511142831921158E-2</v>
      </c>
    </row>
    <row r="271" spans="1:24" s="3" customFormat="1" ht="11.25" customHeight="1" x14ac:dyDescent="0.2">
      <c r="A271" s="2">
        <v>5629</v>
      </c>
      <c r="B271" s="4" t="s">
        <v>19</v>
      </c>
      <c r="C271" s="4" t="s">
        <v>9</v>
      </c>
      <c r="D271" s="4">
        <v>804003084</v>
      </c>
      <c r="E271" s="4" t="s">
        <v>49</v>
      </c>
      <c r="F271" s="4" t="s">
        <v>429</v>
      </c>
      <c r="G271" s="4" t="s">
        <v>78</v>
      </c>
      <c r="H271" s="4" t="s">
        <v>10</v>
      </c>
      <c r="I271" s="4" t="s">
        <v>430</v>
      </c>
      <c r="J271" s="4" t="s">
        <v>15</v>
      </c>
      <c r="K271" s="4" t="s">
        <v>431</v>
      </c>
      <c r="L271" s="4" t="s">
        <v>12</v>
      </c>
      <c r="M271" s="4">
        <v>45370963</v>
      </c>
      <c r="N271" s="4">
        <v>57690477</v>
      </c>
      <c r="O271" s="4">
        <v>22456176</v>
      </c>
      <c r="P271" s="4">
        <v>40766910</v>
      </c>
      <c r="Q271" s="4">
        <v>16923567</v>
      </c>
      <c r="R271" s="4">
        <v>5141622</v>
      </c>
      <c r="S271" s="4">
        <v>3649356</v>
      </c>
      <c r="T271" s="18">
        <f t="shared" si="20"/>
        <v>2.0204224886730491</v>
      </c>
      <c r="U271" s="18">
        <f t="shared" si="21"/>
        <v>0.70664886338173283</v>
      </c>
      <c r="V271" s="18">
        <f>R271/S271</f>
        <v>1.4089121477871711</v>
      </c>
      <c r="W271" s="18">
        <f t="shared" si="22"/>
        <v>0.30381431999530595</v>
      </c>
      <c r="X271" s="20">
        <f t="shared" si="23"/>
        <v>8.9124276091528939E-2</v>
      </c>
    </row>
    <row r="272" spans="1:24" s="3" customFormat="1" ht="11.25" customHeight="1" x14ac:dyDescent="0.2">
      <c r="A272" s="2">
        <v>1957</v>
      </c>
      <c r="B272" s="4" t="s">
        <v>21</v>
      </c>
      <c r="C272" s="4" t="s">
        <v>9</v>
      </c>
      <c r="D272" s="4">
        <v>860003437</v>
      </c>
      <c r="E272" s="4" t="s">
        <v>49</v>
      </c>
      <c r="F272" s="4" t="s">
        <v>143</v>
      </c>
      <c r="G272" s="4" t="s">
        <v>74</v>
      </c>
      <c r="H272" s="4" t="s">
        <v>10</v>
      </c>
      <c r="I272" s="4" t="s">
        <v>144</v>
      </c>
      <c r="J272" s="4" t="s">
        <v>11</v>
      </c>
      <c r="K272" s="4" t="s">
        <v>11</v>
      </c>
      <c r="L272" s="4" t="s">
        <v>12</v>
      </c>
      <c r="M272" s="4">
        <v>18511641</v>
      </c>
      <c r="N272" s="4">
        <v>30112856</v>
      </c>
      <c r="O272" s="4">
        <v>1006304</v>
      </c>
      <c r="P272" s="4">
        <v>2598309</v>
      </c>
      <c r="Q272" s="4">
        <v>27514547</v>
      </c>
      <c r="R272" s="4">
        <v>2691141</v>
      </c>
      <c r="S272" s="4"/>
      <c r="T272" s="18">
        <f t="shared" si="20"/>
        <v>18.395674666899865</v>
      </c>
      <c r="U272" s="18">
        <f t="shared" si="21"/>
        <v>8.6285704683740388E-2</v>
      </c>
      <c r="V272" s="18"/>
      <c r="W272" s="18">
        <f t="shared" si="22"/>
        <v>9.7807934108455424E-2</v>
      </c>
      <c r="X272" s="20">
        <f t="shared" si="23"/>
        <v>8.9368507590246504E-2</v>
      </c>
    </row>
    <row r="273" spans="1:24" s="3" customFormat="1" ht="11.25" customHeight="1" x14ac:dyDescent="0.2">
      <c r="A273" s="2">
        <v>3163</v>
      </c>
      <c r="B273" s="4" t="s">
        <v>19</v>
      </c>
      <c r="C273" s="4" t="s">
        <v>9</v>
      </c>
      <c r="D273" s="4">
        <v>800174381</v>
      </c>
      <c r="E273" s="4" t="s">
        <v>49</v>
      </c>
      <c r="F273" s="4" t="s">
        <v>370</v>
      </c>
      <c r="G273" s="4" t="s">
        <v>74</v>
      </c>
      <c r="H273" s="4" t="s">
        <v>10</v>
      </c>
      <c r="I273" s="4" t="s">
        <v>371</v>
      </c>
      <c r="J273" s="4" t="s">
        <v>178</v>
      </c>
      <c r="K273" s="4" t="s">
        <v>179</v>
      </c>
      <c r="L273" s="4" t="s">
        <v>12</v>
      </c>
      <c r="M273" s="4">
        <v>6133780</v>
      </c>
      <c r="N273" s="4">
        <v>6481575</v>
      </c>
      <c r="O273" s="4">
        <v>192910</v>
      </c>
      <c r="P273" s="4">
        <v>2326714</v>
      </c>
      <c r="Q273" s="4">
        <v>4154861</v>
      </c>
      <c r="R273" s="4">
        <v>584775</v>
      </c>
      <c r="S273" s="4"/>
      <c r="T273" s="18">
        <f t="shared" si="20"/>
        <v>31.796070706547095</v>
      </c>
      <c r="U273" s="18">
        <f t="shared" si="21"/>
        <v>0.3589735519530361</v>
      </c>
      <c r="V273" s="18"/>
      <c r="W273" s="18">
        <f t="shared" si="22"/>
        <v>0.1407447806316505</v>
      </c>
      <c r="X273" s="20">
        <f t="shared" si="23"/>
        <v>9.0221126809456029E-2</v>
      </c>
    </row>
    <row r="274" spans="1:24" s="3" customFormat="1" ht="11.25" customHeight="1" x14ac:dyDescent="0.2">
      <c r="A274" s="2">
        <v>19421</v>
      </c>
      <c r="B274" s="4" t="s">
        <v>19</v>
      </c>
      <c r="C274" s="4" t="s">
        <v>9</v>
      </c>
      <c r="D274" s="4">
        <v>890919283</v>
      </c>
      <c r="E274" s="4" t="s">
        <v>49</v>
      </c>
      <c r="F274" s="4" t="s">
        <v>732</v>
      </c>
      <c r="G274" s="4" t="s">
        <v>74</v>
      </c>
      <c r="H274" s="4" t="s">
        <v>75</v>
      </c>
      <c r="I274" s="4" t="s">
        <v>733</v>
      </c>
      <c r="J274" s="4" t="s">
        <v>13</v>
      </c>
      <c r="K274" s="4" t="s">
        <v>103</v>
      </c>
      <c r="L274" s="4" t="s">
        <v>12</v>
      </c>
      <c r="M274" s="4">
        <v>15245780</v>
      </c>
      <c r="N274" s="4">
        <v>19330008</v>
      </c>
      <c r="O274" s="4">
        <v>699098</v>
      </c>
      <c r="P274" s="4">
        <v>3653169</v>
      </c>
      <c r="Q274" s="4">
        <v>15676839</v>
      </c>
      <c r="R274" s="4">
        <v>1752147</v>
      </c>
      <c r="S274" s="4">
        <v>151362</v>
      </c>
      <c r="T274" s="18">
        <f t="shared" si="20"/>
        <v>21.807786605025331</v>
      </c>
      <c r="U274" s="18">
        <f t="shared" si="21"/>
        <v>0.18898952343941089</v>
      </c>
      <c r="V274" s="18">
        <f>R274/S274</f>
        <v>11.575871090498275</v>
      </c>
      <c r="W274" s="18">
        <f t="shared" si="22"/>
        <v>0.11176660039692951</v>
      </c>
      <c r="X274" s="20">
        <f t="shared" si="23"/>
        <v>9.0643883851470736E-2</v>
      </c>
    </row>
    <row r="275" spans="1:24" s="3" customFormat="1" ht="11.25" customHeight="1" x14ac:dyDescent="0.2">
      <c r="A275" s="2">
        <v>27705</v>
      </c>
      <c r="B275" s="4" t="s">
        <v>19</v>
      </c>
      <c r="C275" s="4" t="s">
        <v>9</v>
      </c>
      <c r="D275" s="4">
        <v>900311030</v>
      </c>
      <c r="E275" s="4" t="s">
        <v>49</v>
      </c>
      <c r="F275" s="4" t="s">
        <v>886</v>
      </c>
      <c r="G275" s="4" t="s">
        <v>74</v>
      </c>
      <c r="H275" s="4" t="s">
        <v>887</v>
      </c>
      <c r="I275" s="4" t="s">
        <v>888</v>
      </c>
      <c r="J275" s="4" t="s">
        <v>23</v>
      </c>
      <c r="K275" s="4" t="s">
        <v>136</v>
      </c>
      <c r="L275" s="4" t="s">
        <v>12</v>
      </c>
      <c r="M275" s="4">
        <v>15601818</v>
      </c>
      <c r="N275" s="4">
        <v>18807116</v>
      </c>
      <c r="O275" s="4">
        <v>731046</v>
      </c>
      <c r="P275" s="4">
        <v>8763283</v>
      </c>
      <c r="Q275" s="4">
        <v>10043833</v>
      </c>
      <c r="R275" s="4">
        <v>1708138</v>
      </c>
      <c r="S275" s="4">
        <v>752326</v>
      </c>
      <c r="T275" s="18">
        <f t="shared" si="20"/>
        <v>21.341773294703753</v>
      </c>
      <c r="U275" s="18">
        <f t="shared" si="21"/>
        <v>0.4659557052766623</v>
      </c>
      <c r="V275" s="18">
        <f>R275/S275</f>
        <v>2.2704758309562609</v>
      </c>
      <c r="W275" s="18">
        <f t="shared" si="22"/>
        <v>0.17006833944769889</v>
      </c>
      <c r="X275" s="20">
        <f t="shared" si="23"/>
        <v>9.0824026395115554E-2</v>
      </c>
    </row>
    <row r="276" spans="1:24" s="3" customFormat="1" ht="11.25" customHeight="1" x14ac:dyDescent="0.2">
      <c r="A276" s="2">
        <v>5783</v>
      </c>
      <c r="B276" s="4" t="s">
        <v>21</v>
      </c>
      <c r="C276" s="4" t="s">
        <v>9</v>
      </c>
      <c r="D276" s="4">
        <v>901318588</v>
      </c>
      <c r="E276" s="4" t="s">
        <v>49</v>
      </c>
      <c r="F276" s="4" t="s">
        <v>272</v>
      </c>
      <c r="G276" s="4" t="s">
        <v>74</v>
      </c>
      <c r="H276" s="4" t="s">
        <v>10</v>
      </c>
      <c r="I276" s="4" t="s">
        <v>273</v>
      </c>
      <c r="J276" s="4" t="s">
        <v>11</v>
      </c>
      <c r="K276" s="4" t="s">
        <v>11</v>
      </c>
      <c r="L276" s="4" t="s">
        <v>12</v>
      </c>
      <c r="M276" s="4">
        <v>25216206</v>
      </c>
      <c r="N276" s="4">
        <v>25572417</v>
      </c>
      <c r="O276" s="4">
        <v>16527693</v>
      </c>
      <c r="P276" s="4">
        <v>16690682</v>
      </c>
      <c r="Q276" s="4">
        <v>8881735</v>
      </c>
      <c r="R276" s="4">
        <v>2330958</v>
      </c>
      <c r="S276" s="4">
        <v>0</v>
      </c>
      <c r="T276" s="18">
        <f t="shared" si="20"/>
        <v>1.5256942393593589</v>
      </c>
      <c r="U276" s="18">
        <f t="shared" si="21"/>
        <v>0.65268300606860896</v>
      </c>
      <c r="V276" s="18"/>
      <c r="W276" s="18">
        <f t="shared" si="22"/>
        <v>0.26244399320628231</v>
      </c>
      <c r="X276" s="20">
        <f t="shared" si="23"/>
        <v>9.1151258795756376E-2</v>
      </c>
    </row>
    <row r="277" spans="1:24" s="3" customFormat="1" ht="11.25" customHeight="1" x14ac:dyDescent="0.2">
      <c r="A277" s="2">
        <v>1487</v>
      </c>
      <c r="B277" s="4" t="s">
        <v>21</v>
      </c>
      <c r="C277" s="4" t="s">
        <v>9</v>
      </c>
      <c r="D277" s="4">
        <v>830060331</v>
      </c>
      <c r="E277" s="4" t="s">
        <v>49</v>
      </c>
      <c r="F277" s="4" t="s">
        <v>115</v>
      </c>
      <c r="G277" s="4" t="s">
        <v>74</v>
      </c>
      <c r="H277" s="4" t="s">
        <v>10</v>
      </c>
      <c r="I277" s="4" t="s">
        <v>116</v>
      </c>
      <c r="J277" s="4" t="s">
        <v>23</v>
      </c>
      <c r="K277" s="4" t="s">
        <v>117</v>
      </c>
      <c r="L277" s="4" t="s">
        <v>12</v>
      </c>
      <c r="M277" s="4">
        <v>383180781</v>
      </c>
      <c r="N277" s="4">
        <v>524928584</v>
      </c>
      <c r="O277" s="4">
        <v>347268080</v>
      </c>
      <c r="P277" s="4">
        <v>385140335</v>
      </c>
      <c r="Q277" s="4">
        <v>139788249</v>
      </c>
      <c r="R277" s="4">
        <v>47932548</v>
      </c>
      <c r="S277" s="4">
        <v>1211701</v>
      </c>
      <c r="T277" s="18">
        <f t="shared" si="20"/>
        <v>1.1034149208300401</v>
      </c>
      <c r="U277" s="18">
        <f t="shared" si="21"/>
        <v>0.73370044371597798</v>
      </c>
      <c r="V277" s="18">
        <f>R277/S277</f>
        <v>39.558065892493282</v>
      </c>
      <c r="W277" s="18">
        <f t="shared" si="22"/>
        <v>0.34289397243970055</v>
      </c>
      <c r="X277" s="20">
        <f t="shared" si="23"/>
        <v>9.1312512713157948E-2</v>
      </c>
    </row>
    <row r="278" spans="1:24" s="3" customFormat="1" ht="11.25" customHeight="1" x14ac:dyDescent="0.2">
      <c r="A278" s="2">
        <v>19809</v>
      </c>
      <c r="B278" s="4" t="s">
        <v>19</v>
      </c>
      <c r="C278" s="4" t="s">
        <v>9</v>
      </c>
      <c r="D278" s="4">
        <v>890935401</v>
      </c>
      <c r="E278" s="4" t="s">
        <v>49</v>
      </c>
      <c r="F278" s="4" t="s">
        <v>738</v>
      </c>
      <c r="G278" s="4" t="s">
        <v>74</v>
      </c>
      <c r="H278" s="4" t="s">
        <v>10</v>
      </c>
      <c r="I278" s="4" t="s">
        <v>739</v>
      </c>
      <c r="J278" s="4" t="s">
        <v>13</v>
      </c>
      <c r="K278" s="4" t="s">
        <v>103</v>
      </c>
      <c r="L278" s="4" t="s">
        <v>12</v>
      </c>
      <c r="M278" s="4">
        <v>12978426</v>
      </c>
      <c r="N278" s="4">
        <v>14434996</v>
      </c>
      <c r="O278" s="4">
        <v>774590</v>
      </c>
      <c r="P278" s="4">
        <v>8520950</v>
      </c>
      <c r="Q278" s="4">
        <v>5914046</v>
      </c>
      <c r="R278" s="4">
        <v>1319481</v>
      </c>
      <c r="S278" s="4">
        <v>0</v>
      </c>
      <c r="T278" s="18">
        <f t="shared" si="20"/>
        <v>16.755220180998979</v>
      </c>
      <c r="U278" s="18">
        <f t="shared" si="21"/>
        <v>0.59029805065411867</v>
      </c>
      <c r="V278" s="18"/>
      <c r="W278" s="18">
        <f t="shared" si="22"/>
        <v>0.22310969512242548</v>
      </c>
      <c r="X278" s="20">
        <f t="shared" si="23"/>
        <v>9.1408477009622999E-2</v>
      </c>
    </row>
    <row r="279" spans="1:24" s="3" customFormat="1" ht="11.25" customHeight="1" x14ac:dyDescent="0.2">
      <c r="A279" s="2">
        <v>5709</v>
      </c>
      <c r="B279" s="4" t="s">
        <v>21</v>
      </c>
      <c r="C279" s="4" t="s">
        <v>9</v>
      </c>
      <c r="D279" s="4">
        <v>901274344</v>
      </c>
      <c r="E279" s="4" t="s">
        <v>49</v>
      </c>
      <c r="F279" s="4" t="s">
        <v>268</v>
      </c>
      <c r="G279" s="4" t="s">
        <v>74</v>
      </c>
      <c r="H279" s="4" t="s">
        <v>10</v>
      </c>
      <c r="I279" s="4" t="s">
        <v>269</v>
      </c>
      <c r="J279" s="4" t="s">
        <v>17</v>
      </c>
      <c r="K279" s="4" t="s">
        <v>18</v>
      </c>
      <c r="L279" s="4" t="s">
        <v>12</v>
      </c>
      <c r="M279" s="4">
        <v>8654865</v>
      </c>
      <c r="N279" s="4">
        <v>9569265</v>
      </c>
      <c r="O279" s="4">
        <v>6884858</v>
      </c>
      <c r="P279" s="4">
        <v>6884858</v>
      </c>
      <c r="Q279" s="4">
        <v>2684407</v>
      </c>
      <c r="R279" s="4">
        <v>879699</v>
      </c>
      <c r="S279" s="4"/>
      <c r="T279" s="18">
        <f t="shared" si="20"/>
        <v>1.2570869290259872</v>
      </c>
      <c r="U279" s="18">
        <f t="shared" si="21"/>
        <v>0.7194761562147145</v>
      </c>
      <c r="V279" s="18"/>
      <c r="W279" s="18">
        <f t="shared" si="22"/>
        <v>0.32770701313176431</v>
      </c>
      <c r="X279" s="20">
        <f t="shared" si="23"/>
        <v>9.1929630959117548E-2</v>
      </c>
    </row>
    <row r="280" spans="1:24" s="3" customFormat="1" ht="11.25" customHeight="1" x14ac:dyDescent="0.2">
      <c r="A280" s="2">
        <v>6117</v>
      </c>
      <c r="B280" s="4" t="s">
        <v>19</v>
      </c>
      <c r="C280" s="4" t="s">
        <v>9</v>
      </c>
      <c r="D280" s="4">
        <v>805007050</v>
      </c>
      <c r="E280" s="4" t="s">
        <v>49</v>
      </c>
      <c r="F280" s="4" t="s">
        <v>447</v>
      </c>
      <c r="G280" s="4" t="s">
        <v>74</v>
      </c>
      <c r="H280" s="4" t="s">
        <v>10</v>
      </c>
      <c r="I280" s="4" t="s">
        <v>448</v>
      </c>
      <c r="J280" s="4" t="s">
        <v>178</v>
      </c>
      <c r="K280" s="4" t="s">
        <v>179</v>
      </c>
      <c r="L280" s="4" t="s">
        <v>12</v>
      </c>
      <c r="M280" s="4">
        <v>38343266</v>
      </c>
      <c r="N280" s="4">
        <v>51187174</v>
      </c>
      <c r="O280" s="4">
        <v>21975889</v>
      </c>
      <c r="P280" s="4">
        <v>37090685</v>
      </c>
      <c r="Q280" s="4">
        <v>14096489</v>
      </c>
      <c r="R280" s="4">
        <v>4782670</v>
      </c>
      <c r="S280" s="4">
        <v>3008121</v>
      </c>
      <c r="T280" s="18">
        <f t="shared" si="20"/>
        <v>1.7447879355415383</v>
      </c>
      <c r="U280" s="18">
        <f t="shared" si="21"/>
        <v>0.72460896161214139</v>
      </c>
      <c r="V280" s="18">
        <f>R280/S280</f>
        <v>1.5899194214594425</v>
      </c>
      <c r="W280" s="18">
        <f t="shared" si="22"/>
        <v>0.33928093726033481</v>
      </c>
      <c r="X280" s="20">
        <f t="shared" si="23"/>
        <v>9.3434929617329535E-2</v>
      </c>
    </row>
    <row r="281" spans="1:24" s="3" customFormat="1" ht="11.25" customHeight="1" x14ac:dyDescent="0.2">
      <c r="A281" s="2">
        <v>25551</v>
      </c>
      <c r="B281" s="4" t="s">
        <v>19</v>
      </c>
      <c r="C281" s="4" t="s">
        <v>9</v>
      </c>
      <c r="D281" s="4">
        <v>900214324</v>
      </c>
      <c r="E281" s="4" t="s">
        <v>49</v>
      </c>
      <c r="F281" s="4" t="s">
        <v>850</v>
      </c>
      <c r="G281" s="4" t="s">
        <v>74</v>
      </c>
      <c r="H281" s="4" t="s">
        <v>10</v>
      </c>
      <c r="I281" s="4" t="s">
        <v>851</v>
      </c>
      <c r="J281" s="4" t="s">
        <v>13</v>
      </c>
      <c r="K281" s="4" t="s">
        <v>103</v>
      </c>
      <c r="L281" s="4" t="s">
        <v>12</v>
      </c>
      <c r="M281" s="4">
        <v>5570727</v>
      </c>
      <c r="N281" s="4">
        <v>7152017</v>
      </c>
      <c r="O281" s="4">
        <v>4336768</v>
      </c>
      <c r="P281" s="4">
        <v>1729898</v>
      </c>
      <c r="Q281" s="4">
        <v>5422119</v>
      </c>
      <c r="R281" s="4">
        <v>668659</v>
      </c>
      <c r="S281" s="4">
        <v>76356</v>
      </c>
      <c r="T281" s="18">
        <f t="shared" si="20"/>
        <v>1.2845342430123077</v>
      </c>
      <c r="U281" s="18">
        <f t="shared" si="21"/>
        <v>0.2418755436403465</v>
      </c>
      <c r="V281" s="18">
        <f>R281/S281</f>
        <v>8.7571245219760065</v>
      </c>
      <c r="W281" s="18">
        <f t="shared" si="22"/>
        <v>0.12332060583694308</v>
      </c>
      <c r="X281" s="20">
        <f t="shared" si="23"/>
        <v>9.3492367258075595E-2</v>
      </c>
    </row>
    <row r="282" spans="1:24" s="3" customFormat="1" ht="11.25" customHeight="1" x14ac:dyDescent="0.2">
      <c r="A282" s="2">
        <v>42595</v>
      </c>
      <c r="B282" s="4" t="s">
        <v>19</v>
      </c>
      <c r="C282" s="4" t="s">
        <v>9</v>
      </c>
      <c r="D282" s="4">
        <v>901298972</v>
      </c>
      <c r="E282" s="4" t="s">
        <v>49</v>
      </c>
      <c r="F282" s="4" t="s">
        <v>1099</v>
      </c>
      <c r="G282" s="4" t="s">
        <v>74</v>
      </c>
      <c r="H282" s="4" t="s">
        <v>10</v>
      </c>
      <c r="I282" s="4" t="s">
        <v>1100</v>
      </c>
      <c r="J282" s="4" t="s">
        <v>11</v>
      </c>
      <c r="K282" s="4" t="s">
        <v>11</v>
      </c>
      <c r="L282" s="4" t="s">
        <v>12</v>
      </c>
      <c r="M282" s="4">
        <v>25820716</v>
      </c>
      <c r="N282" s="4">
        <v>123859421</v>
      </c>
      <c r="O282" s="4">
        <v>97578</v>
      </c>
      <c r="P282" s="4">
        <v>100911673</v>
      </c>
      <c r="Q282" s="4">
        <v>22947748</v>
      </c>
      <c r="R282" s="4">
        <v>11655127</v>
      </c>
      <c r="S282" s="4">
        <v>11638148</v>
      </c>
      <c r="T282" s="18">
        <f t="shared" si="20"/>
        <v>264.61616347947285</v>
      </c>
      <c r="U282" s="18">
        <f t="shared" si="21"/>
        <v>0.81472747236562648</v>
      </c>
      <c r="V282" s="18">
        <f>R282/S282</f>
        <v>1.001458909097908</v>
      </c>
      <c r="W282" s="18">
        <f t="shared" si="22"/>
        <v>0.50789850925676894</v>
      </c>
      <c r="X282" s="20">
        <f t="shared" si="23"/>
        <v>9.4099640591731815E-2</v>
      </c>
    </row>
    <row r="283" spans="1:24" s="3" customFormat="1" ht="11.25" customHeight="1" x14ac:dyDescent="0.2">
      <c r="A283" s="2">
        <v>707</v>
      </c>
      <c r="B283" s="4" t="s">
        <v>24</v>
      </c>
      <c r="C283" s="4" t="s">
        <v>9</v>
      </c>
      <c r="D283" s="4">
        <v>830116807</v>
      </c>
      <c r="E283" s="4" t="s">
        <v>49</v>
      </c>
      <c r="F283" s="4" t="s">
        <v>290</v>
      </c>
      <c r="G283" s="4" t="s">
        <v>74</v>
      </c>
      <c r="H283" s="4" t="s">
        <v>10</v>
      </c>
      <c r="I283" s="4" t="s">
        <v>291</v>
      </c>
      <c r="J283" s="4" t="s">
        <v>11</v>
      </c>
      <c r="K283" s="4" t="s">
        <v>11</v>
      </c>
      <c r="L283" s="4" t="s">
        <v>12</v>
      </c>
      <c r="M283" s="4">
        <v>116337420</v>
      </c>
      <c r="N283" s="4">
        <v>153515880</v>
      </c>
      <c r="O283" s="4">
        <v>17936791</v>
      </c>
      <c r="P283" s="4">
        <v>85868592</v>
      </c>
      <c r="Q283" s="4">
        <v>67647288</v>
      </c>
      <c r="R283" s="4">
        <v>14450891</v>
      </c>
      <c r="S283" s="4">
        <v>4514201</v>
      </c>
      <c r="T283" s="18">
        <f t="shared" si="20"/>
        <v>6.4859661909424045</v>
      </c>
      <c r="U283" s="18">
        <f t="shared" si="21"/>
        <v>0.55934664218450891</v>
      </c>
      <c r="V283" s="18">
        <f>R283/S283</f>
        <v>3.2012068137860941</v>
      </c>
      <c r="W283" s="18">
        <f t="shared" si="22"/>
        <v>0.21362114324523993</v>
      </c>
      <c r="X283" s="20">
        <f t="shared" si="23"/>
        <v>9.4132874071399003E-2</v>
      </c>
    </row>
    <row r="284" spans="1:24" s="3" customFormat="1" ht="11.25" customHeight="1" x14ac:dyDescent="0.2">
      <c r="A284" s="2">
        <v>29803</v>
      </c>
      <c r="B284" s="4" t="s">
        <v>19</v>
      </c>
      <c r="C284" s="4" t="s">
        <v>9</v>
      </c>
      <c r="D284" s="4">
        <v>900384485</v>
      </c>
      <c r="E284" s="4" t="s">
        <v>49</v>
      </c>
      <c r="F284" s="4" t="s">
        <v>941</v>
      </c>
      <c r="G284" s="4" t="s">
        <v>78</v>
      </c>
      <c r="H284" s="4" t="s">
        <v>10</v>
      </c>
      <c r="I284" s="4" t="s">
        <v>942</v>
      </c>
      <c r="J284" s="4" t="s">
        <v>368</v>
      </c>
      <c r="K284" s="4" t="s">
        <v>369</v>
      </c>
      <c r="L284" s="4" t="s">
        <v>12</v>
      </c>
      <c r="M284" s="4">
        <v>1697384</v>
      </c>
      <c r="N284" s="4">
        <v>7001609</v>
      </c>
      <c r="O284" s="4">
        <v>516186</v>
      </c>
      <c r="P284" s="4">
        <v>2756030</v>
      </c>
      <c r="Q284" s="4">
        <v>4245579</v>
      </c>
      <c r="R284" s="4">
        <v>659310</v>
      </c>
      <c r="S284" s="4"/>
      <c r="T284" s="18">
        <f t="shared" si="20"/>
        <v>3.2883185518398408</v>
      </c>
      <c r="U284" s="18">
        <f t="shared" si="21"/>
        <v>0.39362809319972025</v>
      </c>
      <c r="V284" s="18"/>
      <c r="W284" s="18">
        <f t="shared" si="22"/>
        <v>0.15529330628401922</v>
      </c>
      <c r="X284" s="20">
        <f t="shared" si="23"/>
        <v>9.4165498244760601E-2</v>
      </c>
    </row>
    <row r="285" spans="1:24" s="3" customFormat="1" ht="11.25" customHeight="1" x14ac:dyDescent="0.2">
      <c r="A285" s="2">
        <v>8465</v>
      </c>
      <c r="B285" s="4" t="s">
        <v>19</v>
      </c>
      <c r="C285" s="4" t="s">
        <v>9</v>
      </c>
      <c r="D285" s="4">
        <v>811046078</v>
      </c>
      <c r="E285" s="4" t="s">
        <v>49</v>
      </c>
      <c r="F285" s="4" t="s">
        <v>490</v>
      </c>
      <c r="G285" s="4" t="s">
        <v>74</v>
      </c>
      <c r="H285" s="4" t="s">
        <v>10</v>
      </c>
      <c r="I285" s="4" t="s">
        <v>491</v>
      </c>
      <c r="J285" s="4" t="s">
        <v>13</v>
      </c>
      <c r="K285" s="4" t="s">
        <v>103</v>
      </c>
      <c r="L285" s="4" t="s">
        <v>12</v>
      </c>
      <c r="M285" s="4">
        <v>13443147</v>
      </c>
      <c r="N285" s="4">
        <v>21765869</v>
      </c>
      <c r="O285" s="4">
        <v>8101016</v>
      </c>
      <c r="P285" s="4">
        <v>11993294</v>
      </c>
      <c r="Q285" s="4">
        <v>9772575</v>
      </c>
      <c r="R285" s="4">
        <v>2064208</v>
      </c>
      <c r="S285" s="4">
        <v>1258252</v>
      </c>
      <c r="T285" s="18">
        <f t="shared" si="20"/>
        <v>1.6594396307821142</v>
      </c>
      <c r="U285" s="18">
        <f t="shared" si="21"/>
        <v>0.55101379136298212</v>
      </c>
      <c r="V285" s="18">
        <f>R285/S285</f>
        <v>1.6405362359845246</v>
      </c>
      <c r="W285" s="18">
        <f t="shared" si="22"/>
        <v>0.21122457489453905</v>
      </c>
      <c r="X285" s="20">
        <f t="shared" si="23"/>
        <v>9.4836921052864925E-2</v>
      </c>
    </row>
    <row r="286" spans="1:24" s="3" customFormat="1" ht="11.25" customHeight="1" x14ac:dyDescent="0.2">
      <c r="A286" s="2">
        <v>511</v>
      </c>
      <c r="B286" s="4" t="s">
        <v>21</v>
      </c>
      <c r="C286" s="4" t="s">
        <v>9</v>
      </c>
      <c r="D286" s="4">
        <v>800200493</v>
      </c>
      <c r="E286" s="4" t="s">
        <v>49</v>
      </c>
      <c r="F286" s="4" t="s">
        <v>90</v>
      </c>
      <c r="G286" s="4" t="s">
        <v>78</v>
      </c>
      <c r="H286" s="4" t="s">
        <v>75</v>
      </c>
      <c r="I286" s="4" t="s">
        <v>91</v>
      </c>
      <c r="J286" s="4" t="s">
        <v>11</v>
      </c>
      <c r="K286" s="4" t="s">
        <v>11</v>
      </c>
      <c r="L286" s="4" t="s">
        <v>12</v>
      </c>
      <c r="M286" s="4">
        <v>25563848</v>
      </c>
      <c r="N286" s="4">
        <v>31259961</v>
      </c>
      <c r="O286" s="4">
        <v>11659552</v>
      </c>
      <c r="P286" s="4">
        <v>19012984</v>
      </c>
      <c r="Q286" s="4">
        <v>12246977</v>
      </c>
      <c r="R286" s="4">
        <v>2971082</v>
      </c>
      <c r="S286" s="4"/>
      <c r="T286" s="18">
        <f t="shared" si="20"/>
        <v>2.1925240352287978</v>
      </c>
      <c r="U286" s="18">
        <f t="shared" si="21"/>
        <v>0.60822161614341108</v>
      </c>
      <c r="V286" s="18"/>
      <c r="W286" s="18">
        <f t="shared" si="22"/>
        <v>0.2425971731636305</v>
      </c>
      <c r="X286" s="20">
        <f t="shared" si="23"/>
        <v>9.5044328430224215E-2</v>
      </c>
    </row>
    <row r="287" spans="1:24" s="3" customFormat="1" ht="11.25" customHeight="1" x14ac:dyDescent="0.2">
      <c r="A287" s="2">
        <v>35985</v>
      </c>
      <c r="B287" s="4" t="s">
        <v>19</v>
      </c>
      <c r="C287" s="4" t="s">
        <v>9</v>
      </c>
      <c r="D287" s="4">
        <v>900624066</v>
      </c>
      <c r="E287" s="4" t="s">
        <v>49</v>
      </c>
      <c r="F287" s="4" t="s">
        <v>1050</v>
      </c>
      <c r="G287" s="4" t="s">
        <v>74</v>
      </c>
      <c r="H287" s="4" t="s">
        <v>10</v>
      </c>
      <c r="I287" s="4" t="s">
        <v>1051</v>
      </c>
      <c r="J287" s="4" t="s">
        <v>11</v>
      </c>
      <c r="K287" s="4" t="s">
        <v>11</v>
      </c>
      <c r="L287" s="4" t="s">
        <v>12</v>
      </c>
      <c r="M287" s="4">
        <v>10803191</v>
      </c>
      <c r="N287" s="4">
        <v>11288957</v>
      </c>
      <c r="O287" s="4">
        <v>4336768</v>
      </c>
      <c r="P287" s="4">
        <v>5954977</v>
      </c>
      <c r="Q287" s="4">
        <v>5333980</v>
      </c>
      <c r="R287" s="4">
        <v>1073993</v>
      </c>
      <c r="S287" s="4"/>
      <c r="T287" s="18">
        <f t="shared" si="20"/>
        <v>2.4910696168206368</v>
      </c>
      <c r="U287" s="18">
        <f t="shared" si="21"/>
        <v>0.52750462243766183</v>
      </c>
      <c r="V287" s="18"/>
      <c r="W287" s="18">
        <f t="shared" si="22"/>
        <v>0.20134927390053955</v>
      </c>
      <c r="X287" s="20">
        <f t="shared" si="23"/>
        <v>9.5136601193538076E-2</v>
      </c>
    </row>
    <row r="288" spans="1:24" s="3" customFormat="1" ht="11.25" customHeight="1" x14ac:dyDescent="0.2">
      <c r="A288" s="2">
        <v>2437</v>
      </c>
      <c r="B288" s="4" t="s">
        <v>21</v>
      </c>
      <c r="C288" s="4" t="s">
        <v>9</v>
      </c>
      <c r="D288" s="4">
        <v>860534244</v>
      </c>
      <c r="E288" s="4" t="s">
        <v>49</v>
      </c>
      <c r="F288" s="4" t="s">
        <v>169</v>
      </c>
      <c r="G288" s="4" t="s">
        <v>74</v>
      </c>
      <c r="H288" s="4" t="s">
        <v>14</v>
      </c>
      <c r="I288" s="4" t="s">
        <v>170</v>
      </c>
      <c r="J288" s="4" t="s">
        <v>11</v>
      </c>
      <c r="K288" s="4" t="s">
        <v>11</v>
      </c>
      <c r="L288" s="4" t="s">
        <v>12</v>
      </c>
      <c r="M288" s="4">
        <v>46571313</v>
      </c>
      <c r="N288" s="4">
        <v>61486442</v>
      </c>
      <c r="O288" s="4">
        <v>18209849</v>
      </c>
      <c r="P288" s="4">
        <v>23259966</v>
      </c>
      <c r="Q288" s="4">
        <v>38226476</v>
      </c>
      <c r="R288" s="4">
        <v>5869748</v>
      </c>
      <c r="S288" s="4"/>
      <c r="T288" s="18">
        <f t="shared" si="20"/>
        <v>2.5574793618552247</v>
      </c>
      <c r="U288" s="18">
        <f t="shared" si="21"/>
        <v>0.37829422622958081</v>
      </c>
      <c r="V288" s="18"/>
      <c r="W288" s="18">
        <f t="shared" si="22"/>
        <v>0.15355189947407133</v>
      </c>
      <c r="X288" s="20">
        <f t="shared" si="23"/>
        <v>9.5464102476445128E-2</v>
      </c>
    </row>
    <row r="289" spans="1:24" s="3" customFormat="1" ht="11.25" customHeight="1" x14ac:dyDescent="0.2">
      <c r="A289" s="2">
        <v>16605</v>
      </c>
      <c r="B289" s="4" t="s">
        <v>19</v>
      </c>
      <c r="C289" s="4" t="s">
        <v>9</v>
      </c>
      <c r="D289" s="4">
        <v>860507111</v>
      </c>
      <c r="E289" s="4" t="s">
        <v>49</v>
      </c>
      <c r="F289" s="4" t="s">
        <v>682</v>
      </c>
      <c r="G289" s="4" t="s">
        <v>78</v>
      </c>
      <c r="H289" s="4" t="s">
        <v>683</v>
      </c>
      <c r="I289" s="4" t="s">
        <v>684</v>
      </c>
      <c r="J289" s="4" t="s">
        <v>23</v>
      </c>
      <c r="K289" s="4" t="s">
        <v>136</v>
      </c>
      <c r="L289" s="4" t="s">
        <v>12</v>
      </c>
      <c r="M289" s="4">
        <v>2201485</v>
      </c>
      <c r="N289" s="4">
        <v>5009495</v>
      </c>
      <c r="O289" s="4">
        <v>20892440</v>
      </c>
      <c r="P289" s="4">
        <v>2177963</v>
      </c>
      <c r="Q289" s="4">
        <v>2831532</v>
      </c>
      <c r="R289" s="4">
        <v>481657</v>
      </c>
      <c r="S289" s="4"/>
      <c r="T289" s="18">
        <f t="shared" si="20"/>
        <v>0.10537232606627087</v>
      </c>
      <c r="U289" s="18">
        <f t="shared" si="21"/>
        <v>0.43476697750970905</v>
      </c>
      <c r="V289" s="18"/>
      <c r="W289" s="18">
        <f t="shared" si="22"/>
        <v>0.17010473482199742</v>
      </c>
      <c r="X289" s="20">
        <f t="shared" si="23"/>
        <v>9.614881340334705E-2</v>
      </c>
    </row>
    <row r="290" spans="1:24" s="3" customFormat="1" ht="11.25" customHeight="1" x14ac:dyDescent="0.2">
      <c r="A290" s="2">
        <v>25053</v>
      </c>
      <c r="B290" s="4" t="s">
        <v>19</v>
      </c>
      <c r="C290" s="4" t="s">
        <v>9</v>
      </c>
      <c r="D290" s="4">
        <v>900194508</v>
      </c>
      <c r="E290" s="4" t="s">
        <v>49</v>
      </c>
      <c r="F290" s="4" t="s">
        <v>840</v>
      </c>
      <c r="G290" s="4" t="s">
        <v>78</v>
      </c>
      <c r="H290" s="4" t="s">
        <v>10</v>
      </c>
      <c r="I290" s="4" t="s">
        <v>841</v>
      </c>
      <c r="J290" s="4" t="s">
        <v>23</v>
      </c>
      <c r="K290" s="4" t="s">
        <v>136</v>
      </c>
      <c r="L290" s="4" t="s">
        <v>12</v>
      </c>
      <c r="M290" s="4">
        <v>1749128</v>
      </c>
      <c r="N290" s="4">
        <v>3638091</v>
      </c>
      <c r="O290" s="4">
        <v>1198575</v>
      </c>
      <c r="P290" s="4">
        <v>1805879</v>
      </c>
      <c r="Q290" s="4">
        <v>1832212</v>
      </c>
      <c r="R290" s="4">
        <v>349979</v>
      </c>
      <c r="S290" s="4">
        <v>187300</v>
      </c>
      <c r="T290" s="18">
        <f t="shared" si="20"/>
        <v>1.459339632480237</v>
      </c>
      <c r="U290" s="18">
        <f t="shared" si="21"/>
        <v>0.49638093164794395</v>
      </c>
      <c r="V290" s="18">
        <f t="shared" ref="V290:V308" si="24">R290/S290</f>
        <v>1.8685477843032567</v>
      </c>
      <c r="W290" s="18">
        <f t="shared" si="22"/>
        <v>0.19101446775809786</v>
      </c>
      <c r="X290" s="20">
        <f t="shared" si="23"/>
        <v>9.6198528294097099E-2</v>
      </c>
    </row>
    <row r="291" spans="1:24" s="3" customFormat="1" ht="11.25" customHeight="1" x14ac:dyDescent="0.2">
      <c r="A291" s="2">
        <v>415</v>
      </c>
      <c r="B291" s="4" t="s">
        <v>19</v>
      </c>
      <c r="C291" s="4" t="s">
        <v>9</v>
      </c>
      <c r="D291" s="4">
        <v>800019856</v>
      </c>
      <c r="E291" s="4" t="s">
        <v>49</v>
      </c>
      <c r="F291" s="4" t="s">
        <v>311</v>
      </c>
      <c r="G291" s="4" t="s">
        <v>74</v>
      </c>
      <c r="H291" s="4" t="s">
        <v>10</v>
      </c>
      <c r="I291" s="4" t="s">
        <v>312</v>
      </c>
      <c r="J291" s="4" t="s">
        <v>62</v>
      </c>
      <c r="K291" s="4" t="s">
        <v>63</v>
      </c>
      <c r="L291" s="4" t="s">
        <v>12</v>
      </c>
      <c r="M291" s="4">
        <v>34684345</v>
      </c>
      <c r="N291" s="4">
        <v>36941243</v>
      </c>
      <c r="O291" s="4">
        <v>5552446</v>
      </c>
      <c r="P291" s="4">
        <v>14405432</v>
      </c>
      <c r="Q291" s="4">
        <v>22535811</v>
      </c>
      <c r="R291" s="4">
        <v>3572577</v>
      </c>
      <c r="S291" s="4">
        <v>618910</v>
      </c>
      <c r="T291" s="18">
        <f t="shared" si="20"/>
        <v>6.2466784908849178</v>
      </c>
      <c r="U291" s="18">
        <f t="shared" si="21"/>
        <v>0.38995525949140369</v>
      </c>
      <c r="V291" s="18">
        <f t="shared" si="24"/>
        <v>5.7723691651451743</v>
      </c>
      <c r="W291" s="18">
        <f t="shared" si="22"/>
        <v>0.15852888542595606</v>
      </c>
      <c r="X291" s="20">
        <f t="shared" si="23"/>
        <v>9.670971277279436E-2</v>
      </c>
    </row>
    <row r="292" spans="1:24" s="3" customFormat="1" ht="11.25" customHeight="1" x14ac:dyDescent="0.2">
      <c r="A292" s="2">
        <v>3987</v>
      </c>
      <c r="B292" s="4" t="s">
        <v>19</v>
      </c>
      <c r="C292" s="4" t="s">
        <v>9</v>
      </c>
      <c r="D292" s="4">
        <v>800212989</v>
      </c>
      <c r="E292" s="4" t="s">
        <v>49</v>
      </c>
      <c r="F292" s="4" t="s">
        <v>394</v>
      </c>
      <c r="G292" s="4" t="s">
        <v>74</v>
      </c>
      <c r="H292" s="4" t="s">
        <v>10</v>
      </c>
      <c r="I292" s="4" t="s">
        <v>395</v>
      </c>
      <c r="J292" s="4" t="s">
        <v>11</v>
      </c>
      <c r="K292" s="4" t="s">
        <v>11</v>
      </c>
      <c r="L292" s="4" t="s">
        <v>12</v>
      </c>
      <c r="M292" s="4">
        <v>2107712</v>
      </c>
      <c r="N292" s="4">
        <v>4140362</v>
      </c>
      <c r="O292" s="4">
        <v>775580</v>
      </c>
      <c r="P292" s="4">
        <v>2255344</v>
      </c>
      <c r="Q292" s="4">
        <v>1885018</v>
      </c>
      <c r="R292" s="4">
        <v>401899</v>
      </c>
      <c r="S292" s="4">
        <v>237508</v>
      </c>
      <c r="T292" s="18">
        <f t="shared" si="20"/>
        <v>2.7175945743830425</v>
      </c>
      <c r="U292" s="18">
        <f t="shared" si="21"/>
        <v>0.54472145189237076</v>
      </c>
      <c r="V292" s="18">
        <f t="shared" si="24"/>
        <v>1.6921493170756354</v>
      </c>
      <c r="W292" s="18">
        <f t="shared" si="22"/>
        <v>0.21320698263889257</v>
      </c>
      <c r="X292" s="20">
        <f t="shared" si="23"/>
        <v>9.706856550224352E-2</v>
      </c>
    </row>
    <row r="293" spans="1:24" s="3" customFormat="1" ht="11.25" customHeight="1" x14ac:dyDescent="0.2">
      <c r="A293" s="2">
        <v>3719</v>
      </c>
      <c r="B293" s="4" t="s">
        <v>19</v>
      </c>
      <c r="C293" s="4" t="s">
        <v>9</v>
      </c>
      <c r="D293" s="4">
        <v>800200388</v>
      </c>
      <c r="E293" s="4" t="s">
        <v>49</v>
      </c>
      <c r="F293" s="4" t="s">
        <v>380</v>
      </c>
      <c r="G293" s="4" t="s">
        <v>74</v>
      </c>
      <c r="H293" s="4" t="s">
        <v>10</v>
      </c>
      <c r="I293" s="4" t="s">
        <v>381</v>
      </c>
      <c r="J293" s="4" t="s">
        <v>178</v>
      </c>
      <c r="K293" s="4" t="s">
        <v>179</v>
      </c>
      <c r="L293" s="4" t="s">
        <v>12</v>
      </c>
      <c r="M293" s="4">
        <v>2900131</v>
      </c>
      <c r="N293" s="4">
        <v>3827962</v>
      </c>
      <c r="O293" s="4">
        <v>770818</v>
      </c>
      <c r="P293" s="4">
        <v>779175</v>
      </c>
      <c r="Q293" s="4">
        <v>3048787</v>
      </c>
      <c r="R293" s="4">
        <v>371590</v>
      </c>
      <c r="S293" s="4">
        <v>28468</v>
      </c>
      <c r="T293" s="18">
        <f t="shared" si="20"/>
        <v>3.7624069495004009</v>
      </c>
      <c r="U293" s="18">
        <f t="shared" si="21"/>
        <v>0.20354825883851513</v>
      </c>
      <c r="V293" s="18">
        <f t="shared" si="24"/>
        <v>13.052901503442461</v>
      </c>
      <c r="W293" s="18">
        <f t="shared" si="22"/>
        <v>0.12188125966162937</v>
      </c>
      <c r="X293" s="20">
        <f t="shared" si="23"/>
        <v>9.7072541472459764E-2</v>
      </c>
    </row>
    <row r="294" spans="1:24" s="3" customFormat="1" ht="11.25" customHeight="1" x14ac:dyDescent="0.2">
      <c r="A294" s="2">
        <v>4603</v>
      </c>
      <c r="B294" s="4" t="s">
        <v>19</v>
      </c>
      <c r="C294" s="4" t="s">
        <v>9</v>
      </c>
      <c r="D294" s="4">
        <v>800243987</v>
      </c>
      <c r="E294" s="4" t="s">
        <v>49</v>
      </c>
      <c r="F294" s="4" t="s">
        <v>414</v>
      </c>
      <c r="G294" s="4" t="s">
        <v>74</v>
      </c>
      <c r="H294" s="4" t="s">
        <v>10</v>
      </c>
      <c r="I294" s="4" t="s">
        <v>415</v>
      </c>
      <c r="J294" s="4" t="s">
        <v>11</v>
      </c>
      <c r="K294" s="4" t="s">
        <v>11</v>
      </c>
      <c r="L294" s="4" t="s">
        <v>12</v>
      </c>
      <c r="M294" s="4">
        <v>872385</v>
      </c>
      <c r="N294" s="4">
        <v>939876</v>
      </c>
      <c r="O294" s="4">
        <v>75186</v>
      </c>
      <c r="P294" s="4">
        <v>78127</v>
      </c>
      <c r="Q294" s="4">
        <v>861749</v>
      </c>
      <c r="R294" s="4">
        <v>91237</v>
      </c>
      <c r="S294" s="4">
        <v>18107</v>
      </c>
      <c r="T294" s="18">
        <f t="shared" si="20"/>
        <v>11.603024499241879</v>
      </c>
      <c r="U294" s="18">
        <f t="shared" si="21"/>
        <v>8.3124795185747904E-2</v>
      </c>
      <c r="V294" s="18">
        <f t="shared" si="24"/>
        <v>5.0387695366432874</v>
      </c>
      <c r="W294" s="18">
        <f t="shared" si="22"/>
        <v>0.1058742162741123</v>
      </c>
      <c r="X294" s="20">
        <f t="shared" si="23"/>
        <v>9.7073443730875134E-2</v>
      </c>
    </row>
    <row r="295" spans="1:24" s="3" customFormat="1" ht="11.25" customHeight="1" x14ac:dyDescent="0.2">
      <c r="A295" s="2">
        <v>34035</v>
      </c>
      <c r="B295" s="4" t="s">
        <v>19</v>
      </c>
      <c r="C295" s="4" t="s">
        <v>9</v>
      </c>
      <c r="D295" s="4">
        <v>900533084</v>
      </c>
      <c r="E295" s="4" t="s">
        <v>49</v>
      </c>
      <c r="F295" s="4" t="s">
        <v>1021</v>
      </c>
      <c r="G295" s="4" t="s">
        <v>74</v>
      </c>
      <c r="H295" s="4" t="s">
        <v>10</v>
      </c>
      <c r="I295" s="4" t="s">
        <v>1022</v>
      </c>
      <c r="J295" s="4" t="s">
        <v>13</v>
      </c>
      <c r="K295" s="4" t="s">
        <v>22</v>
      </c>
      <c r="L295" s="4" t="s">
        <v>12</v>
      </c>
      <c r="M295" s="4">
        <v>25746896</v>
      </c>
      <c r="N295" s="4">
        <v>27195979</v>
      </c>
      <c r="O295" s="4">
        <v>774590</v>
      </c>
      <c r="P295" s="4">
        <v>16371960</v>
      </c>
      <c r="Q295" s="4">
        <v>10824019</v>
      </c>
      <c r="R295" s="4">
        <v>2645199</v>
      </c>
      <c r="S295" s="4">
        <v>1038095</v>
      </c>
      <c r="T295" s="18">
        <f t="shared" si="20"/>
        <v>33.239385997753651</v>
      </c>
      <c r="U295" s="18">
        <f t="shared" si="21"/>
        <v>0.60199928820359805</v>
      </c>
      <c r="V295" s="18">
        <f t="shared" si="24"/>
        <v>2.5481280614972617</v>
      </c>
      <c r="W295" s="18">
        <f t="shared" si="22"/>
        <v>0.24438233155355696</v>
      </c>
      <c r="X295" s="20">
        <f t="shared" si="23"/>
        <v>9.7264341908779972E-2</v>
      </c>
    </row>
    <row r="296" spans="1:24" s="3" customFormat="1" ht="11.25" customHeight="1" x14ac:dyDescent="0.2">
      <c r="A296" s="2">
        <v>25199</v>
      </c>
      <c r="B296" s="4" t="s">
        <v>19</v>
      </c>
      <c r="C296" s="4" t="s">
        <v>9</v>
      </c>
      <c r="D296" s="4">
        <v>900200526</v>
      </c>
      <c r="E296" s="4" t="s">
        <v>49</v>
      </c>
      <c r="F296" s="4" t="s">
        <v>844</v>
      </c>
      <c r="G296" s="4" t="s">
        <v>78</v>
      </c>
      <c r="H296" s="4" t="s">
        <v>10</v>
      </c>
      <c r="I296" s="4" t="s">
        <v>845</v>
      </c>
      <c r="J296" s="4" t="s">
        <v>11</v>
      </c>
      <c r="K296" s="4" t="s">
        <v>11</v>
      </c>
      <c r="L296" s="4" t="s">
        <v>12</v>
      </c>
      <c r="M296" s="4">
        <v>9285521</v>
      </c>
      <c r="N296" s="4">
        <v>12106187</v>
      </c>
      <c r="O296" s="4">
        <v>3170245</v>
      </c>
      <c r="P296" s="4">
        <v>8860656</v>
      </c>
      <c r="Q296" s="4">
        <v>3245531</v>
      </c>
      <c r="R296" s="4">
        <v>1178211</v>
      </c>
      <c r="S296" s="4">
        <v>920474</v>
      </c>
      <c r="T296" s="18">
        <f t="shared" si="20"/>
        <v>2.9289600646006853</v>
      </c>
      <c r="U296" s="18">
        <f t="shared" si="21"/>
        <v>0.7319113772156336</v>
      </c>
      <c r="V296" s="18">
        <f t="shared" si="24"/>
        <v>1.2800046497782664</v>
      </c>
      <c r="W296" s="18">
        <f t="shared" si="22"/>
        <v>0.36302564973189289</v>
      </c>
      <c r="X296" s="20">
        <f t="shared" si="23"/>
        <v>9.7323046472022945E-2</v>
      </c>
    </row>
    <row r="297" spans="1:24" s="3" customFormat="1" ht="11.25" customHeight="1" x14ac:dyDescent="0.2">
      <c r="A297" s="2">
        <v>10441</v>
      </c>
      <c r="B297" s="4" t="s">
        <v>19</v>
      </c>
      <c r="C297" s="4" t="s">
        <v>9</v>
      </c>
      <c r="D297" s="4">
        <v>830034462</v>
      </c>
      <c r="E297" s="4" t="s">
        <v>49</v>
      </c>
      <c r="F297" s="4" t="s">
        <v>530</v>
      </c>
      <c r="G297" s="4" t="s">
        <v>74</v>
      </c>
      <c r="H297" s="4" t="s">
        <v>10</v>
      </c>
      <c r="I297" s="4" t="s">
        <v>531</v>
      </c>
      <c r="J297" s="4" t="s">
        <v>11</v>
      </c>
      <c r="K297" s="4" t="s">
        <v>11</v>
      </c>
      <c r="L297" s="4" t="s">
        <v>12</v>
      </c>
      <c r="M297" s="4">
        <v>31894469</v>
      </c>
      <c r="N297" s="4">
        <v>35581570</v>
      </c>
      <c r="O297" s="4">
        <v>731046</v>
      </c>
      <c r="P297" s="4">
        <v>14780523</v>
      </c>
      <c r="Q297" s="4">
        <v>20801047</v>
      </c>
      <c r="R297" s="4">
        <v>3489045</v>
      </c>
      <c r="S297" s="4">
        <v>2191917</v>
      </c>
      <c r="T297" s="18">
        <f t="shared" si="20"/>
        <v>43.628539106978224</v>
      </c>
      <c r="U297" s="18">
        <f t="shared" si="21"/>
        <v>0.41539828062674017</v>
      </c>
      <c r="V297" s="18">
        <f t="shared" si="24"/>
        <v>1.5917778821004627</v>
      </c>
      <c r="W297" s="18">
        <f t="shared" si="22"/>
        <v>0.16773410492269933</v>
      </c>
      <c r="X297" s="20">
        <f t="shared" si="23"/>
        <v>9.8057646135344789E-2</v>
      </c>
    </row>
    <row r="298" spans="1:24" s="3" customFormat="1" ht="11.25" customHeight="1" x14ac:dyDescent="0.2">
      <c r="A298" s="2">
        <v>21733</v>
      </c>
      <c r="B298" s="4" t="s">
        <v>19</v>
      </c>
      <c r="C298" s="4" t="s">
        <v>9</v>
      </c>
      <c r="D298" s="4">
        <v>900062698</v>
      </c>
      <c r="E298" s="4" t="s">
        <v>49</v>
      </c>
      <c r="F298" s="4" t="s">
        <v>763</v>
      </c>
      <c r="G298" s="4" t="s">
        <v>78</v>
      </c>
      <c r="H298" s="4" t="s">
        <v>14</v>
      </c>
      <c r="I298" s="4" t="s">
        <v>764</v>
      </c>
      <c r="J298" s="4" t="s">
        <v>23</v>
      </c>
      <c r="K298" s="4" t="s">
        <v>194</v>
      </c>
      <c r="L298" s="4" t="s">
        <v>12</v>
      </c>
      <c r="M298" s="4">
        <v>5295664</v>
      </c>
      <c r="N298" s="4">
        <v>5568000</v>
      </c>
      <c r="O298" s="4">
        <v>3170245</v>
      </c>
      <c r="P298" s="4">
        <v>2349835</v>
      </c>
      <c r="Q298" s="4">
        <v>3218165</v>
      </c>
      <c r="R298" s="4">
        <v>547423</v>
      </c>
      <c r="S298" s="4">
        <v>68796</v>
      </c>
      <c r="T298" s="18">
        <f t="shared" si="20"/>
        <v>1.6704273644465963</v>
      </c>
      <c r="U298" s="18">
        <f t="shared" si="21"/>
        <v>0.42202496408045975</v>
      </c>
      <c r="V298" s="18">
        <f t="shared" si="24"/>
        <v>7.95719227862085</v>
      </c>
      <c r="W298" s="18">
        <f t="shared" si="22"/>
        <v>0.17010408105240099</v>
      </c>
      <c r="X298" s="20">
        <f t="shared" si="23"/>
        <v>9.8315912356321838E-2</v>
      </c>
    </row>
    <row r="299" spans="1:24" s="3" customFormat="1" ht="11.25" customHeight="1" x14ac:dyDescent="0.2">
      <c r="A299" s="2">
        <v>37505</v>
      </c>
      <c r="B299" s="4" t="s">
        <v>19</v>
      </c>
      <c r="C299" s="4" t="s">
        <v>9</v>
      </c>
      <c r="D299" s="4">
        <v>900739798</v>
      </c>
      <c r="E299" s="4" t="s">
        <v>49</v>
      </c>
      <c r="F299" s="4" t="s">
        <v>1068</v>
      </c>
      <c r="G299" s="4" t="s">
        <v>74</v>
      </c>
      <c r="H299" s="4" t="s">
        <v>10</v>
      </c>
      <c r="I299" s="4" t="s">
        <v>1069</v>
      </c>
      <c r="J299" s="4" t="s">
        <v>178</v>
      </c>
      <c r="K299" s="4" t="s">
        <v>179</v>
      </c>
      <c r="L299" s="4" t="s">
        <v>12</v>
      </c>
      <c r="M299" s="4">
        <v>2038998</v>
      </c>
      <c r="N299" s="4">
        <v>2314123</v>
      </c>
      <c r="O299" s="4">
        <v>731046</v>
      </c>
      <c r="P299" s="4">
        <v>1711583</v>
      </c>
      <c r="Q299" s="4">
        <v>602540</v>
      </c>
      <c r="R299" s="4">
        <v>228740</v>
      </c>
      <c r="S299" s="4">
        <v>151618</v>
      </c>
      <c r="T299" s="18">
        <f t="shared" si="20"/>
        <v>2.7891514350670135</v>
      </c>
      <c r="U299" s="18">
        <f t="shared" si="21"/>
        <v>0.73962490325708707</v>
      </c>
      <c r="V299" s="18">
        <f t="shared" si="24"/>
        <v>1.5086599216451873</v>
      </c>
      <c r="W299" s="18">
        <f t="shared" si="22"/>
        <v>0.37962624887974245</v>
      </c>
      <c r="X299" s="20">
        <f t="shared" si="23"/>
        <v>9.8845221278212089E-2</v>
      </c>
    </row>
    <row r="300" spans="1:24" s="3" customFormat="1" ht="11.25" customHeight="1" x14ac:dyDescent="0.2">
      <c r="A300" s="2">
        <v>6263</v>
      </c>
      <c r="B300" s="4" t="s">
        <v>19</v>
      </c>
      <c r="C300" s="4" t="s">
        <v>9</v>
      </c>
      <c r="D300" s="4">
        <v>805014567</v>
      </c>
      <c r="E300" s="4" t="s">
        <v>49</v>
      </c>
      <c r="F300" s="4" t="s">
        <v>451</v>
      </c>
      <c r="G300" s="4" t="s">
        <v>74</v>
      </c>
      <c r="H300" s="4" t="s">
        <v>10</v>
      </c>
      <c r="I300" s="4" t="s">
        <v>452</v>
      </c>
      <c r="J300" s="4" t="s">
        <v>178</v>
      </c>
      <c r="K300" s="4" t="s">
        <v>179</v>
      </c>
      <c r="L300" s="4" t="s">
        <v>12</v>
      </c>
      <c r="M300" s="4">
        <v>1298025</v>
      </c>
      <c r="N300" s="4">
        <v>2217007</v>
      </c>
      <c r="O300" s="4">
        <v>555760</v>
      </c>
      <c r="P300" s="4">
        <v>1220581</v>
      </c>
      <c r="Q300" s="4">
        <v>996426</v>
      </c>
      <c r="R300" s="4">
        <v>219384</v>
      </c>
      <c r="S300" s="4">
        <v>162651</v>
      </c>
      <c r="T300" s="18">
        <f t="shared" si="20"/>
        <v>2.3355855045343312</v>
      </c>
      <c r="U300" s="18">
        <f t="shared" si="21"/>
        <v>0.55055351652024553</v>
      </c>
      <c r="V300" s="18">
        <f t="shared" si="24"/>
        <v>1.348802036261689</v>
      </c>
      <c r="W300" s="18">
        <f t="shared" si="22"/>
        <v>0.22017089076358906</v>
      </c>
      <c r="X300" s="20">
        <f t="shared" si="23"/>
        <v>9.8955032618300257E-2</v>
      </c>
    </row>
    <row r="301" spans="1:24" s="3" customFormat="1" ht="11.25" customHeight="1" x14ac:dyDescent="0.2">
      <c r="A301" s="2">
        <v>20571</v>
      </c>
      <c r="B301" s="4" t="s">
        <v>19</v>
      </c>
      <c r="C301" s="4" t="s">
        <v>9</v>
      </c>
      <c r="D301" s="4">
        <v>900007095</v>
      </c>
      <c r="E301" s="4" t="s">
        <v>49</v>
      </c>
      <c r="F301" s="4" t="s">
        <v>744</v>
      </c>
      <c r="G301" s="4" t="s">
        <v>74</v>
      </c>
      <c r="H301" s="4" t="s">
        <v>10</v>
      </c>
      <c r="I301" s="4" t="s">
        <v>745</v>
      </c>
      <c r="J301" s="4" t="s">
        <v>746</v>
      </c>
      <c r="K301" s="4" t="s">
        <v>747</v>
      </c>
      <c r="L301" s="4" t="s">
        <v>12</v>
      </c>
      <c r="M301" s="4">
        <v>2736354</v>
      </c>
      <c r="N301" s="4">
        <v>3614868</v>
      </c>
      <c r="O301" s="4">
        <v>20892440</v>
      </c>
      <c r="P301" s="4">
        <v>1906628</v>
      </c>
      <c r="Q301" s="4">
        <v>1708240</v>
      </c>
      <c r="R301" s="4">
        <v>358767</v>
      </c>
      <c r="S301" s="4">
        <v>133332</v>
      </c>
      <c r="T301" s="18">
        <f t="shared" si="20"/>
        <v>0.13097340473396119</v>
      </c>
      <c r="U301" s="18">
        <f t="shared" si="21"/>
        <v>0.52744055937865508</v>
      </c>
      <c r="V301" s="18">
        <f t="shared" si="24"/>
        <v>2.6907794077940781</v>
      </c>
      <c r="W301" s="18">
        <f t="shared" si="22"/>
        <v>0.21002142556081113</v>
      </c>
      <c r="X301" s="20">
        <f t="shared" si="23"/>
        <v>9.9247607381514349E-2</v>
      </c>
    </row>
    <row r="302" spans="1:24" s="3" customFormat="1" ht="11.25" customHeight="1" x14ac:dyDescent="0.2">
      <c r="A302" s="2">
        <v>27427</v>
      </c>
      <c r="B302" s="4" t="s">
        <v>19</v>
      </c>
      <c r="C302" s="4" t="s">
        <v>9</v>
      </c>
      <c r="D302" s="4">
        <v>900298074</v>
      </c>
      <c r="E302" s="4" t="s">
        <v>49</v>
      </c>
      <c r="F302" s="4" t="s">
        <v>880</v>
      </c>
      <c r="G302" s="4" t="s">
        <v>74</v>
      </c>
      <c r="H302" s="4" t="s">
        <v>10</v>
      </c>
      <c r="I302" s="4" t="s">
        <v>881</v>
      </c>
      <c r="J302" s="4" t="s">
        <v>178</v>
      </c>
      <c r="K302" s="4" t="s">
        <v>179</v>
      </c>
      <c r="L302" s="4" t="s">
        <v>12</v>
      </c>
      <c r="M302" s="4">
        <v>77753137</v>
      </c>
      <c r="N302" s="4">
        <v>100717315</v>
      </c>
      <c r="O302" s="4">
        <v>516186</v>
      </c>
      <c r="P302" s="4">
        <v>71040988</v>
      </c>
      <c r="Q302" s="4">
        <v>29676327</v>
      </c>
      <c r="R302" s="4">
        <v>10009199</v>
      </c>
      <c r="S302" s="4">
        <v>14365778</v>
      </c>
      <c r="T302" s="18">
        <f t="shared" si="20"/>
        <v>150.63007714273536</v>
      </c>
      <c r="U302" s="18">
        <f t="shared" si="21"/>
        <v>0.70535029652051384</v>
      </c>
      <c r="V302" s="18">
        <f t="shared" si="24"/>
        <v>0.69673908367510617</v>
      </c>
      <c r="W302" s="18">
        <f t="shared" si="22"/>
        <v>0.3372789024733418</v>
      </c>
      <c r="X302" s="20">
        <f t="shared" si="23"/>
        <v>9.9379128603656677E-2</v>
      </c>
    </row>
    <row r="303" spans="1:24" s="3" customFormat="1" ht="11.25" customHeight="1" x14ac:dyDescent="0.2">
      <c r="A303" s="2">
        <v>3105</v>
      </c>
      <c r="B303" s="4" t="s">
        <v>19</v>
      </c>
      <c r="C303" s="4" t="s">
        <v>9</v>
      </c>
      <c r="D303" s="4">
        <v>800172301</v>
      </c>
      <c r="E303" s="4" t="s">
        <v>49</v>
      </c>
      <c r="F303" s="4" t="s">
        <v>364</v>
      </c>
      <c r="G303" s="4" t="s">
        <v>74</v>
      </c>
      <c r="H303" s="4" t="s">
        <v>10</v>
      </c>
      <c r="I303" s="4" t="s">
        <v>365</v>
      </c>
      <c r="J303" s="4" t="s">
        <v>13</v>
      </c>
      <c r="K303" s="4" t="s">
        <v>103</v>
      </c>
      <c r="L303" s="4" t="s">
        <v>12</v>
      </c>
      <c r="M303" s="4">
        <v>13407132</v>
      </c>
      <c r="N303" s="4">
        <v>21758114</v>
      </c>
      <c r="O303" s="4">
        <v>5482209</v>
      </c>
      <c r="P303" s="4">
        <v>8214703</v>
      </c>
      <c r="Q303" s="4">
        <v>13543411</v>
      </c>
      <c r="R303" s="4">
        <v>2166714</v>
      </c>
      <c r="S303" s="4">
        <v>919036</v>
      </c>
      <c r="T303" s="18">
        <f t="shared" si="20"/>
        <v>2.4455711192331413</v>
      </c>
      <c r="U303" s="18">
        <f t="shared" si="21"/>
        <v>0.37754664765521495</v>
      </c>
      <c r="V303" s="18">
        <f t="shared" si="24"/>
        <v>2.3575942618134653</v>
      </c>
      <c r="W303" s="18">
        <f t="shared" si="22"/>
        <v>0.15998288761966981</v>
      </c>
      <c r="X303" s="20">
        <f t="shared" si="23"/>
        <v>9.9581884716662489E-2</v>
      </c>
    </row>
    <row r="304" spans="1:24" s="3" customFormat="1" ht="11.25" customHeight="1" x14ac:dyDescent="0.2">
      <c r="A304" s="2">
        <v>11725</v>
      </c>
      <c r="B304" s="4" t="s">
        <v>19</v>
      </c>
      <c r="C304" s="4" t="s">
        <v>9</v>
      </c>
      <c r="D304" s="4">
        <v>830077515</v>
      </c>
      <c r="E304" s="4" t="s">
        <v>49</v>
      </c>
      <c r="F304" s="4" t="s">
        <v>572</v>
      </c>
      <c r="G304" s="4" t="s">
        <v>74</v>
      </c>
      <c r="H304" s="4" t="s">
        <v>10</v>
      </c>
      <c r="I304" s="4" t="s">
        <v>573</v>
      </c>
      <c r="J304" s="4" t="s">
        <v>11</v>
      </c>
      <c r="K304" s="4" t="s">
        <v>11</v>
      </c>
      <c r="L304" s="4" t="s">
        <v>12</v>
      </c>
      <c r="M304" s="4">
        <v>26578119</v>
      </c>
      <c r="N304" s="4">
        <v>28929343</v>
      </c>
      <c r="O304" s="4">
        <v>20892440</v>
      </c>
      <c r="P304" s="4">
        <v>15600725</v>
      </c>
      <c r="Q304" s="4">
        <v>13328618</v>
      </c>
      <c r="R304" s="4">
        <v>2886073</v>
      </c>
      <c r="S304" s="4">
        <v>1516381</v>
      </c>
      <c r="T304" s="18">
        <f t="shared" si="20"/>
        <v>1.2721404967538497</v>
      </c>
      <c r="U304" s="18">
        <f t="shared" si="21"/>
        <v>0.53926993779291843</v>
      </c>
      <c r="V304" s="18">
        <f t="shared" si="24"/>
        <v>1.903263757591265</v>
      </c>
      <c r="W304" s="18">
        <f t="shared" si="22"/>
        <v>0.21653205156003422</v>
      </c>
      <c r="X304" s="20">
        <f t="shared" si="23"/>
        <v>9.9762825585081552E-2</v>
      </c>
    </row>
    <row r="305" spans="1:24" s="3" customFormat="1" ht="11.25" customHeight="1" x14ac:dyDescent="0.2">
      <c r="A305" s="2">
        <v>21031</v>
      </c>
      <c r="B305" s="4" t="s">
        <v>19</v>
      </c>
      <c r="C305" s="4" t="s">
        <v>9</v>
      </c>
      <c r="D305" s="4">
        <v>900027619</v>
      </c>
      <c r="E305" s="4" t="s">
        <v>49</v>
      </c>
      <c r="F305" s="4" t="s">
        <v>755</v>
      </c>
      <c r="G305" s="4" t="s">
        <v>74</v>
      </c>
      <c r="H305" s="4" t="s">
        <v>10</v>
      </c>
      <c r="I305" s="4" t="s">
        <v>756</v>
      </c>
      <c r="J305" s="4" t="s">
        <v>11</v>
      </c>
      <c r="K305" s="4" t="s">
        <v>11</v>
      </c>
      <c r="L305" s="4" t="s">
        <v>12</v>
      </c>
      <c r="M305" s="4">
        <v>3451533</v>
      </c>
      <c r="N305" s="4">
        <v>9860837</v>
      </c>
      <c r="O305" s="4">
        <v>97578</v>
      </c>
      <c r="P305" s="4">
        <v>1249677</v>
      </c>
      <c r="Q305" s="4">
        <v>8611160</v>
      </c>
      <c r="R305" s="4">
        <v>987827</v>
      </c>
      <c r="S305" s="4">
        <v>247230</v>
      </c>
      <c r="T305" s="18">
        <f t="shared" si="20"/>
        <v>35.372040828875363</v>
      </c>
      <c r="U305" s="18">
        <f t="shared" si="21"/>
        <v>0.1267313312247226</v>
      </c>
      <c r="V305" s="18">
        <f t="shared" si="24"/>
        <v>3.9955790154916473</v>
      </c>
      <c r="W305" s="18">
        <f t="shared" si="22"/>
        <v>0.11471474226468908</v>
      </c>
      <c r="X305" s="20">
        <f t="shared" si="23"/>
        <v>0.10017679026638408</v>
      </c>
    </row>
    <row r="306" spans="1:24" s="3" customFormat="1" ht="11.25" customHeight="1" x14ac:dyDescent="0.2">
      <c r="A306" s="2">
        <v>11153</v>
      </c>
      <c r="B306" s="4" t="s">
        <v>19</v>
      </c>
      <c r="C306" s="4" t="s">
        <v>9</v>
      </c>
      <c r="D306" s="4">
        <v>830058620</v>
      </c>
      <c r="E306" s="4" t="s">
        <v>49</v>
      </c>
      <c r="F306" s="4" t="s">
        <v>554</v>
      </c>
      <c r="G306" s="4" t="s">
        <v>78</v>
      </c>
      <c r="H306" s="4" t="s">
        <v>105</v>
      </c>
      <c r="I306" s="4" t="s">
        <v>555</v>
      </c>
      <c r="J306" s="4" t="s">
        <v>11</v>
      </c>
      <c r="K306" s="4" t="s">
        <v>11</v>
      </c>
      <c r="L306" s="4" t="s">
        <v>12</v>
      </c>
      <c r="M306" s="4">
        <v>7383919</v>
      </c>
      <c r="N306" s="4">
        <v>8024661</v>
      </c>
      <c r="O306" s="4">
        <v>1198575</v>
      </c>
      <c r="P306" s="4">
        <v>4272424</v>
      </c>
      <c r="Q306" s="4">
        <v>3752237</v>
      </c>
      <c r="R306" s="4">
        <v>804595</v>
      </c>
      <c r="S306" s="4">
        <v>804679</v>
      </c>
      <c r="T306" s="18">
        <f t="shared" si="20"/>
        <v>6.1605815238929562</v>
      </c>
      <c r="U306" s="18">
        <f t="shared" si="21"/>
        <v>0.53241177415469643</v>
      </c>
      <c r="V306" s="18">
        <f t="shared" si="24"/>
        <v>0.99989561054780851</v>
      </c>
      <c r="W306" s="18">
        <f t="shared" si="22"/>
        <v>0.21443075157566008</v>
      </c>
      <c r="X306" s="20">
        <f t="shared" si="23"/>
        <v>0.10026529469593794</v>
      </c>
    </row>
    <row r="307" spans="1:24" s="3" customFormat="1" ht="11.25" customHeight="1" x14ac:dyDescent="0.2">
      <c r="A307" s="2">
        <v>19561</v>
      </c>
      <c r="B307" s="4" t="s">
        <v>19</v>
      </c>
      <c r="C307" s="4" t="s">
        <v>9</v>
      </c>
      <c r="D307" s="4">
        <v>890924197</v>
      </c>
      <c r="E307" s="4" t="s">
        <v>49</v>
      </c>
      <c r="F307" s="4" t="s">
        <v>734</v>
      </c>
      <c r="G307" s="4" t="s">
        <v>74</v>
      </c>
      <c r="H307" s="4" t="s">
        <v>10</v>
      </c>
      <c r="I307" s="4" t="s">
        <v>735</v>
      </c>
      <c r="J307" s="4" t="s">
        <v>13</v>
      </c>
      <c r="K307" s="4" t="s">
        <v>103</v>
      </c>
      <c r="L307" s="4" t="s">
        <v>12</v>
      </c>
      <c r="M307" s="4">
        <v>10998938</v>
      </c>
      <c r="N307" s="4">
        <v>15981412</v>
      </c>
      <c r="O307" s="4">
        <v>1484025</v>
      </c>
      <c r="P307" s="4">
        <v>3765402</v>
      </c>
      <c r="Q307" s="4">
        <v>12216010</v>
      </c>
      <c r="R307" s="4">
        <v>1609218</v>
      </c>
      <c r="S307" s="4">
        <v>322943</v>
      </c>
      <c r="T307" s="18">
        <f t="shared" si="20"/>
        <v>7.4115584306194302</v>
      </c>
      <c r="U307" s="18">
        <f t="shared" si="21"/>
        <v>0.2356113464817752</v>
      </c>
      <c r="V307" s="18">
        <f t="shared" si="24"/>
        <v>4.9829784203404319</v>
      </c>
      <c r="W307" s="18">
        <f t="shared" si="22"/>
        <v>0.13173024580038817</v>
      </c>
      <c r="X307" s="20">
        <f t="shared" si="23"/>
        <v>0.10069310521498351</v>
      </c>
    </row>
    <row r="308" spans="1:24" s="3" customFormat="1" ht="11.25" customHeight="1" x14ac:dyDescent="0.2">
      <c r="A308" s="2">
        <v>2963</v>
      </c>
      <c r="B308" s="4" t="s">
        <v>19</v>
      </c>
      <c r="C308" s="4" t="s">
        <v>9</v>
      </c>
      <c r="D308" s="4">
        <v>800164421</v>
      </c>
      <c r="E308" s="4" t="s">
        <v>49</v>
      </c>
      <c r="F308" s="4" t="s">
        <v>358</v>
      </c>
      <c r="G308" s="4" t="s">
        <v>74</v>
      </c>
      <c r="H308" s="4" t="s">
        <v>10</v>
      </c>
      <c r="I308" s="4" t="s">
        <v>359</v>
      </c>
      <c r="J308" s="4" t="s">
        <v>178</v>
      </c>
      <c r="K308" s="4" t="s">
        <v>179</v>
      </c>
      <c r="L308" s="4" t="s">
        <v>12</v>
      </c>
      <c r="M308" s="4">
        <v>4587205</v>
      </c>
      <c r="N308" s="4">
        <v>5172625</v>
      </c>
      <c r="O308" s="4">
        <v>1350514</v>
      </c>
      <c r="P308" s="4">
        <v>3795493</v>
      </c>
      <c r="Q308" s="4">
        <v>1377132</v>
      </c>
      <c r="R308" s="4">
        <v>523022</v>
      </c>
      <c r="S308" s="4">
        <v>125878</v>
      </c>
      <c r="T308" s="18">
        <f t="shared" si="20"/>
        <v>3.3966363917737987</v>
      </c>
      <c r="U308" s="18">
        <f t="shared" si="21"/>
        <v>0.73376535124815734</v>
      </c>
      <c r="V308" s="18">
        <f t="shared" si="24"/>
        <v>4.1549913408220656</v>
      </c>
      <c r="W308" s="18">
        <f t="shared" si="22"/>
        <v>0.3797907535370611</v>
      </c>
      <c r="X308" s="20">
        <f t="shared" si="23"/>
        <v>0.10111345786713709</v>
      </c>
    </row>
    <row r="309" spans="1:24" s="3" customFormat="1" ht="11.25" customHeight="1" x14ac:dyDescent="0.2">
      <c r="A309" s="2">
        <v>2223</v>
      </c>
      <c r="B309" s="4" t="s">
        <v>21</v>
      </c>
      <c r="C309" s="4" t="s">
        <v>9</v>
      </c>
      <c r="D309" s="4">
        <v>860064038</v>
      </c>
      <c r="E309" s="4" t="s">
        <v>49</v>
      </c>
      <c r="F309" s="4" t="s">
        <v>151</v>
      </c>
      <c r="G309" s="4" t="s">
        <v>74</v>
      </c>
      <c r="H309" s="4" t="s">
        <v>10</v>
      </c>
      <c r="I309" s="4" t="s">
        <v>152</v>
      </c>
      <c r="J309" s="4" t="s">
        <v>23</v>
      </c>
      <c r="K309" s="4" t="s">
        <v>136</v>
      </c>
      <c r="L309" s="4" t="s">
        <v>12</v>
      </c>
      <c r="M309" s="4">
        <v>118725068</v>
      </c>
      <c r="N309" s="4">
        <v>171113998</v>
      </c>
      <c r="O309" s="4">
        <v>102809501</v>
      </c>
      <c r="P309" s="4">
        <v>120630911</v>
      </c>
      <c r="Q309" s="4">
        <v>50483087</v>
      </c>
      <c r="R309" s="4">
        <v>17314995</v>
      </c>
      <c r="S309" s="4">
        <v>0</v>
      </c>
      <c r="T309" s="18">
        <f t="shared" si="20"/>
        <v>1.1548063831182296</v>
      </c>
      <c r="U309" s="18">
        <f t="shared" si="21"/>
        <v>0.70497394958885828</v>
      </c>
      <c r="V309" s="18"/>
      <c r="W309" s="18">
        <f t="shared" si="22"/>
        <v>0.34298605788508929</v>
      </c>
      <c r="X309" s="20">
        <f t="shared" si="23"/>
        <v>0.10118982200392512</v>
      </c>
    </row>
    <row r="310" spans="1:24" s="3" customFormat="1" ht="11.25" customHeight="1" x14ac:dyDescent="0.2">
      <c r="A310" s="2"/>
      <c r="B310" s="4"/>
      <c r="C310" s="4"/>
      <c r="D310" s="33"/>
      <c r="E310" s="33"/>
      <c r="F310" s="33" t="s">
        <v>1137</v>
      </c>
      <c r="G310" s="32" t="s">
        <v>1133</v>
      </c>
      <c r="H310" s="4"/>
      <c r="I310" s="4"/>
      <c r="J310" s="4"/>
      <c r="K310" s="4"/>
      <c r="L310" s="4"/>
      <c r="M310" s="4">
        <v>16881955955</v>
      </c>
      <c r="N310" s="4">
        <v>30585810220</v>
      </c>
      <c r="O310" s="4">
        <v>5055316658</v>
      </c>
      <c r="P310" s="4">
        <v>16364220709</v>
      </c>
      <c r="Q310" s="4">
        <v>14221589511</v>
      </c>
      <c r="R310" s="4">
        <v>3121069800</v>
      </c>
      <c r="S310" s="4">
        <v>1538145989</v>
      </c>
      <c r="T310" s="18">
        <f t="shared" si="20"/>
        <v>3.339445794811772</v>
      </c>
      <c r="U310" s="18">
        <f t="shared" si="21"/>
        <v>0.53502655614790506</v>
      </c>
      <c r="V310" s="18">
        <f>R310/S310</f>
        <v>2.0291115552881371</v>
      </c>
      <c r="W310" s="18">
        <f t="shared" si="22"/>
        <v>0.21945998354023227</v>
      </c>
      <c r="X310" s="20">
        <f t="shared" si="23"/>
        <v>0.10204306433442586</v>
      </c>
    </row>
    <row r="311" spans="1:24" s="3" customFormat="1" ht="11.25" customHeight="1" x14ac:dyDescent="0.2">
      <c r="A311" s="2">
        <v>22027</v>
      </c>
      <c r="B311" s="4" t="s">
        <v>19</v>
      </c>
      <c r="C311" s="4" t="s">
        <v>9</v>
      </c>
      <c r="D311" s="4">
        <v>900075189</v>
      </c>
      <c r="E311" s="4" t="s">
        <v>49</v>
      </c>
      <c r="F311" s="4" t="s">
        <v>771</v>
      </c>
      <c r="G311" s="4" t="s">
        <v>74</v>
      </c>
      <c r="H311" s="4" t="s">
        <v>10</v>
      </c>
      <c r="I311" s="4" t="s">
        <v>772</v>
      </c>
      <c r="J311" s="4" t="s">
        <v>13</v>
      </c>
      <c r="K311" s="4" t="s">
        <v>325</v>
      </c>
      <c r="L311" s="4" t="s">
        <v>12</v>
      </c>
      <c r="M311" s="4">
        <v>12086813</v>
      </c>
      <c r="N311" s="4">
        <v>16712792</v>
      </c>
      <c r="O311" s="4">
        <v>516186</v>
      </c>
      <c r="P311" s="4">
        <v>6438141</v>
      </c>
      <c r="Q311" s="4">
        <v>10274651</v>
      </c>
      <c r="R311" s="4">
        <v>1711813</v>
      </c>
      <c r="S311" s="4">
        <v>540384</v>
      </c>
      <c r="T311" s="18">
        <f t="shared" si="20"/>
        <v>23.415615688918336</v>
      </c>
      <c r="U311" s="18">
        <f t="shared" si="21"/>
        <v>0.38522234944346823</v>
      </c>
      <c r="V311" s="18">
        <f>R311/S311</f>
        <v>3.1677714366080418</v>
      </c>
      <c r="W311" s="18">
        <f t="shared" si="22"/>
        <v>0.16660546426345771</v>
      </c>
      <c r="X311" s="20">
        <f t="shared" si="23"/>
        <v>0.10242531588976875</v>
      </c>
    </row>
    <row r="312" spans="1:24" s="3" customFormat="1" ht="11.25" customHeight="1" x14ac:dyDescent="0.2">
      <c r="A312" s="2">
        <v>34507</v>
      </c>
      <c r="B312" s="4" t="s">
        <v>19</v>
      </c>
      <c r="C312" s="4" t="s">
        <v>9</v>
      </c>
      <c r="D312" s="4">
        <v>900553715</v>
      </c>
      <c r="E312" s="4" t="s">
        <v>49</v>
      </c>
      <c r="F312" s="4" t="s">
        <v>1034</v>
      </c>
      <c r="G312" s="4" t="s">
        <v>74</v>
      </c>
      <c r="H312" s="4" t="s">
        <v>10</v>
      </c>
      <c r="I312" s="4" t="s">
        <v>1035</v>
      </c>
      <c r="J312" s="4" t="s">
        <v>11</v>
      </c>
      <c r="K312" s="4" t="s">
        <v>11</v>
      </c>
      <c r="L312" s="4" t="s">
        <v>12</v>
      </c>
      <c r="M312" s="4">
        <v>19776574</v>
      </c>
      <c r="N312" s="4">
        <v>23428985</v>
      </c>
      <c r="O312" s="4">
        <v>2057884</v>
      </c>
      <c r="P312" s="4">
        <v>15847841</v>
      </c>
      <c r="Q312" s="4">
        <v>7581144</v>
      </c>
      <c r="R312" s="4">
        <v>2405219</v>
      </c>
      <c r="S312" s="4">
        <v>1140323</v>
      </c>
      <c r="T312" s="18">
        <f t="shared" si="20"/>
        <v>9.610150037611449</v>
      </c>
      <c r="U312" s="18">
        <f t="shared" si="21"/>
        <v>0.67642029733682441</v>
      </c>
      <c r="V312" s="18">
        <f>R312/S312</f>
        <v>2.1092436090476121</v>
      </c>
      <c r="W312" s="18">
        <f t="shared" si="22"/>
        <v>0.3172633312333864</v>
      </c>
      <c r="X312" s="20">
        <f t="shared" si="23"/>
        <v>0.10265997438642775</v>
      </c>
    </row>
    <row r="313" spans="1:24" s="3" customFormat="1" ht="11.25" customHeight="1" x14ac:dyDescent="0.2">
      <c r="A313" s="2">
        <v>2057</v>
      </c>
      <c r="B313" s="4" t="s">
        <v>19</v>
      </c>
      <c r="C313" s="4" t="s">
        <v>9</v>
      </c>
      <c r="D313" s="4">
        <v>800115389</v>
      </c>
      <c r="E313" s="4" t="s">
        <v>49</v>
      </c>
      <c r="F313" s="4" t="s">
        <v>346</v>
      </c>
      <c r="G313" s="4" t="s">
        <v>74</v>
      </c>
      <c r="H313" s="4" t="s">
        <v>14</v>
      </c>
      <c r="I313" s="4" t="s">
        <v>347</v>
      </c>
      <c r="J313" s="4" t="s">
        <v>11</v>
      </c>
      <c r="K313" s="4" t="s">
        <v>11</v>
      </c>
      <c r="L313" s="4" t="s">
        <v>12</v>
      </c>
      <c r="M313" s="4">
        <v>3562512</v>
      </c>
      <c r="N313" s="4">
        <v>4549967</v>
      </c>
      <c r="O313" s="4">
        <v>1001177</v>
      </c>
      <c r="P313" s="4">
        <v>1391732</v>
      </c>
      <c r="Q313" s="4">
        <v>3158235</v>
      </c>
      <c r="R313" s="4">
        <v>467296</v>
      </c>
      <c r="S313" s="4"/>
      <c r="T313" s="18">
        <f t="shared" si="20"/>
        <v>3.5583238528252248</v>
      </c>
      <c r="U313" s="18">
        <f t="shared" si="21"/>
        <v>0.30587738328651615</v>
      </c>
      <c r="V313" s="18"/>
      <c r="W313" s="18">
        <f t="shared" si="22"/>
        <v>0.14796112385557122</v>
      </c>
      <c r="X313" s="20">
        <f t="shared" si="23"/>
        <v>0.10270316246249699</v>
      </c>
    </row>
    <row r="314" spans="1:24" s="3" customFormat="1" ht="11.25" customHeight="1" x14ac:dyDescent="0.2">
      <c r="A314" s="2">
        <v>26275</v>
      </c>
      <c r="B314" s="4" t="s">
        <v>19</v>
      </c>
      <c r="C314" s="4" t="s">
        <v>9</v>
      </c>
      <c r="D314" s="4">
        <v>900246871</v>
      </c>
      <c r="E314" s="4" t="s">
        <v>49</v>
      </c>
      <c r="F314" s="4" t="s">
        <v>858</v>
      </c>
      <c r="G314" s="4" t="s">
        <v>74</v>
      </c>
      <c r="H314" s="4" t="s">
        <v>10</v>
      </c>
      <c r="I314" s="4" t="s">
        <v>859</v>
      </c>
      <c r="J314" s="4" t="s">
        <v>23</v>
      </c>
      <c r="K314" s="4" t="s">
        <v>136</v>
      </c>
      <c r="L314" s="4" t="s">
        <v>12</v>
      </c>
      <c r="M314" s="4">
        <v>3078199</v>
      </c>
      <c r="N314" s="4">
        <v>9870220</v>
      </c>
      <c r="O314" s="4">
        <v>20892440</v>
      </c>
      <c r="P314" s="4">
        <v>5605056</v>
      </c>
      <c r="Q314" s="4">
        <v>4265164</v>
      </c>
      <c r="R314" s="4">
        <v>1028117</v>
      </c>
      <c r="S314" s="4"/>
      <c r="T314" s="18">
        <f t="shared" si="20"/>
        <v>0.14733554338315677</v>
      </c>
      <c r="U314" s="18">
        <f t="shared" si="21"/>
        <v>0.56787548808435884</v>
      </c>
      <c r="V314" s="18"/>
      <c r="W314" s="18">
        <f t="shared" si="22"/>
        <v>0.24104981660728639</v>
      </c>
      <c r="X314" s="20">
        <f t="shared" si="23"/>
        <v>0.10416353434877845</v>
      </c>
    </row>
    <row r="315" spans="1:24" s="3" customFormat="1" ht="11.25" customHeight="1" x14ac:dyDescent="0.2">
      <c r="A315" s="2">
        <v>11481</v>
      </c>
      <c r="B315" s="4" t="s">
        <v>19</v>
      </c>
      <c r="C315" s="4" t="s">
        <v>9</v>
      </c>
      <c r="D315" s="4">
        <v>830068550</v>
      </c>
      <c r="E315" s="4" t="s">
        <v>49</v>
      </c>
      <c r="F315" s="4" t="s">
        <v>564</v>
      </c>
      <c r="G315" s="4" t="s">
        <v>74</v>
      </c>
      <c r="H315" s="4" t="s">
        <v>10</v>
      </c>
      <c r="I315" s="4" t="s">
        <v>565</v>
      </c>
      <c r="J315" s="4" t="s">
        <v>11</v>
      </c>
      <c r="K315" s="4" t="s">
        <v>11</v>
      </c>
      <c r="L315" s="4" t="s">
        <v>12</v>
      </c>
      <c r="M315" s="4">
        <v>17879753</v>
      </c>
      <c r="N315" s="4">
        <v>20156531</v>
      </c>
      <c r="O315" s="4">
        <v>4336768</v>
      </c>
      <c r="P315" s="4">
        <v>11795627</v>
      </c>
      <c r="Q315" s="4">
        <v>8360904</v>
      </c>
      <c r="R315" s="4">
        <v>2101716</v>
      </c>
      <c r="S315" s="4">
        <v>1357617</v>
      </c>
      <c r="T315" s="18">
        <f t="shared" si="20"/>
        <v>4.1228290284377671</v>
      </c>
      <c r="U315" s="18">
        <f t="shared" si="21"/>
        <v>0.58520124320995515</v>
      </c>
      <c r="V315" s="18">
        <f>R315/S315</f>
        <v>1.548091987651893</v>
      </c>
      <c r="W315" s="18">
        <f t="shared" si="22"/>
        <v>0.25137425331040758</v>
      </c>
      <c r="X315" s="20">
        <f t="shared" si="23"/>
        <v>0.10426972776218289</v>
      </c>
    </row>
    <row r="316" spans="1:24" s="3" customFormat="1" ht="11.25" customHeight="1" x14ac:dyDescent="0.2">
      <c r="A316" s="2">
        <v>32449</v>
      </c>
      <c r="B316" s="4" t="s">
        <v>19</v>
      </c>
      <c r="C316" s="4" t="s">
        <v>9</v>
      </c>
      <c r="D316" s="4">
        <v>900467933</v>
      </c>
      <c r="E316" s="4" t="s">
        <v>49</v>
      </c>
      <c r="F316" s="4" t="s">
        <v>990</v>
      </c>
      <c r="G316" s="4" t="s">
        <v>74</v>
      </c>
      <c r="H316" s="4" t="s">
        <v>10</v>
      </c>
      <c r="I316" s="4" t="s">
        <v>991</v>
      </c>
      <c r="J316" s="4" t="s">
        <v>26</v>
      </c>
      <c r="K316" s="4" t="s">
        <v>27</v>
      </c>
      <c r="L316" s="4" t="s">
        <v>12</v>
      </c>
      <c r="M316" s="4">
        <v>17726140</v>
      </c>
      <c r="N316" s="4">
        <v>21133480</v>
      </c>
      <c r="O316" s="4">
        <v>4336768</v>
      </c>
      <c r="P316" s="4">
        <v>10308807</v>
      </c>
      <c r="Q316" s="4">
        <v>10824673</v>
      </c>
      <c r="R316" s="4">
        <v>2218688</v>
      </c>
      <c r="S316" s="4"/>
      <c r="T316" s="18">
        <f t="shared" si="20"/>
        <v>4.0874079498834153</v>
      </c>
      <c r="U316" s="18">
        <f t="shared" si="21"/>
        <v>0.48779505315735977</v>
      </c>
      <c r="V316" s="18"/>
      <c r="W316" s="18">
        <f t="shared" si="22"/>
        <v>0.20496582206224612</v>
      </c>
      <c r="X316" s="20">
        <f t="shared" si="23"/>
        <v>0.10498450799395083</v>
      </c>
    </row>
    <row r="317" spans="1:24" s="3" customFormat="1" ht="11.25" customHeight="1" x14ac:dyDescent="0.2">
      <c r="A317" s="2">
        <v>33047</v>
      </c>
      <c r="B317" s="4" t="s">
        <v>19</v>
      </c>
      <c r="C317" s="4" t="s">
        <v>9</v>
      </c>
      <c r="D317" s="4">
        <v>900488465</v>
      </c>
      <c r="E317" s="4" t="s">
        <v>49</v>
      </c>
      <c r="F317" s="4" t="s">
        <v>998</v>
      </c>
      <c r="G317" s="4" t="s">
        <v>74</v>
      </c>
      <c r="H317" s="4" t="s">
        <v>10</v>
      </c>
      <c r="I317" s="4" t="s">
        <v>999</v>
      </c>
      <c r="J317" s="4" t="s">
        <v>178</v>
      </c>
      <c r="K317" s="4" t="s">
        <v>182</v>
      </c>
      <c r="L317" s="4" t="s">
        <v>12</v>
      </c>
      <c r="M317" s="4">
        <v>2446243</v>
      </c>
      <c r="N317" s="4">
        <v>4233225</v>
      </c>
      <c r="O317" s="4">
        <v>516186</v>
      </c>
      <c r="P317" s="4">
        <v>2306434</v>
      </c>
      <c r="Q317" s="4">
        <v>1926791</v>
      </c>
      <c r="R317" s="4">
        <v>448007</v>
      </c>
      <c r="S317" s="4"/>
      <c r="T317" s="18">
        <f t="shared" si="20"/>
        <v>4.739072737346615</v>
      </c>
      <c r="U317" s="18">
        <f t="shared" si="21"/>
        <v>0.54484087191207653</v>
      </c>
      <c r="V317" s="18"/>
      <c r="W317" s="18">
        <f t="shared" si="22"/>
        <v>0.23251457994146746</v>
      </c>
      <c r="X317" s="20">
        <f t="shared" si="23"/>
        <v>0.10583113347388812</v>
      </c>
    </row>
    <row r="318" spans="1:24" s="3" customFormat="1" ht="11.25" customHeight="1" x14ac:dyDescent="0.2">
      <c r="A318" s="2">
        <v>2847</v>
      </c>
      <c r="B318" s="4" t="s">
        <v>21</v>
      </c>
      <c r="C318" s="4" t="s">
        <v>9</v>
      </c>
      <c r="D318" s="4">
        <v>890923691</v>
      </c>
      <c r="E318" s="4" t="s">
        <v>49</v>
      </c>
      <c r="F318" s="4" t="s">
        <v>186</v>
      </c>
      <c r="G318" s="4" t="s">
        <v>74</v>
      </c>
      <c r="H318" s="4" t="s">
        <v>75</v>
      </c>
      <c r="I318" s="4" t="s">
        <v>187</v>
      </c>
      <c r="J318" s="4" t="s">
        <v>11</v>
      </c>
      <c r="K318" s="4" t="s">
        <v>11</v>
      </c>
      <c r="L318" s="4" t="s">
        <v>12</v>
      </c>
      <c r="M318" s="4">
        <v>82504569</v>
      </c>
      <c r="N318" s="4">
        <v>121421779</v>
      </c>
      <c r="O318" s="4">
        <v>46758090</v>
      </c>
      <c r="P318" s="4">
        <v>93361568</v>
      </c>
      <c r="Q318" s="4">
        <v>28060211</v>
      </c>
      <c r="R318" s="4">
        <v>12968034</v>
      </c>
      <c r="S318" s="4">
        <v>225740</v>
      </c>
      <c r="T318" s="18">
        <f t="shared" si="20"/>
        <v>1.7644982718498552</v>
      </c>
      <c r="U318" s="18">
        <f t="shared" si="21"/>
        <v>0.76890298238835719</v>
      </c>
      <c r="V318" s="18">
        <f t="shared" ref="V318:V324" si="25">R318/S318</f>
        <v>57.446770621068488</v>
      </c>
      <c r="W318" s="18">
        <f t="shared" si="22"/>
        <v>0.4621502667959268</v>
      </c>
      <c r="X318" s="20">
        <f t="shared" si="23"/>
        <v>0.10680154834496372</v>
      </c>
    </row>
    <row r="319" spans="1:24" s="3" customFormat="1" ht="11.25" customHeight="1" x14ac:dyDescent="0.2">
      <c r="A319" s="2">
        <v>5759</v>
      </c>
      <c r="B319" s="4" t="s">
        <v>21</v>
      </c>
      <c r="C319" s="4" t="s">
        <v>9</v>
      </c>
      <c r="D319" s="4">
        <v>901308114</v>
      </c>
      <c r="E319" s="4" t="s">
        <v>49</v>
      </c>
      <c r="F319" s="4" t="s">
        <v>270</v>
      </c>
      <c r="G319" s="4" t="s">
        <v>78</v>
      </c>
      <c r="H319" s="4" t="s">
        <v>10</v>
      </c>
      <c r="I319" s="4" t="s">
        <v>271</v>
      </c>
      <c r="J319" s="4" t="s">
        <v>11</v>
      </c>
      <c r="K319" s="4" t="s">
        <v>11</v>
      </c>
      <c r="L319" s="4" t="s">
        <v>12</v>
      </c>
      <c r="M319" s="4">
        <v>43063626</v>
      </c>
      <c r="N319" s="4">
        <v>63290267</v>
      </c>
      <c r="O319" s="4">
        <v>42410617</v>
      </c>
      <c r="P319" s="4">
        <v>44156200</v>
      </c>
      <c r="Q319" s="4">
        <v>19134067</v>
      </c>
      <c r="R319" s="4">
        <v>6820555</v>
      </c>
      <c r="S319" s="4">
        <v>9465956</v>
      </c>
      <c r="T319" s="18">
        <f t="shared" si="20"/>
        <v>1.015397300161891</v>
      </c>
      <c r="U319" s="18">
        <f t="shared" si="21"/>
        <v>0.69767757497373173</v>
      </c>
      <c r="V319" s="18">
        <f t="shared" si="25"/>
        <v>0.72053525285771458</v>
      </c>
      <c r="W319" s="18">
        <f t="shared" si="22"/>
        <v>0.35646133150887366</v>
      </c>
      <c r="X319" s="20">
        <f t="shared" si="23"/>
        <v>0.10776625416985522</v>
      </c>
    </row>
    <row r="320" spans="1:24" s="3" customFormat="1" ht="11.25" customHeight="1" x14ac:dyDescent="0.2">
      <c r="A320" s="2">
        <v>1753</v>
      </c>
      <c r="B320" s="4" t="s">
        <v>21</v>
      </c>
      <c r="C320" s="4" t="s">
        <v>9</v>
      </c>
      <c r="D320" s="4">
        <v>830128434</v>
      </c>
      <c r="E320" s="4" t="s">
        <v>49</v>
      </c>
      <c r="F320" s="4" t="s">
        <v>134</v>
      </c>
      <c r="G320" s="4" t="s">
        <v>74</v>
      </c>
      <c r="H320" s="4" t="s">
        <v>10</v>
      </c>
      <c r="I320" s="4" t="s">
        <v>135</v>
      </c>
      <c r="J320" s="4" t="s">
        <v>23</v>
      </c>
      <c r="K320" s="4" t="s">
        <v>136</v>
      </c>
      <c r="L320" s="4" t="s">
        <v>12</v>
      </c>
      <c r="M320" s="4">
        <v>346936867</v>
      </c>
      <c r="N320" s="4">
        <v>452705626</v>
      </c>
      <c r="O320" s="4">
        <v>274129003</v>
      </c>
      <c r="P320" s="4">
        <v>274214684</v>
      </c>
      <c r="Q320" s="4">
        <v>178490942</v>
      </c>
      <c r="R320" s="4">
        <v>48876966</v>
      </c>
      <c r="S320" s="4">
        <v>69777122</v>
      </c>
      <c r="T320" s="18">
        <f t="shared" si="20"/>
        <v>1.2655970845959703</v>
      </c>
      <c r="U320" s="18">
        <f t="shared" si="21"/>
        <v>0.60572404726421492</v>
      </c>
      <c r="V320" s="18">
        <f t="shared" si="25"/>
        <v>0.70047265635289457</v>
      </c>
      <c r="W320" s="18">
        <f t="shared" si="22"/>
        <v>0.27383443357030407</v>
      </c>
      <c r="X320" s="20">
        <f t="shared" si="23"/>
        <v>0.10796633218779569</v>
      </c>
    </row>
    <row r="321" spans="1:24" s="3" customFormat="1" ht="11.25" customHeight="1" x14ac:dyDescent="0.2">
      <c r="A321" s="2">
        <v>24271</v>
      </c>
      <c r="B321" s="4" t="s">
        <v>19</v>
      </c>
      <c r="C321" s="4" t="s">
        <v>9</v>
      </c>
      <c r="D321" s="4">
        <v>900163958</v>
      </c>
      <c r="E321" s="4" t="s">
        <v>49</v>
      </c>
      <c r="F321" s="4" t="s">
        <v>826</v>
      </c>
      <c r="G321" s="4" t="s">
        <v>74</v>
      </c>
      <c r="H321" s="4" t="s">
        <v>14</v>
      </c>
      <c r="I321" s="4" t="s">
        <v>827</v>
      </c>
      <c r="J321" s="4" t="s">
        <v>11</v>
      </c>
      <c r="K321" s="4" t="s">
        <v>11</v>
      </c>
      <c r="L321" s="4" t="s">
        <v>12</v>
      </c>
      <c r="M321" s="4">
        <v>3941124</v>
      </c>
      <c r="N321" s="4">
        <v>6923223</v>
      </c>
      <c r="O321" s="4">
        <v>80161</v>
      </c>
      <c r="P321" s="4">
        <v>3179734</v>
      </c>
      <c r="Q321" s="4">
        <v>3743489</v>
      </c>
      <c r="R321" s="4">
        <v>748342</v>
      </c>
      <c r="S321" s="4">
        <v>422140</v>
      </c>
      <c r="T321" s="18">
        <f t="shared" si="20"/>
        <v>49.165105225733214</v>
      </c>
      <c r="U321" s="18">
        <f t="shared" si="21"/>
        <v>0.45928522019296503</v>
      </c>
      <c r="V321" s="18">
        <f t="shared" si="25"/>
        <v>1.7727341640214147</v>
      </c>
      <c r="W321" s="18">
        <f t="shared" si="22"/>
        <v>0.19990495497649385</v>
      </c>
      <c r="X321" s="20">
        <f t="shared" si="23"/>
        <v>0.10809156371245011</v>
      </c>
    </row>
    <row r="322" spans="1:24" s="3" customFormat="1" ht="11.25" customHeight="1" x14ac:dyDescent="0.2">
      <c r="A322" s="2">
        <v>30805</v>
      </c>
      <c r="B322" s="4" t="s">
        <v>19</v>
      </c>
      <c r="C322" s="4" t="s">
        <v>9</v>
      </c>
      <c r="D322" s="4">
        <v>900410611</v>
      </c>
      <c r="E322" s="4" t="s">
        <v>49</v>
      </c>
      <c r="F322" s="4" t="s">
        <v>955</v>
      </c>
      <c r="G322" s="4" t="s">
        <v>74</v>
      </c>
      <c r="H322" s="4" t="s">
        <v>10</v>
      </c>
      <c r="I322" s="4" t="s">
        <v>956</v>
      </c>
      <c r="J322" s="4" t="s">
        <v>11</v>
      </c>
      <c r="K322" s="4" t="s">
        <v>11</v>
      </c>
      <c r="L322" s="4" t="s">
        <v>12</v>
      </c>
      <c r="M322" s="4">
        <v>9248010</v>
      </c>
      <c r="N322" s="4">
        <v>12631593</v>
      </c>
      <c r="O322" s="4">
        <v>699098</v>
      </c>
      <c r="P322" s="4">
        <v>7794177</v>
      </c>
      <c r="Q322" s="4">
        <v>4837416</v>
      </c>
      <c r="R322" s="4">
        <v>1365398</v>
      </c>
      <c r="S322" s="4">
        <v>281868</v>
      </c>
      <c r="T322" s="18">
        <f t="shared" si="20"/>
        <v>13.228488709737405</v>
      </c>
      <c r="U322" s="18">
        <f t="shared" si="21"/>
        <v>0.61703832604486231</v>
      </c>
      <c r="V322" s="18">
        <f t="shared" si="25"/>
        <v>4.8441043325244442</v>
      </c>
      <c r="W322" s="18">
        <f t="shared" si="22"/>
        <v>0.28225771775675279</v>
      </c>
      <c r="X322" s="20">
        <f t="shared" si="23"/>
        <v>0.10809388807888284</v>
      </c>
    </row>
    <row r="323" spans="1:24" s="3" customFormat="1" ht="11.25" customHeight="1" x14ac:dyDescent="0.2">
      <c r="A323" s="2">
        <v>11497</v>
      </c>
      <c r="B323" s="4" t="s">
        <v>19</v>
      </c>
      <c r="C323" s="4" t="s">
        <v>9</v>
      </c>
      <c r="D323" s="4">
        <v>830069247</v>
      </c>
      <c r="E323" s="4" t="s">
        <v>49</v>
      </c>
      <c r="F323" s="4" t="s">
        <v>566</v>
      </c>
      <c r="G323" s="4" t="s">
        <v>78</v>
      </c>
      <c r="H323" s="4" t="s">
        <v>10</v>
      </c>
      <c r="I323" s="4" t="s">
        <v>567</v>
      </c>
      <c r="J323" s="4" t="s">
        <v>11</v>
      </c>
      <c r="K323" s="4" t="s">
        <v>11</v>
      </c>
      <c r="L323" s="4" t="s">
        <v>12</v>
      </c>
      <c r="M323" s="4">
        <v>5127683</v>
      </c>
      <c r="N323" s="4">
        <v>9789721</v>
      </c>
      <c r="O323" s="4">
        <v>774590</v>
      </c>
      <c r="P323" s="4">
        <v>1267309</v>
      </c>
      <c r="Q323" s="4">
        <v>8522412</v>
      </c>
      <c r="R323" s="4">
        <v>1065640</v>
      </c>
      <c r="S323" s="4">
        <v>177816</v>
      </c>
      <c r="T323" s="18">
        <f t="shared" si="20"/>
        <v>6.6198672846279969</v>
      </c>
      <c r="U323" s="18">
        <f t="shared" si="21"/>
        <v>0.12945302527007665</v>
      </c>
      <c r="V323" s="18">
        <f t="shared" si="25"/>
        <v>5.9929365186484906</v>
      </c>
      <c r="W323" s="18">
        <f t="shared" si="22"/>
        <v>0.12503971880261128</v>
      </c>
      <c r="X323" s="20">
        <f t="shared" si="23"/>
        <v>0.10885294892469356</v>
      </c>
    </row>
    <row r="324" spans="1:24" s="3" customFormat="1" ht="11.25" customHeight="1" x14ac:dyDescent="0.2">
      <c r="A324" s="2">
        <v>2639</v>
      </c>
      <c r="B324" s="4" t="s">
        <v>21</v>
      </c>
      <c r="C324" s="4" t="s">
        <v>9</v>
      </c>
      <c r="D324" s="4">
        <v>890317417</v>
      </c>
      <c r="E324" s="4" t="s">
        <v>49</v>
      </c>
      <c r="F324" s="4" t="s">
        <v>180</v>
      </c>
      <c r="G324" s="4" t="s">
        <v>74</v>
      </c>
      <c r="H324" s="4" t="s">
        <v>10</v>
      </c>
      <c r="I324" s="4" t="s">
        <v>181</v>
      </c>
      <c r="J324" s="4" t="s">
        <v>178</v>
      </c>
      <c r="K324" s="4" t="s">
        <v>182</v>
      </c>
      <c r="L324" s="4" t="s">
        <v>12</v>
      </c>
      <c r="M324" s="4">
        <v>81184179</v>
      </c>
      <c r="N324" s="4">
        <v>92932033</v>
      </c>
      <c r="O324" s="4">
        <v>17067248</v>
      </c>
      <c r="P324" s="4">
        <v>19910664</v>
      </c>
      <c r="Q324" s="4">
        <v>73021369</v>
      </c>
      <c r="R324" s="4">
        <v>10164553</v>
      </c>
      <c r="S324" s="4">
        <v>2665023</v>
      </c>
      <c r="T324" s="18">
        <f t="shared" si="20"/>
        <v>4.7567234623883126</v>
      </c>
      <c r="U324" s="18">
        <f t="shared" si="21"/>
        <v>0.21424974099081637</v>
      </c>
      <c r="V324" s="18">
        <f t="shared" si="25"/>
        <v>3.8140582651631898</v>
      </c>
      <c r="W324" s="18">
        <f t="shared" si="22"/>
        <v>0.1391997046782292</v>
      </c>
      <c r="X324" s="20">
        <f t="shared" si="23"/>
        <v>0.10937620400492046</v>
      </c>
    </row>
    <row r="325" spans="1:24" s="3" customFormat="1" ht="11.25" customHeight="1" x14ac:dyDescent="0.2">
      <c r="A325" s="2">
        <v>17293</v>
      </c>
      <c r="B325" s="4" t="s">
        <v>19</v>
      </c>
      <c r="C325" s="4" t="s">
        <v>9</v>
      </c>
      <c r="D325" s="4">
        <v>860534810</v>
      </c>
      <c r="E325" s="4" t="s">
        <v>49</v>
      </c>
      <c r="F325" s="4" t="s">
        <v>695</v>
      </c>
      <c r="G325" s="4" t="s">
        <v>74</v>
      </c>
      <c r="H325" s="4" t="s">
        <v>10</v>
      </c>
      <c r="I325" s="4" t="s">
        <v>696</v>
      </c>
      <c r="J325" s="4" t="s">
        <v>11</v>
      </c>
      <c r="K325" s="4" t="s">
        <v>11</v>
      </c>
      <c r="L325" s="4" t="s">
        <v>12</v>
      </c>
      <c r="M325" s="4">
        <v>9511159</v>
      </c>
      <c r="N325" s="4">
        <v>14096242</v>
      </c>
      <c r="O325" s="4">
        <v>1198575</v>
      </c>
      <c r="P325" s="4">
        <v>8349070</v>
      </c>
      <c r="Q325" s="4">
        <v>5747172</v>
      </c>
      <c r="R325" s="4">
        <v>1570182</v>
      </c>
      <c r="S325" s="4"/>
      <c r="T325" s="18">
        <f t="shared" si="20"/>
        <v>7.9353891078989633</v>
      </c>
      <c r="U325" s="18">
        <f t="shared" si="21"/>
        <v>0.59229048422976849</v>
      </c>
      <c r="V325" s="18"/>
      <c r="W325" s="18">
        <f t="shared" si="22"/>
        <v>0.27320950199506816</v>
      </c>
      <c r="X325" s="20">
        <f t="shared" si="23"/>
        <v>0.11139011376223536</v>
      </c>
    </row>
    <row r="326" spans="1:24" s="3" customFormat="1" ht="11.25" customHeight="1" x14ac:dyDescent="0.2">
      <c r="A326" s="2">
        <v>5213</v>
      </c>
      <c r="B326" s="4" t="s">
        <v>21</v>
      </c>
      <c r="C326" s="4" t="s">
        <v>9</v>
      </c>
      <c r="D326" s="4">
        <v>900958202</v>
      </c>
      <c r="E326" s="4" t="s">
        <v>49</v>
      </c>
      <c r="F326" s="4" t="s">
        <v>256</v>
      </c>
      <c r="G326" s="4" t="s">
        <v>74</v>
      </c>
      <c r="H326" s="4" t="s">
        <v>10</v>
      </c>
      <c r="I326" s="4" t="s">
        <v>257</v>
      </c>
      <c r="J326" s="4" t="s">
        <v>11</v>
      </c>
      <c r="K326" s="4" t="s">
        <v>11</v>
      </c>
      <c r="L326" s="4" t="s">
        <v>12</v>
      </c>
      <c r="M326" s="4">
        <v>57746577</v>
      </c>
      <c r="N326" s="4">
        <v>60444676</v>
      </c>
      <c r="O326" s="4">
        <v>17754049</v>
      </c>
      <c r="P326" s="4">
        <v>36108183</v>
      </c>
      <c r="Q326" s="4">
        <v>24336493</v>
      </c>
      <c r="R326" s="4">
        <v>6815080</v>
      </c>
      <c r="S326" s="4">
        <v>1597888</v>
      </c>
      <c r="T326" s="18">
        <f t="shared" si="20"/>
        <v>3.2525863255193226</v>
      </c>
      <c r="U326" s="18">
        <f t="shared" si="21"/>
        <v>0.59737573909735242</v>
      </c>
      <c r="V326" s="18">
        <f>R326/S326</f>
        <v>4.2650548724316097</v>
      </c>
      <c r="W326" s="18">
        <f t="shared" si="22"/>
        <v>0.28003541841464175</v>
      </c>
      <c r="X326" s="20">
        <f t="shared" si="23"/>
        <v>0.1127490533657588</v>
      </c>
    </row>
    <row r="327" spans="1:24" s="3" customFormat="1" ht="11.25" customHeight="1" x14ac:dyDescent="0.2">
      <c r="A327" s="2">
        <v>13641</v>
      </c>
      <c r="B327" s="4" t="s">
        <v>19</v>
      </c>
      <c r="C327" s="4" t="s">
        <v>9</v>
      </c>
      <c r="D327" s="4">
        <v>830144577</v>
      </c>
      <c r="E327" s="4" t="s">
        <v>49</v>
      </c>
      <c r="F327" s="4" t="s">
        <v>618</v>
      </c>
      <c r="G327" s="4" t="s">
        <v>74</v>
      </c>
      <c r="H327" s="4" t="s">
        <v>10</v>
      </c>
      <c r="I327" s="4" t="s">
        <v>619</v>
      </c>
      <c r="J327" s="4" t="s">
        <v>11</v>
      </c>
      <c r="K327" s="4" t="s">
        <v>11</v>
      </c>
      <c r="L327" s="4" t="s">
        <v>12</v>
      </c>
      <c r="M327" s="4">
        <v>2655168</v>
      </c>
      <c r="N327" s="4">
        <v>3777606</v>
      </c>
      <c r="O327" s="4">
        <v>3170245</v>
      </c>
      <c r="P327" s="4">
        <v>2291784</v>
      </c>
      <c r="Q327" s="4">
        <v>1485822</v>
      </c>
      <c r="R327" s="4">
        <v>426758</v>
      </c>
      <c r="S327" s="4">
        <v>179221</v>
      </c>
      <c r="T327" s="18">
        <f t="shared" si="20"/>
        <v>0.83752769896332935</v>
      </c>
      <c r="U327" s="18">
        <f t="shared" si="21"/>
        <v>0.60667629181020999</v>
      </c>
      <c r="V327" s="18">
        <f>R327/S327</f>
        <v>2.3811830086875978</v>
      </c>
      <c r="W327" s="18">
        <f t="shared" si="22"/>
        <v>0.28722013807845087</v>
      </c>
      <c r="X327" s="20">
        <f t="shared" si="23"/>
        <v>0.11297048977579981</v>
      </c>
    </row>
    <row r="328" spans="1:24" s="3" customFormat="1" ht="11.25" customHeight="1" x14ac:dyDescent="0.2">
      <c r="A328" s="2">
        <v>3741</v>
      </c>
      <c r="B328" s="4" t="s">
        <v>19</v>
      </c>
      <c r="C328" s="4" t="s">
        <v>9</v>
      </c>
      <c r="D328" s="4">
        <v>800201735</v>
      </c>
      <c r="E328" s="4" t="s">
        <v>49</v>
      </c>
      <c r="F328" s="4" t="s">
        <v>382</v>
      </c>
      <c r="G328" s="4" t="s">
        <v>78</v>
      </c>
      <c r="H328" s="4" t="s">
        <v>10</v>
      </c>
      <c r="I328" s="4" t="s">
        <v>383</v>
      </c>
      <c r="J328" s="4" t="s">
        <v>384</v>
      </c>
      <c r="K328" s="4" t="s">
        <v>385</v>
      </c>
      <c r="L328" s="4" t="s">
        <v>12</v>
      </c>
      <c r="M328" s="4">
        <v>22358257</v>
      </c>
      <c r="N328" s="4">
        <v>25068346</v>
      </c>
      <c r="O328" s="4">
        <v>5275637</v>
      </c>
      <c r="P328" s="4">
        <v>13430399</v>
      </c>
      <c r="Q328" s="4">
        <v>11637947</v>
      </c>
      <c r="R328" s="4">
        <v>2835199</v>
      </c>
      <c r="S328" s="4"/>
      <c r="T328" s="18">
        <f t="shared" si="20"/>
        <v>4.2380203565939052</v>
      </c>
      <c r="U328" s="18">
        <f t="shared" si="21"/>
        <v>0.53575130166146578</v>
      </c>
      <c r="V328" s="18"/>
      <c r="W328" s="18">
        <f t="shared" si="22"/>
        <v>0.24361676505314897</v>
      </c>
      <c r="X328" s="20">
        <f t="shared" si="23"/>
        <v>0.11309876606936892</v>
      </c>
    </row>
    <row r="329" spans="1:24" s="3" customFormat="1" ht="11.25" customHeight="1" x14ac:dyDescent="0.2">
      <c r="A329" s="2">
        <v>24661</v>
      </c>
      <c r="B329" s="4" t="s">
        <v>19</v>
      </c>
      <c r="C329" s="4" t="s">
        <v>9</v>
      </c>
      <c r="D329" s="4">
        <v>900178947</v>
      </c>
      <c r="E329" s="4" t="s">
        <v>49</v>
      </c>
      <c r="F329" s="4" t="s">
        <v>832</v>
      </c>
      <c r="G329" s="4" t="s">
        <v>78</v>
      </c>
      <c r="H329" s="4" t="s">
        <v>14</v>
      </c>
      <c r="I329" s="4" t="s">
        <v>833</v>
      </c>
      <c r="J329" s="4" t="s">
        <v>11</v>
      </c>
      <c r="K329" s="4" t="s">
        <v>11</v>
      </c>
      <c r="L329" s="4" t="s">
        <v>12</v>
      </c>
      <c r="M329" s="4">
        <v>771884</v>
      </c>
      <c r="N329" s="4">
        <v>839074</v>
      </c>
      <c r="O329" s="4">
        <v>516186</v>
      </c>
      <c r="P329" s="4">
        <v>516493</v>
      </c>
      <c r="Q329" s="4">
        <v>322581</v>
      </c>
      <c r="R329" s="4">
        <v>95147</v>
      </c>
      <c r="S329" s="4">
        <v>17143</v>
      </c>
      <c r="T329" s="18">
        <f t="shared" si="20"/>
        <v>1.4953601996179671</v>
      </c>
      <c r="U329" s="18">
        <f t="shared" si="21"/>
        <v>0.61555119095574407</v>
      </c>
      <c r="V329" s="18">
        <f>R329/S329</f>
        <v>5.5501954150382078</v>
      </c>
      <c r="W329" s="18">
        <f t="shared" si="22"/>
        <v>0.29495537554908691</v>
      </c>
      <c r="X329" s="20">
        <f t="shared" si="23"/>
        <v>0.1133952428510477</v>
      </c>
    </row>
    <row r="330" spans="1:24" s="3" customFormat="1" ht="11.25" customHeight="1" x14ac:dyDescent="0.2">
      <c r="A330" s="2">
        <v>2333</v>
      </c>
      <c r="B330" s="4" t="s">
        <v>21</v>
      </c>
      <c r="C330" s="4" t="s">
        <v>9</v>
      </c>
      <c r="D330" s="4">
        <v>860503565</v>
      </c>
      <c r="E330" s="4" t="s">
        <v>49</v>
      </c>
      <c r="F330" s="4" t="s">
        <v>161</v>
      </c>
      <c r="G330" s="4" t="s">
        <v>74</v>
      </c>
      <c r="H330" s="4" t="s">
        <v>10</v>
      </c>
      <c r="I330" s="4" t="s">
        <v>162</v>
      </c>
      <c r="J330" s="4" t="s">
        <v>11</v>
      </c>
      <c r="K330" s="4" t="s">
        <v>11</v>
      </c>
      <c r="L330" s="4" t="s">
        <v>12</v>
      </c>
      <c r="M330" s="4">
        <v>28598812</v>
      </c>
      <c r="N330" s="4">
        <v>35845152</v>
      </c>
      <c r="O330" s="4">
        <v>10083659</v>
      </c>
      <c r="P330" s="4">
        <v>17452032</v>
      </c>
      <c r="Q330" s="4">
        <v>18393120</v>
      </c>
      <c r="R330" s="4">
        <v>4066019</v>
      </c>
      <c r="S330" s="4"/>
      <c r="T330" s="18">
        <f t="shared" si="20"/>
        <v>2.8361542174323824</v>
      </c>
      <c r="U330" s="18">
        <f t="shared" si="21"/>
        <v>0.48687286916791428</v>
      </c>
      <c r="V330" s="18"/>
      <c r="W330" s="18">
        <f t="shared" si="22"/>
        <v>0.22106195142531554</v>
      </c>
      <c r="X330" s="20">
        <f t="shared" si="23"/>
        <v>0.11343288487101408</v>
      </c>
    </row>
    <row r="331" spans="1:24" s="3" customFormat="1" ht="11.25" customHeight="1" x14ac:dyDescent="0.2">
      <c r="A331" s="2">
        <v>21253</v>
      </c>
      <c r="B331" s="4" t="s">
        <v>19</v>
      </c>
      <c r="C331" s="4" t="s">
        <v>9</v>
      </c>
      <c r="D331" s="4">
        <v>900039051</v>
      </c>
      <c r="E331" s="4" t="s">
        <v>49</v>
      </c>
      <c r="F331" s="4" t="s">
        <v>757</v>
      </c>
      <c r="G331" s="4" t="s">
        <v>74</v>
      </c>
      <c r="H331" s="4" t="s">
        <v>10</v>
      </c>
      <c r="I331" s="4" t="s">
        <v>758</v>
      </c>
      <c r="J331" s="4" t="s">
        <v>11</v>
      </c>
      <c r="K331" s="4" t="s">
        <v>11</v>
      </c>
      <c r="L331" s="4" t="s">
        <v>12</v>
      </c>
      <c r="M331" s="4">
        <v>3221550</v>
      </c>
      <c r="N331" s="4">
        <v>4120238</v>
      </c>
      <c r="O331" s="4">
        <v>731046</v>
      </c>
      <c r="P331" s="4">
        <v>2533731</v>
      </c>
      <c r="Q331" s="4">
        <v>1586507</v>
      </c>
      <c r="R331" s="4">
        <v>470640</v>
      </c>
      <c r="S331" s="4">
        <v>355205</v>
      </c>
      <c r="T331" s="18">
        <f t="shared" si="20"/>
        <v>4.4067678367708734</v>
      </c>
      <c r="U331" s="18">
        <f t="shared" si="21"/>
        <v>0.61494772874770831</v>
      </c>
      <c r="V331" s="18">
        <f>R331/S331</f>
        <v>1.3249813487985811</v>
      </c>
      <c r="W331" s="18">
        <f t="shared" si="22"/>
        <v>0.29665170087494097</v>
      </c>
      <c r="X331" s="20">
        <f t="shared" si="23"/>
        <v>0.11422641119275148</v>
      </c>
    </row>
    <row r="332" spans="1:24" s="3" customFormat="1" ht="11.25" customHeight="1" x14ac:dyDescent="0.2">
      <c r="A332" s="2">
        <v>10457</v>
      </c>
      <c r="B332" s="4" t="s">
        <v>19</v>
      </c>
      <c r="C332" s="4" t="s">
        <v>9</v>
      </c>
      <c r="D332" s="4">
        <v>830035136</v>
      </c>
      <c r="E332" s="4" t="s">
        <v>49</v>
      </c>
      <c r="F332" s="4" t="s">
        <v>532</v>
      </c>
      <c r="G332" s="4" t="s">
        <v>74</v>
      </c>
      <c r="H332" s="4" t="s">
        <v>10</v>
      </c>
      <c r="I332" s="4" t="s">
        <v>533</v>
      </c>
      <c r="J332" s="4" t="s">
        <v>11</v>
      </c>
      <c r="K332" s="4" t="s">
        <v>11</v>
      </c>
      <c r="L332" s="4" t="s">
        <v>12</v>
      </c>
      <c r="M332" s="4">
        <v>18144899</v>
      </c>
      <c r="N332" s="4">
        <v>23794752</v>
      </c>
      <c r="O332" s="4">
        <v>1198575</v>
      </c>
      <c r="P332" s="4">
        <v>14890926</v>
      </c>
      <c r="Q332" s="4">
        <v>8903826</v>
      </c>
      <c r="R332" s="4">
        <v>2733442</v>
      </c>
      <c r="S332" s="4">
        <v>1195257</v>
      </c>
      <c r="T332" s="18">
        <f t="shared" ref="T332:T395" si="26">M332/O332</f>
        <v>15.13872640427174</v>
      </c>
      <c r="U332" s="18">
        <f t="shared" ref="U332:U395" si="27">P332/N332</f>
        <v>0.62580715277049326</v>
      </c>
      <c r="V332" s="18">
        <f>R332/S332</f>
        <v>2.2869073345732343</v>
      </c>
      <c r="W332" s="18">
        <f t="shared" ref="W332:W395" si="28">R332/Q332</f>
        <v>0.30699634067422255</v>
      </c>
      <c r="X332" s="20">
        <f t="shared" ref="X332:X395" si="29">R332/N332</f>
        <v>0.11487583480592696</v>
      </c>
    </row>
    <row r="333" spans="1:24" s="3" customFormat="1" ht="11.25" customHeight="1" x14ac:dyDescent="0.2">
      <c r="A333" s="2">
        <v>24123</v>
      </c>
      <c r="B333" s="4" t="s">
        <v>19</v>
      </c>
      <c r="C333" s="4" t="s">
        <v>9</v>
      </c>
      <c r="D333" s="4">
        <v>900157534</v>
      </c>
      <c r="E333" s="4" t="s">
        <v>49</v>
      </c>
      <c r="F333" s="4" t="s">
        <v>822</v>
      </c>
      <c r="G333" s="4" t="s">
        <v>74</v>
      </c>
      <c r="H333" s="4" t="s">
        <v>10</v>
      </c>
      <c r="I333" s="4" t="s">
        <v>823</v>
      </c>
      <c r="J333" s="4" t="s">
        <v>23</v>
      </c>
      <c r="K333" s="4" t="s">
        <v>136</v>
      </c>
      <c r="L333" s="4" t="s">
        <v>12</v>
      </c>
      <c r="M333" s="4">
        <v>20748000</v>
      </c>
      <c r="N333" s="4">
        <v>27014990</v>
      </c>
      <c r="O333" s="4">
        <v>774590</v>
      </c>
      <c r="P333" s="4">
        <v>4861557</v>
      </c>
      <c r="Q333" s="4">
        <v>22153433</v>
      </c>
      <c r="R333" s="4">
        <v>3106573</v>
      </c>
      <c r="S333" s="4">
        <v>490</v>
      </c>
      <c r="T333" s="18">
        <f t="shared" si="26"/>
        <v>26.785783446726654</v>
      </c>
      <c r="U333" s="18">
        <f t="shared" si="27"/>
        <v>0.17995775678613984</v>
      </c>
      <c r="V333" s="18">
        <f>R333/S333</f>
        <v>6339.9448979591834</v>
      </c>
      <c r="W333" s="18">
        <f t="shared" si="28"/>
        <v>0.14022986866189091</v>
      </c>
      <c r="X333" s="20">
        <f t="shared" si="29"/>
        <v>0.11499441606308201</v>
      </c>
    </row>
    <row r="334" spans="1:24" s="3" customFormat="1" ht="11.25" customHeight="1" x14ac:dyDescent="0.2">
      <c r="A334" s="2">
        <v>16145</v>
      </c>
      <c r="B334" s="4" t="s">
        <v>19</v>
      </c>
      <c r="C334" s="4" t="s">
        <v>9</v>
      </c>
      <c r="D334" s="4">
        <v>860079475</v>
      </c>
      <c r="E334" s="4" t="s">
        <v>49</v>
      </c>
      <c r="F334" s="4" t="s">
        <v>670</v>
      </c>
      <c r="G334" s="4" t="s">
        <v>74</v>
      </c>
      <c r="H334" s="4" t="s">
        <v>14</v>
      </c>
      <c r="I334" s="4" t="s">
        <v>671</v>
      </c>
      <c r="J334" s="4" t="s">
        <v>11</v>
      </c>
      <c r="K334" s="4" t="s">
        <v>11</v>
      </c>
      <c r="L334" s="4" t="s">
        <v>12</v>
      </c>
      <c r="M334" s="4">
        <v>3180984</v>
      </c>
      <c r="N334" s="4">
        <v>8640625</v>
      </c>
      <c r="O334" s="4">
        <v>699098</v>
      </c>
      <c r="P334" s="4">
        <v>1758115</v>
      </c>
      <c r="Q334" s="4">
        <v>6882510</v>
      </c>
      <c r="R334" s="4">
        <v>998505</v>
      </c>
      <c r="S334" s="4"/>
      <c r="T334" s="18">
        <f t="shared" si="26"/>
        <v>4.5501260195280206</v>
      </c>
      <c r="U334" s="18">
        <f t="shared" si="27"/>
        <v>0.20347081374321882</v>
      </c>
      <c r="V334" s="18"/>
      <c r="W334" s="18">
        <f t="shared" si="28"/>
        <v>0.1450786123085909</v>
      </c>
      <c r="X334" s="20">
        <f t="shared" si="29"/>
        <v>0.11555934900542496</v>
      </c>
    </row>
    <row r="335" spans="1:24" s="3" customFormat="1" ht="11.25" customHeight="1" x14ac:dyDescent="0.2">
      <c r="A335" s="2">
        <v>10747</v>
      </c>
      <c r="B335" s="4" t="s">
        <v>19</v>
      </c>
      <c r="C335" s="4" t="s">
        <v>9</v>
      </c>
      <c r="D335" s="4">
        <v>830045893</v>
      </c>
      <c r="E335" s="4" t="s">
        <v>49</v>
      </c>
      <c r="F335" s="4" t="s">
        <v>538</v>
      </c>
      <c r="G335" s="4" t="s">
        <v>74</v>
      </c>
      <c r="H335" s="4" t="s">
        <v>75</v>
      </c>
      <c r="I335" s="4" t="s">
        <v>539</v>
      </c>
      <c r="J335" s="4" t="s">
        <v>11</v>
      </c>
      <c r="K335" s="4" t="s">
        <v>11</v>
      </c>
      <c r="L335" s="4" t="s">
        <v>12</v>
      </c>
      <c r="M335" s="4">
        <v>12221945</v>
      </c>
      <c r="N335" s="4">
        <v>12522717</v>
      </c>
      <c r="O335" s="4">
        <v>699098</v>
      </c>
      <c r="P335" s="4">
        <v>5936253</v>
      </c>
      <c r="Q335" s="4">
        <v>6586464</v>
      </c>
      <c r="R335" s="4">
        <v>1461698</v>
      </c>
      <c r="S335" s="4">
        <v>117861</v>
      </c>
      <c r="T335" s="18">
        <f t="shared" si="26"/>
        <v>17.482448812612823</v>
      </c>
      <c r="U335" s="18">
        <f t="shared" si="27"/>
        <v>0.47403874095374032</v>
      </c>
      <c r="V335" s="18">
        <f>R335/S335</f>
        <v>12.40188018089105</v>
      </c>
      <c r="W335" s="18">
        <f t="shared" si="28"/>
        <v>0.22192454099802261</v>
      </c>
      <c r="X335" s="20">
        <f t="shared" si="29"/>
        <v>0.11672371099658325</v>
      </c>
    </row>
    <row r="336" spans="1:24" s="3" customFormat="1" ht="11.25" customHeight="1" x14ac:dyDescent="0.2">
      <c r="A336" s="2">
        <v>725</v>
      </c>
      <c r="B336" s="4" t="s">
        <v>19</v>
      </c>
      <c r="C336" s="4" t="s">
        <v>9</v>
      </c>
      <c r="D336" s="4">
        <v>800036678</v>
      </c>
      <c r="E336" s="4" t="s">
        <v>49</v>
      </c>
      <c r="F336" s="4" t="s">
        <v>321</v>
      </c>
      <c r="G336" s="4" t="s">
        <v>74</v>
      </c>
      <c r="H336" s="4" t="s">
        <v>14</v>
      </c>
      <c r="I336" s="4" t="s">
        <v>322</v>
      </c>
      <c r="J336" s="4" t="s">
        <v>11</v>
      </c>
      <c r="K336" s="4" t="s">
        <v>11</v>
      </c>
      <c r="L336" s="4" t="s">
        <v>12</v>
      </c>
      <c r="M336" s="4">
        <v>11647310</v>
      </c>
      <c r="N336" s="4">
        <v>11680288</v>
      </c>
      <c r="O336" s="4">
        <v>1913922</v>
      </c>
      <c r="P336" s="4">
        <v>1913922</v>
      </c>
      <c r="Q336" s="4">
        <v>9766366</v>
      </c>
      <c r="R336" s="4">
        <v>1378723</v>
      </c>
      <c r="S336" s="4"/>
      <c r="T336" s="18">
        <f t="shared" si="26"/>
        <v>6.08557193030855</v>
      </c>
      <c r="U336" s="18">
        <f t="shared" si="27"/>
        <v>0.16385914456903802</v>
      </c>
      <c r="V336" s="18"/>
      <c r="W336" s="18">
        <f t="shared" si="28"/>
        <v>0.14117052340655675</v>
      </c>
      <c r="X336" s="20">
        <f t="shared" si="29"/>
        <v>0.118038442202795</v>
      </c>
    </row>
    <row r="337" spans="1:24" s="3" customFormat="1" ht="11.25" customHeight="1" x14ac:dyDescent="0.2">
      <c r="A337" s="2">
        <v>12417</v>
      </c>
      <c r="B337" s="4" t="s">
        <v>19</v>
      </c>
      <c r="C337" s="4" t="s">
        <v>9</v>
      </c>
      <c r="D337" s="4">
        <v>830101742</v>
      </c>
      <c r="E337" s="4" t="s">
        <v>49</v>
      </c>
      <c r="F337" s="4" t="s">
        <v>590</v>
      </c>
      <c r="G337" s="4" t="s">
        <v>74</v>
      </c>
      <c r="H337" s="4" t="s">
        <v>10</v>
      </c>
      <c r="I337" s="4" t="s">
        <v>591</v>
      </c>
      <c r="J337" s="4" t="s">
        <v>11</v>
      </c>
      <c r="K337" s="4" t="s">
        <v>11</v>
      </c>
      <c r="L337" s="4" t="s">
        <v>12</v>
      </c>
      <c r="M337" s="4">
        <v>4274540</v>
      </c>
      <c r="N337" s="4">
        <v>4304128</v>
      </c>
      <c r="O337" s="4">
        <v>699098</v>
      </c>
      <c r="P337" s="4">
        <v>731952</v>
      </c>
      <c r="Q337" s="4">
        <v>3572176</v>
      </c>
      <c r="R337" s="4">
        <v>511865</v>
      </c>
      <c r="S337" s="4"/>
      <c r="T337" s="18">
        <f t="shared" si="26"/>
        <v>6.1143645096967809</v>
      </c>
      <c r="U337" s="18">
        <f t="shared" si="27"/>
        <v>0.17005813953488372</v>
      </c>
      <c r="V337" s="18"/>
      <c r="W337" s="18">
        <f t="shared" si="28"/>
        <v>0.14329221180591326</v>
      </c>
      <c r="X337" s="20">
        <f t="shared" si="29"/>
        <v>0.11892420485636115</v>
      </c>
    </row>
    <row r="338" spans="1:24" s="3" customFormat="1" ht="11.25" customHeight="1" x14ac:dyDescent="0.2">
      <c r="A338" s="2">
        <v>4883</v>
      </c>
      <c r="B338" s="4" t="s">
        <v>21</v>
      </c>
      <c r="C338" s="4" t="s">
        <v>9</v>
      </c>
      <c r="D338" s="4">
        <v>900743695</v>
      </c>
      <c r="E338" s="4" t="s">
        <v>49</v>
      </c>
      <c r="F338" s="4" t="s">
        <v>242</v>
      </c>
      <c r="G338" s="4" t="s">
        <v>74</v>
      </c>
      <c r="H338" s="4" t="s">
        <v>10</v>
      </c>
      <c r="I338" s="4" t="s">
        <v>243</v>
      </c>
      <c r="J338" s="4" t="s">
        <v>11</v>
      </c>
      <c r="K338" s="4" t="s">
        <v>11</v>
      </c>
      <c r="L338" s="4" t="s">
        <v>12</v>
      </c>
      <c r="M338" s="4">
        <v>14254262</v>
      </c>
      <c r="N338" s="4">
        <v>18483140</v>
      </c>
      <c r="O338" s="4">
        <v>5334264</v>
      </c>
      <c r="P338" s="4">
        <v>13980852</v>
      </c>
      <c r="Q338" s="4">
        <v>4502288</v>
      </c>
      <c r="R338" s="4">
        <v>2226587</v>
      </c>
      <c r="S338" s="4">
        <v>320039</v>
      </c>
      <c r="T338" s="18">
        <f t="shared" si="26"/>
        <v>2.672207824734584</v>
      </c>
      <c r="U338" s="18">
        <f t="shared" si="27"/>
        <v>0.75641108599512852</v>
      </c>
      <c r="V338" s="18">
        <f t="shared" ref="V338:V345" si="30">R338/S338</f>
        <v>6.9572364618062172</v>
      </c>
      <c r="W338" s="18">
        <f t="shared" si="28"/>
        <v>0.49454566211668377</v>
      </c>
      <c r="X338" s="20">
        <f t="shared" si="29"/>
        <v>0.1204658407608231</v>
      </c>
    </row>
    <row r="339" spans="1:24" s="3" customFormat="1" ht="11.25" customHeight="1" x14ac:dyDescent="0.2">
      <c r="A339" s="2">
        <v>25171</v>
      </c>
      <c r="B339" s="4" t="s">
        <v>19</v>
      </c>
      <c r="C339" s="4" t="s">
        <v>9</v>
      </c>
      <c r="D339" s="4">
        <v>900199289</v>
      </c>
      <c r="E339" s="4" t="s">
        <v>49</v>
      </c>
      <c r="F339" s="4" t="s">
        <v>842</v>
      </c>
      <c r="G339" s="4" t="s">
        <v>74</v>
      </c>
      <c r="H339" s="4" t="s">
        <v>10</v>
      </c>
      <c r="I339" s="4" t="s">
        <v>843</v>
      </c>
      <c r="J339" s="4" t="s">
        <v>178</v>
      </c>
      <c r="K339" s="4" t="s">
        <v>182</v>
      </c>
      <c r="L339" s="4" t="s">
        <v>12</v>
      </c>
      <c r="M339" s="4">
        <v>13867818</v>
      </c>
      <c r="N339" s="4">
        <v>14383881</v>
      </c>
      <c r="O339" s="4">
        <v>1730981</v>
      </c>
      <c r="P339" s="4">
        <v>6744677</v>
      </c>
      <c r="Q339" s="4">
        <v>7639204</v>
      </c>
      <c r="R339" s="4">
        <v>1751682</v>
      </c>
      <c r="S339" s="4">
        <v>1384452</v>
      </c>
      <c r="T339" s="18">
        <f t="shared" si="26"/>
        <v>8.0115368106293481</v>
      </c>
      <c r="U339" s="18">
        <f t="shared" si="27"/>
        <v>0.46890522801182793</v>
      </c>
      <c r="V339" s="18">
        <f t="shared" si="30"/>
        <v>1.2652529665167156</v>
      </c>
      <c r="W339" s="18">
        <f t="shared" si="28"/>
        <v>0.22930163928074182</v>
      </c>
      <c r="X339" s="20">
        <f t="shared" si="29"/>
        <v>0.12178090183031964</v>
      </c>
    </row>
    <row r="340" spans="1:24" s="3" customFormat="1" ht="11.25" customHeight="1" x14ac:dyDescent="0.2">
      <c r="A340" s="2">
        <v>649</v>
      </c>
      <c r="B340" s="4" t="s">
        <v>19</v>
      </c>
      <c r="C340" s="4" t="s">
        <v>9</v>
      </c>
      <c r="D340" s="4">
        <v>800032069</v>
      </c>
      <c r="E340" s="4" t="s">
        <v>49</v>
      </c>
      <c r="F340" s="4" t="s">
        <v>317</v>
      </c>
      <c r="G340" s="4" t="s">
        <v>78</v>
      </c>
      <c r="H340" s="4" t="s">
        <v>10</v>
      </c>
      <c r="I340" s="4" t="s">
        <v>318</v>
      </c>
      <c r="J340" s="4" t="s">
        <v>11</v>
      </c>
      <c r="K340" s="4" t="s">
        <v>11</v>
      </c>
      <c r="L340" s="4" t="s">
        <v>12</v>
      </c>
      <c r="M340" s="4">
        <v>7039055</v>
      </c>
      <c r="N340" s="4">
        <v>15767694</v>
      </c>
      <c r="O340" s="4">
        <v>1613037</v>
      </c>
      <c r="P340" s="4">
        <v>7139478</v>
      </c>
      <c r="Q340" s="4">
        <v>8628216</v>
      </c>
      <c r="R340" s="4">
        <v>1923952</v>
      </c>
      <c r="S340" s="4">
        <v>1010893</v>
      </c>
      <c r="T340" s="18">
        <f t="shared" si="26"/>
        <v>4.3638521621016757</v>
      </c>
      <c r="U340" s="18">
        <f t="shared" si="27"/>
        <v>0.45279151155520903</v>
      </c>
      <c r="V340" s="18">
        <f t="shared" si="30"/>
        <v>1.903220222120442</v>
      </c>
      <c r="W340" s="18">
        <f t="shared" si="28"/>
        <v>0.22298375469506096</v>
      </c>
      <c r="X340" s="20">
        <f t="shared" si="29"/>
        <v>0.12201860335442836</v>
      </c>
    </row>
    <row r="341" spans="1:24" s="3" customFormat="1" ht="11.25" customHeight="1" x14ac:dyDescent="0.2">
      <c r="A341" s="2">
        <v>21911</v>
      </c>
      <c r="B341" s="4" t="s">
        <v>19</v>
      </c>
      <c r="C341" s="4" t="s">
        <v>9</v>
      </c>
      <c r="D341" s="4">
        <v>900070751</v>
      </c>
      <c r="E341" s="4" t="s">
        <v>49</v>
      </c>
      <c r="F341" s="4" t="s">
        <v>769</v>
      </c>
      <c r="G341" s="4" t="s">
        <v>74</v>
      </c>
      <c r="H341" s="4" t="s">
        <v>10</v>
      </c>
      <c r="I341" s="4" t="s">
        <v>770</v>
      </c>
      <c r="J341" s="4" t="s">
        <v>13</v>
      </c>
      <c r="K341" s="4" t="s">
        <v>185</v>
      </c>
      <c r="L341" s="4" t="s">
        <v>12</v>
      </c>
      <c r="M341" s="4">
        <v>4599437</v>
      </c>
      <c r="N341" s="4">
        <v>5622245</v>
      </c>
      <c r="O341" s="4">
        <v>3466556</v>
      </c>
      <c r="P341" s="4">
        <v>1944101</v>
      </c>
      <c r="Q341" s="4">
        <v>3678144</v>
      </c>
      <c r="R341" s="4">
        <v>687006</v>
      </c>
      <c r="S341" s="4">
        <v>31185</v>
      </c>
      <c r="T341" s="18">
        <f t="shared" si="26"/>
        <v>1.3268030287120705</v>
      </c>
      <c r="U341" s="18">
        <f t="shared" si="27"/>
        <v>0.34578731449803413</v>
      </c>
      <c r="V341" s="18">
        <f t="shared" si="30"/>
        <v>22.030014430014429</v>
      </c>
      <c r="W341" s="18">
        <f t="shared" si="28"/>
        <v>0.18678061544083102</v>
      </c>
      <c r="X341" s="20">
        <f t="shared" si="29"/>
        <v>0.12219424802725602</v>
      </c>
    </row>
    <row r="342" spans="1:24" s="3" customFormat="1" ht="11.25" customHeight="1" x14ac:dyDescent="0.2">
      <c r="A342" s="2">
        <v>5003</v>
      </c>
      <c r="B342" s="4" t="s">
        <v>19</v>
      </c>
      <c r="C342" s="4" t="s">
        <v>9</v>
      </c>
      <c r="D342" s="4">
        <v>802001786</v>
      </c>
      <c r="E342" s="4" t="s">
        <v>49</v>
      </c>
      <c r="F342" s="4" t="s">
        <v>418</v>
      </c>
      <c r="G342" s="4" t="s">
        <v>74</v>
      </c>
      <c r="H342" s="4" t="s">
        <v>10</v>
      </c>
      <c r="I342" s="4" t="s">
        <v>419</v>
      </c>
      <c r="J342" s="4" t="s">
        <v>17</v>
      </c>
      <c r="K342" s="4" t="s">
        <v>18</v>
      </c>
      <c r="L342" s="4" t="s">
        <v>12</v>
      </c>
      <c r="M342" s="4">
        <v>11134732</v>
      </c>
      <c r="N342" s="4">
        <v>14402240</v>
      </c>
      <c r="O342" s="4">
        <v>10854533</v>
      </c>
      <c r="P342" s="4">
        <v>10854533</v>
      </c>
      <c r="Q342" s="4">
        <v>3547707</v>
      </c>
      <c r="R342" s="4">
        <v>1760386</v>
      </c>
      <c r="S342" s="4">
        <v>234021</v>
      </c>
      <c r="T342" s="18">
        <f t="shared" si="26"/>
        <v>1.0258140078435434</v>
      </c>
      <c r="U342" s="18">
        <f t="shared" si="27"/>
        <v>0.75366977636812049</v>
      </c>
      <c r="V342" s="18">
        <f t="shared" si="30"/>
        <v>7.522342012041654</v>
      </c>
      <c r="W342" s="18">
        <f t="shared" si="28"/>
        <v>0.49620388605936172</v>
      </c>
      <c r="X342" s="20">
        <f t="shared" si="29"/>
        <v>0.12223001422001022</v>
      </c>
    </row>
    <row r="343" spans="1:24" s="3" customFormat="1" ht="11.25" customHeight="1" x14ac:dyDescent="0.2">
      <c r="A343" s="2">
        <v>13637</v>
      </c>
      <c r="B343" s="4" t="s">
        <v>19</v>
      </c>
      <c r="C343" s="4" t="s">
        <v>9</v>
      </c>
      <c r="D343" s="4">
        <v>830144460</v>
      </c>
      <c r="E343" s="4" t="s">
        <v>49</v>
      </c>
      <c r="F343" s="4" t="s">
        <v>616</v>
      </c>
      <c r="G343" s="4" t="s">
        <v>74</v>
      </c>
      <c r="H343" s="4" t="s">
        <v>75</v>
      </c>
      <c r="I343" s="4" t="s">
        <v>617</v>
      </c>
      <c r="J343" s="4" t="s">
        <v>11</v>
      </c>
      <c r="K343" s="4" t="s">
        <v>11</v>
      </c>
      <c r="L343" s="4" t="s">
        <v>12</v>
      </c>
      <c r="M343" s="4">
        <v>17517366</v>
      </c>
      <c r="N343" s="4">
        <v>21707933</v>
      </c>
      <c r="O343" s="4">
        <v>1730981</v>
      </c>
      <c r="P343" s="4">
        <v>11652435</v>
      </c>
      <c r="Q343" s="4">
        <v>10055498</v>
      </c>
      <c r="R343" s="4">
        <v>2669326</v>
      </c>
      <c r="S343" s="4">
        <v>1975005</v>
      </c>
      <c r="T343" s="18">
        <f t="shared" si="26"/>
        <v>10.119906573209065</v>
      </c>
      <c r="U343" s="18">
        <f t="shared" si="27"/>
        <v>0.536782336669272</v>
      </c>
      <c r="V343" s="18">
        <f t="shared" si="30"/>
        <v>1.351554046698616</v>
      </c>
      <c r="W343" s="18">
        <f t="shared" si="28"/>
        <v>0.26545935367895257</v>
      </c>
      <c r="X343" s="20">
        <f t="shared" si="29"/>
        <v>0.1229654615204497</v>
      </c>
    </row>
    <row r="344" spans="1:24" s="3" customFormat="1" ht="11.25" customHeight="1" x14ac:dyDescent="0.2">
      <c r="A344" s="2">
        <v>24431</v>
      </c>
      <c r="B344" s="4" t="s">
        <v>19</v>
      </c>
      <c r="C344" s="4" t="s">
        <v>9</v>
      </c>
      <c r="D344" s="4">
        <v>900170399</v>
      </c>
      <c r="E344" s="4" t="s">
        <v>49</v>
      </c>
      <c r="F344" s="4" t="s">
        <v>830</v>
      </c>
      <c r="G344" s="4" t="s">
        <v>74</v>
      </c>
      <c r="H344" s="4" t="s">
        <v>10</v>
      </c>
      <c r="I344" s="4" t="s">
        <v>831</v>
      </c>
      <c r="J344" s="4" t="s">
        <v>11</v>
      </c>
      <c r="K344" s="4" t="s">
        <v>11</v>
      </c>
      <c r="L344" s="4" t="s">
        <v>12</v>
      </c>
      <c r="M344" s="4">
        <v>44557447</v>
      </c>
      <c r="N344" s="4">
        <v>46254536</v>
      </c>
      <c r="O344" s="4">
        <v>3466556</v>
      </c>
      <c r="P344" s="4">
        <v>33954968</v>
      </c>
      <c r="Q344" s="4">
        <v>12299568</v>
      </c>
      <c r="R344" s="4">
        <v>5748954</v>
      </c>
      <c r="S344" s="4">
        <v>3045722</v>
      </c>
      <c r="T344" s="18">
        <f t="shared" si="26"/>
        <v>12.853520035447286</v>
      </c>
      <c r="U344" s="18">
        <f t="shared" si="27"/>
        <v>0.73408947394910629</v>
      </c>
      <c r="V344" s="18">
        <f t="shared" si="30"/>
        <v>1.8875504724331373</v>
      </c>
      <c r="W344" s="18">
        <f t="shared" si="28"/>
        <v>0.46741105053445781</v>
      </c>
      <c r="X344" s="20">
        <f t="shared" si="29"/>
        <v>0.12428951832961853</v>
      </c>
    </row>
    <row r="345" spans="1:24" s="3" customFormat="1" ht="11.25" customHeight="1" x14ac:dyDescent="0.2">
      <c r="A345" s="2">
        <v>14555</v>
      </c>
      <c r="B345" s="4" t="s">
        <v>19</v>
      </c>
      <c r="C345" s="4" t="s">
        <v>9</v>
      </c>
      <c r="D345" s="4">
        <v>860000648</v>
      </c>
      <c r="E345" s="4" t="s">
        <v>49</v>
      </c>
      <c r="F345" s="4" t="s">
        <v>638</v>
      </c>
      <c r="G345" s="4" t="s">
        <v>74</v>
      </c>
      <c r="H345" s="4" t="s">
        <v>10</v>
      </c>
      <c r="I345" s="4" t="s">
        <v>639</v>
      </c>
      <c r="J345" s="4" t="s">
        <v>11</v>
      </c>
      <c r="K345" s="4" t="s">
        <v>11</v>
      </c>
      <c r="L345" s="4" t="s">
        <v>12</v>
      </c>
      <c r="M345" s="4">
        <v>22497920</v>
      </c>
      <c r="N345" s="4">
        <v>25743767</v>
      </c>
      <c r="O345" s="4">
        <v>516186</v>
      </c>
      <c r="P345" s="4">
        <v>12921805</v>
      </c>
      <c r="Q345" s="4">
        <v>12821962</v>
      </c>
      <c r="R345" s="4">
        <v>3202493</v>
      </c>
      <c r="S345" s="4">
        <v>641507</v>
      </c>
      <c r="T345" s="18">
        <f t="shared" si="26"/>
        <v>43.584909315634285</v>
      </c>
      <c r="U345" s="18">
        <f t="shared" si="27"/>
        <v>0.50193916842084529</v>
      </c>
      <c r="V345" s="18">
        <f t="shared" si="30"/>
        <v>4.9921403819443899</v>
      </c>
      <c r="W345" s="18">
        <f t="shared" si="28"/>
        <v>0.24976622142539495</v>
      </c>
      <c r="X345" s="20">
        <f t="shared" si="29"/>
        <v>0.12439877194351549</v>
      </c>
    </row>
    <row r="346" spans="1:24" s="3" customFormat="1" ht="11.25" customHeight="1" x14ac:dyDescent="0.2">
      <c r="A346" s="2">
        <v>1833</v>
      </c>
      <c r="B346" s="4" t="s">
        <v>21</v>
      </c>
      <c r="C346" s="4" t="s">
        <v>9</v>
      </c>
      <c r="D346" s="4">
        <v>830511110</v>
      </c>
      <c r="E346" s="4" t="s">
        <v>49</v>
      </c>
      <c r="F346" s="4" t="s">
        <v>137</v>
      </c>
      <c r="G346" s="4" t="s">
        <v>74</v>
      </c>
      <c r="H346" s="4" t="s">
        <v>10</v>
      </c>
      <c r="I346" s="4" t="s">
        <v>138</v>
      </c>
      <c r="J346" s="4" t="s">
        <v>11</v>
      </c>
      <c r="K346" s="4" t="s">
        <v>11</v>
      </c>
      <c r="L346" s="4" t="s">
        <v>12</v>
      </c>
      <c r="M346" s="4">
        <v>189533924</v>
      </c>
      <c r="N346" s="4">
        <v>201177579</v>
      </c>
      <c r="O346" s="4">
        <v>121271990</v>
      </c>
      <c r="P346" s="4">
        <v>130237214</v>
      </c>
      <c r="Q346" s="4">
        <v>70940365</v>
      </c>
      <c r="R346" s="4">
        <v>25132000</v>
      </c>
      <c r="S346" s="4"/>
      <c r="T346" s="18">
        <f t="shared" si="26"/>
        <v>1.5628829377665856</v>
      </c>
      <c r="U346" s="18">
        <f t="shared" si="27"/>
        <v>0.64737439752170389</v>
      </c>
      <c r="V346" s="18"/>
      <c r="W346" s="18">
        <f t="shared" si="28"/>
        <v>0.35426939232692134</v>
      </c>
      <c r="X346" s="20">
        <f t="shared" si="29"/>
        <v>0.12492445790890047</v>
      </c>
    </row>
    <row r="347" spans="1:24" s="3" customFormat="1" ht="11.25" customHeight="1" x14ac:dyDescent="0.2">
      <c r="A347" s="2">
        <v>22065</v>
      </c>
      <c r="B347" s="4" t="s">
        <v>19</v>
      </c>
      <c r="C347" s="4" t="s">
        <v>9</v>
      </c>
      <c r="D347" s="4">
        <v>900076424</v>
      </c>
      <c r="E347" s="4" t="s">
        <v>49</v>
      </c>
      <c r="F347" s="4" t="s">
        <v>775</v>
      </c>
      <c r="G347" s="4" t="s">
        <v>74</v>
      </c>
      <c r="H347" s="4" t="s">
        <v>14</v>
      </c>
      <c r="I347" s="4" t="s">
        <v>776</v>
      </c>
      <c r="J347" s="4" t="s">
        <v>11</v>
      </c>
      <c r="K347" s="4" t="s">
        <v>11</v>
      </c>
      <c r="L347" s="4" t="s">
        <v>12</v>
      </c>
      <c r="M347" s="4">
        <v>59695256</v>
      </c>
      <c r="N347" s="4">
        <v>70025835</v>
      </c>
      <c r="O347" s="4">
        <v>97578</v>
      </c>
      <c r="P347" s="4">
        <v>46977500</v>
      </c>
      <c r="Q347" s="4">
        <v>23048335</v>
      </c>
      <c r="R347" s="4">
        <v>8756640</v>
      </c>
      <c r="S347" s="4">
        <v>2700475</v>
      </c>
      <c r="T347" s="18">
        <f t="shared" si="26"/>
        <v>611.76962020127485</v>
      </c>
      <c r="U347" s="18">
        <f t="shared" si="27"/>
        <v>0.67085954776547829</v>
      </c>
      <c r="V347" s="18">
        <f>R347/S347</f>
        <v>3.2426295373961986</v>
      </c>
      <c r="W347" s="18">
        <f t="shared" si="28"/>
        <v>0.37992505749330702</v>
      </c>
      <c r="X347" s="20">
        <f t="shared" si="29"/>
        <v>0.12504870523857373</v>
      </c>
    </row>
    <row r="348" spans="1:24" s="3" customFormat="1" ht="11.25" customHeight="1" x14ac:dyDescent="0.2">
      <c r="A348" s="2">
        <v>3633</v>
      </c>
      <c r="B348" s="4" t="s">
        <v>21</v>
      </c>
      <c r="C348" s="4" t="s">
        <v>9</v>
      </c>
      <c r="D348" s="4">
        <v>900261089</v>
      </c>
      <c r="E348" s="4" t="s">
        <v>49</v>
      </c>
      <c r="F348" s="4" t="s">
        <v>207</v>
      </c>
      <c r="G348" s="4" t="s">
        <v>74</v>
      </c>
      <c r="H348" s="4" t="s">
        <v>75</v>
      </c>
      <c r="I348" s="4" t="s">
        <v>208</v>
      </c>
      <c r="J348" s="4" t="s">
        <v>178</v>
      </c>
      <c r="K348" s="4" t="s">
        <v>179</v>
      </c>
      <c r="L348" s="4" t="s">
        <v>12</v>
      </c>
      <c r="M348" s="4">
        <v>34605065</v>
      </c>
      <c r="N348" s="4">
        <v>41278920</v>
      </c>
      <c r="O348" s="4">
        <v>27401230</v>
      </c>
      <c r="P348" s="4">
        <v>30760331</v>
      </c>
      <c r="Q348" s="4">
        <v>10518589</v>
      </c>
      <c r="R348" s="4">
        <v>5167011</v>
      </c>
      <c r="S348" s="4">
        <v>60366</v>
      </c>
      <c r="T348" s="18">
        <f t="shared" si="26"/>
        <v>1.2629018843314699</v>
      </c>
      <c r="U348" s="18">
        <f t="shared" si="27"/>
        <v>0.74518255322571425</v>
      </c>
      <c r="V348" s="18">
        <f>R348/S348</f>
        <v>85.594722194612856</v>
      </c>
      <c r="W348" s="18">
        <f t="shared" si="28"/>
        <v>0.49122662744974632</v>
      </c>
      <c r="X348" s="20">
        <f t="shared" si="29"/>
        <v>0.12517311499428765</v>
      </c>
    </row>
    <row r="349" spans="1:24" s="3" customFormat="1" ht="11.25" customHeight="1" x14ac:dyDescent="0.2">
      <c r="A349" s="2">
        <v>4245</v>
      </c>
      <c r="B349" s="4" t="s">
        <v>19</v>
      </c>
      <c r="C349" s="4" t="s">
        <v>9</v>
      </c>
      <c r="D349" s="4">
        <v>800226013</v>
      </c>
      <c r="E349" s="4" t="s">
        <v>49</v>
      </c>
      <c r="F349" s="4" t="s">
        <v>404</v>
      </c>
      <c r="G349" s="4" t="s">
        <v>74</v>
      </c>
      <c r="H349" s="4" t="s">
        <v>10</v>
      </c>
      <c r="I349" s="4" t="s">
        <v>405</v>
      </c>
      <c r="J349" s="4" t="s">
        <v>178</v>
      </c>
      <c r="K349" s="4" t="s">
        <v>182</v>
      </c>
      <c r="L349" s="4" t="s">
        <v>12</v>
      </c>
      <c r="M349" s="4">
        <v>6657343</v>
      </c>
      <c r="N349" s="4">
        <v>8414425</v>
      </c>
      <c r="O349" s="4">
        <v>1319634</v>
      </c>
      <c r="P349" s="4">
        <v>1589206</v>
      </c>
      <c r="Q349" s="4">
        <v>6825219</v>
      </c>
      <c r="R349" s="4">
        <v>1055861</v>
      </c>
      <c r="S349" s="4"/>
      <c r="T349" s="18">
        <f t="shared" si="26"/>
        <v>5.0448404633405932</v>
      </c>
      <c r="U349" s="18">
        <f t="shared" si="27"/>
        <v>0.18886685661824784</v>
      </c>
      <c r="V349" s="18"/>
      <c r="W349" s="18">
        <f t="shared" si="28"/>
        <v>0.15469994442669166</v>
      </c>
      <c r="X349" s="20">
        <f t="shared" si="29"/>
        <v>0.12548225220380477</v>
      </c>
    </row>
    <row r="350" spans="1:24" s="3" customFormat="1" ht="11.25" customHeight="1" x14ac:dyDescent="0.2">
      <c r="A350" s="2">
        <v>35889</v>
      </c>
      <c r="B350" s="4" t="s">
        <v>19</v>
      </c>
      <c r="C350" s="4" t="s">
        <v>9</v>
      </c>
      <c r="D350" s="4">
        <v>900618831</v>
      </c>
      <c r="E350" s="4" t="s">
        <v>49</v>
      </c>
      <c r="F350" s="4" t="s">
        <v>1048</v>
      </c>
      <c r="G350" s="4" t="s">
        <v>74</v>
      </c>
      <c r="H350" s="4" t="s">
        <v>10</v>
      </c>
      <c r="I350" s="4" t="s">
        <v>1049</v>
      </c>
      <c r="J350" s="4" t="s">
        <v>11</v>
      </c>
      <c r="K350" s="4" t="s">
        <v>11</v>
      </c>
      <c r="L350" s="4" t="s">
        <v>12</v>
      </c>
      <c r="M350" s="4">
        <v>54636116</v>
      </c>
      <c r="N350" s="4">
        <v>55944465</v>
      </c>
      <c r="O350" s="4">
        <v>1484025</v>
      </c>
      <c r="P350" s="4">
        <v>33392673</v>
      </c>
      <c r="Q350" s="4">
        <v>22551792</v>
      </c>
      <c r="R350" s="4">
        <v>7028000</v>
      </c>
      <c r="S350" s="4">
        <v>134557</v>
      </c>
      <c r="T350" s="18">
        <f t="shared" si="26"/>
        <v>36.816169538922864</v>
      </c>
      <c r="U350" s="18">
        <f t="shared" si="27"/>
        <v>0.5968896654923771</v>
      </c>
      <c r="V350" s="18">
        <f>R350/S350</f>
        <v>52.230653180436541</v>
      </c>
      <c r="W350" s="18">
        <f t="shared" si="28"/>
        <v>0.31163820595720287</v>
      </c>
      <c r="X350" s="20">
        <f t="shared" si="29"/>
        <v>0.12562458144876351</v>
      </c>
    </row>
    <row r="351" spans="1:24" s="3" customFormat="1" ht="11.25" customHeight="1" x14ac:dyDescent="0.2">
      <c r="A351" s="2">
        <v>30993</v>
      </c>
      <c r="B351" s="4" t="s">
        <v>19</v>
      </c>
      <c r="C351" s="4" t="s">
        <v>9</v>
      </c>
      <c r="D351" s="4">
        <v>900417394</v>
      </c>
      <c r="E351" s="4" t="s">
        <v>49</v>
      </c>
      <c r="F351" s="4" t="s">
        <v>961</v>
      </c>
      <c r="G351" s="4" t="s">
        <v>78</v>
      </c>
      <c r="H351" s="4" t="s">
        <v>10</v>
      </c>
      <c r="I351" s="4" t="s">
        <v>962</v>
      </c>
      <c r="J351" s="4" t="s">
        <v>15</v>
      </c>
      <c r="K351" s="4" t="s">
        <v>16</v>
      </c>
      <c r="L351" s="4" t="s">
        <v>12</v>
      </c>
      <c r="M351" s="4">
        <v>2919833</v>
      </c>
      <c r="N351" s="4">
        <v>2990272</v>
      </c>
      <c r="O351" s="4">
        <v>774590</v>
      </c>
      <c r="P351" s="4">
        <v>1409877</v>
      </c>
      <c r="Q351" s="4">
        <v>1580395</v>
      </c>
      <c r="R351" s="4">
        <v>376817</v>
      </c>
      <c r="S351" s="4">
        <v>103475</v>
      </c>
      <c r="T351" s="18">
        <f t="shared" si="26"/>
        <v>3.7695206496339999</v>
      </c>
      <c r="U351" s="18">
        <f t="shared" si="27"/>
        <v>0.47148787802581171</v>
      </c>
      <c r="V351" s="18">
        <f>R351/S351</f>
        <v>3.6416235805750183</v>
      </c>
      <c r="W351" s="18">
        <f t="shared" si="28"/>
        <v>0.23843216411087101</v>
      </c>
      <c r="X351" s="20">
        <f t="shared" si="29"/>
        <v>0.12601428900113434</v>
      </c>
    </row>
    <row r="352" spans="1:24" s="3" customFormat="1" ht="11.25" customHeight="1" x14ac:dyDescent="0.2">
      <c r="A352" s="2">
        <v>33183</v>
      </c>
      <c r="B352" s="4" t="s">
        <v>19</v>
      </c>
      <c r="C352" s="4" t="s">
        <v>9</v>
      </c>
      <c r="D352" s="4">
        <v>900493367</v>
      </c>
      <c r="E352" s="4" t="s">
        <v>49</v>
      </c>
      <c r="F352" s="4" t="s">
        <v>1002</v>
      </c>
      <c r="G352" s="4" t="s">
        <v>78</v>
      </c>
      <c r="H352" s="4" t="s">
        <v>10</v>
      </c>
      <c r="I352" s="4" t="s">
        <v>1003</v>
      </c>
      <c r="J352" s="4" t="s">
        <v>59</v>
      </c>
      <c r="K352" s="4" t="s">
        <v>60</v>
      </c>
      <c r="L352" s="4" t="s">
        <v>12</v>
      </c>
      <c r="M352" s="4">
        <v>4265342</v>
      </c>
      <c r="N352" s="4">
        <v>7425655</v>
      </c>
      <c r="O352" s="4">
        <v>97578</v>
      </c>
      <c r="P352" s="4">
        <v>3695162</v>
      </c>
      <c r="Q352" s="4">
        <v>3730493</v>
      </c>
      <c r="R352" s="4">
        <v>937298</v>
      </c>
      <c r="S352" s="4">
        <v>451752</v>
      </c>
      <c r="T352" s="18">
        <f t="shared" si="26"/>
        <v>43.712127733710467</v>
      </c>
      <c r="U352" s="18">
        <f t="shared" si="27"/>
        <v>0.49762101794387159</v>
      </c>
      <c r="V352" s="18">
        <f>R352/S352</f>
        <v>2.0748065310170181</v>
      </c>
      <c r="W352" s="18">
        <f t="shared" si="28"/>
        <v>0.25125311855564397</v>
      </c>
      <c r="X352" s="20">
        <f t="shared" si="29"/>
        <v>0.12622428593841217</v>
      </c>
    </row>
    <row r="353" spans="1:24" s="3" customFormat="1" ht="11.25" customHeight="1" x14ac:dyDescent="0.2">
      <c r="A353" s="2">
        <v>13873</v>
      </c>
      <c r="B353" s="4" t="s">
        <v>19</v>
      </c>
      <c r="C353" s="4" t="s">
        <v>9</v>
      </c>
      <c r="D353" s="4">
        <v>830505238</v>
      </c>
      <c r="E353" s="4" t="s">
        <v>49</v>
      </c>
      <c r="F353" s="4" t="s">
        <v>620</v>
      </c>
      <c r="G353" s="4" t="s">
        <v>74</v>
      </c>
      <c r="H353" s="4" t="s">
        <v>10</v>
      </c>
      <c r="I353" s="4" t="s">
        <v>621</v>
      </c>
      <c r="J353" s="4" t="s">
        <v>465</v>
      </c>
      <c r="K353" s="4" t="s">
        <v>622</v>
      </c>
      <c r="L353" s="4" t="s">
        <v>12</v>
      </c>
      <c r="M353" s="4">
        <v>39158964</v>
      </c>
      <c r="N353" s="4">
        <v>39771839</v>
      </c>
      <c r="O353" s="4">
        <v>699098</v>
      </c>
      <c r="P353" s="4">
        <v>12507477</v>
      </c>
      <c r="Q353" s="4">
        <v>27264362</v>
      </c>
      <c r="R353" s="4">
        <v>5025133</v>
      </c>
      <c r="S353" s="4">
        <v>1195</v>
      </c>
      <c r="T353" s="18">
        <f t="shared" si="26"/>
        <v>56.013554608938946</v>
      </c>
      <c r="U353" s="18">
        <f t="shared" si="27"/>
        <v>0.31448073095136486</v>
      </c>
      <c r="V353" s="18">
        <f>R353/S353</f>
        <v>4205.1322175732221</v>
      </c>
      <c r="W353" s="18">
        <f t="shared" si="28"/>
        <v>0.18431140989105119</v>
      </c>
      <c r="X353" s="20">
        <f t="shared" si="29"/>
        <v>0.12634902298583678</v>
      </c>
    </row>
    <row r="354" spans="1:24" s="3" customFormat="1" ht="11.25" customHeight="1" x14ac:dyDescent="0.2">
      <c r="A354" s="2">
        <v>29307</v>
      </c>
      <c r="B354" s="4" t="s">
        <v>19</v>
      </c>
      <c r="C354" s="4" t="s">
        <v>9</v>
      </c>
      <c r="D354" s="4">
        <v>900366080</v>
      </c>
      <c r="E354" s="4" t="s">
        <v>49</v>
      </c>
      <c r="F354" s="4" t="s">
        <v>933</v>
      </c>
      <c r="G354" s="4" t="s">
        <v>74</v>
      </c>
      <c r="H354" s="4" t="s">
        <v>10</v>
      </c>
      <c r="I354" s="4" t="s">
        <v>934</v>
      </c>
      <c r="J354" s="4" t="s">
        <v>11</v>
      </c>
      <c r="K354" s="4" t="s">
        <v>11</v>
      </c>
      <c r="L354" s="4" t="s">
        <v>12</v>
      </c>
      <c r="M354" s="4">
        <v>4311839</v>
      </c>
      <c r="N354" s="4">
        <v>5977745</v>
      </c>
      <c r="O354" s="4">
        <v>733836</v>
      </c>
      <c r="P354" s="4">
        <v>3627463</v>
      </c>
      <c r="Q354" s="4">
        <v>2350282</v>
      </c>
      <c r="R354" s="4">
        <v>756739</v>
      </c>
      <c r="S354" s="4">
        <v>527157</v>
      </c>
      <c r="T354" s="18">
        <f t="shared" si="26"/>
        <v>5.8757528930169682</v>
      </c>
      <c r="U354" s="18">
        <f t="shared" si="27"/>
        <v>0.60682799283007216</v>
      </c>
      <c r="V354" s="18">
        <f>R354/S354</f>
        <v>1.4355097248068411</v>
      </c>
      <c r="W354" s="18">
        <f t="shared" si="28"/>
        <v>0.32197795838967408</v>
      </c>
      <c r="X354" s="20">
        <f t="shared" si="29"/>
        <v>0.12659272016454365</v>
      </c>
    </row>
    <row r="355" spans="1:24" s="3" customFormat="1" ht="11.25" customHeight="1" x14ac:dyDescent="0.2">
      <c r="A355" s="2">
        <v>26617</v>
      </c>
      <c r="B355" s="4" t="s">
        <v>19</v>
      </c>
      <c r="C355" s="4" t="s">
        <v>9</v>
      </c>
      <c r="D355" s="4">
        <v>900259499</v>
      </c>
      <c r="E355" s="4" t="s">
        <v>49</v>
      </c>
      <c r="F355" s="4" t="s">
        <v>864</v>
      </c>
      <c r="G355" s="4" t="s">
        <v>78</v>
      </c>
      <c r="H355" s="4" t="s">
        <v>10</v>
      </c>
      <c r="I355" s="4" t="s">
        <v>865</v>
      </c>
      <c r="J355" s="4" t="s">
        <v>17</v>
      </c>
      <c r="K355" s="4" t="s">
        <v>18</v>
      </c>
      <c r="L355" s="4" t="s">
        <v>12</v>
      </c>
      <c r="M355" s="4">
        <v>9788066</v>
      </c>
      <c r="N355" s="4">
        <v>10346975</v>
      </c>
      <c r="O355" s="4">
        <v>2057884</v>
      </c>
      <c r="P355" s="4">
        <v>9801358</v>
      </c>
      <c r="Q355" s="4">
        <v>545617</v>
      </c>
      <c r="R355" s="4">
        <v>1315236</v>
      </c>
      <c r="S355" s="4"/>
      <c r="T355" s="18">
        <f t="shared" si="26"/>
        <v>4.7563740230255931</v>
      </c>
      <c r="U355" s="18">
        <f t="shared" si="27"/>
        <v>0.94726796962397219</v>
      </c>
      <c r="V355" s="18"/>
      <c r="W355" s="18">
        <f t="shared" si="28"/>
        <v>2.4105480584365955</v>
      </c>
      <c r="X355" s="20">
        <f t="shared" si="29"/>
        <v>0.12711309344035335</v>
      </c>
    </row>
    <row r="356" spans="1:24" s="3" customFormat="1" ht="11.25" customHeight="1" x14ac:dyDescent="0.2">
      <c r="A356" s="2">
        <v>5109</v>
      </c>
      <c r="B356" s="4" t="s">
        <v>19</v>
      </c>
      <c r="C356" s="4" t="s">
        <v>9</v>
      </c>
      <c r="D356" s="4">
        <v>802006240</v>
      </c>
      <c r="E356" s="4" t="s">
        <v>49</v>
      </c>
      <c r="F356" s="4" t="s">
        <v>420</v>
      </c>
      <c r="G356" s="4" t="s">
        <v>74</v>
      </c>
      <c r="H356" s="4" t="s">
        <v>10</v>
      </c>
      <c r="I356" s="4" t="s">
        <v>421</v>
      </c>
      <c r="J356" s="4" t="s">
        <v>17</v>
      </c>
      <c r="K356" s="4" t="s">
        <v>18</v>
      </c>
      <c r="L356" s="4" t="s">
        <v>12</v>
      </c>
      <c r="M356" s="4">
        <v>21224882</v>
      </c>
      <c r="N356" s="4">
        <v>23573874</v>
      </c>
      <c r="O356" s="4">
        <v>13553287</v>
      </c>
      <c r="P356" s="4">
        <v>13778847</v>
      </c>
      <c r="Q356" s="4">
        <v>9795027</v>
      </c>
      <c r="R356" s="4">
        <v>2998745</v>
      </c>
      <c r="S356" s="4">
        <v>492668</v>
      </c>
      <c r="T356" s="18">
        <f t="shared" si="26"/>
        <v>1.5660320629231861</v>
      </c>
      <c r="U356" s="18">
        <f t="shared" si="27"/>
        <v>0.58449650659878816</v>
      </c>
      <c r="V356" s="18">
        <f t="shared" ref="V356:V362" si="31">R356/S356</f>
        <v>6.0867460439890557</v>
      </c>
      <c r="W356" s="18">
        <f t="shared" si="28"/>
        <v>0.3061497431298556</v>
      </c>
      <c r="X356" s="20">
        <f t="shared" si="29"/>
        <v>0.12720628777433865</v>
      </c>
    </row>
    <row r="357" spans="1:24" s="3" customFormat="1" ht="11.25" customHeight="1" x14ac:dyDescent="0.2">
      <c r="A357" s="2">
        <v>36409</v>
      </c>
      <c r="B357" s="4" t="s">
        <v>19</v>
      </c>
      <c r="C357" s="4" t="s">
        <v>9</v>
      </c>
      <c r="D357" s="4">
        <v>900648510</v>
      </c>
      <c r="E357" s="4" t="s">
        <v>49</v>
      </c>
      <c r="F357" s="4" t="s">
        <v>1052</v>
      </c>
      <c r="G357" s="4" t="s">
        <v>74</v>
      </c>
      <c r="H357" s="4" t="s">
        <v>10</v>
      </c>
      <c r="I357" s="4" t="s">
        <v>1053</v>
      </c>
      <c r="J357" s="4" t="s">
        <v>13</v>
      </c>
      <c r="K357" s="4" t="s">
        <v>103</v>
      </c>
      <c r="L357" s="4" t="s">
        <v>12</v>
      </c>
      <c r="M357" s="4">
        <v>2865509</v>
      </c>
      <c r="N357" s="4">
        <v>4439805</v>
      </c>
      <c r="O357" s="4">
        <v>774590</v>
      </c>
      <c r="P357" s="4">
        <v>2942414</v>
      </c>
      <c r="Q357" s="4">
        <v>1497391</v>
      </c>
      <c r="R357" s="4">
        <v>565323</v>
      </c>
      <c r="S357" s="4">
        <v>255051</v>
      </c>
      <c r="T357" s="18">
        <f t="shared" si="26"/>
        <v>3.6993880633625529</v>
      </c>
      <c r="U357" s="18">
        <f t="shared" si="27"/>
        <v>0.66273496245893682</v>
      </c>
      <c r="V357" s="18">
        <f t="shared" si="31"/>
        <v>2.216509639248621</v>
      </c>
      <c r="W357" s="18">
        <f t="shared" si="28"/>
        <v>0.37753866558567534</v>
      </c>
      <c r="X357" s="20">
        <f t="shared" si="29"/>
        <v>0.1273305922219557</v>
      </c>
    </row>
    <row r="358" spans="1:24" s="3" customFormat="1" ht="11.25" customHeight="1" x14ac:dyDescent="0.2">
      <c r="A358" s="2">
        <v>13443</v>
      </c>
      <c r="B358" s="4" t="s">
        <v>19</v>
      </c>
      <c r="C358" s="4" t="s">
        <v>9</v>
      </c>
      <c r="D358" s="4">
        <v>830138228</v>
      </c>
      <c r="E358" s="4" t="s">
        <v>49</v>
      </c>
      <c r="F358" s="4" t="s">
        <v>610</v>
      </c>
      <c r="G358" s="4" t="s">
        <v>74</v>
      </c>
      <c r="H358" s="4" t="s">
        <v>14</v>
      </c>
      <c r="I358" s="4" t="s">
        <v>611</v>
      </c>
      <c r="J358" s="4" t="s">
        <v>11</v>
      </c>
      <c r="K358" s="4" t="s">
        <v>11</v>
      </c>
      <c r="L358" s="4" t="s">
        <v>12</v>
      </c>
      <c r="M358" s="4">
        <v>21856501</v>
      </c>
      <c r="N358" s="4">
        <v>24518978</v>
      </c>
      <c r="O358" s="4">
        <v>97578</v>
      </c>
      <c r="P358" s="4">
        <v>4546253</v>
      </c>
      <c r="Q358" s="4">
        <v>19972725</v>
      </c>
      <c r="R358" s="4">
        <v>3153030</v>
      </c>
      <c r="S358" s="4">
        <v>607593</v>
      </c>
      <c r="T358" s="18">
        <f t="shared" si="26"/>
        <v>223.99004898645185</v>
      </c>
      <c r="U358" s="18">
        <f t="shared" si="27"/>
        <v>0.18541772010236315</v>
      </c>
      <c r="V358" s="18">
        <f t="shared" si="31"/>
        <v>5.1893784161437013</v>
      </c>
      <c r="W358" s="18">
        <f t="shared" si="28"/>
        <v>0.15786679083600261</v>
      </c>
      <c r="X358" s="20">
        <f t="shared" si="29"/>
        <v>0.12859549039931437</v>
      </c>
    </row>
    <row r="359" spans="1:24" s="3" customFormat="1" ht="11.25" customHeight="1" x14ac:dyDescent="0.2">
      <c r="A359" s="2">
        <v>11599</v>
      </c>
      <c r="B359" s="4" t="s">
        <v>19</v>
      </c>
      <c r="C359" s="4" t="s">
        <v>9</v>
      </c>
      <c r="D359" s="4">
        <v>830072417</v>
      </c>
      <c r="E359" s="4" t="s">
        <v>49</v>
      </c>
      <c r="F359" s="4" t="s">
        <v>570</v>
      </c>
      <c r="G359" s="4" t="s">
        <v>74</v>
      </c>
      <c r="H359" s="4" t="s">
        <v>14</v>
      </c>
      <c r="I359" s="4" t="s">
        <v>571</v>
      </c>
      <c r="J359" s="4" t="s">
        <v>11</v>
      </c>
      <c r="K359" s="4" t="s">
        <v>11</v>
      </c>
      <c r="L359" s="4" t="s">
        <v>12</v>
      </c>
      <c r="M359" s="4">
        <v>2486696</v>
      </c>
      <c r="N359" s="4">
        <v>3665567</v>
      </c>
      <c r="O359" s="4">
        <v>80161</v>
      </c>
      <c r="P359" s="4">
        <v>1350256</v>
      </c>
      <c r="Q359" s="4">
        <v>2315311</v>
      </c>
      <c r="R359" s="4">
        <v>474303</v>
      </c>
      <c r="S359" s="4">
        <v>317256</v>
      </c>
      <c r="T359" s="18">
        <f t="shared" si="26"/>
        <v>31.021269694739338</v>
      </c>
      <c r="U359" s="18">
        <f t="shared" si="27"/>
        <v>0.36836211150962456</v>
      </c>
      <c r="V359" s="18">
        <f t="shared" si="31"/>
        <v>1.495016642711249</v>
      </c>
      <c r="W359" s="18">
        <f t="shared" si="28"/>
        <v>0.20485498492427151</v>
      </c>
      <c r="X359" s="20">
        <f t="shared" si="29"/>
        <v>0.12939417012429455</v>
      </c>
    </row>
    <row r="360" spans="1:24" s="3" customFormat="1" ht="11.25" customHeight="1" x14ac:dyDescent="0.2">
      <c r="A360" s="2">
        <v>4237</v>
      </c>
      <c r="B360" s="4" t="s">
        <v>21</v>
      </c>
      <c r="C360" s="4" t="s">
        <v>9</v>
      </c>
      <c r="D360" s="4">
        <v>900451549</v>
      </c>
      <c r="E360" s="4" t="s">
        <v>49</v>
      </c>
      <c r="F360" s="4" t="s">
        <v>223</v>
      </c>
      <c r="G360" s="4" t="s">
        <v>74</v>
      </c>
      <c r="H360" s="4" t="s">
        <v>10</v>
      </c>
      <c r="I360" s="4" t="s">
        <v>224</v>
      </c>
      <c r="J360" s="4" t="s">
        <v>17</v>
      </c>
      <c r="K360" s="4" t="s">
        <v>18</v>
      </c>
      <c r="L360" s="4" t="s">
        <v>12</v>
      </c>
      <c r="M360" s="4">
        <v>43723563</v>
      </c>
      <c r="N360" s="4">
        <v>46011154</v>
      </c>
      <c r="O360" s="4">
        <v>18057750</v>
      </c>
      <c r="P360" s="4">
        <v>18057750</v>
      </c>
      <c r="Q360" s="4">
        <v>27953404</v>
      </c>
      <c r="R360" s="4">
        <v>5972824</v>
      </c>
      <c r="S360" s="4">
        <v>3982888</v>
      </c>
      <c r="T360" s="18">
        <f t="shared" si="26"/>
        <v>2.4213184366823111</v>
      </c>
      <c r="U360" s="18">
        <f t="shared" si="27"/>
        <v>0.39246461847055608</v>
      </c>
      <c r="V360" s="18">
        <f t="shared" si="31"/>
        <v>1.4996213802647727</v>
      </c>
      <c r="W360" s="18">
        <f t="shared" si="28"/>
        <v>0.21367072146204447</v>
      </c>
      <c r="X360" s="20">
        <f t="shared" si="29"/>
        <v>0.12981252328511472</v>
      </c>
    </row>
    <row r="361" spans="1:24" s="3" customFormat="1" ht="11.25" customHeight="1" x14ac:dyDescent="0.2">
      <c r="A361" s="2">
        <v>28347</v>
      </c>
      <c r="B361" s="4" t="s">
        <v>19</v>
      </c>
      <c r="C361" s="4" t="s">
        <v>9</v>
      </c>
      <c r="D361" s="4">
        <v>900332988</v>
      </c>
      <c r="E361" s="4" t="s">
        <v>49</v>
      </c>
      <c r="F361" s="4" t="s">
        <v>901</v>
      </c>
      <c r="G361" s="4" t="s">
        <v>74</v>
      </c>
      <c r="H361" s="4" t="s">
        <v>10</v>
      </c>
      <c r="I361" s="4" t="s">
        <v>902</v>
      </c>
      <c r="J361" s="4" t="s">
        <v>11</v>
      </c>
      <c r="K361" s="4" t="s">
        <v>11</v>
      </c>
      <c r="L361" s="4" t="s">
        <v>12</v>
      </c>
      <c r="M361" s="4">
        <v>2639979</v>
      </c>
      <c r="N361" s="4">
        <v>2982048</v>
      </c>
      <c r="O361" s="4">
        <v>774590</v>
      </c>
      <c r="P361" s="4">
        <v>1639644</v>
      </c>
      <c r="Q361" s="4">
        <v>1342404</v>
      </c>
      <c r="R361" s="4">
        <v>391942</v>
      </c>
      <c r="S361" s="4">
        <v>142705</v>
      </c>
      <c r="T361" s="18">
        <f t="shared" si="26"/>
        <v>3.4082275784608633</v>
      </c>
      <c r="U361" s="18">
        <f t="shared" si="27"/>
        <v>0.54983823198016935</v>
      </c>
      <c r="V361" s="18">
        <f t="shared" si="31"/>
        <v>2.7465190427805615</v>
      </c>
      <c r="W361" s="18">
        <f t="shared" si="28"/>
        <v>0.29197022654878857</v>
      </c>
      <c r="X361" s="20">
        <f t="shared" si="29"/>
        <v>0.13143383339235318</v>
      </c>
    </row>
    <row r="362" spans="1:24" s="3" customFormat="1" ht="11.25" customHeight="1" x14ac:dyDescent="0.2">
      <c r="A362" s="2">
        <v>18271</v>
      </c>
      <c r="B362" s="4" t="s">
        <v>19</v>
      </c>
      <c r="C362" s="4" t="s">
        <v>9</v>
      </c>
      <c r="D362" s="4">
        <v>890317851</v>
      </c>
      <c r="E362" s="4" t="s">
        <v>49</v>
      </c>
      <c r="F362" s="4" t="s">
        <v>716</v>
      </c>
      <c r="G362" s="4" t="s">
        <v>74</v>
      </c>
      <c r="H362" s="4" t="s">
        <v>10</v>
      </c>
      <c r="I362" s="4" t="s">
        <v>717</v>
      </c>
      <c r="J362" s="4" t="s">
        <v>11</v>
      </c>
      <c r="K362" s="4" t="s">
        <v>11</v>
      </c>
      <c r="L362" s="4" t="s">
        <v>12</v>
      </c>
      <c r="M362" s="4">
        <v>3896824</v>
      </c>
      <c r="N362" s="4">
        <v>3897209</v>
      </c>
      <c r="O362" s="4">
        <v>3466556</v>
      </c>
      <c r="P362" s="4">
        <v>2222543</v>
      </c>
      <c r="Q362" s="4">
        <v>1674666</v>
      </c>
      <c r="R362" s="4">
        <v>522811</v>
      </c>
      <c r="S362" s="4">
        <v>70471</v>
      </c>
      <c r="T362" s="18">
        <f t="shared" si="26"/>
        <v>1.1241197315145059</v>
      </c>
      <c r="U362" s="18">
        <f t="shared" si="27"/>
        <v>0.57029094410897641</v>
      </c>
      <c r="V362" s="18">
        <f t="shared" si="31"/>
        <v>7.4188105745625856</v>
      </c>
      <c r="W362" s="18">
        <f t="shared" si="28"/>
        <v>0.31218822141250852</v>
      </c>
      <c r="X362" s="20">
        <f t="shared" si="29"/>
        <v>0.13415010588346685</v>
      </c>
    </row>
    <row r="363" spans="1:24" s="3" customFormat="1" ht="11.25" customHeight="1" x14ac:dyDescent="0.2">
      <c r="A363" s="2">
        <v>20035</v>
      </c>
      <c r="B363" s="4" t="s">
        <v>19</v>
      </c>
      <c r="C363" s="4" t="s">
        <v>9</v>
      </c>
      <c r="D363" s="4">
        <v>890943055</v>
      </c>
      <c r="E363" s="4" t="s">
        <v>49</v>
      </c>
      <c r="F363" s="4" t="s">
        <v>740</v>
      </c>
      <c r="G363" s="4" t="s">
        <v>74</v>
      </c>
      <c r="H363" s="4" t="s">
        <v>75</v>
      </c>
      <c r="I363" s="4" t="s">
        <v>741</v>
      </c>
      <c r="J363" s="4" t="s">
        <v>13</v>
      </c>
      <c r="K363" s="4" t="s">
        <v>103</v>
      </c>
      <c r="L363" s="4" t="s">
        <v>12</v>
      </c>
      <c r="M363" s="4">
        <v>4564667</v>
      </c>
      <c r="N363" s="4">
        <v>4605473</v>
      </c>
      <c r="O363" s="4">
        <v>733836</v>
      </c>
      <c r="P363" s="4">
        <v>881205</v>
      </c>
      <c r="Q363" s="4">
        <v>3724268</v>
      </c>
      <c r="R363" s="4">
        <v>620142</v>
      </c>
      <c r="S363" s="4"/>
      <c r="T363" s="18">
        <f t="shared" si="26"/>
        <v>6.2202821883908666</v>
      </c>
      <c r="U363" s="18">
        <f t="shared" si="27"/>
        <v>0.19133865294617947</v>
      </c>
      <c r="V363" s="18"/>
      <c r="W363" s="18">
        <f t="shared" si="28"/>
        <v>0.16651379546262512</v>
      </c>
      <c r="X363" s="20">
        <f t="shared" si="29"/>
        <v>0.1346532701418508</v>
      </c>
    </row>
    <row r="364" spans="1:24" s="3" customFormat="1" ht="11.25" customHeight="1" x14ac:dyDescent="0.2">
      <c r="A364" s="2">
        <v>35439</v>
      </c>
      <c r="B364" s="4" t="s">
        <v>19</v>
      </c>
      <c r="C364" s="4" t="s">
        <v>9</v>
      </c>
      <c r="D364" s="4">
        <v>900590438</v>
      </c>
      <c r="E364" s="4" t="s">
        <v>49</v>
      </c>
      <c r="F364" s="4" t="s">
        <v>1044</v>
      </c>
      <c r="G364" s="4" t="s">
        <v>74</v>
      </c>
      <c r="H364" s="4" t="s">
        <v>10</v>
      </c>
      <c r="I364" s="4" t="s">
        <v>1045</v>
      </c>
      <c r="J364" s="4" t="s">
        <v>11</v>
      </c>
      <c r="K364" s="4" t="s">
        <v>11</v>
      </c>
      <c r="L364" s="4" t="s">
        <v>12</v>
      </c>
      <c r="M364" s="4">
        <v>8588737</v>
      </c>
      <c r="N364" s="4">
        <v>8760653</v>
      </c>
      <c r="O364" s="4">
        <v>3170245</v>
      </c>
      <c r="P364" s="4">
        <v>6647749</v>
      </c>
      <c r="Q364" s="4">
        <v>2112904</v>
      </c>
      <c r="R364" s="4">
        <v>1187226</v>
      </c>
      <c r="S364" s="4">
        <v>392208</v>
      </c>
      <c r="T364" s="18">
        <f t="shared" si="26"/>
        <v>2.7091713731903999</v>
      </c>
      <c r="U364" s="18">
        <f t="shared" si="27"/>
        <v>0.75881889169677197</v>
      </c>
      <c r="V364" s="18">
        <f>R364/S364</f>
        <v>3.0270315750826091</v>
      </c>
      <c r="W364" s="18">
        <f t="shared" si="28"/>
        <v>0.56189301548958215</v>
      </c>
      <c r="X364" s="20">
        <f t="shared" si="29"/>
        <v>0.13551798022362033</v>
      </c>
    </row>
    <row r="365" spans="1:24" s="3" customFormat="1" ht="11.25" customHeight="1" x14ac:dyDescent="0.2">
      <c r="A365" s="2">
        <v>31903</v>
      </c>
      <c r="B365" s="4" t="s">
        <v>19</v>
      </c>
      <c r="C365" s="4" t="s">
        <v>9</v>
      </c>
      <c r="D365" s="4">
        <v>900448208</v>
      </c>
      <c r="E365" s="4" t="s">
        <v>49</v>
      </c>
      <c r="F365" s="4" t="s">
        <v>988</v>
      </c>
      <c r="G365" s="4" t="s">
        <v>74</v>
      </c>
      <c r="H365" s="4" t="s">
        <v>10</v>
      </c>
      <c r="I365" s="4" t="s">
        <v>989</v>
      </c>
      <c r="J365" s="4" t="s">
        <v>11</v>
      </c>
      <c r="K365" s="4" t="s">
        <v>11</v>
      </c>
      <c r="L365" s="4" t="s">
        <v>12</v>
      </c>
      <c r="M365" s="4">
        <v>48525282</v>
      </c>
      <c r="N365" s="4">
        <v>51455788</v>
      </c>
      <c r="O365" s="4">
        <v>1484025</v>
      </c>
      <c r="P365" s="4">
        <v>34456352</v>
      </c>
      <c r="Q365" s="4">
        <v>16999436</v>
      </c>
      <c r="R365" s="4">
        <v>6990555</v>
      </c>
      <c r="S365" s="4">
        <v>2644595</v>
      </c>
      <c r="T365" s="18">
        <f t="shared" si="26"/>
        <v>32.698426239450143</v>
      </c>
      <c r="U365" s="18">
        <f t="shared" si="27"/>
        <v>0.66963024645546187</v>
      </c>
      <c r="V365" s="18">
        <f>R365/S365</f>
        <v>2.6433366923857906</v>
      </c>
      <c r="W365" s="18">
        <f t="shared" si="28"/>
        <v>0.41122276056688001</v>
      </c>
      <c r="X365" s="20">
        <f t="shared" si="29"/>
        <v>0.13585556206038474</v>
      </c>
    </row>
    <row r="366" spans="1:24" s="3" customFormat="1" ht="11.25" customHeight="1" x14ac:dyDescent="0.2">
      <c r="A366" s="2">
        <v>17093</v>
      </c>
      <c r="B366" s="4" t="s">
        <v>19</v>
      </c>
      <c r="C366" s="4" t="s">
        <v>9</v>
      </c>
      <c r="D366" s="4">
        <v>860526809</v>
      </c>
      <c r="E366" s="4" t="s">
        <v>49</v>
      </c>
      <c r="F366" s="4" t="s">
        <v>693</v>
      </c>
      <c r="G366" s="4" t="s">
        <v>74</v>
      </c>
      <c r="H366" s="4" t="s">
        <v>10</v>
      </c>
      <c r="I366" s="4" t="s">
        <v>694</v>
      </c>
      <c r="J366" s="4" t="s">
        <v>11</v>
      </c>
      <c r="K366" s="4" t="s">
        <v>11</v>
      </c>
      <c r="L366" s="4" t="s">
        <v>12</v>
      </c>
      <c r="M366" s="4">
        <v>18638452</v>
      </c>
      <c r="N366" s="4">
        <v>24821312</v>
      </c>
      <c r="O366" s="4">
        <v>731046</v>
      </c>
      <c r="P366" s="4">
        <v>14850949</v>
      </c>
      <c r="Q366" s="4">
        <v>9970363</v>
      </c>
      <c r="R366" s="4">
        <v>3401511</v>
      </c>
      <c r="S366" s="4">
        <v>1705227</v>
      </c>
      <c r="T366" s="18">
        <f t="shared" si="26"/>
        <v>25.495593984509867</v>
      </c>
      <c r="U366" s="18">
        <f t="shared" si="27"/>
        <v>0.59831442431407333</v>
      </c>
      <c r="V366" s="18">
        <f>R366/S366</f>
        <v>1.9947555369461074</v>
      </c>
      <c r="W366" s="18">
        <f t="shared" si="28"/>
        <v>0.34116220241931011</v>
      </c>
      <c r="X366" s="20">
        <f t="shared" si="29"/>
        <v>0.13703993568107922</v>
      </c>
    </row>
    <row r="367" spans="1:24" s="3" customFormat="1" ht="11.25" customHeight="1" x14ac:dyDescent="0.2">
      <c r="A367" s="2">
        <v>34483</v>
      </c>
      <c r="B367" s="4" t="s">
        <v>19</v>
      </c>
      <c r="C367" s="4" t="s">
        <v>9</v>
      </c>
      <c r="D367" s="4">
        <v>900552236</v>
      </c>
      <c r="E367" s="4" t="s">
        <v>49</v>
      </c>
      <c r="F367" s="4" t="s">
        <v>1032</v>
      </c>
      <c r="G367" s="4" t="s">
        <v>74</v>
      </c>
      <c r="H367" s="4" t="s">
        <v>10</v>
      </c>
      <c r="I367" s="4" t="s">
        <v>1033</v>
      </c>
      <c r="J367" s="4" t="s">
        <v>23</v>
      </c>
      <c r="K367" s="4" t="s">
        <v>194</v>
      </c>
      <c r="L367" s="4" t="s">
        <v>12</v>
      </c>
      <c r="M367" s="4">
        <v>8455042</v>
      </c>
      <c r="N367" s="4">
        <v>9658874</v>
      </c>
      <c r="O367" s="4">
        <v>516186</v>
      </c>
      <c r="P367" s="4">
        <v>3092588</v>
      </c>
      <c r="Q367" s="4">
        <v>6566286</v>
      </c>
      <c r="R367" s="4">
        <v>1330864</v>
      </c>
      <c r="S367" s="4">
        <v>648149</v>
      </c>
      <c r="T367" s="18">
        <f t="shared" si="26"/>
        <v>16.379835950606953</v>
      </c>
      <c r="U367" s="18">
        <f t="shared" si="27"/>
        <v>0.32018100660594601</v>
      </c>
      <c r="V367" s="18">
        <f>R367/S367</f>
        <v>2.0533303299087091</v>
      </c>
      <c r="W367" s="18">
        <f t="shared" si="28"/>
        <v>0.20268139401786642</v>
      </c>
      <c r="X367" s="20">
        <f t="shared" si="29"/>
        <v>0.13778666126092959</v>
      </c>
    </row>
    <row r="368" spans="1:24" s="3" customFormat="1" ht="11.25" customHeight="1" x14ac:dyDescent="0.2">
      <c r="A368" s="2">
        <v>7575</v>
      </c>
      <c r="B368" s="4" t="s">
        <v>19</v>
      </c>
      <c r="C368" s="4" t="s">
        <v>9</v>
      </c>
      <c r="D368" s="4">
        <v>811013990</v>
      </c>
      <c r="E368" s="4" t="s">
        <v>49</v>
      </c>
      <c r="F368" s="4" t="s">
        <v>471</v>
      </c>
      <c r="G368" s="4" t="s">
        <v>126</v>
      </c>
      <c r="H368" s="4" t="s">
        <v>10</v>
      </c>
      <c r="I368" s="4" t="s">
        <v>472</v>
      </c>
      <c r="J368" s="4" t="s">
        <v>13</v>
      </c>
      <c r="K368" s="4" t="s">
        <v>103</v>
      </c>
      <c r="L368" s="4" t="s">
        <v>12</v>
      </c>
      <c r="M368" s="4">
        <v>5929918</v>
      </c>
      <c r="N368" s="4">
        <v>6376339</v>
      </c>
      <c r="O368" s="4">
        <v>2751913</v>
      </c>
      <c r="P368" s="4">
        <v>3784024</v>
      </c>
      <c r="Q368" s="4">
        <v>2592315</v>
      </c>
      <c r="R368" s="4">
        <v>883302</v>
      </c>
      <c r="S368" s="4">
        <v>495324</v>
      </c>
      <c r="T368" s="18">
        <f t="shared" si="26"/>
        <v>2.1548348367117711</v>
      </c>
      <c r="U368" s="18">
        <f t="shared" si="27"/>
        <v>0.59344774485798202</v>
      </c>
      <c r="V368" s="18">
        <f>R368/S368</f>
        <v>1.7832812462145988</v>
      </c>
      <c r="W368" s="18">
        <f t="shared" si="28"/>
        <v>0.34073868337759877</v>
      </c>
      <c r="X368" s="20">
        <f t="shared" si="29"/>
        <v>0.13852808014128484</v>
      </c>
    </row>
    <row r="369" spans="1:24" s="3" customFormat="1" ht="11.25" customHeight="1" x14ac:dyDescent="0.2">
      <c r="A369" s="2">
        <v>3475</v>
      </c>
      <c r="B369" s="4" t="s">
        <v>21</v>
      </c>
      <c r="C369" s="4" t="s">
        <v>9</v>
      </c>
      <c r="D369" s="4">
        <v>900194910</v>
      </c>
      <c r="E369" s="4" t="s">
        <v>49</v>
      </c>
      <c r="F369" s="4" t="s">
        <v>203</v>
      </c>
      <c r="G369" s="4" t="s">
        <v>74</v>
      </c>
      <c r="H369" s="4" t="s">
        <v>75</v>
      </c>
      <c r="I369" s="4" t="s">
        <v>204</v>
      </c>
      <c r="J369" s="4" t="s">
        <v>11</v>
      </c>
      <c r="K369" s="4" t="s">
        <v>11</v>
      </c>
      <c r="L369" s="4" t="s">
        <v>12</v>
      </c>
      <c r="M369" s="4">
        <v>73204866</v>
      </c>
      <c r="N369" s="4">
        <v>77478371</v>
      </c>
      <c r="O369" s="4">
        <v>32349799</v>
      </c>
      <c r="P369" s="4">
        <v>33402373</v>
      </c>
      <c r="Q369" s="4">
        <v>44075998</v>
      </c>
      <c r="R369" s="4">
        <v>10911594</v>
      </c>
      <c r="S369" s="4">
        <v>0</v>
      </c>
      <c r="T369" s="18">
        <f t="shared" si="26"/>
        <v>2.2629156366628429</v>
      </c>
      <c r="U369" s="18">
        <f t="shared" si="27"/>
        <v>0.43111867956026079</v>
      </c>
      <c r="V369" s="18"/>
      <c r="W369" s="18">
        <f t="shared" si="28"/>
        <v>0.24756317485993171</v>
      </c>
      <c r="X369" s="20">
        <f t="shared" si="29"/>
        <v>0.14083406580657201</v>
      </c>
    </row>
    <row r="370" spans="1:24" s="3" customFormat="1" ht="11.25" customHeight="1" x14ac:dyDescent="0.2">
      <c r="A370" s="2">
        <v>27909</v>
      </c>
      <c r="B370" s="4" t="s">
        <v>19</v>
      </c>
      <c r="C370" s="4" t="s">
        <v>9</v>
      </c>
      <c r="D370" s="4">
        <v>900318694</v>
      </c>
      <c r="E370" s="4" t="s">
        <v>49</v>
      </c>
      <c r="F370" s="4" t="s">
        <v>893</v>
      </c>
      <c r="G370" s="4" t="s">
        <v>74</v>
      </c>
      <c r="H370" s="4" t="s">
        <v>10</v>
      </c>
      <c r="I370" s="4" t="s">
        <v>894</v>
      </c>
      <c r="J370" s="4" t="s">
        <v>15</v>
      </c>
      <c r="K370" s="4" t="s">
        <v>16</v>
      </c>
      <c r="L370" s="4" t="s">
        <v>12</v>
      </c>
      <c r="M370" s="4">
        <v>14561214</v>
      </c>
      <c r="N370" s="4">
        <v>15160972</v>
      </c>
      <c r="O370" s="4">
        <v>3170245</v>
      </c>
      <c r="P370" s="4">
        <v>5971183</v>
      </c>
      <c r="Q370" s="4">
        <v>9189789</v>
      </c>
      <c r="R370" s="4">
        <v>2135748</v>
      </c>
      <c r="S370" s="4">
        <v>345592</v>
      </c>
      <c r="T370" s="18">
        <f t="shared" si="26"/>
        <v>4.5930879159181703</v>
      </c>
      <c r="U370" s="18">
        <f t="shared" si="27"/>
        <v>0.39385225432775683</v>
      </c>
      <c r="V370" s="18">
        <f>R370/S370</f>
        <v>6.1799694437371233</v>
      </c>
      <c r="W370" s="18">
        <f t="shared" si="28"/>
        <v>0.23240446543440768</v>
      </c>
      <c r="X370" s="20">
        <f t="shared" si="29"/>
        <v>0.14087144280722899</v>
      </c>
    </row>
    <row r="371" spans="1:24" s="3" customFormat="1" ht="11.25" customHeight="1" x14ac:dyDescent="0.2">
      <c r="A371" s="2">
        <v>20731</v>
      </c>
      <c r="B371" s="4" t="s">
        <v>19</v>
      </c>
      <c r="C371" s="4" t="s">
        <v>9</v>
      </c>
      <c r="D371" s="4">
        <v>900013343</v>
      </c>
      <c r="E371" s="4" t="s">
        <v>49</v>
      </c>
      <c r="F371" s="4" t="s">
        <v>750</v>
      </c>
      <c r="G371" s="4" t="s">
        <v>74</v>
      </c>
      <c r="H371" s="4" t="s">
        <v>14</v>
      </c>
      <c r="I371" s="4" t="s">
        <v>751</v>
      </c>
      <c r="J371" s="4" t="s">
        <v>11</v>
      </c>
      <c r="K371" s="4" t="s">
        <v>11</v>
      </c>
      <c r="L371" s="4" t="s">
        <v>12</v>
      </c>
      <c r="M371" s="4">
        <v>1918050</v>
      </c>
      <c r="N371" s="4">
        <v>1953398</v>
      </c>
      <c r="O371" s="4">
        <v>516186</v>
      </c>
      <c r="P371" s="4">
        <v>1163134</v>
      </c>
      <c r="Q371" s="4">
        <v>790264</v>
      </c>
      <c r="R371" s="4">
        <v>275191</v>
      </c>
      <c r="S371" s="4">
        <v>279094</v>
      </c>
      <c r="T371" s="18">
        <f t="shared" si="26"/>
        <v>3.7158117422789458</v>
      </c>
      <c r="U371" s="18">
        <f t="shared" si="27"/>
        <v>0.59544137958572707</v>
      </c>
      <c r="V371" s="18">
        <f>R371/S371</f>
        <v>0.9860154643238479</v>
      </c>
      <c r="W371" s="18">
        <f t="shared" si="28"/>
        <v>0.34822666855633055</v>
      </c>
      <c r="X371" s="20">
        <f t="shared" si="29"/>
        <v>0.14087810062260736</v>
      </c>
    </row>
    <row r="372" spans="1:24" s="3" customFormat="1" ht="11.25" customHeight="1" x14ac:dyDescent="0.2">
      <c r="A372" s="2">
        <v>2063</v>
      </c>
      <c r="B372" s="4" t="s">
        <v>21</v>
      </c>
      <c r="C372" s="4" t="s">
        <v>9</v>
      </c>
      <c r="D372" s="4">
        <v>860026442</v>
      </c>
      <c r="E372" s="4" t="s">
        <v>49</v>
      </c>
      <c r="F372" s="4" t="s">
        <v>145</v>
      </c>
      <c r="G372" s="4" t="s">
        <v>74</v>
      </c>
      <c r="H372" s="4" t="s">
        <v>75</v>
      </c>
      <c r="I372" s="4" t="s">
        <v>146</v>
      </c>
      <c r="J372" s="4" t="s">
        <v>11</v>
      </c>
      <c r="K372" s="4" t="s">
        <v>11</v>
      </c>
      <c r="L372" s="4" t="s">
        <v>12</v>
      </c>
      <c r="M372" s="4">
        <v>114716913</v>
      </c>
      <c r="N372" s="4">
        <v>161803219</v>
      </c>
      <c r="O372" s="4">
        <v>50951668</v>
      </c>
      <c r="P372" s="4">
        <v>51255086</v>
      </c>
      <c r="Q372" s="4">
        <v>110548133</v>
      </c>
      <c r="R372" s="4">
        <v>22812193</v>
      </c>
      <c r="S372" s="4">
        <v>55637</v>
      </c>
      <c r="T372" s="18">
        <f t="shared" si="26"/>
        <v>2.2514849366658614</v>
      </c>
      <c r="U372" s="18">
        <f t="shared" si="27"/>
        <v>0.3167742045972522</v>
      </c>
      <c r="V372" s="18">
        <f>R372/S372</f>
        <v>410.0183870445926</v>
      </c>
      <c r="W372" s="18">
        <f t="shared" si="28"/>
        <v>0.20635529864624669</v>
      </c>
      <c r="X372" s="20">
        <f t="shared" si="29"/>
        <v>0.14098726305315348</v>
      </c>
    </row>
    <row r="373" spans="1:24" s="3" customFormat="1" ht="11.25" customHeight="1" x14ac:dyDescent="0.2">
      <c r="A373" s="2">
        <v>3441</v>
      </c>
      <c r="B373" s="4" t="s">
        <v>21</v>
      </c>
      <c r="C373" s="4" t="s">
        <v>9</v>
      </c>
      <c r="D373" s="4">
        <v>900184924</v>
      </c>
      <c r="E373" s="4" t="s">
        <v>49</v>
      </c>
      <c r="F373" s="4" t="s">
        <v>201</v>
      </c>
      <c r="G373" s="4" t="s">
        <v>74</v>
      </c>
      <c r="H373" s="4" t="s">
        <v>14</v>
      </c>
      <c r="I373" s="4" t="s">
        <v>202</v>
      </c>
      <c r="J373" s="4" t="s">
        <v>11</v>
      </c>
      <c r="K373" s="4" t="s">
        <v>11</v>
      </c>
      <c r="L373" s="4" t="s">
        <v>12</v>
      </c>
      <c r="M373" s="4">
        <v>148534425</v>
      </c>
      <c r="N373" s="4">
        <v>159975097</v>
      </c>
      <c r="O373" s="4">
        <v>132720313</v>
      </c>
      <c r="P373" s="4">
        <v>133065854</v>
      </c>
      <c r="Q373" s="4">
        <v>26909243</v>
      </c>
      <c r="R373" s="4">
        <v>22619722</v>
      </c>
      <c r="S373" s="4"/>
      <c r="T373" s="18">
        <f t="shared" si="26"/>
        <v>1.1191536671556825</v>
      </c>
      <c r="U373" s="18">
        <f t="shared" si="27"/>
        <v>0.83179105057832847</v>
      </c>
      <c r="V373" s="18"/>
      <c r="W373" s="18">
        <f t="shared" si="28"/>
        <v>0.8405930259725255</v>
      </c>
      <c r="X373" s="20">
        <f t="shared" si="29"/>
        <v>0.14139526979002237</v>
      </c>
    </row>
    <row r="374" spans="1:24" s="3" customFormat="1" ht="11.25" customHeight="1" x14ac:dyDescent="0.2">
      <c r="A374" s="2">
        <v>16509</v>
      </c>
      <c r="B374" s="4" t="s">
        <v>19</v>
      </c>
      <c r="C374" s="4" t="s">
        <v>9</v>
      </c>
      <c r="D374" s="4">
        <v>860502682</v>
      </c>
      <c r="E374" s="4" t="s">
        <v>49</v>
      </c>
      <c r="F374" s="4" t="s">
        <v>680</v>
      </c>
      <c r="G374" s="4" t="s">
        <v>74</v>
      </c>
      <c r="H374" s="4" t="s">
        <v>10</v>
      </c>
      <c r="I374" s="4" t="s">
        <v>681</v>
      </c>
      <c r="J374" s="4" t="s">
        <v>11</v>
      </c>
      <c r="K374" s="4" t="s">
        <v>11</v>
      </c>
      <c r="L374" s="4" t="s">
        <v>12</v>
      </c>
      <c r="M374" s="4">
        <v>28689810</v>
      </c>
      <c r="N374" s="4">
        <v>29813175</v>
      </c>
      <c r="O374" s="4">
        <v>80161</v>
      </c>
      <c r="P374" s="4">
        <v>2954995</v>
      </c>
      <c r="Q374" s="4">
        <v>26858180</v>
      </c>
      <c r="R374" s="4">
        <v>4219011</v>
      </c>
      <c r="S374" s="4"/>
      <c r="T374" s="18">
        <f t="shared" si="26"/>
        <v>357.90234652761319</v>
      </c>
      <c r="U374" s="18">
        <f t="shared" si="27"/>
        <v>9.911708498004658E-2</v>
      </c>
      <c r="V374" s="18"/>
      <c r="W374" s="18">
        <f t="shared" si="28"/>
        <v>0.15708476896051779</v>
      </c>
      <c r="X374" s="20">
        <f t="shared" si="29"/>
        <v>0.14151498456638717</v>
      </c>
    </row>
    <row r="375" spans="1:24" s="3" customFormat="1" ht="11.25" customHeight="1" x14ac:dyDescent="0.2">
      <c r="A375" s="2">
        <v>17085</v>
      </c>
      <c r="B375" s="4" t="s">
        <v>19</v>
      </c>
      <c r="C375" s="4" t="s">
        <v>9</v>
      </c>
      <c r="D375" s="4">
        <v>860526532</v>
      </c>
      <c r="E375" s="4" t="s">
        <v>49</v>
      </c>
      <c r="F375" s="4" t="s">
        <v>691</v>
      </c>
      <c r="G375" s="4" t="s">
        <v>74</v>
      </c>
      <c r="H375" s="4" t="s">
        <v>10</v>
      </c>
      <c r="I375" s="4" t="s">
        <v>692</v>
      </c>
      <c r="J375" s="4" t="s">
        <v>11</v>
      </c>
      <c r="K375" s="4" t="s">
        <v>11</v>
      </c>
      <c r="L375" s="4" t="s">
        <v>12</v>
      </c>
      <c r="M375" s="4">
        <v>3975391</v>
      </c>
      <c r="N375" s="4">
        <v>6107646</v>
      </c>
      <c r="O375" s="4">
        <v>97578</v>
      </c>
      <c r="P375" s="4">
        <v>2958886</v>
      </c>
      <c r="Q375" s="4">
        <v>3148760</v>
      </c>
      <c r="R375" s="4">
        <v>865321</v>
      </c>
      <c r="S375" s="4">
        <v>97124</v>
      </c>
      <c r="T375" s="18">
        <f t="shared" si="26"/>
        <v>40.740648506835555</v>
      </c>
      <c r="U375" s="18">
        <f t="shared" si="27"/>
        <v>0.48445604083799226</v>
      </c>
      <c r="V375" s="18">
        <f>R375/S375</f>
        <v>8.9094456570981428</v>
      </c>
      <c r="W375" s="18">
        <f t="shared" si="28"/>
        <v>0.27481325982291444</v>
      </c>
      <c r="X375" s="20">
        <f t="shared" si="29"/>
        <v>0.14167831599932282</v>
      </c>
    </row>
    <row r="376" spans="1:24" s="3" customFormat="1" ht="11.25" customHeight="1" x14ac:dyDescent="0.2">
      <c r="A376" s="2">
        <v>6665</v>
      </c>
      <c r="B376" s="4" t="s">
        <v>19</v>
      </c>
      <c r="C376" s="4" t="s">
        <v>9</v>
      </c>
      <c r="D376" s="4">
        <v>805030075</v>
      </c>
      <c r="E376" s="4" t="s">
        <v>49</v>
      </c>
      <c r="F376" s="4" t="s">
        <v>459</v>
      </c>
      <c r="G376" s="4" t="s">
        <v>74</v>
      </c>
      <c r="H376" s="4" t="s">
        <v>10</v>
      </c>
      <c r="I376" s="4" t="s">
        <v>460</v>
      </c>
      <c r="J376" s="4" t="s">
        <v>178</v>
      </c>
      <c r="K376" s="4" t="s">
        <v>182</v>
      </c>
      <c r="L376" s="4" t="s">
        <v>12</v>
      </c>
      <c r="M376" s="4">
        <v>2450798</v>
      </c>
      <c r="N376" s="4">
        <v>3363716</v>
      </c>
      <c r="O376" s="4">
        <v>577511</v>
      </c>
      <c r="P376" s="4">
        <v>577511</v>
      </c>
      <c r="Q376" s="4">
        <v>2786205</v>
      </c>
      <c r="R376" s="4">
        <v>478225</v>
      </c>
      <c r="S376" s="4">
        <v>75147</v>
      </c>
      <c r="T376" s="18">
        <f t="shared" si="26"/>
        <v>4.2437252277445801</v>
      </c>
      <c r="U376" s="18">
        <f t="shared" si="27"/>
        <v>0.17168839462071114</v>
      </c>
      <c r="V376" s="18">
        <f>R376/S376</f>
        <v>6.3638601674052193</v>
      </c>
      <c r="W376" s="18">
        <f t="shared" si="28"/>
        <v>0.17164027772543658</v>
      </c>
      <c r="X376" s="20">
        <f t="shared" si="29"/>
        <v>0.14217163399050337</v>
      </c>
    </row>
    <row r="377" spans="1:24" s="3" customFormat="1" ht="11.25" customHeight="1" x14ac:dyDescent="0.2">
      <c r="A377" s="2">
        <v>2371</v>
      </c>
      <c r="B377" s="4" t="s">
        <v>21</v>
      </c>
      <c r="C377" s="4" t="s">
        <v>9</v>
      </c>
      <c r="D377" s="4">
        <v>860511571</v>
      </c>
      <c r="E377" s="4" t="s">
        <v>49</v>
      </c>
      <c r="F377" s="4" t="s">
        <v>167</v>
      </c>
      <c r="G377" s="4" t="s">
        <v>74</v>
      </c>
      <c r="H377" s="4" t="s">
        <v>14</v>
      </c>
      <c r="I377" s="4" t="s">
        <v>168</v>
      </c>
      <c r="J377" s="4" t="s">
        <v>11</v>
      </c>
      <c r="K377" s="4" t="s">
        <v>11</v>
      </c>
      <c r="L377" s="4" t="s">
        <v>12</v>
      </c>
      <c r="M377" s="4">
        <v>61619479</v>
      </c>
      <c r="N377" s="4">
        <v>84574004</v>
      </c>
      <c r="O377" s="4">
        <v>3087267</v>
      </c>
      <c r="P377" s="4">
        <v>7689766</v>
      </c>
      <c r="Q377" s="4">
        <v>76884238</v>
      </c>
      <c r="R377" s="4">
        <v>12224443</v>
      </c>
      <c r="S377" s="4">
        <v>428926</v>
      </c>
      <c r="T377" s="18">
        <f t="shared" si="26"/>
        <v>19.959232227079809</v>
      </c>
      <c r="U377" s="18">
        <f t="shared" si="27"/>
        <v>9.0923518295290828E-2</v>
      </c>
      <c r="V377" s="18">
        <f>R377/S377</f>
        <v>28.500121233033205</v>
      </c>
      <c r="W377" s="18">
        <f t="shared" si="28"/>
        <v>0.15899803806340645</v>
      </c>
      <c r="X377" s="20">
        <f t="shared" si="29"/>
        <v>0.14454137704063297</v>
      </c>
    </row>
    <row r="378" spans="1:24" s="3" customFormat="1" ht="11.25" customHeight="1" x14ac:dyDescent="0.2">
      <c r="A378" s="2">
        <v>209</v>
      </c>
      <c r="B378" s="4" t="s">
        <v>19</v>
      </c>
      <c r="C378" s="4" t="s">
        <v>9</v>
      </c>
      <c r="D378" s="4">
        <v>800008639</v>
      </c>
      <c r="E378" s="4" t="s">
        <v>49</v>
      </c>
      <c r="F378" s="4" t="s">
        <v>305</v>
      </c>
      <c r="G378" s="4" t="s">
        <v>78</v>
      </c>
      <c r="H378" s="4" t="s">
        <v>14</v>
      </c>
      <c r="I378" s="4" t="s">
        <v>306</v>
      </c>
      <c r="J378" s="4" t="s">
        <v>11</v>
      </c>
      <c r="K378" s="4" t="s">
        <v>11</v>
      </c>
      <c r="L378" s="4" t="s">
        <v>12</v>
      </c>
      <c r="M378" s="4">
        <v>3592277</v>
      </c>
      <c r="N378" s="4">
        <v>5127206</v>
      </c>
      <c r="O378" s="4">
        <v>988514</v>
      </c>
      <c r="P378" s="4">
        <v>988514</v>
      </c>
      <c r="Q378" s="4">
        <v>4138692</v>
      </c>
      <c r="R378" s="4">
        <v>741360</v>
      </c>
      <c r="S378" s="4">
        <v>30331</v>
      </c>
      <c r="T378" s="18">
        <f t="shared" si="26"/>
        <v>3.6340173229716526</v>
      </c>
      <c r="U378" s="18">
        <f t="shared" si="27"/>
        <v>0.19279779279397005</v>
      </c>
      <c r="V378" s="18">
        <f>R378/S378</f>
        <v>24.442319738881015</v>
      </c>
      <c r="W378" s="18">
        <f t="shared" si="28"/>
        <v>0.17912905816620323</v>
      </c>
      <c r="X378" s="20">
        <f t="shared" si="29"/>
        <v>0.14459337112649656</v>
      </c>
    </row>
    <row r="379" spans="1:24" s="3" customFormat="1" ht="11.25" customHeight="1" x14ac:dyDescent="0.2">
      <c r="A379" s="2">
        <v>663</v>
      </c>
      <c r="B379" s="4" t="s">
        <v>21</v>
      </c>
      <c r="C379" s="4" t="s">
        <v>9</v>
      </c>
      <c r="D379" s="4">
        <v>800249678</v>
      </c>
      <c r="E379" s="4" t="s">
        <v>49</v>
      </c>
      <c r="F379" s="4" t="s">
        <v>92</v>
      </c>
      <c r="G379" s="4" t="s">
        <v>74</v>
      </c>
      <c r="H379" s="4" t="s">
        <v>10</v>
      </c>
      <c r="I379" s="4" t="s">
        <v>93</v>
      </c>
      <c r="J379" s="4" t="s">
        <v>23</v>
      </c>
      <c r="K379" s="4" t="s">
        <v>94</v>
      </c>
      <c r="L379" s="4" t="s">
        <v>12</v>
      </c>
      <c r="M379" s="4">
        <v>43894593</v>
      </c>
      <c r="N379" s="4">
        <v>105105108</v>
      </c>
      <c r="O379" s="4">
        <v>38764010</v>
      </c>
      <c r="P379" s="4">
        <v>85283740</v>
      </c>
      <c r="Q379" s="4">
        <v>19821368</v>
      </c>
      <c r="R379" s="4">
        <v>15361211</v>
      </c>
      <c r="S379" s="4"/>
      <c r="T379" s="18">
        <f t="shared" si="26"/>
        <v>1.1323542894556058</v>
      </c>
      <c r="U379" s="18">
        <f t="shared" si="27"/>
        <v>0.81141384679420148</v>
      </c>
      <c r="V379" s="18"/>
      <c r="W379" s="18">
        <f t="shared" si="28"/>
        <v>0.77498238264886665</v>
      </c>
      <c r="X379" s="20">
        <f t="shared" si="29"/>
        <v>0.14615094634601394</v>
      </c>
    </row>
    <row r="380" spans="1:24" s="3" customFormat="1" ht="11.25" customHeight="1" x14ac:dyDescent="0.2">
      <c r="A380" s="2">
        <v>11021</v>
      </c>
      <c r="B380" s="4" t="s">
        <v>19</v>
      </c>
      <c r="C380" s="4" t="s">
        <v>9</v>
      </c>
      <c r="D380" s="4">
        <v>830054644</v>
      </c>
      <c r="E380" s="4" t="s">
        <v>49</v>
      </c>
      <c r="F380" s="4" t="s">
        <v>548</v>
      </c>
      <c r="G380" s="4" t="s">
        <v>74</v>
      </c>
      <c r="H380" s="4" t="s">
        <v>10</v>
      </c>
      <c r="I380" s="4" t="s">
        <v>549</v>
      </c>
      <c r="J380" s="4" t="s">
        <v>11</v>
      </c>
      <c r="K380" s="4" t="s">
        <v>11</v>
      </c>
      <c r="L380" s="4" t="s">
        <v>12</v>
      </c>
      <c r="M380" s="4">
        <v>5541699</v>
      </c>
      <c r="N380" s="4">
        <v>7063420</v>
      </c>
      <c r="O380" s="4">
        <v>2057884</v>
      </c>
      <c r="P380" s="4">
        <v>5042176</v>
      </c>
      <c r="Q380" s="4">
        <v>2021244</v>
      </c>
      <c r="R380" s="4">
        <v>1042933</v>
      </c>
      <c r="S380" s="4">
        <v>307945</v>
      </c>
      <c r="T380" s="18">
        <f t="shared" si="26"/>
        <v>2.692911262248018</v>
      </c>
      <c r="U380" s="18">
        <f t="shared" si="27"/>
        <v>0.71384343561617458</v>
      </c>
      <c r="V380" s="18">
        <f>R380/S380</f>
        <v>3.3867508808391107</v>
      </c>
      <c r="W380" s="18">
        <f t="shared" si="28"/>
        <v>0.51598569989570775</v>
      </c>
      <c r="X380" s="20">
        <f t="shared" si="29"/>
        <v>0.14765269515333931</v>
      </c>
    </row>
    <row r="381" spans="1:24" s="3" customFormat="1" ht="11.25" customHeight="1" x14ac:dyDescent="0.2">
      <c r="A381" s="2">
        <v>1349</v>
      </c>
      <c r="B381" s="4" t="s">
        <v>21</v>
      </c>
      <c r="C381" s="4" t="s">
        <v>9</v>
      </c>
      <c r="D381" s="4">
        <v>830036006</v>
      </c>
      <c r="E381" s="4" t="s">
        <v>49</v>
      </c>
      <c r="F381" s="4" t="s">
        <v>109</v>
      </c>
      <c r="G381" s="4" t="s">
        <v>74</v>
      </c>
      <c r="H381" s="4" t="s">
        <v>10</v>
      </c>
      <c r="I381" s="4" t="s">
        <v>110</v>
      </c>
      <c r="J381" s="4" t="s">
        <v>11</v>
      </c>
      <c r="K381" s="4" t="s">
        <v>11</v>
      </c>
      <c r="L381" s="4" t="s">
        <v>12</v>
      </c>
      <c r="M381" s="4">
        <v>88995293</v>
      </c>
      <c r="N381" s="4">
        <v>99737366</v>
      </c>
      <c r="O381" s="4">
        <v>39965660</v>
      </c>
      <c r="P381" s="4">
        <v>44126137</v>
      </c>
      <c r="Q381" s="4">
        <v>55611229</v>
      </c>
      <c r="R381" s="4">
        <v>14788346</v>
      </c>
      <c r="S381" s="4">
        <v>7776469</v>
      </c>
      <c r="T381" s="18">
        <f t="shared" si="26"/>
        <v>2.2267940276727569</v>
      </c>
      <c r="U381" s="18">
        <f t="shared" si="27"/>
        <v>0.44242332407294577</v>
      </c>
      <c r="V381" s="18">
        <f>R381/S381</f>
        <v>1.9016787696318214</v>
      </c>
      <c r="W381" s="18">
        <f t="shared" si="28"/>
        <v>0.26592373996985391</v>
      </c>
      <c r="X381" s="20">
        <f t="shared" si="29"/>
        <v>0.14827287498248148</v>
      </c>
    </row>
    <row r="382" spans="1:24" s="3" customFormat="1" ht="11.25" customHeight="1" x14ac:dyDescent="0.2">
      <c r="A382" s="2">
        <v>34325</v>
      </c>
      <c r="B382" s="4" t="s">
        <v>19</v>
      </c>
      <c r="C382" s="4" t="s">
        <v>9</v>
      </c>
      <c r="D382" s="4">
        <v>900544521</v>
      </c>
      <c r="E382" s="4" t="s">
        <v>49</v>
      </c>
      <c r="F382" s="4" t="s">
        <v>1029</v>
      </c>
      <c r="G382" s="4" t="s">
        <v>78</v>
      </c>
      <c r="H382" s="4" t="s">
        <v>10</v>
      </c>
      <c r="I382" s="4" t="s">
        <v>1030</v>
      </c>
      <c r="J382" s="4" t="s">
        <v>17</v>
      </c>
      <c r="K382" s="4" t="s">
        <v>1031</v>
      </c>
      <c r="L382" s="4" t="s">
        <v>12</v>
      </c>
      <c r="M382" s="4">
        <v>6739086</v>
      </c>
      <c r="N382" s="4">
        <v>8832407</v>
      </c>
      <c r="O382" s="4">
        <v>3466556</v>
      </c>
      <c r="P382" s="4">
        <v>4652577</v>
      </c>
      <c r="Q382" s="4">
        <v>4179830</v>
      </c>
      <c r="R382" s="4">
        <v>1321589</v>
      </c>
      <c r="S382" s="4">
        <v>464787</v>
      </c>
      <c r="T382" s="18">
        <f t="shared" si="26"/>
        <v>1.9440291747775025</v>
      </c>
      <c r="U382" s="18">
        <f t="shared" si="27"/>
        <v>0.5267620706337468</v>
      </c>
      <c r="V382" s="18">
        <f>R382/S382</f>
        <v>2.8434293558124475</v>
      </c>
      <c r="W382" s="18">
        <f t="shared" si="28"/>
        <v>0.31618247632080732</v>
      </c>
      <c r="X382" s="20">
        <f t="shared" si="29"/>
        <v>0.14962954039595322</v>
      </c>
    </row>
    <row r="383" spans="1:24" s="3" customFormat="1" ht="11.25" customHeight="1" x14ac:dyDescent="0.2">
      <c r="A383" s="2">
        <v>11867</v>
      </c>
      <c r="B383" s="4" t="s">
        <v>19</v>
      </c>
      <c r="C383" s="4" t="s">
        <v>9</v>
      </c>
      <c r="D383" s="4">
        <v>830082848</v>
      </c>
      <c r="E383" s="4" t="s">
        <v>49</v>
      </c>
      <c r="F383" s="4" t="s">
        <v>576</v>
      </c>
      <c r="G383" s="4" t="s">
        <v>74</v>
      </c>
      <c r="H383" s="4" t="s">
        <v>10</v>
      </c>
      <c r="I383" s="4" t="s">
        <v>577</v>
      </c>
      <c r="J383" s="4" t="s">
        <v>11</v>
      </c>
      <c r="K383" s="4" t="s">
        <v>11</v>
      </c>
      <c r="L383" s="4" t="s">
        <v>12</v>
      </c>
      <c r="M383" s="4">
        <v>15839345</v>
      </c>
      <c r="N383" s="4">
        <v>19226379</v>
      </c>
      <c r="O383" s="4">
        <v>516186</v>
      </c>
      <c r="P383" s="4">
        <v>16348546</v>
      </c>
      <c r="Q383" s="4">
        <v>2877833</v>
      </c>
      <c r="R383" s="4">
        <v>2891377</v>
      </c>
      <c r="S383" s="4">
        <v>1700790</v>
      </c>
      <c r="T383" s="18">
        <f t="shared" si="26"/>
        <v>30.685344042651291</v>
      </c>
      <c r="U383" s="18">
        <f t="shared" si="27"/>
        <v>0.85031851291395011</v>
      </c>
      <c r="V383" s="18">
        <f>R383/S383</f>
        <v>1.7000199907101994</v>
      </c>
      <c r="W383" s="18">
        <f t="shared" si="28"/>
        <v>1.0047063189559644</v>
      </c>
      <c r="X383" s="20">
        <f t="shared" si="29"/>
        <v>0.15038593590607988</v>
      </c>
    </row>
    <row r="384" spans="1:24" s="3" customFormat="1" ht="11.25" customHeight="1" x14ac:dyDescent="0.2">
      <c r="A384" s="2">
        <v>1515</v>
      </c>
      <c r="B384" s="4" t="s">
        <v>21</v>
      </c>
      <c r="C384" s="4" t="s">
        <v>9</v>
      </c>
      <c r="D384" s="4">
        <v>830067414</v>
      </c>
      <c r="E384" s="4" t="s">
        <v>49</v>
      </c>
      <c r="F384" s="4" t="s">
        <v>118</v>
      </c>
      <c r="G384" s="4" t="s">
        <v>74</v>
      </c>
      <c r="H384" s="4" t="s">
        <v>10</v>
      </c>
      <c r="I384" s="4" t="s">
        <v>119</v>
      </c>
      <c r="J384" s="4" t="s">
        <v>23</v>
      </c>
      <c r="K384" s="4" t="s">
        <v>120</v>
      </c>
      <c r="L384" s="4" t="s">
        <v>12</v>
      </c>
      <c r="M384" s="4">
        <v>92848627</v>
      </c>
      <c r="N384" s="4">
        <v>175586677</v>
      </c>
      <c r="O384" s="4">
        <v>38281997</v>
      </c>
      <c r="P384" s="4">
        <v>80993785</v>
      </c>
      <c r="Q384" s="4">
        <v>94592892</v>
      </c>
      <c r="R384" s="4">
        <v>26418945</v>
      </c>
      <c r="S384" s="4">
        <v>3438197</v>
      </c>
      <c r="T384" s="18">
        <f t="shared" si="26"/>
        <v>2.425386193933404</v>
      </c>
      <c r="U384" s="18">
        <f t="shared" si="27"/>
        <v>0.46127523103589457</v>
      </c>
      <c r="V384" s="18">
        <f>R384/S384</f>
        <v>7.6839532464253795</v>
      </c>
      <c r="W384" s="18">
        <f t="shared" si="28"/>
        <v>0.27929101691911479</v>
      </c>
      <c r="X384" s="20">
        <f t="shared" si="29"/>
        <v>0.15046098856350018</v>
      </c>
    </row>
    <row r="385" spans="1:24" s="3" customFormat="1" ht="11.25" customHeight="1" x14ac:dyDescent="0.2">
      <c r="A385" s="2">
        <v>37161</v>
      </c>
      <c r="B385" s="4" t="s">
        <v>19</v>
      </c>
      <c r="C385" s="4" t="s">
        <v>9</v>
      </c>
      <c r="D385" s="4">
        <v>900706244</v>
      </c>
      <c r="E385" s="4" t="s">
        <v>49</v>
      </c>
      <c r="F385" s="4" t="s">
        <v>1062</v>
      </c>
      <c r="G385" s="4" t="s">
        <v>74</v>
      </c>
      <c r="H385" s="4" t="s">
        <v>10</v>
      </c>
      <c r="I385" s="4" t="s">
        <v>1063</v>
      </c>
      <c r="J385" s="4" t="s">
        <v>23</v>
      </c>
      <c r="K385" s="4" t="s">
        <v>136</v>
      </c>
      <c r="L385" s="4" t="s">
        <v>12</v>
      </c>
      <c r="M385" s="4">
        <v>21708712</v>
      </c>
      <c r="N385" s="4">
        <v>21897577</v>
      </c>
      <c r="O385" s="4">
        <v>516186</v>
      </c>
      <c r="P385" s="4">
        <v>9423975</v>
      </c>
      <c r="Q385" s="4">
        <v>12473602</v>
      </c>
      <c r="R385" s="4">
        <v>3295398</v>
      </c>
      <c r="S385" s="4"/>
      <c r="T385" s="18">
        <f t="shared" si="26"/>
        <v>42.055987570371919</v>
      </c>
      <c r="U385" s="18">
        <f t="shared" si="27"/>
        <v>0.43036610854251134</v>
      </c>
      <c r="V385" s="18"/>
      <c r="W385" s="18">
        <f t="shared" si="28"/>
        <v>0.26418976651652026</v>
      </c>
      <c r="X385" s="20">
        <f t="shared" si="29"/>
        <v>0.15049144478405077</v>
      </c>
    </row>
    <row r="386" spans="1:24" s="3" customFormat="1" ht="11.25" customHeight="1" x14ac:dyDescent="0.2">
      <c r="A386" s="2">
        <v>4131</v>
      </c>
      <c r="B386" s="4" t="s">
        <v>21</v>
      </c>
      <c r="C386" s="4" t="s">
        <v>9</v>
      </c>
      <c r="D386" s="4">
        <v>900412189</v>
      </c>
      <c r="E386" s="4" t="s">
        <v>49</v>
      </c>
      <c r="F386" s="4" t="s">
        <v>217</v>
      </c>
      <c r="G386" s="4" t="s">
        <v>78</v>
      </c>
      <c r="H386" s="4" t="s">
        <v>10</v>
      </c>
      <c r="I386" s="4" t="s">
        <v>218</v>
      </c>
      <c r="J386" s="4" t="s">
        <v>11</v>
      </c>
      <c r="K386" s="4" t="s">
        <v>11</v>
      </c>
      <c r="L386" s="4" t="s">
        <v>12</v>
      </c>
      <c r="M386" s="4">
        <v>9386083</v>
      </c>
      <c r="N386" s="4">
        <v>11272388</v>
      </c>
      <c r="O386" s="4">
        <v>8775433</v>
      </c>
      <c r="P386" s="4">
        <v>8786777</v>
      </c>
      <c r="Q386" s="4">
        <v>2485611</v>
      </c>
      <c r="R386" s="4">
        <v>1702843</v>
      </c>
      <c r="S386" s="4">
        <v>42323</v>
      </c>
      <c r="T386" s="18">
        <f t="shared" si="26"/>
        <v>1.0695863098721168</v>
      </c>
      <c r="U386" s="18">
        <f t="shared" si="27"/>
        <v>0.77949561352927166</v>
      </c>
      <c r="V386" s="18">
        <f t="shared" ref="V386:V396" si="32">R386/S386</f>
        <v>40.234458804905131</v>
      </c>
      <c r="W386" s="18">
        <f t="shared" si="28"/>
        <v>0.68508024787466748</v>
      </c>
      <c r="X386" s="20">
        <f t="shared" si="29"/>
        <v>0.151063199740818</v>
      </c>
    </row>
    <row r="387" spans="1:24" s="3" customFormat="1" ht="11.25" customHeight="1" x14ac:dyDescent="0.2">
      <c r="A387" s="2">
        <v>4933</v>
      </c>
      <c r="B387" s="4" t="s">
        <v>21</v>
      </c>
      <c r="C387" s="4" t="s">
        <v>9</v>
      </c>
      <c r="D387" s="4">
        <v>900779576</v>
      </c>
      <c r="E387" s="4" t="s">
        <v>49</v>
      </c>
      <c r="F387" s="4" t="s">
        <v>246</v>
      </c>
      <c r="G387" s="4" t="s">
        <v>74</v>
      </c>
      <c r="H387" s="4" t="s">
        <v>10</v>
      </c>
      <c r="I387" s="4" t="s">
        <v>247</v>
      </c>
      <c r="J387" s="4" t="s">
        <v>11</v>
      </c>
      <c r="K387" s="4" t="s">
        <v>11</v>
      </c>
      <c r="L387" s="4" t="s">
        <v>12</v>
      </c>
      <c r="M387" s="4">
        <v>46121228</v>
      </c>
      <c r="N387" s="4">
        <v>53100416</v>
      </c>
      <c r="O387" s="4">
        <v>31171454</v>
      </c>
      <c r="P387" s="4">
        <v>36789355</v>
      </c>
      <c r="Q387" s="4">
        <v>16311061</v>
      </c>
      <c r="R387" s="4">
        <v>8060248</v>
      </c>
      <c r="S387" s="4">
        <v>1708427</v>
      </c>
      <c r="T387" s="18">
        <f t="shared" si="26"/>
        <v>1.479598224709056</v>
      </c>
      <c r="U387" s="18">
        <f t="shared" si="27"/>
        <v>0.69282611646582959</v>
      </c>
      <c r="V387" s="18">
        <f t="shared" si="32"/>
        <v>4.7179352702807904</v>
      </c>
      <c r="W387" s="18">
        <f t="shared" si="28"/>
        <v>0.49415841188994386</v>
      </c>
      <c r="X387" s="20">
        <f t="shared" si="29"/>
        <v>0.15179255846131223</v>
      </c>
    </row>
    <row r="388" spans="1:24" s="3" customFormat="1" ht="11.25" customHeight="1" x14ac:dyDescent="0.2">
      <c r="A388" s="2">
        <v>29347</v>
      </c>
      <c r="B388" s="4" t="s">
        <v>19</v>
      </c>
      <c r="C388" s="4" t="s">
        <v>9</v>
      </c>
      <c r="D388" s="4">
        <v>900367678</v>
      </c>
      <c r="E388" s="4" t="s">
        <v>49</v>
      </c>
      <c r="F388" s="4" t="s">
        <v>935</v>
      </c>
      <c r="G388" s="4" t="s">
        <v>74</v>
      </c>
      <c r="H388" s="4" t="s">
        <v>10</v>
      </c>
      <c r="I388" s="4" t="s">
        <v>936</v>
      </c>
      <c r="J388" s="4" t="s">
        <v>11</v>
      </c>
      <c r="K388" s="4" t="s">
        <v>11</v>
      </c>
      <c r="L388" s="4" t="s">
        <v>12</v>
      </c>
      <c r="M388" s="4">
        <v>32529473</v>
      </c>
      <c r="N388" s="4">
        <v>33330826</v>
      </c>
      <c r="O388" s="4">
        <v>80161</v>
      </c>
      <c r="P388" s="4">
        <v>13557488</v>
      </c>
      <c r="Q388" s="4">
        <v>19773338</v>
      </c>
      <c r="R388" s="4">
        <v>5068489</v>
      </c>
      <c r="S388" s="4">
        <v>1895377</v>
      </c>
      <c r="T388" s="18">
        <f t="shared" si="26"/>
        <v>405.80173650528315</v>
      </c>
      <c r="U388" s="18">
        <f t="shared" si="27"/>
        <v>0.40675523612886161</v>
      </c>
      <c r="V388" s="18">
        <f t="shared" si="32"/>
        <v>2.6741323757753737</v>
      </c>
      <c r="W388" s="18">
        <f t="shared" si="28"/>
        <v>0.25632945737335799</v>
      </c>
      <c r="X388" s="20">
        <f t="shared" si="29"/>
        <v>0.15206610841267479</v>
      </c>
    </row>
    <row r="389" spans="1:24" s="3" customFormat="1" ht="11.25" customHeight="1" x14ac:dyDescent="0.2">
      <c r="A389" s="2">
        <v>12795</v>
      </c>
      <c r="B389" s="4" t="s">
        <v>19</v>
      </c>
      <c r="C389" s="4" t="s">
        <v>9</v>
      </c>
      <c r="D389" s="4">
        <v>830116638</v>
      </c>
      <c r="E389" s="4" t="s">
        <v>49</v>
      </c>
      <c r="F389" s="4" t="s">
        <v>598</v>
      </c>
      <c r="G389" s="4" t="s">
        <v>74</v>
      </c>
      <c r="H389" s="4" t="s">
        <v>75</v>
      </c>
      <c r="I389" s="4" t="s">
        <v>599</v>
      </c>
      <c r="J389" s="4" t="s">
        <v>11</v>
      </c>
      <c r="K389" s="4" t="s">
        <v>11</v>
      </c>
      <c r="L389" s="4" t="s">
        <v>12</v>
      </c>
      <c r="M389" s="4">
        <v>26936350</v>
      </c>
      <c r="N389" s="4">
        <v>46721331</v>
      </c>
      <c r="O389" s="4">
        <v>733836</v>
      </c>
      <c r="P389" s="4">
        <v>34897390</v>
      </c>
      <c r="Q389" s="4">
        <v>11823941</v>
      </c>
      <c r="R389" s="4">
        <v>7120104</v>
      </c>
      <c r="S389" s="4">
        <v>4420858</v>
      </c>
      <c r="T389" s="18">
        <f t="shared" si="26"/>
        <v>36.706225914236967</v>
      </c>
      <c r="U389" s="18">
        <f t="shared" si="27"/>
        <v>0.74692628084589452</v>
      </c>
      <c r="V389" s="18">
        <f t="shared" si="32"/>
        <v>1.6105706177398142</v>
      </c>
      <c r="W389" s="18">
        <f t="shared" si="28"/>
        <v>0.60217688839956152</v>
      </c>
      <c r="X389" s="20">
        <f t="shared" si="29"/>
        <v>0.15239514473592372</v>
      </c>
    </row>
    <row r="390" spans="1:24" s="3" customFormat="1" ht="11.25" customHeight="1" x14ac:dyDescent="0.2">
      <c r="A390" s="2">
        <v>13971</v>
      </c>
      <c r="B390" s="4" t="s">
        <v>19</v>
      </c>
      <c r="C390" s="4" t="s">
        <v>9</v>
      </c>
      <c r="D390" s="4">
        <v>830508713</v>
      </c>
      <c r="E390" s="4" t="s">
        <v>49</v>
      </c>
      <c r="F390" s="4" t="s">
        <v>627</v>
      </c>
      <c r="G390" s="4" t="s">
        <v>74</v>
      </c>
      <c r="H390" s="4" t="s">
        <v>10</v>
      </c>
      <c r="I390" s="4" t="s">
        <v>628</v>
      </c>
      <c r="J390" s="4" t="s">
        <v>17</v>
      </c>
      <c r="K390" s="4" t="s">
        <v>629</v>
      </c>
      <c r="L390" s="4" t="s">
        <v>12</v>
      </c>
      <c r="M390" s="4">
        <v>3207890</v>
      </c>
      <c r="N390" s="4">
        <v>3579787</v>
      </c>
      <c r="O390" s="4">
        <v>774590</v>
      </c>
      <c r="P390" s="4">
        <v>1479391</v>
      </c>
      <c r="Q390" s="4">
        <v>2100396</v>
      </c>
      <c r="R390" s="4">
        <v>546314</v>
      </c>
      <c r="S390" s="4">
        <v>154459</v>
      </c>
      <c r="T390" s="18">
        <f t="shared" si="26"/>
        <v>4.1414038394505477</v>
      </c>
      <c r="U390" s="18">
        <f t="shared" si="27"/>
        <v>0.41326229744954102</v>
      </c>
      <c r="V390" s="18">
        <f t="shared" si="32"/>
        <v>3.536951553486686</v>
      </c>
      <c r="W390" s="18">
        <f t="shared" si="28"/>
        <v>0.26010047629113747</v>
      </c>
      <c r="X390" s="20">
        <f t="shared" si="29"/>
        <v>0.15261075589134213</v>
      </c>
    </row>
    <row r="391" spans="1:24" s="3" customFormat="1" ht="11.25" customHeight="1" x14ac:dyDescent="0.2">
      <c r="A391" s="2">
        <v>1595</v>
      </c>
      <c r="B391" s="4" t="s">
        <v>19</v>
      </c>
      <c r="C391" s="4" t="s">
        <v>9</v>
      </c>
      <c r="D391" s="4">
        <v>800088568</v>
      </c>
      <c r="E391" s="4" t="s">
        <v>49</v>
      </c>
      <c r="F391" s="4" t="s">
        <v>336</v>
      </c>
      <c r="G391" s="4" t="s">
        <v>74</v>
      </c>
      <c r="H391" s="4" t="s">
        <v>75</v>
      </c>
      <c r="I391" s="4" t="s">
        <v>337</v>
      </c>
      <c r="J391" s="4" t="s">
        <v>11</v>
      </c>
      <c r="K391" s="4" t="s">
        <v>11</v>
      </c>
      <c r="L391" s="4" t="s">
        <v>12</v>
      </c>
      <c r="M391" s="4">
        <v>10923845</v>
      </c>
      <c r="N391" s="4">
        <v>12441033</v>
      </c>
      <c r="O391" s="4">
        <v>5776928</v>
      </c>
      <c r="P391" s="4">
        <v>5776928</v>
      </c>
      <c r="Q391" s="4">
        <v>6664105</v>
      </c>
      <c r="R391" s="4">
        <v>1904627</v>
      </c>
      <c r="S391" s="4">
        <v>318568</v>
      </c>
      <c r="T391" s="18">
        <f t="shared" si="26"/>
        <v>1.8909435949348858</v>
      </c>
      <c r="U391" s="18">
        <f t="shared" si="27"/>
        <v>0.46434472121406639</v>
      </c>
      <c r="V391" s="18">
        <f t="shared" si="32"/>
        <v>5.9787141206900882</v>
      </c>
      <c r="W391" s="18">
        <f t="shared" si="28"/>
        <v>0.28580387013710018</v>
      </c>
      <c r="X391" s="20">
        <f t="shared" si="29"/>
        <v>0.15309235173638716</v>
      </c>
    </row>
    <row r="392" spans="1:24" s="3" customFormat="1" ht="11.25" customHeight="1" x14ac:dyDescent="0.2">
      <c r="A392" s="2">
        <v>9733</v>
      </c>
      <c r="B392" s="4" t="s">
        <v>19</v>
      </c>
      <c r="C392" s="4" t="s">
        <v>9</v>
      </c>
      <c r="D392" s="4">
        <v>830007414</v>
      </c>
      <c r="E392" s="4" t="s">
        <v>49</v>
      </c>
      <c r="F392" s="4" t="s">
        <v>504</v>
      </c>
      <c r="G392" s="4" t="s">
        <v>74</v>
      </c>
      <c r="H392" s="4" t="s">
        <v>10</v>
      </c>
      <c r="I392" s="4" t="s">
        <v>505</v>
      </c>
      <c r="J392" s="4" t="s">
        <v>11</v>
      </c>
      <c r="K392" s="4" t="s">
        <v>11</v>
      </c>
      <c r="L392" s="4" t="s">
        <v>12</v>
      </c>
      <c r="M392" s="4">
        <v>8254813</v>
      </c>
      <c r="N392" s="4">
        <v>8330370</v>
      </c>
      <c r="O392" s="4">
        <v>1730981</v>
      </c>
      <c r="P392" s="4">
        <v>2130681</v>
      </c>
      <c r="Q392" s="4">
        <v>6199689</v>
      </c>
      <c r="R392" s="4">
        <v>1276737</v>
      </c>
      <c r="S392" s="4">
        <v>91072</v>
      </c>
      <c r="T392" s="18">
        <f t="shared" si="26"/>
        <v>4.7688640141052963</v>
      </c>
      <c r="U392" s="18">
        <f t="shared" si="27"/>
        <v>0.25577267276243432</v>
      </c>
      <c r="V392" s="18">
        <f t="shared" si="32"/>
        <v>14.018984978917779</v>
      </c>
      <c r="W392" s="18">
        <f t="shared" si="28"/>
        <v>0.20593565257870194</v>
      </c>
      <c r="X392" s="20">
        <f t="shared" si="29"/>
        <v>0.15326294030157123</v>
      </c>
    </row>
    <row r="393" spans="1:24" s="3" customFormat="1" ht="11.25" customHeight="1" x14ac:dyDescent="0.2">
      <c r="A393" s="2">
        <v>22555</v>
      </c>
      <c r="B393" s="4" t="s">
        <v>19</v>
      </c>
      <c r="C393" s="4" t="s">
        <v>9</v>
      </c>
      <c r="D393" s="4">
        <v>900095423</v>
      </c>
      <c r="E393" s="4" t="s">
        <v>49</v>
      </c>
      <c r="F393" s="4" t="s">
        <v>789</v>
      </c>
      <c r="G393" s="4" t="s">
        <v>74</v>
      </c>
      <c r="H393" s="4" t="s">
        <v>10</v>
      </c>
      <c r="I393" s="4" t="s">
        <v>790</v>
      </c>
      <c r="J393" s="4" t="s">
        <v>178</v>
      </c>
      <c r="K393" s="4" t="s">
        <v>179</v>
      </c>
      <c r="L393" s="4" t="s">
        <v>12</v>
      </c>
      <c r="M393" s="4">
        <v>21864160</v>
      </c>
      <c r="N393" s="4">
        <v>36847079</v>
      </c>
      <c r="O393" s="4">
        <v>4336768</v>
      </c>
      <c r="P393" s="4">
        <v>25069832</v>
      </c>
      <c r="Q393" s="4">
        <v>11777247</v>
      </c>
      <c r="R393" s="4">
        <v>5689855</v>
      </c>
      <c r="S393" s="4">
        <v>1605162</v>
      </c>
      <c r="T393" s="18">
        <f t="shared" si="26"/>
        <v>5.0415793512588181</v>
      </c>
      <c r="U393" s="18">
        <f t="shared" si="27"/>
        <v>0.68037501697217306</v>
      </c>
      <c r="V393" s="18">
        <f t="shared" si="32"/>
        <v>3.54472321173813</v>
      </c>
      <c r="W393" s="18">
        <f t="shared" si="28"/>
        <v>0.48312266865083153</v>
      </c>
      <c r="X393" s="20">
        <f t="shared" si="29"/>
        <v>0.15441807476788053</v>
      </c>
    </row>
    <row r="394" spans="1:24" s="3" customFormat="1" ht="11.25" customHeight="1" x14ac:dyDescent="0.2">
      <c r="A394" s="2">
        <v>9659</v>
      </c>
      <c r="B394" s="4" t="s">
        <v>19</v>
      </c>
      <c r="C394" s="4" t="s">
        <v>9</v>
      </c>
      <c r="D394" s="4">
        <v>830004892</v>
      </c>
      <c r="E394" s="4" t="s">
        <v>49</v>
      </c>
      <c r="F394" s="4" t="s">
        <v>500</v>
      </c>
      <c r="G394" s="4" t="s">
        <v>74</v>
      </c>
      <c r="H394" s="4" t="s">
        <v>75</v>
      </c>
      <c r="I394" s="4" t="s">
        <v>501</v>
      </c>
      <c r="J394" s="4" t="s">
        <v>11</v>
      </c>
      <c r="K394" s="4" t="s">
        <v>11</v>
      </c>
      <c r="L394" s="4" t="s">
        <v>12</v>
      </c>
      <c r="M394" s="4">
        <v>96819571</v>
      </c>
      <c r="N394" s="4">
        <v>114726290</v>
      </c>
      <c r="O394" s="4">
        <v>731046</v>
      </c>
      <c r="P394" s="4">
        <v>26972716</v>
      </c>
      <c r="Q394" s="4">
        <v>87753574</v>
      </c>
      <c r="R394" s="4">
        <v>17840292</v>
      </c>
      <c r="S394" s="4">
        <v>1483907</v>
      </c>
      <c r="T394" s="18">
        <f t="shared" si="26"/>
        <v>132.43977943932393</v>
      </c>
      <c r="U394" s="18">
        <f t="shared" si="27"/>
        <v>0.23510492669117078</v>
      </c>
      <c r="V394" s="18">
        <f t="shared" si="32"/>
        <v>12.022513540269033</v>
      </c>
      <c r="W394" s="18">
        <f t="shared" si="28"/>
        <v>0.20329989066884044</v>
      </c>
      <c r="X394" s="20">
        <f t="shared" si="29"/>
        <v>0.15550308477681968</v>
      </c>
    </row>
    <row r="395" spans="1:24" s="3" customFormat="1" ht="11.25" customHeight="1" x14ac:dyDescent="0.2">
      <c r="A395" s="2">
        <v>12267</v>
      </c>
      <c r="B395" s="4" t="s">
        <v>19</v>
      </c>
      <c r="C395" s="4" t="s">
        <v>9</v>
      </c>
      <c r="D395" s="4">
        <v>830097194</v>
      </c>
      <c r="E395" s="4" t="s">
        <v>49</v>
      </c>
      <c r="F395" s="4" t="s">
        <v>586</v>
      </c>
      <c r="G395" s="4" t="s">
        <v>423</v>
      </c>
      <c r="H395" s="4" t="s">
        <v>10</v>
      </c>
      <c r="I395" s="4" t="s">
        <v>587</v>
      </c>
      <c r="J395" s="4" t="s">
        <v>11</v>
      </c>
      <c r="K395" s="4" t="s">
        <v>11</v>
      </c>
      <c r="L395" s="4" t="s">
        <v>12</v>
      </c>
      <c r="M395" s="4">
        <v>15370378</v>
      </c>
      <c r="N395" s="4">
        <v>21338836</v>
      </c>
      <c r="O395" s="4">
        <v>1730981</v>
      </c>
      <c r="P395" s="4">
        <v>8807697</v>
      </c>
      <c r="Q395" s="4">
        <v>12531139</v>
      </c>
      <c r="R395" s="4">
        <v>3321262</v>
      </c>
      <c r="S395" s="4">
        <v>427653</v>
      </c>
      <c r="T395" s="18">
        <f t="shared" si="26"/>
        <v>8.8795763789435007</v>
      </c>
      <c r="U395" s="18">
        <f t="shared" si="27"/>
        <v>0.4127543320544757</v>
      </c>
      <c r="V395" s="18">
        <f t="shared" si="32"/>
        <v>7.7662544165479961</v>
      </c>
      <c r="W395" s="18">
        <f t="shared" si="28"/>
        <v>0.26504071178206545</v>
      </c>
      <c r="X395" s="20">
        <f t="shared" si="29"/>
        <v>0.15564400982321622</v>
      </c>
    </row>
    <row r="396" spans="1:24" s="3" customFormat="1" ht="11.25" customHeight="1" x14ac:dyDescent="0.2">
      <c r="A396" s="2">
        <v>233</v>
      </c>
      <c r="B396" s="4" t="s">
        <v>19</v>
      </c>
      <c r="C396" s="4" t="s">
        <v>9</v>
      </c>
      <c r="D396" s="4">
        <v>800009973</v>
      </c>
      <c r="E396" s="4" t="s">
        <v>49</v>
      </c>
      <c r="F396" s="4" t="s">
        <v>307</v>
      </c>
      <c r="G396" s="4" t="s">
        <v>74</v>
      </c>
      <c r="H396" s="4" t="s">
        <v>10</v>
      </c>
      <c r="I396" s="4" t="s">
        <v>308</v>
      </c>
      <c r="J396" s="4" t="s">
        <v>11</v>
      </c>
      <c r="K396" s="4" t="s">
        <v>11</v>
      </c>
      <c r="L396" s="4" t="s">
        <v>12</v>
      </c>
      <c r="M396" s="4">
        <v>10005049</v>
      </c>
      <c r="N396" s="4">
        <v>12858888</v>
      </c>
      <c r="O396" s="4">
        <v>7267435</v>
      </c>
      <c r="P396" s="4">
        <v>7605068</v>
      </c>
      <c r="Q396" s="4">
        <v>5253820</v>
      </c>
      <c r="R396" s="4">
        <v>2002732</v>
      </c>
      <c r="S396" s="4">
        <v>326323</v>
      </c>
      <c r="T396" s="18">
        <f t="shared" ref="T396:T459" si="33">M396/O396</f>
        <v>1.3766960420010637</v>
      </c>
      <c r="U396" s="18">
        <f t="shared" ref="U396:U459" si="34">P396/N396</f>
        <v>0.59142501280048476</v>
      </c>
      <c r="V396" s="18">
        <f t="shared" si="32"/>
        <v>6.1372689022839335</v>
      </c>
      <c r="W396" s="18">
        <f t="shared" ref="W396:W459" si="35">R396/Q396</f>
        <v>0.38119539687313231</v>
      </c>
      <c r="X396" s="20">
        <f t="shared" ref="X396:X459" si="36">R396/N396</f>
        <v>0.15574690439795416</v>
      </c>
    </row>
    <row r="397" spans="1:24" s="3" customFormat="1" ht="11.25" customHeight="1" x14ac:dyDescent="0.2">
      <c r="A397" s="2">
        <v>22631</v>
      </c>
      <c r="B397" s="4" t="s">
        <v>19</v>
      </c>
      <c r="C397" s="4" t="s">
        <v>9</v>
      </c>
      <c r="D397" s="4">
        <v>900098348</v>
      </c>
      <c r="E397" s="4" t="s">
        <v>49</v>
      </c>
      <c r="F397" s="4" t="s">
        <v>791</v>
      </c>
      <c r="G397" s="4" t="s">
        <v>74</v>
      </c>
      <c r="H397" s="4" t="s">
        <v>10</v>
      </c>
      <c r="I397" s="4" t="s">
        <v>792</v>
      </c>
      <c r="J397" s="4" t="s">
        <v>11</v>
      </c>
      <c r="K397" s="4" t="s">
        <v>11</v>
      </c>
      <c r="L397" s="4" t="s">
        <v>12</v>
      </c>
      <c r="M397" s="4">
        <v>11121336</v>
      </c>
      <c r="N397" s="4">
        <v>11603871</v>
      </c>
      <c r="O397" s="4">
        <v>774590</v>
      </c>
      <c r="P397" s="4">
        <v>6183895</v>
      </c>
      <c r="Q397" s="4">
        <v>5419976</v>
      </c>
      <c r="R397" s="4">
        <v>1807416</v>
      </c>
      <c r="S397" s="4"/>
      <c r="T397" s="18">
        <f t="shared" si="33"/>
        <v>14.357706657715696</v>
      </c>
      <c r="U397" s="18">
        <f t="shared" si="34"/>
        <v>0.53291655862082576</v>
      </c>
      <c r="V397" s="18"/>
      <c r="W397" s="18">
        <f t="shared" si="35"/>
        <v>0.333473063349358</v>
      </c>
      <c r="X397" s="20">
        <f t="shared" si="36"/>
        <v>0.15575974603647352</v>
      </c>
    </row>
    <row r="398" spans="1:24" s="3" customFormat="1" ht="11.25" customHeight="1" x14ac:dyDescent="0.2">
      <c r="A398" s="2">
        <v>17431</v>
      </c>
      <c r="B398" s="4" t="s">
        <v>19</v>
      </c>
      <c r="C398" s="4" t="s">
        <v>9</v>
      </c>
      <c r="D398" s="4">
        <v>890101977</v>
      </c>
      <c r="E398" s="4" t="s">
        <v>49</v>
      </c>
      <c r="F398" s="4" t="s">
        <v>699</v>
      </c>
      <c r="G398" s="4" t="s">
        <v>74</v>
      </c>
      <c r="H398" s="4" t="s">
        <v>10</v>
      </c>
      <c r="I398" s="4" t="s">
        <v>700</v>
      </c>
      <c r="J398" s="4" t="s">
        <v>17</v>
      </c>
      <c r="K398" s="4" t="s">
        <v>18</v>
      </c>
      <c r="L398" s="4" t="s">
        <v>12</v>
      </c>
      <c r="M398" s="4">
        <v>12183542</v>
      </c>
      <c r="N398" s="4">
        <v>16661320</v>
      </c>
      <c r="O398" s="4">
        <v>3170245</v>
      </c>
      <c r="P398" s="4">
        <v>6543124</v>
      </c>
      <c r="Q398" s="4">
        <v>10118196</v>
      </c>
      <c r="R398" s="4">
        <v>2595378</v>
      </c>
      <c r="S398" s="4">
        <v>167920</v>
      </c>
      <c r="T398" s="18">
        <f t="shared" si="33"/>
        <v>3.8430916222563241</v>
      </c>
      <c r="U398" s="18">
        <f t="shared" si="34"/>
        <v>0.39271342246592705</v>
      </c>
      <c r="V398" s="18">
        <f>R398/S398</f>
        <v>15.456038589804669</v>
      </c>
      <c r="W398" s="18">
        <f t="shared" si="35"/>
        <v>0.25650600166274701</v>
      </c>
      <c r="X398" s="20">
        <f t="shared" si="36"/>
        <v>0.15577265186671885</v>
      </c>
    </row>
    <row r="399" spans="1:24" s="3" customFormat="1" ht="11.25" customHeight="1" x14ac:dyDescent="0.2">
      <c r="A399" s="2">
        <v>6639</v>
      </c>
      <c r="B399" s="4" t="s">
        <v>19</v>
      </c>
      <c r="C399" s="4" t="s">
        <v>9</v>
      </c>
      <c r="D399" s="4">
        <v>805028911</v>
      </c>
      <c r="E399" s="4" t="s">
        <v>49</v>
      </c>
      <c r="F399" s="4" t="s">
        <v>457</v>
      </c>
      <c r="G399" s="4" t="s">
        <v>74</v>
      </c>
      <c r="H399" s="4" t="s">
        <v>10</v>
      </c>
      <c r="I399" s="4" t="s">
        <v>458</v>
      </c>
      <c r="J399" s="4" t="s">
        <v>178</v>
      </c>
      <c r="K399" s="4" t="s">
        <v>179</v>
      </c>
      <c r="L399" s="4" t="s">
        <v>12</v>
      </c>
      <c r="M399" s="4">
        <v>923882</v>
      </c>
      <c r="N399" s="4">
        <v>2299188</v>
      </c>
      <c r="O399" s="4">
        <v>384376</v>
      </c>
      <c r="P399" s="4">
        <v>384376</v>
      </c>
      <c r="Q399" s="4">
        <v>1914812</v>
      </c>
      <c r="R399" s="4">
        <v>359533</v>
      </c>
      <c r="S399" s="4">
        <v>74080</v>
      </c>
      <c r="T399" s="18">
        <f t="shared" si="33"/>
        <v>2.4035891939142924</v>
      </c>
      <c r="U399" s="18">
        <f t="shared" si="34"/>
        <v>0.16717902146322963</v>
      </c>
      <c r="V399" s="18">
        <f>R399/S399</f>
        <v>4.8533072354211662</v>
      </c>
      <c r="W399" s="18">
        <f t="shared" si="35"/>
        <v>0.18776412514648957</v>
      </c>
      <c r="X399" s="20">
        <f t="shared" si="36"/>
        <v>0.15637390243860005</v>
      </c>
    </row>
    <row r="400" spans="1:24" s="3" customFormat="1" ht="11.25" customHeight="1" x14ac:dyDescent="0.2">
      <c r="A400" s="2">
        <v>14519</v>
      </c>
      <c r="B400" s="4" t="s">
        <v>19</v>
      </c>
      <c r="C400" s="4" t="s">
        <v>9</v>
      </c>
      <c r="D400" s="4">
        <v>860000100</v>
      </c>
      <c r="E400" s="4" t="s">
        <v>49</v>
      </c>
      <c r="F400" s="4" t="s">
        <v>634</v>
      </c>
      <c r="G400" s="4" t="s">
        <v>74</v>
      </c>
      <c r="H400" s="4" t="s">
        <v>10</v>
      </c>
      <c r="I400" s="4" t="s">
        <v>635</v>
      </c>
      <c r="J400" s="4" t="s">
        <v>11</v>
      </c>
      <c r="K400" s="4" t="s">
        <v>11</v>
      </c>
      <c r="L400" s="4" t="s">
        <v>12</v>
      </c>
      <c r="M400" s="4">
        <v>21835320</v>
      </c>
      <c r="N400" s="4">
        <v>22822390</v>
      </c>
      <c r="O400" s="4">
        <v>20892440</v>
      </c>
      <c r="P400" s="4">
        <v>9484252</v>
      </c>
      <c r="Q400" s="4">
        <v>13338138</v>
      </c>
      <c r="R400" s="4">
        <v>3572563</v>
      </c>
      <c r="S400" s="4">
        <v>751795</v>
      </c>
      <c r="T400" s="18">
        <f t="shared" si="33"/>
        <v>1.0451302002063905</v>
      </c>
      <c r="U400" s="18">
        <f t="shared" si="34"/>
        <v>0.41556786997330253</v>
      </c>
      <c r="V400" s="18">
        <f>R400/S400</f>
        <v>4.7520441077687403</v>
      </c>
      <c r="W400" s="18">
        <f t="shared" si="35"/>
        <v>0.26784570679955477</v>
      </c>
      <c r="X400" s="20">
        <f t="shared" si="36"/>
        <v>0.15653763694337008</v>
      </c>
    </row>
    <row r="401" spans="1:24" s="3" customFormat="1" ht="11.25" customHeight="1" x14ac:dyDescent="0.2">
      <c r="A401" s="2">
        <v>16661</v>
      </c>
      <c r="B401" s="4" t="s">
        <v>19</v>
      </c>
      <c r="C401" s="4" t="s">
        <v>9</v>
      </c>
      <c r="D401" s="4">
        <v>860509225</v>
      </c>
      <c r="E401" s="4" t="s">
        <v>49</v>
      </c>
      <c r="F401" s="4" t="s">
        <v>685</v>
      </c>
      <c r="G401" s="4" t="s">
        <v>74</v>
      </c>
      <c r="H401" s="4" t="s">
        <v>10</v>
      </c>
      <c r="I401" s="4" t="s">
        <v>686</v>
      </c>
      <c r="J401" s="4" t="s">
        <v>11</v>
      </c>
      <c r="K401" s="4" t="s">
        <v>11</v>
      </c>
      <c r="L401" s="4" t="s">
        <v>12</v>
      </c>
      <c r="M401" s="4">
        <v>22267043</v>
      </c>
      <c r="N401" s="4">
        <v>24677838</v>
      </c>
      <c r="O401" s="4">
        <v>3466556</v>
      </c>
      <c r="P401" s="4">
        <v>21291494</v>
      </c>
      <c r="Q401" s="4">
        <v>3386344</v>
      </c>
      <c r="R401" s="4">
        <v>3876133</v>
      </c>
      <c r="S401" s="4"/>
      <c r="T401" s="18">
        <f t="shared" si="33"/>
        <v>6.4233905351593918</v>
      </c>
      <c r="U401" s="18">
        <f t="shared" si="34"/>
        <v>0.86277793054642793</v>
      </c>
      <c r="V401" s="18"/>
      <c r="W401" s="18">
        <f t="shared" si="35"/>
        <v>1.1446365165500021</v>
      </c>
      <c r="X401" s="20">
        <f t="shared" si="36"/>
        <v>0.15706939157311917</v>
      </c>
    </row>
    <row r="402" spans="1:24" s="3" customFormat="1" ht="11.25" customHeight="1" x14ac:dyDescent="0.2">
      <c r="A402" s="2">
        <v>21781</v>
      </c>
      <c r="B402" s="4" t="s">
        <v>19</v>
      </c>
      <c r="C402" s="4" t="s">
        <v>9</v>
      </c>
      <c r="D402" s="4">
        <v>900064762</v>
      </c>
      <c r="E402" s="4" t="s">
        <v>49</v>
      </c>
      <c r="F402" s="4" t="s">
        <v>765</v>
      </c>
      <c r="G402" s="4" t="s">
        <v>74</v>
      </c>
      <c r="H402" s="4" t="s">
        <v>10</v>
      </c>
      <c r="I402" s="4" t="s">
        <v>766</v>
      </c>
      <c r="J402" s="4" t="s">
        <v>11</v>
      </c>
      <c r="K402" s="4" t="s">
        <v>11</v>
      </c>
      <c r="L402" s="4" t="s">
        <v>12</v>
      </c>
      <c r="M402" s="4">
        <v>1650756</v>
      </c>
      <c r="N402" s="4">
        <v>1692070</v>
      </c>
      <c r="O402" s="4">
        <v>699098</v>
      </c>
      <c r="P402" s="4">
        <v>965264</v>
      </c>
      <c r="Q402" s="4">
        <v>726806</v>
      </c>
      <c r="R402" s="4">
        <v>267695</v>
      </c>
      <c r="S402" s="4">
        <v>99898</v>
      </c>
      <c r="T402" s="18">
        <f t="shared" si="33"/>
        <v>2.3612655164225904</v>
      </c>
      <c r="U402" s="18">
        <f t="shared" si="34"/>
        <v>0.57046339690438341</v>
      </c>
      <c r="V402" s="18">
        <f>R402/S402</f>
        <v>2.6796832769424812</v>
      </c>
      <c r="W402" s="18">
        <f t="shared" si="35"/>
        <v>0.36831699242989191</v>
      </c>
      <c r="X402" s="20">
        <f t="shared" si="36"/>
        <v>0.15820562979072969</v>
      </c>
    </row>
    <row r="403" spans="1:24" s="3" customFormat="1" ht="11.25" customHeight="1" x14ac:dyDescent="0.2">
      <c r="A403" s="2">
        <v>12099</v>
      </c>
      <c r="B403" s="4" t="s">
        <v>19</v>
      </c>
      <c r="C403" s="4" t="s">
        <v>9</v>
      </c>
      <c r="D403" s="4">
        <v>830091739</v>
      </c>
      <c r="E403" s="4" t="s">
        <v>49</v>
      </c>
      <c r="F403" s="4" t="s">
        <v>582</v>
      </c>
      <c r="G403" s="4" t="s">
        <v>74</v>
      </c>
      <c r="H403" s="4" t="s">
        <v>75</v>
      </c>
      <c r="I403" s="4" t="s">
        <v>583</v>
      </c>
      <c r="J403" s="4" t="s">
        <v>11</v>
      </c>
      <c r="K403" s="4" t="s">
        <v>11</v>
      </c>
      <c r="L403" s="4" t="s">
        <v>12</v>
      </c>
      <c r="M403" s="4">
        <v>14354988</v>
      </c>
      <c r="N403" s="4">
        <v>15030046</v>
      </c>
      <c r="O403" s="4">
        <v>731046</v>
      </c>
      <c r="P403" s="4">
        <v>8374314</v>
      </c>
      <c r="Q403" s="4">
        <v>6655732</v>
      </c>
      <c r="R403" s="4">
        <v>2397973</v>
      </c>
      <c r="S403" s="4">
        <v>741346</v>
      </c>
      <c r="T403" s="18">
        <f t="shared" si="33"/>
        <v>19.636230825420014</v>
      </c>
      <c r="U403" s="18">
        <f t="shared" si="34"/>
        <v>0.5571715482440972</v>
      </c>
      <c r="V403" s="18">
        <f>R403/S403</f>
        <v>3.2346205415554952</v>
      </c>
      <c r="W403" s="18">
        <f t="shared" si="35"/>
        <v>0.36028689256117885</v>
      </c>
      <c r="X403" s="20">
        <f t="shared" si="36"/>
        <v>0.15954528682081212</v>
      </c>
    </row>
    <row r="404" spans="1:24" s="3" customFormat="1" ht="11.25" customHeight="1" x14ac:dyDescent="0.2">
      <c r="A404" s="2">
        <v>1391</v>
      </c>
      <c r="B404" s="4" t="s">
        <v>21</v>
      </c>
      <c r="C404" s="4" t="s">
        <v>9</v>
      </c>
      <c r="D404" s="4">
        <v>830041688</v>
      </c>
      <c r="E404" s="4" t="s">
        <v>49</v>
      </c>
      <c r="F404" s="4" t="s">
        <v>111</v>
      </c>
      <c r="G404" s="4" t="s">
        <v>74</v>
      </c>
      <c r="H404" s="4" t="s">
        <v>10</v>
      </c>
      <c r="I404" s="4" t="s">
        <v>112</v>
      </c>
      <c r="J404" s="4" t="s">
        <v>11</v>
      </c>
      <c r="K404" s="4" t="s">
        <v>11</v>
      </c>
      <c r="L404" s="4" t="s">
        <v>12</v>
      </c>
      <c r="M404" s="4">
        <v>12786948</v>
      </c>
      <c r="N404" s="4">
        <v>14662001</v>
      </c>
      <c r="O404" s="4">
        <v>14734084</v>
      </c>
      <c r="P404" s="4">
        <v>15296867</v>
      </c>
      <c r="Q404" s="4">
        <v>-634866</v>
      </c>
      <c r="R404" s="4">
        <v>2346382</v>
      </c>
      <c r="S404" s="4">
        <v>1512741</v>
      </c>
      <c r="T404" s="18">
        <f t="shared" si="33"/>
        <v>0.86784818112887097</v>
      </c>
      <c r="U404" s="18">
        <f t="shared" si="34"/>
        <v>1.0433000925317084</v>
      </c>
      <c r="V404" s="18">
        <f>R404/S404</f>
        <v>1.5510797948888806</v>
      </c>
      <c r="W404" s="18">
        <f t="shared" si="35"/>
        <v>-3.6958696795859285</v>
      </c>
      <c r="X404" s="20">
        <f t="shared" si="36"/>
        <v>0.1600314991112059</v>
      </c>
    </row>
    <row r="405" spans="1:24" s="3" customFormat="1" ht="11.25" customHeight="1" x14ac:dyDescent="0.2">
      <c r="A405" s="2">
        <v>9919</v>
      </c>
      <c r="B405" s="4" t="s">
        <v>19</v>
      </c>
      <c r="C405" s="4" t="s">
        <v>9</v>
      </c>
      <c r="D405" s="4">
        <v>830014721</v>
      </c>
      <c r="E405" s="4" t="s">
        <v>49</v>
      </c>
      <c r="F405" s="4" t="s">
        <v>518</v>
      </c>
      <c r="G405" s="4" t="s">
        <v>74</v>
      </c>
      <c r="H405" s="4" t="s">
        <v>10</v>
      </c>
      <c r="I405" s="4" t="s">
        <v>519</v>
      </c>
      <c r="J405" s="4" t="s">
        <v>11</v>
      </c>
      <c r="K405" s="4" t="s">
        <v>11</v>
      </c>
      <c r="L405" s="4" t="s">
        <v>12</v>
      </c>
      <c r="M405" s="4">
        <v>6922385</v>
      </c>
      <c r="N405" s="4">
        <v>8196115</v>
      </c>
      <c r="O405" s="4">
        <v>80161</v>
      </c>
      <c r="P405" s="4">
        <v>2210068</v>
      </c>
      <c r="Q405" s="4">
        <v>5986047</v>
      </c>
      <c r="R405" s="4">
        <v>1318184</v>
      </c>
      <c r="S405" s="4"/>
      <c r="T405" s="18">
        <f t="shared" si="33"/>
        <v>86.356021007721964</v>
      </c>
      <c r="U405" s="18">
        <f t="shared" si="34"/>
        <v>0.26964824188045189</v>
      </c>
      <c r="V405" s="18"/>
      <c r="W405" s="18">
        <f t="shared" si="35"/>
        <v>0.22020943036364399</v>
      </c>
      <c r="X405" s="20">
        <f t="shared" si="36"/>
        <v>0.16083034462059159</v>
      </c>
    </row>
    <row r="406" spans="1:24" s="3" customFormat="1" ht="11.25" customHeight="1" x14ac:dyDescent="0.2">
      <c r="A406" s="2">
        <v>1555</v>
      </c>
      <c r="B406" s="4" t="s">
        <v>19</v>
      </c>
      <c r="C406" s="4" t="s">
        <v>9</v>
      </c>
      <c r="D406" s="4">
        <v>800085606</v>
      </c>
      <c r="E406" s="4" t="s">
        <v>49</v>
      </c>
      <c r="F406" s="4" t="s">
        <v>334</v>
      </c>
      <c r="G406" s="4" t="s">
        <v>74</v>
      </c>
      <c r="H406" s="4" t="s">
        <v>10</v>
      </c>
      <c r="I406" s="4" t="s">
        <v>335</v>
      </c>
      <c r="J406" s="4" t="s">
        <v>11</v>
      </c>
      <c r="K406" s="4" t="s">
        <v>11</v>
      </c>
      <c r="L406" s="4" t="s">
        <v>12</v>
      </c>
      <c r="M406" s="4">
        <v>12528330</v>
      </c>
      <c r="N406" s="4">
        <v>15444952</v>
      </c>
      <c r="O406" s="4">
        <v>1209719</v>
      </c>
      <c r="P406" s="4">
        <v>1328898</v>
      </c>
      <c r="Q406" s="4">
        <v>14116054</v>
      </c>
      <c r="R406" s="4">
        <v>2499183</v>
      </c>
      <c r="S406" s="4"/>
      <c r="T406" s="18">
        <f t="shared" si="33"/>
        <v>10.356396816120107</v>
      </c>
      <c r="U406" s="18">
        <f t="shared" si="34"/>
        <v>8.6040927806055989E-2</v>
      </c>
      <c r="V406" s="18"/>
      <c r="W406" s="18">
        <f t="shared" si="35"/>
        <v>0.17704544060259333</v>
      </c>
      <c r="X406" s="20">
        <f t="shared" si="36"/>
        <v>0.16181228662931421</v>
      </c>
    </row>
    <row r="407" spans="1:24" s="3" customFormat="1" ht="11.25" customHeight="1" x14ac:dyDescent="0.2">
      <c r="A407" s="2">
        <v>4567</v>
      </c>
      <c r="B407" s="4" t="s">
        <v>21</v>
      </c>
      <c r="C407" s="4" t="s">
        <v>9</v>
      </c>
      <c r="D407" s="4">
        <v>900561151</v>
      </c>
      <c r="E407" s="4" t="s">
        <v>49</v>
      </c>
      <c r="F407" s="4" t="s">
        <v>240</v>
      </c>
      <c r="G407" s="4" t="s">
        <v>74</v>
      </c>
      <c r="H407" s="4" t="s">
        <v>10</v>
      </c>
      <c r="I407" s="4" t="s">
        <v>241</v>
      </c>
      <c r="J407" s="4" t="s">
        <v>23</v>
      </c>
      <c r="K407" s="4" t="s">
        <v>136</v>
      </c>
      <c r="L407" s="4" t="s">
        <v>12</v>
      </c>
      <c r="M407" s="4">
        <v>15891329</v>
      </c>
      <c r="N407" s="4">
        <v>20034164</v>
      </c>
      <c r="O407" s="4">
        <v>4872080</v>
      </c>
      <c r="P407" s="4">
        <v>13506544</v>
      </c>
      <c r="Q407" s="4">
        <v>6527620</v>
      </c>
      <c r="R407" s="4">
        <v>3261643</v>
      </c>
      <c r="S407" s="4">
        <v>857785</v>
      </c>
      <c r="T407" s="18">
        <f t="shared" si="33"/>
        <v>3.2617134776112051</v>
      </c>
      <c r="U407" s="18">
        <f t="shared" si="34"/>
        <v>0.67417557328571331</v>
      </c>
      <c r="V407" s="18">
        <f>R407/S407</f>
        <v>3.8024015341839736</v>
      </c>
      <c r="W407" s="18">
        <f t="shared" si="35"/>
        <v>0.49966802601867144</v>
      </c>
      <c r="X407" s="20">
        <f t="shared" si="36"/>
        <v>0.16280404812499288</v>
      </c>
    </row>
    <row r="408" spans="1:24" s="3" customFormat="1" ht="11.25" customHeight="1" x14ac:dyDescent="0.2">
      <c r="A408" s="2">
        <v>1199</v>
      </c>
      <c r="B408" s="4" t="s">
        <v>21</v>
      </c>
      <c r="C408" s="4" t="s">
        <v>9</v>
      </c>
      <c r="D408" s="4">
        <v>830002560</v>
      </c>
      <c r="E408" s="4" t="s">
        <v>49</v>
      </c>
      <c r="F408" s="4" t="s">
        <v>104</v>
      </c>
      <c r="G408" s="4" t="s">
        <v>74</v>
      </c>
      <c r="H408" s="4" t="s">
        <v>105</v>
      </c>
      <c r="I408" s="4" t="s">
        <v>106</v>
      </c>
      <c r="J408" s="4" t="s">
        <v>11</v>
      </c>
      <c r="K408" s="4" t="s">
        <v>11</v>
      </c>
      <c r="L408" s="4" t="s">
        <v>12</v>
      </c>
      <c r="M408" s="4">
        <v>43511138</v>
      </c>
      <c r="N408" s="4">
        <v>54746225</v>
      </c>
      <c r="O408" s="4">
        <v>8699204</v>
      </c>
      <c r="P408" s="4">
        <v>11817999</v>
      </c>
      <c r="Q408" s="4">
        <v>42928226</v>
      </c>
      <c r="R408" s="4">
        <v>8964141</v>
      </c>
      <c r="S408" s="4">
        <v>1486590</v>
      </c>
      <c r="T408" s="18">
        <f t="shared" si="33"/>
        <v>5.001737860153642</v>
      </c>
      <c r="U408" s="18">
        <f t="shared" si="34"/>
        <v>0.21586874711452708</v>
      </c>
      <c r="V408" s="18">
        <f>R408/S408</f>
        <v>6.030002219845418</v>
      </c>
      <c r="W408" s="18">
        <f t="shared" si="35"/>
        <v>0.20881694482320326</v>
      </c>
      <c r="X408" s="20">
        <f t="shared" si="36"/>
        <v>0.16373989256793506</v>
      </c>
    </row>
    <row r="409" spans="1:24" s="3" customFormat="1" ht="11.25" customHeight="1" x14ac:dyDescent="0.2">
      <c r="A409" s="2">
        <v>365</v>
      </c>
      <c r="B409" s="4" t="s">
        <v>24</v>
      </c>
      <c r="C409" s="4" t="s">
        <v>9</v>
      </c>
      <c r="D409" s="4">
        <v>805017133</v>
      </c>
      <c r="E409" s="4" t="s">
        <v>49</v>
      </c>
      <c r="F409" s="4" t="s">
        <v>282</v>
      </c>
      <c r="G409" s="4" t="s">
        <v>74</v>
      </c>
      <c r="H409" s="4" t="s">
        <v>75</v>
      </c>
      <c r="I409" s="4" t="s">
        <v>283</v>
      </c>
      <c r="J409" s="4" t="s">
        <v>178</v>
      </c>
      <c r="K409" s="4" t="s">
        <v>179</v>
      </c>
      <c r="L409" s="4" t="s">
        <v>12</v>
      </c>
      <c r="M409" s="4">
        <v>53551037</v>
      </c>
      <c r="N409" s="4">
        <v>60926516</v>
      </c>
      <c r="O409" s="4">
        <v>37876755</v>
      </c>
      <c r="P409" s="4">
        <v>52133350</v>
      </c>
      <c r="Q409" s="4">
        <v>8793166</v>
      </c>
      <c r="R409" s="4">
        <v>9993112</v>
      </c>
      <c r="S409" s="4">
        <v>15338075</v>
      </c>
      <c r="T409" s="18">
        <f t="shared" si="33"/>
        <v>1.4138232538663884</v>
      </c>
      <c r="U409" s="18">
        <f t="shared" si="34"/>
        <v>0.85567587682184221</v>
      </c>
      <c r="V409" s="18">
        <f>R409/S409</f>
        <v>0.65152321917841716</v>
      </c>
      <c r="W409" s="18">
        <f t="shared" si="35"/>
        <v>1.1364634762951138</v>
      </c>
      <c r="X409" s="20">
        <f t="shared" si="36"/>
        <v>0.16401909474029336</v>
      </c>
    </row>
    <row r="410" spans="1:24" s="3" customFormat="1" ht="11.25" customHeight="1" x14ac:dyDescent="0.2">
      <c r="A410" s="2">
        <v>4479</v>
      </c>
      <c r="B410" s="4" t="s">
        <v>19</v>
      </c>
      <c r="C410" s="4" t="s">
        <v>9</v>
      </c>
      <c r="D410" s="4">
        <v>800236878</v>
      </c>
      <c r="E410" s="4" t="s">
        <v>49</v>
      </c>
      <c r="F410" s="4" t="s">
        <v>412</v>
      </c>
      <c r="G410" s="4" t="s">
        <v>74</v>
      </c>
      <c r="H410" s="4" t="s">
        <v>10</v>
      </c>
      <c r="I410" s="4" t="s">
        <v>413</v>
      </c>
      <c r="J410" s="4" t="s">
        <v>11</v>
      </c>
      <c r="K410" s="4" t="s">
        <v>11</v>
      </c>
      <c r="L410" s="4" t="s">
        <v>12</v>
      </c>
      <c r="M410" s="4">
        <v>5068852</v>
      </c>
      <c r="N410" s="4">
        <v>7798378</v>
      </c>
      <c r="O410" s="4">
        <v>1210111</v>
      </c>
      <c r="P410" s="4">
        <v>1412874</v>
      </c>
      <c r="Q410" s="4">
        <v>6385504</v>
      </c>
      <c r="R410" s="4">
        <v>1280469</v>
      </c>
      <c r="S410" s="4">
        <v>299773</v>
      </c>
      <c r="T410" s="18">
        <f t="shared" si="33"/>
        <v>4.1887496271003242</v>
      </c>
      <c r="U410" s="18">
        <f t="shared" si="34"/>
        <v>0.18117536749308638</v>
      </c>
      <c r="V410" s="18">
        <f>R410/S410</f>
        <v>4.2714620729685464</v>
      </c>
      <c r="W410" s="18">
        <f t="shared" si="35"/>
        <v>0.20052747598310172</v>
      </c>
      <c r="X410" s="20">
        <f t="shared" si="36"/>
        <v>0.16419683682940223</v>
      </c>
    </row>
    <row r="411" spans="1:24" s="3" customFormat="1" ht="11.25" customHeight="1" x14ac:dyDescent="0.2">
      <c r="A411" s="2">
        <v>23919</v>
      </c>
      <c r="B411" s="4" t="s">
        <v>19</v>
      </c>
      <c r="C411" s="4" t="s">
        <v>9</v>
      </c>
      <c r="D411" s="4">
        <v>900150235</v>
      </c>
      <c r="E411" s="4" t="s">
        <v>49</v>
      </c>
      <c r="F411" s="4" t="s">
        <v>820</v>
      </c>
      <c r="G411" s="4" t="s">
        <v>74</v>
      </c>
      <c r="H411" s="4" t="s">
        <v>14</v>
      </c>
      <c r="I411" s="4" t="s">
        <v>821</v>
      </c>
      <c r="J411" s="4" t="s">
        <v>11</v>
      </c>
      <c r="K411" s="4" t="s">
        <v>11</v>
      </c>
      <c r="L411" s="4" t="s">
        <v>12</v>
      </c>
      <c r="M411" s="4">
        <v>2879892</v>
      </c>
      <c r="N411" s="4">
        <v>3090536</v>
      </c>
      <c r="O411" s="4">
        <v>4336768</v>
      </c>
      <c r="P411" s="4">
        <v>1578553</v>
      </c>
      <c r="Q411" s="4">
        <v>1511983</v>
      </c>
      <c r="R411" s="4">
        <v>511517</v>
      </c>
      <c r="S411" s="4">
        <v>85807</v>
      </c>
      <c r="T411" s="18">
        <f t="shared" si="33"/>
        <v>0.66406411410525068</v>
      </c>
      <c r="U411" s="18">
        <f t="shared" si="34"/>
        <v>0.51076997647010103</v>
      </c>
      <c r="V411" s="18">
        <f>R411/S411</f>
        <v>5.9612502476487936</v>
      </c>
      <c r="W411" s="18">
        <f t="shared" si="35"/>
        <v>0.33830869791525436</v>
      </c>
      <c r="X411" s="20">
        <f t="shared" si="36"/>
        <v>0.16551077224144939</v>
      </c>
    </row>
    <row r="412" spans="1:24" s="3" customFormat="1" ht="11.25" customHeight="1" x14ac:dyDescent="0.2">
      <c r="A412" s="2">
        <v>10429</v>
      </c>
      <c r="B412" s="4" t="s">
        <v>19</v>
      </c>
      <c r="C412" s="4" t="s">
        <v>9</v>
      </c>
      <c r="D412" s="4">
        <v>830034233</v>
      </c>
      <c r="E412" s="4" t="s">
        <v>49</v>
      </c>
      <c r="F412" s="4" t="s">
        <v>528</v>
      </c>
      <c r="G412" s="4" t="s">
        <v>74</v>
      </c>
      <c r="H412" s="4" t="s">
        <v>14</v>
      </c>
      <c r="I412" s="4" t="s">
        <v>529</v>
      </c>
      <c r="J412" s="4" t="s">
        <v>11</v>
      </c>
      <c r="K412" s="4" t="s">
        <v>11</v>
      </c>
      <c r="L412" s="4" t="s">
        <v>12</v>
      </c>
      <c r="M412" s="4">
        <v>14946393</v>
      </c>
      <c r="N412" s="4">
        <v>16050341</v>
      </c>
      <c r="O412" s="4">
        <v>97578</v>
      </c>
      <c r="P412" s="4">
        <v>5021722</v>
      </c>
      <c r="Q412" s="4">
        <v>11028619</v>
      </c>
      <c r="R412" s="4">
        <v>2657251</v>
      </c>
      <c r="S412" s="4"/>
      <c r="T412" s="18">
        <f t="shared" si="33"/>
        <v>153.17379942200085</v>
      </c>
      <c r="U412" s="18">
        <f t="shared" si="34"/>
        <v>0.31287322805166567</v>
      </c>
      <c r="V412" s="18"/>
      <c r="W412" s="18">
        <f t="shared" si="35"/>
        <v>0.24094140889262744</v>
      </c>
      <c r="X412" s="20">
        <f t="shared" si="36"/>
        <v>0.16555729252107479</v>
      </c>
    </row>
    <row r="413" spans="1:24" s="3" customFormat="1" ht="11.25" customHeight="1" x14ac:dyDescent="0.2">
      <c r="A413" s="2">
        <v>31615</v>
      </c>
      <c r="B413" s="4" t="s">
        <v>19</v>
      </c>
      <c r="C413" s="4" t="s">
        <v>9</v>
      </c>
      <c r="D413" s="4">
        <v>900438736</v>
      </c>
      <c r="E413" s="4" t="s">
        <v>49</v>
      </c>
      <c r="F413" s="4" t="s">
        <v>978</v>
      </c>
      <c r="G413" s="4" t="s">
        <v>74</v>
      </c>
      <c r="H413" s="4" t="s">
        <v>10</v>
      </c>
      <c r="I413" s="4" t="s">
        <v>979</v>
      </c>
      <c r="J413" s="4" t="s">
        <v>11</v>
      </c>
      <c r="K413" s="4" t="s">
        <v>11</v>
      </c>
      <c r="L413" s="4" t="s">
        <v>12</v>
      </c>
      <c r="M413" s="4">
        <v>577144</v>
      </c>
      <c r="N413" s="4">
        <v>782797</v>
      </c>
      <c r="O413" s="4">
        <v>731046</v>
      </c>
      <c r="P413" s="4">
        <v>631632</v>
      </c>
      <c r="Q413" s="4">
        <v>151165</v>
      </c>
      <c r="R413" s="4">
        <v>129949</v>
      </c>
      <c r="S413" s="4">
        <v>13330</v>
      </c>
      <c r="T413" s="18">
        <f t="shared" si="33"/>
        <v>0.78947699597562948</v>
      </c>
      <c r="U413" s="18">
        <f t="shared" si="34"/>
        <v>0.80689118634844026</v>
      </c>
      <c r="V413" s="18">
        <f t="shared" ref="V413:V418" si="37">R413/S413</f>
        <v>9.748612153038259</v>
      </c>
      <c r="W413" s="18">
        <f t="shared" si="35"/>
        <v>0.85965005126848149</v>
      </c>
      <c r="X413" s="20">
        <f t="shared" si="36"/>
        <v>0.16600600155595896</v>
      </c>
    </row>
    <row r="414" spans="1:24" s="3" customFormat="1" ht="11.25" customHeight="1" x14ac:dyDescent="0.2">
      <c r="A414" s="2">
        <v>31747</v>
      </c>
      <c r="B414" s="4" t="s">
        <v>19</v>
      </c>
      <c r="C414" s="4" t="s">
        <v>9</v>
      </c>
      <c r="D414" s="4">
        <v>900442893</v>
      </c>
      <c r="E414" s="4" t="s">
        <v>49</v>
      </c>
      <c r="F414" s="4" t="s">
        <v>982</v>
      </c>
      <c r="G414" s="4" t="s">
        <v>74</v>
      </c>
      <c r="H414" s="4" t="s">
        <v>10</v>
      </c>
      <c r="I414" s="4" t="s">
        <v>983</v>
      </c>
      <c r="J414" s="4" t="s">
        <v>23</v>
      </c>
      <c r="K414" s="4" t="s">
        <v>136</v>
      </c>
      <c r="L414" s="4" t="s">
        <v>12</v>
      </c>
      <c r="M414" s="4">
        <v>16359487</v>
      </c>
      <c r="N414" s="4">
        <v>20637041</v>
      </c>
      <c r="O414" s="4">
        <v>1730981</v>
      </c>
      <c r="P414" s="4">
        <v>11290405</v>
      </c>
      <c r="Q414" s="4">
        <v>9346636</v>
      </c>
      <c r="R414" s="4">
        <v>3441277</v>
      </c>
      <c r="S414" s="4">
        <v>1401767</v>
      </c>
      <c r="T414" s="18">
        <f t="shared" si="33"/>
        <v>9.4509916631089546</v>
      </c>
      <c r="U414" s="18">
        <f t="shared" si="34"/>
        <v>0.54709417886023481</v>
      </c>
      <c r="V414" s="18">
        <f t="shared" si="37"/>
        <v>2.4549564941962538</v>
      </c>
      <c r="W414" s="18">
        <f t="shared" si="35"/>
        <v>0.36818348334095818</v>
      </c>
      <c r="X414" s="20">
        <f t="shared" si="36"/>
        <v>0.16675244285263571</v>
      </c>
    </row>
    <row r="415" spans="1:24" s="3" customFormat="1" ht="11.25" customHeight="1" x14ac:dyDescent="0.2">
      <c r="A415" s="2">
        <v>5281</v>
      </c>
      <c r="B415" s="4" t="s">
        <v>19</v>
      </c>
      <c r="C415" s="4" t="s">
        <v>9</v>
      </c>
      <c r="D415" s="4">
        <v>802013459</v>
      </c>
      <c r="E415" s="4" t="s">
        <v>49</v>
      </c>
      <c r="F415" s="4" t="s">
        <v>422</v>
      </c>
      <c r="G415" s="4" t="s">
        <v>423</v>
      </c>
      <c r="H415" s="4" t="s">
        <v>75</v>
      </c>
      <c r="I415" s="4" t="s">
        <v>424</v>
      </c>
      <c r="J415" s="4" t="s">
        <v>17</v>
      </c>
      <c r="K415" s="4" t="s">
        <v>18</v>
      </c>
      <c r="L415" s="4" t="s">
        <v>12</v>
      </c>
      <c r="M415" s="4">
        <v>895602</v>
      </c>
      <c r="N415" s="4">
        <v>2699233</v>
      </c>
      <c r="O415" s="4">
        <v>773636</v>
      </c>
      <c r="P415" s="4">
        <v>773636</v>
      </c>
      <c r="Q415" s="4">
        <v>1925597</v>
      </c>
      <c r="R415" s="4">
        <v>451074</v>
      </c>
      <c r="S415" s="4">
        <v>108448</v>
      </c>
      <c r="T415" s="18">
        <f t="shared" si="33"/>
        <v>1.1576529530683681</v>
      </c>
      <c r="U415" s="18">
        <f t="shared" si="34"/>
        <v>0.28661327125149999</v>
      </c>
      <c r="V415" s="18">
        <f t="shared" si="37"/>
        <v>4.1593574800826199</v>
      </c>
      <c r="W415" s="18">
        <f t="shared" si="35"/>
        <v>0.23425150745457124</v>
      </c>
      <c r="X415" s="20">
        <f t="shared" si="36"/>
        <v>0.16711191660742145</v>
      </c>
    </row>
    <row r="416" spans="1:24" s="3" customFormat="1" ht="11.25" customHeight="1" x14ac:dyDescent="0.2">
      <c r="A416" s="2">
        <v>19287</v>
      </c>
      <c r="B416" s="4" t="s">
        <v>19</v>
      </c>
      <c r="C416" s="4" t="s">
        <v>9</v>
      </c>
      <c r="D416" s="4">
        <v>890913321</v>
      </c>
      <c r="E416" s="4" t="s">
        <v>49</v>
      </c>
      <c r="F416" s="4" t="s">
        <v>730</v>
      </c>
      <c r="G416" s="4" t="s">
        <v>74</v>
      </c>
      <c r="H416" s="4" t="s">
        <v>10</v>
      </c>
      <c r="I416" s="4" t="s">
        <v>731</v>
      </c>
      <c r="J416" s="4" t="s">
        <v>13</v>
      </c>
      <c r="K416" s="4" t="s">
        <v>22</v>
      </c>
      <c r="L416" s="4" t="s">
        <v>12</v>
      </c>
      <c r="M416" s="4">
        <v>9385468</v>
      </c>
      <c r="N416" s="4">
        <v>10242983</v>
      </c>
      <c r="O416" s="4">
        <v>3170245</v>
      </c>
      <c r="P416" s="4">
        <v>6697950</v>
      </c>
      <c r="Q416" s="4">
        <v>3545033</v>
      </c>
      <c r="R416" s="4">
        <v>1716290</v>
      </c>
      <c r="S416" s="4">
        <v>1178686</v>
      </c>
      <c r="T416" s="18">
        <f t="shared" si="33"/>
        <v>2.9604866500854037</v>
      </c>
      <c r="U416" s="18">
        <f t="shared" si="34"/>
        <v>0.65390619119449866</v>
      </c>
      <c r="V416" s="18">
        <f t="shared" si="37"/>
        <v>1.4561045095979761</v>
      </c>
      <c r="W416" s="18">
        <f t="shared" si="35"/>
        <v>0.48413935780005435</v>
      </c>
      <c r="X416" s="20">
        <f t="shared" si="36"/>
        <v>0.16755763433367019</v>
      </c>
    </row>
    <row r="417" spans="1:24" s="3" customFormat="1" ht="11.25" customHeight="1" x14ac:dyDescent="0.2">
      <c r="A417" s="2">
        <v>38891</v>
      </c>
      <c r="B417" s="4" t="s">
        <v>19</v>
      </c>
      <c r="C417" s="4" t="s">
        <v>9</v>
      </c>
      <c r="D417" s="4">
        <v>900879594</v>
      </c>
      <c r="E417" s="4" t="s">
        <v>49</v>
      </c>
      <c r="F417" s="4" t="s">
        <v>1081</v>
      </c>
      <c r="G417" s="4" t="s">
        <v>78</v>
      </c>
      <c r="H417" s="4" t="s">
        <v>10</v>
      </c>
      <c r="I417" s="4" t="s">
        <v>1082</v>
      </c>
      <c r="J417" s="4" t="s">
        <v>13</v>
      </c>
      <c r="K417" s="4" t="s">
        <v>103</v>
      </c>
      <c r="L417" s="4" t="s">
        <v>12</v>
      </c>
      <c r="M417" s="4">
        <v>6454724</v>
      </c>
      <c r="N417" s="4">
        <v>6660897</v>
      </c>
      <c r="O417" s="4">
        <v>4336768</v>
      </c>
      <c r="P417" s="4">
        <v>5701592</v>
      </c>
      <c r="Q417" s="4">
        <v>959305</v>
      </c>
      <c r="R417" s="4">
        <v>1119591</v>
      </c>
      <c r="S417" s="4">
        <v>287214</v>
      </c>
      <c r="T417" s="18">
        <f t="shared" si="33"/>
        <v>1.4883719857737374</v>
      </c>
      <c r="U417" s="18">
        <f t="shared" si="34"/>
        <v>0.85597960755135527</v>
      </c>
      <c r="V417" s="18">
        <f t="shared" si="37"/>
        <v>3.8981073346006809</v>
      </c>
      <c r="W417" s="18">
        <f t="shared" si="35"/>
        <v>1.1670855463069618</v>
      </c>
      <c r="X417" s="20">
        <f t="shared" si="36"/>
        <v>0.16808411840026952</v>
      </c>
    </row>
    <row r="418" spans="1:24" s="3" customFormat="1" ht="11.25" customHeight="1" x14ac:dyDescent="0.2">
      <c r="A418" s="2">
        <v>39403</v>
      </c>
      <c r="B418" s="4" t="s">
        <v>19</v>
      </c>
      <c r="C418" s="4" t="s">
        <v>9</v>
      </c>
      <c r="D418" s="4">
        <v>900935511</v>
      </c>
      <c r="E418" s="4" t="s">
        <v>49</v>
      </c>
      <c r="F418" s="4" t="s">
        <v>1091</v>
      </c>
      <c r="G418" s="4" t="s">
        <v>74</v>
      </c>
      <c r="H418" s="4" t="s">
        <v>10</v>
      </c>
      <c r="I418" s="4" t="s">
        <v>1092</v>
      </c>
      <c r="J418" s="4" t="s">
        <v>11</v>
      </c>
      <c r="K418" s="4" t="s">
        <v>11</v>
      </c>
      <c r="L418" s="4" t="s">
        <v>12</v>
      </c>
      <c r="M418" s="4">
        <v>4807313</v>
      </c>
      <c r="N418" s="4">
        <v>4947452</v>
      </c>
      <c r="O418" s="4">
        <v>20892440</v>
      </c>
      <c r="P418" s="4">
        <v>3035911</v>
      </c>
      <c r="Q418" s="4">
        <v>1911541</v>
      </c>
      <c r="R418" s="4">
        <v>833013</v>
      </c>
      <c r="S418" s="4">
        <v>333479</v>
      </c>
      <c r="T418" s="18">
        <f t="shared" si="33"/>
        <v>0.23009820777276374</v>
      </c>
      <c r="U418" s="18">
        <f t="shared" si="34"/>
        <v>0.61363121865558268</v>
      </c>
      <c r="V418" s="18">
        <f t="shared" si="37"/>
        <v>2.4979473969875166</v>
      </c>
      <c r="W418" s="18">
        <f t="shared" si="35"/>
        <v>0.43578086998918675</v>
      </c>
      <c r="X418" s="20">
        <f t="shared" si="36"/>
        <v>0.16837212367093202</v>
      </c>
    </row>
    <row r="419" spans="1:24" s="3" customFormat="1" ht="11.25" customHeight="1" x14ac:dyDescent="0.2">
      <c r="A419" s="2">
        <v>10919</v>
      </c>
      <c r="B419" s="4" t="s">
        <v>19</v>
      </c>
      <c r="C419" s="4" t="s">
        <v>9</v>
      </c>
      <c r="D419" s="4">
        <v>830051556</v>
      </c>
      <c r="E419" s="4" t="s">
        <v>49</v>
      </c>
      <c r="F419" s="4" t="s">
        <v>544</v>
      </c>
      <c r="G419" s="4" t="s">
        <v>74</v>
      </c>
      <c r="H419" s="4" t="s">
        <v>14</v>
      </c>
      <c r="I419" s="4" t="s">
        <v>545</v>
      </c>
      <c r="J419" s="4" t="s">
        <v>11</v>
      </c>
      <c r="K419" s="4" t="s">
        <v>11</v>
      </c>
      <c r="L419" s="4" t="s">
        <v>12</v>
      </c>
      <c r="M419" s="4">
        <v>10145212</v>
      </c>
      <c r="N419" s="4">
        <v>14075725</v>
      </c>
      <c r="O419" s="4">
        <v>3466556</v>
      </c>
      <c r="P419" s="4">
        <v>1771668</v>
      </c>
      <c r="Q419" s="4">
        <v>12304057</v>
      </c>
      <c r="R419" s="4">
        <v>2373803</v>
      </c>
      <c r="S419" s="4"/>
      <c r="T419" s="18">
        <f t="shared" si="33"/>
        <v>2.9265968875160246</v>
      </c>
      <c r="U419" s="18">
        <f t="shared" si="34"/>
        <v>0.12586690916453683</v>
      </c>
      <c r="V419" s="18"/>
      <c r="W419" s="18">
        <f t="shared" si="35"/>
        <v>0.19292847879362068</v>
      </c>
      <c r="X419" s="46">
        <f t="shared" si="36"/>
        <v>0.16864516747805175</v>
      </c>
    </row>
    <row r="420" spans="1:24" s="3" customFormat="1" ht="11.25" customHeight="1" x14ac:dyDescent="0.2">
      <c r="A420" s="2">
        <v>23617</v>
      </c>
      <c r="B420" s="4" t="s">
        <v>19</v>
      </c>
      <c r="C420" s="4" t="s">
        <v>9</v>
      </c>
      <c r="D420" s="4">
        <v>900138096</v>
      </c>
      <c r="E420" s="4" t="s">
        <v>49</v>
      </c>
      <c r="F420" s="4" t="s">
        <v>810</v>
      </c>
      <c r="G420" s="4" t="s">
        <v>74</v>
      </c>
      <c r="H420" s="4" t="s">
        <v>10</v>
      </c>
      <c r="I420" s="4" t="s">
        <v>811</v>
      </c>
      <c r="J420" s="4" t="s">
        <v>11</v>
      </c>
      <c r="K420" s="4" t="s">
        <v>11</v>
      </c>
      <c r="L420" s="4" t="s">
        <v>12</v>
      </c>
      <c r="M420" s="4">
        <v>3160548</v>
      </c>
      <c r="N420" s="4">
        <v>4252513</v>
      </c>
      <c r="O420" s="4">
        <v>1198575</v>
      </c>
      <c r="P420" s="4">
        <v>3258496</v>
      </c>
      <c r="Q420" s="4">
        <v>994017</v>
      </c>
      <c r="R420" s="4">
        <v>718568</v>
      </c>
      <c r="S420" s="4">
        <v>132589</v>
      </c>
      <c r="T420" s="18">
        <f t="shared" si="33"/>
        <v>2.6369213440961143</v>
      </c>
      <c r="U420" s="18">
        <f t="shared" si="34"/>
        <v>0.76625186095844977</v>
      </c>
      <c r="V420" s="18">
        <f>R420/S420</f>
        <v>5.4195144393577142</v>
      </c>
      <c r="W420" s="18">
        <f t="shared" si="35"/>
        <v>0.72289306923322239</v>
      </c>
      <c r="X420" s="46">
        <f t="shared" si="36"/>
        <v>0.16897490965930029</v>
      </c>
    </row>
    <row r="421" spans="1:24" s="3" customFormat="1" ht="11.25" customHeight="1" x14ac:dyDescent="0.2">
      <c r="A421" s="2">
        <v>269</v>
      </c>
      <c r="B421" s="4" t="s">
        <v>21</v>
      </c>
      <c r="C421" s="4" t="s">
        <v>9</v>
      </c>
      <c r="D421" s="4">
        <v>800105706</v>
      </c>
      <c r="E421" s="4" t="s">
        <v>49</v>
      </c>
      <c r="F421" s="4" t="s">
        <v>86</v>
      </c>
      <c r="G421" s="4" t="s">
        <v>74</v>
      </c>
      <c r="H421" s="4" t="s">
        <v>10</v>
      </c>
      <c r="I421" s="4" t="s">
        <v>87</v>
      </c>
      <c r="J421" s="4" t="s">
        <v>11</v>
      </c>
      <c r="K421" s="4" t="s">
        <v>11</v>
      </c>
      <c r="L421" s="4" t="s">
        <v>12</v>
      </c>
      <c r="M421" s="4">
        <v>90143741</v>
      </c>
      <c r="N421" s="4">
        <v>100373295</v>
      </c>
      <c r="O421" s="4">
        <v>64234958</v>
      </c>
      <c r="P421" s="4">
        <v>78295373</v>
      </c>
      <c r="Q421" s="4">
        <v>22077922</v>
      </c>
      <c r="R421" s="4">
        <v>17080262</v>
      </c>
      <c r="S421" s="4"/>
      <c r="T421" s="18">
        <f t="shared" si="33"/>
        <v>1.403343970428065</v>
      </c>
      <c r="U421" s="18">
        <f t="shared" si="34"/>
        <v>0.78004187269133685</v>
      </c>
      <c r="V421" s="18"/>
      <c r="W421" s="18">
        <f t="shared" si="35"/>
        <v>0.77363539920106617</v>
      </c>
      <c r="X421" s="46">
        <f t="shared" si="36"/>
        <v>0.17016739362795652</v>
      </c>
    </row>
    <row r="422" spans="1:24" s="3" customFormat="1" ht="11.25" customHeight="1" x14ac:dyDescent="0.2">
      <c r="A422" s="2">
        <v>31019</v>
      </c>
      <c r="B422" s="4" t="s">
        <v>19</v>
      </c>
      <c r="C422" s="4" t="s">
        <v>9</v>
      </c>
      <c r="D422" s="4">
        <v>900418415</v>
      </c>
      <c r="E422" s="4" t="s">
        <v>49</v>
      </c>
      <c r="F422" s="4" t="s">
        <v>963</v>
      </c>
      <c r="G422" s="4" t="s">
        <v>74</v>
      </c>
      <c r="H422" s="4" t="s">
        <v>10</v>
      </c>
      <c r="I422" s="4" t="s">
        <v>964</v>
      </c>
      <c r="J422" s="4" t="s">
        <v>13</v>
      </c>
      <c r="K422" s="4" t="s">
        <v>103</v>
      </c>
      <c r="L422" s="4" t="s">
        <v>12</v>
      </c>
      <c r="M422" s="4">
        <v>21765447</v>
      </c>
      <c r="N422" s="4">
        <v>23098366</v>
      </c>
      <c r="O422" s="4">
        <v>733836</v>
      </c>
      <c r="P422" s="4">
        <v>8607689</v>
      </c>
      <c r="Q422" s="4">
        <v>14490677</v>
      </c>
      <c r="R422" s="4">
        <v>3999922</v>
      </c>
      <c r="S422" s="4">
        <v>876500</v>
      </c>
      <c r="T422" s="18">
        <f t="shared" si="33"/>
        <v>29.659824538452732</v>
      </c>
      <c r="U422" s="18">
        <f t="shared" si="34"/>
        <v>0.37265358943572024</v>
      </c>
      <c r="V422" s="18">
        <f>R422/S422</f>
        <v>4.5635162578436965</v>
      </c>
      <c r="W422" s="18">
        <f t="shared" si="35"/>
        <v>0.2760341701081323</v>
      </c>
      <c r="X422" s="46">
        <f t="shared" si="36"/>
        <v>0.17316904581042658</v>
      </c>
    </row>
    <row r="423" spans="1:24" s="3" customFormat="1" ht="11.25" customHeight="1" x14ac:dyDescent="0.2">
      <c r="A423" s="2">
        <v>1909</v>
      </c>
      <c r="B423" s="4" t="s">
        <v>21</v>
      </c>
      <c r="C423" s="4" t="s">
        <v>9</v>
      </c>
      <c r="D423" s="4">
        <v>860001911</v>
      </c>
      <c r="E423" s="4" t="s">
        <v>49</v>
      </c>
      <c r="F423" s="4" t="s">
        <v>139</v>
      </c>
      <c r="G423" s="4" t="s">
        <v>74</v>
      </c>
      <c r="H423" s="4" t="s">
        <v>10</v>
      </c>
      <c r="I423" s="4" t="s">
        <v>140</v>
      </c>
      <c r="J423" s="4" t="s">
        <v>11</v>
      </c>
      <c r="K423" s="4" t="s">
        <v>11</v>
      </c>
      <c r="L423" s="4" t="s">
        <v>12</v>
      </c>
      <c r="M423" s="4">
        <v>31127959</v>
      </c>
      <c r="N423" s="4">
        <v>34737221</v>
      </c>
      <c r="O423" s="4">
        <v>17701889</v>
      </c>
      <c r="P423" s="4">
        <v>17978713</v>
      </c>
      <c r="Q423" s="4">
        <v>16758508</v>
      </c>
      <c r="R423" s="4">
        <v>6054136</v>
      </c>
      <c r="S423" s="4">
        <v>1083461</v>
      </c>
      <c r="T423" s="18">
        <f t="shared" si="33"/>
        <v>1.758454083629154</v>
      </c>
      <c r="U423" s="18">
        <f t="shared" si="34"/>
        <v>0.51756336524444491</v>
      </c>
      <c r="V423" s="18">
        <f>R423/S423</f>
        <v>5.5877747330083869</v>
      </c>
      <c r="W423" s="18">
        <f t="shared" si="35"/>
        <v>0.36125745800282461</v>
      </c>
      <c r="X423" s="46">
        <f t="shared" si="36"/>
        <v>0.174283832319229</v>
      </c>
    </row>
    <row r="424" spans="1:24" s="3" customFormat="1" ht="11.25" customHeight="1" x14ac:dyDescent="0.2">
      <c r="A424" s="2">
        <v>4189</v>
      </c>
      <c r="B424" s="4" t="s">
        <v>19</v>
      </c>
      <c r="C424" s="4" t="s">
        <v>9</v>
      </c>
      <c r="D424" s="4">
        <v>800223278</v>
      </c>
      <c r="E424" s="4" t="s">
        <v>49</v>
      </c>
      <c r="F424" s="4" t="s">
        <v>402</v>
      </c>
      <c r="G424" s="4" t="s">
        <v>74</v>
      </c>
      <c r="H424" s="4" t="s">
        <v>10</v>
      </c>
      <c r="I424" s="4" t="s">
        <v>403</v>
      </c>
      <c r="J424" s="4" t="s">
        <v>17</v>
      </c>
      <c r="K424" s="4" t="s">
        <v>18</v>
      </c>
      <c r="L424" s="4" t="s">
        <v>12</v>
      </c>
      <c r="M424" s="4">
        <v>3477570</v>
      </c>
      <c r="N424" s="4">
        <v>3516013</v>
      </c>
      <c r="O424" s="4">
        <v>611171</v>
      </c>
      <c r="P424" s="4">
        <v>611171</v>
      </c>
      <c r="Q424" s="4">
        <v>2904842</v>
      </c>
      <c r="R424" s="4">
        <v>615700</v>
      </c>
      <c r="S424" s="4"/>
      <c r="T424" s="18">
        <f t="shared" si="33"/>
        <v>5.6900114697850519</v>
      </c>
      <c r="U424" s="18">
        <f t="shared" si="34"/>
        <v>0.17382501145473581</v>
      </c>
      <c r="V424" s="18"/>
      <c r="W424" s="18">
        <f t="shared" si="35"/>
        <v>0.2119564506434429</v>
      </c>
      <c r="X424" s="46">
        <f t="shared" si="36"/>
        <v>0.1751131181824413</v>
      </c>
    </row>
    <row r="425" spans="1:24" s="3" customFormat="1" ht="11.25" customHeight="1" x14ac:dyDescent="0.2">
      <c r="A425" s="2">
        <v>36523</v>
      </c>
      <c r="B425" s="4" t="s">
        <v>19</v>
      </c>
      <c r="C425" s="4" t="s">
        <v>9</v>
      </c>
      <c r="D425" s="4">
        <v>900656724</v>
      </c>
      <c r="E425" s="4" t="s">
        <v>49</v>
      </c>
      <c r="F425" s="4" t="s">
        <v>1056</v>
      </c>
      <c r="G425" s="4" t="s">
        <v>74</v>
      </c>
      <c r="H425" s="4" t="s">
        <v>10</v>
      </c>
      <c r="I425" s="4" t="s">
        <v>1057</v>
      </c>
      <c r="J425" s="4" t="s">
        <v>15</v>
      </c>
      <c r="K425" s="4" t="s">
        <v>16</v>
      </c>
      <c r="L425" s="4" t="s">
        <v>12</v>
      </c>
      <c r="M425" s="4">
        <v>6728228</v>
      </c>
      <c r="N425" s="4">
        <v>7510165</v>
      </c>
      <c r="O425" s="4">
        <v>80161</v>
      </c>
      <c r="P425" s="4">
        <v>1742971</v>
      </c>
      <c r="Q425" s="4">
        <v>5767194</v>
      </c>
      <c r="R425" s="4">
        <v>1319028</v>
      </c>
      <c r="S425" s="4">
        <v>184312</v>
      </c>
      <c r="T425" s="18">
        <f t="shared" si="33"/>
        <v>83.933932959918167</v>
      </c>
      <c r="U425" s="18">
        <f t="shared" si="34"/>
        <v>0.23208158542455459</v>
      </c>
      <c r="V425" s="18">
        <f>R425/S425</f>
        <v>7.1564955076175183</v>
      </c>
      <c r="W425" s="18">
        <f t="shared" si="35"/>
        <v>0.22871226457788657</v>
      </c>
      <c r="X425" s="46">
        <f t="shared" si="36"/>
        <v>0.17563235960861046</v>
      </c>
    </row>
    <row r="426" spans="1:24" s="3" customFormat="1" ht="11.25" customHeight="1" x14ac:dyDescent="0.2">
      <c r="A426" s="2">
        <v>2703</v>
      </c>
      <c r="B426" s="4" t="s">
        <v>19</v>
      </c>
      <c r="C426" s="4" t="s">
        <v>9</v>
      </c>
      <c r="D426" s="4">
        <v>800152665</v>
      </c>
      <c r="E426" s="4" t="s">
        <v>49</v>
      </c>
      <c r="F426" s="4" t="s">
        <v>356</v>
      </c>
      <c r="G426" s="4" t="s">
        <v>74</v>
      </c>
      <c r="H426" s="4" t="s">
        <v>75</v>
      </c>
      <c r="I426" s="4" t="s">
        <v>357</v>
      </c>
      <c r="J426" s="4" t="s">
        <v>11</v>
      </c>
      <c r="K426" s="4" t="s">
        <v>11</v>
      </c>
      <c r="L426" s="4" t="s">
        <v>12</v>
      </c>
      <c r="M426" s="4">
        <v>7214071</v>
      </c>
      <c r="N426" s="4">
        <v>8027332</v>
      </c>
      <c r="O426" s="4">
        <v>541899</v>
      </c>
      <c r="P426" s="4">
        <v>1228372</v>
      </c>
      <c r="Q426" s="4">
        <v>6798960</v>
      </c>
      <c r="R426" s="4">
        <v>1416734</v>
      </c>
      <c r="S426" s="4">
        <v>695688</v>
      </c>
      <c r="T426" s="18">
        <f t="shared" si="33"/>
        <v>13.312574852509416</v>
      </c>
      <c r="U426" s="18">
        <f t="shared" si="34"/>
        <v>0.15302369454757819</v>
      </c>
      <c r="V426" s="18">
        <f>R426/S426</f>
        <v>2.0364502478122377</v>
      </c>
      <c r="W426" s="18">
        <f t="shared" si="35"/>
        <v>0.20837510442773602</v>
      </c>
      <c r="X426" s="46">
        <f t="shared" si="36"/>
        <v>0.17648877609646643</v>
      </c>
    </row>
    <row r="427" spans="1:24" s="3" customFormat="1" ht="11.25" customHeight="1" x14ac:dyDescent="0.2">
      <c r="A427" s="2">
        <v>12135</v>
      </c>
      <c r="B427" s="4" t="s">
        <v>19</v>
      </c>
      <c r="C427" s="4" t="s">
        <v>9</v>
      </c>
      <c r="D427" s="4">
        <v>830092541</v>
      </c>
      <c r="E427" s="4" t="s">
        <v>49</v>
      </c>
      <c r="F427" s="4" t="s">
        <v>584</v>
      </c>
      <c r="G427" s="4" t="s">
        <v>78</v>
      </c>
      <c r="H427" s="4" t="s">
        <v>10</v>
      </c>
      <c r="I427" s="4" t="s">
        <v>585</v>
      </c>
      <c r="J427" s="4" t="s">
        <v>11</v>
      </c>
      <c r="K427" s="4" t="s">
        <v>11</v>
      </c>
      <c r="L427" s="4" t="s">
        <v>12</v>
      </c>
      <c r="M427" s="4">
        <v>11176867</v>
      </c>
      <c r="N427" s="4">
        <v>11194840</v>
      </c>
      <c r="O427" s="4">
        <v>1198575</v>
      </c>
      <c r="P427" s="4">
        <v>6231015</v>
      </c>
      <c r="Q427" s="4">
        <v>4963825</v>
      </c>
      <c r="R427" s="4">
        <v>1978337</v>
      </c>
      <c r="S427" s="4">
        <v>294409</v>
      </c>
      <c r="T427" s="18">
        <f t="shared" si="33"/>
        <v>9.3251294245249561</v>
      </c>
      <c r="U427" s="18">
        <f t="shared" si="34"/>
        <v>0.55659705721564579</v>
      </c>
      <c r="V427" s="18">
        <f>R427/S427</f>
        <v>6.7196892758033888</v>
      </c>
      <c r="W427" s="18">
        <f t="shared" si="35"/>
        <v>0.39855091587636549</v>
      </c>
      <c r="X427" s="46">
        <f t="shared" si="36"/>
        <v>0.17671864894898007</v>
      </c>
    </row>
    <row r="428" spans="1:24" s="3" customFormat="1" ht="11.25" customHeight="1" x14ac:dyDescent="0.2">
      <c r="A428" s="2">
        <v>1975</v>
      </c>
      <c r="B428" s="4" t="s">
        <v>19</v>
      </c>
      <c r="C428" s="4" t="s">
        <v>9</v>
      </c>
      <c r="D428" s="4">
        <v>800111618</v>
      </c>
      <c r="E428" s="4" t="s">
        <v>49</v>
      </c>
      <c r="F428" s="4" t="s">
        <v>344</v>
      </c>
      <c r="G428" s="4" t="s">
        <v>74</v>
      </c>
      <c r="H428" s="4" t="s">
        <v>75</v>
      </c>
      <c r="I428" s="4" t="s">
        <v>345</v>
      </c>
      <c r="J428" s="4" t="s">
        <v>23</v>
      </c>
      <c r="K428" s="4" t="s">
        <v>136</v>
      </c>
      <c r="L428" s="4" t="s">
        <v>12</v>
      </c>
      <c r="M428" s="4">
        <v>4388577</v>
      </c>
      <c r="N428" s="4">
        <v>5686629</v>
      </c>
      <c r="O428" s="4">
        <v>2059955</v>
      </c>
      <c r="P428" s="4">
        <v>2104399</v>
      </c>
      <c r="Q428" s="4">
        <v>3582230</v>
      </c>
      <c r="R428" s="4">
        <v>1040000</v>
      </c>
      <c r="S428" s="4"/>
      <c r="T428" s="18">
        <f t="shared" si="33"/>
        <v>2.1304237228483145</v>
      </c>
      <c r="U428" s="18">
        <f t="shared" si="34"/>
        <v>0.37006089196253178</v>
      </c>
      <c r="V428" s="18"/>
      <c r="W428" s="18">
        <f t="shared" si="35"/>
        <v>0.29032195029353225</v>
      </c>
      <c r="X428" s="46">
        <f t="shared" si="36"/>
        <v>0.18288515041160588</v>
      </c>
    </row>
    <row r="429" spans="1:24" s="3" customFormat="1" ht="11.25" customHeight="1" x14ac:dyDescent="0.2">
      <c r="A429" s="2">
        <v>3489</v>
      </c>
      <c r="B429" s="4" t="s">
        <v>19</v>
      </c>
      <c r="C429" s="4" t="s">
        <v>9</v>
      </c>
      <c r="D429" s="4">
        <v>800189010</v>
      </c>
      <c r="E429" s="4" t="s">
        <v>49</v>
      </c>
      <c r="F429" s="4" t="s">
        <v>374</v>
      </c>
      <c r="G429" s="4" t="s">
        <v>74</v>
      </c>
      <c r="H429" s="4" t="s">
        <v>10</v>
      </c>
      <c r="I429" s="4" t="s">
        <v>375</v>
      </c>
      <c r="J429" s="4" t="s">
        <v>178</v>
      </c>
      <c r="K429" s="4" t="s">
        <v>179</v>
      </c>
      <c r="L429" s="4" t="s">
        <v>12</v>
      </c>
      <c r="M429" s="4">
        <v>12368798</v>
      </c>
      <c r="N429" s="4">
        <v>12470435</v>
      </c>
      <c r="O429" s="4">
        <v>4372771</v>
      </c>
      <c r="P429" s="4">
        <v>4486158</v>
      </c>
      <c r="Q429" s="4">
        <v>7984277</v>
      </c>
      <c r="R429" s="4">
        <v>2285681</v>
      </c>
      <c r="S429" s="4">
        <v>477397</v>
      </c>
      <c r="T429" s="18">
        <f t="shared" si="33"/>
        <v>2.8285949572936704</v>
      </c>
      <c r="U429" s="18">
        <f t="shared" si="34"/>
        <v>0.35974350533882737</v>
      </c>
      <c r="V429" s="18">
        <f>R429/S429</f>
        <v>4.787799253032591</v>
      </c>
      <c r="W429" s="18">
        <f t="shared" si="35"/>
        <v>0.28627275832238785</v>
      </c>
      <c r="X429" s="46">
        <f t="shared" si="36"/>
        <v>0.18328799276047708</v>
      </c>
    </row>
    <row r="430" spans="1:24" s="3" customFormat="1" ht="11.25" customHeight="1" x14ac:dyDescent="0.2">
      <c r="A430" s="2">
        <v>37283</v>
      </c>
      <c r="B430" s="4" t="s">
        <v>19</v>
      </c>
      <c r="C430" s="4" t="s">
        <v>9</v>
      </c>
      <c r="D430" s="4">
        <v>900718523</v>
      </c>
      <c r="E430" s="4" t="s">
        <v>49</v>
      </c>
      <c r="F430" s="4" t="s">
        <v>1066</v>
      </c>
      <c r="G430" s="4" t="s">
        <v>74</v>
      </c>
      <c r="H430" s="4" t="s">
        <v>10</v>
      </c>
      <c r="I430" s="4" t="s">
        <v>1067</v>
      </c>
      <c r="J430" s="4" t="s">
        <v>11</v>
      </c>
      <c r="K430" s="4" t="s">
        <v>11</v>
      </c>
      <c r="L430" s="4" t="s">
        <v>12</v>
      </c>
      <c r="M430" s="4">
        <v>1931913</v>
      </c>
      <c r="N430" s="4">
        <v>2207206</v>
      </c>
      <c r="O430" s="4">
        <v>97578</v>
      </c>
      <c r="P430" s="4">
        <v>1429642</v>
      </c>
      <c r="Q430" s="4">
        <v>777564</v>
      </c>
      <c r="R430" s="4">
        <v>404747</v>
      </c>
      <c r="S430" s="4">
        <v>115363</v>
      </c>
      <c r="T430" s="18">
        <f t="shared" si="33"/>
        <v>19.79865338498432</v>
      </c>
      <c r="U430" s="18">
        <f t="shared" si="34"/>
        <v>0.64771570936287781</v>
      </c>
      <c r="V430" s="18">
        <f>R430/S430</f>
        <v>3.5084645856990542</v>
      </c>
      <c r="W430" s="18">
        <f t="shared" si="35"/>
        <v>0.52053207195806395</v>
      </c>
      <c r="X430" s="46">
        <f t="shared" si="36"/>
        <v>0.18337527172361801</v>
      </c>
    </row>
    <row r="431" spans="1:24" s="3" customFormat="1" ht="11.25" customHeight="1" x14ac:dyDescent="0.2">
      <c r="A431" s="2">
        <v>2537</v>
      </c>
      <c r="B431" s="4" t="s">
        <v>21</v>
      </c>
      <c r="C431" s="4" t="s">
        <v>9</v>
      </c>
      <c r="D431" s="4">
        <v>890210534</v>
      </c>
      <c r="E431" s="4" t="s">
        <v>49</v>
      </c>
      <c r="F431" s="4" t="s">
        <v>173</v>
      </c>
      <c r="G431" s="4" t="s">
        <v>74</v>
      </c>
      <c r="H431" s="4" t="s">
        <v>10</v>
      </c>
      <c r="I431" s="4" t="s">
        <v>174</v>
      </c>
      <c r="J431" s="4" t="s">
        <v>15</v>
      </c>
      <c r="K431" s="4" t="s">
        <v>175</v>
      </c>
      <c r="L431" s="4" t="s">
        <v>12</v>
      </c>
      <c r="M431" s="4">
        <v>111781633</v>
      </c>
      <c r="N431" s="4">
        <v>155698158</v>
      </c>
      <c r="O431" s="4">
        <v>50382435</v>
      </c>
      <c r="P431" s="4">
        <v>83184874</v>
      </c>
      <c r="Q431" s="4">
        <v>72513284</v>
      </c>
      <c r="R431" s="4">
        <v>28577394</v>
      </c>
      <c r="S431" s="4"/>
      <c r="T431" s="18">
        <f t="shared" si="33"/>
        <v>2.2186627740401987</v>
      </c>
      <c r="U431" s="18">
        <f t="shared" si="34"/>
        <v>0.53427012283600683</v>
      </c>
      <c r="V431" s="18"/>
      <c r="W431" s="18">
        <f t="shared" si="35"/>
        <v>0.39409874196292088</v>
      </c>
      <c r="X431" s="46">
        <f t="shared" si="36"/>
        <v>0.18354355868487537</v>
      </c>
    </row>
    <row r="432" spans="1:24" s="3" customFormat="1" ht="11.25" customHeight="1" x14ac:dyDescent="0.2">
      <c r="A432" s="2">
        <v>9907</v>
      </c>
      <c r="B432" s="4" t="s">
        <v>19</v>
      </c>
      <c r="C432" s="4" t="s">
        <v>9</v>
      </c>
      <c r="D432" s="4">
        <v>830014450</v>
      </c>
      <c r="E432" s="4" t="s">
        <v>49</v>
      </c>
      <c r="F432" s="4" t="s">
        <v>514</v>
      </c>
      <c r="G432" s="4" t="s">
        <v>78</v>
      </c>
      <c r="H432" s="4" t="s">
        <v>10</v>
      </c>
      <c r="I432" s="4" t="s">
        <v>515</v>
      </c>
      <c r="J432" s="4" t="s">
        <v>11</v>
      </c>
      <c r="K432" s="4" t="s">
        <v>11</v>
      </c>
      <c r="L432" s="4" t="s">
        <v>12</v>
      </c>
      <c r="M432" s="4">
        <v>22289453</v>
      </c>
      <c r="N432" s="4">
        <v>25879505</v>
      </c>
      <c r="O432" s="4">
        <v>774590</v>
      </c>
      <c r="P432" s="4">
        <v>14272631</v>
      </c>
      <c r="Q432" s="4">
        <v>11606874</v>
      </c>
      <c r="R432" s="4">
        <v>4768876</v>
      </c>
      <c r="S432" s="4">
        <v>2033013</v>
      </c>
      <c r="T432" s="18">
        <f t="shared" si="33"/>
        <v>28.775807846731819</v>
      </c>
      <c r="U432" s="18">
        <f t="shared" si="34"/>
        <v>0.55150324552189078</v>
      </c>
      <c r="V432" s="18">
        <f>R432/S432</f>
        <v>2.3457183992428972</v>
      </c>
      <c r="W432" s="18">
        <f t="shared" si="35"/>
        <v>0.41086652616371988</v>
      </c>
      <c r="X432" s="46">
        <f t="shared" si="36"/>
        <v>0.18427230350812351</v>
      </c>
    </row>
    <row r="433" spans="1:24" s="3" customFormat="1" ht="11.25" customHeight="1" x14ac:dyDescent="0.2">
      <c r="A433" s="2">
        <v>1753</v>
      </c>
      <c r="B433" s="4" t="s">
        <v>28</v>
      </c>
      <c r="C433" s="4" t="s">
        <v>9</v>
      </c>
      <c r="D433" s="4">
        <v>860511107</v>
      </c>
      <c r="E433" s="4" t="s">
        <v>49</v>
      </c>
      <c r="F433" s="4" t="s">
        <v>1122</v>
      </c>
      <c r="G433" s="4" t="s">
        <v>74</v>
      </c>
      <c r="H433" s="4" t="s">
        <v>10</v>
      </c>
      <c r="I433" s="4" t="s">
        <v>1123</v>
      </c>
      <c r="J433" s="4" t="s">
        <v>11</v>
      </c>
      <c r="K433" s="4" t="s">
        <v>11</v>
      </c>
      <c r="L433" s="4" t="s">
        <v>12</v>
      </c>
      <c r="M433" s="4">
        <v>8802805</v>
      </c>
      <c r="N433" s="4">
        <v>9175614</v>
      </c>
      <c r="O433" s="4">
        <v>3770958</v>
      </c>
      <c r="P433" s="4">
        <v>5017861</v>
      </c>
      <c r="Q433" s="4">
        <v>4157753</v>
      </c>
      <c r="R433" s="4">
        <v>1694646</v>
      </c>
      <c r="S433" s="4">
        <v>864531</v>
      </c>
      <c r="T433" s="18">
        <f t="shared" si="33"/>
        <v>2.3343683488386771</v>
      </c>
      <c r="U433" s="18">
        <f t="shared" si="34"/>
        <v>0.54686923403709009</v>
      </c>
      <c r="V433" s="18">
        <f>R433/S433</f>
        <v>1.9601911325331307</v>
      </c>
      <c r="W433" s="18">
        <f t="shared" si="35"/>
        <v>0.40758698268030835</v>
      </c>
      <c r="X433" s="46">
        <f t="shared" si="36"/>
        <v>0.18469020165843941</v>
      </c>
    </row>
    <row r="434" spans="1:24" s="3" customFormat="1" ht="11.25" customHeight="1" x14ac:dyDescent="0.2">
      <c r="A434" s="2">
        <v>4421</v>
      </c>
      <c r="B434" s="4" t="s">
        <v>21</v>
      </c>
      <c r="C434" s="4" t="s">
        <v>9</v>
      </c>
      <c r="D434" s="4">
        <v>900498582</v>
      </c>
      <c r="E434" s="4" t="s">
        <v>49</v>
      </c>
      <c r="F434" s="4" t="s">
        <v>234</v>
      </c>
      <c r="G434" s="4" t="s">
        <v>74</v>
      </c>
      <c r="H434" s="4" t="s">
        <v>10</v>
      </c>
      <c r="I434" s="4" t="s">
        <v>235</v>
      </c>
      <c r="J434" s="4" t="s">
        <v>178</v>
      </c>
      <c r="K434" s="4" t="s">
        <v>179</v>
      </c>
      <c r="L434" s="4" t="s">
        <v>12</v>
      </c>
      <c r="M434" s="4">
        <v>23270886</v>
      </c>
      <c r="N434" s="4">
        <v>26767751</v>
      </c>
      <c r="O434" s="4">
        <v>10912720</v>
      </c>
      <c r="P434" s="4">
        <v>18797599</v>
      </c>
      <c r="Q434" s="4">
        <v>7970152</v>
      </c>
      <c r="R434" s="4">
        <v>4950208</v>
      </c>
      <c r="S434" s="4"/>
      <c r="T434" s="18">
        <f t="shared" si="33"/>
        <v>2.1324551532523515</v>
      </c>
      <c r="U434" s="18">
        <f t="shared" si="34"/>
        <v>0.70224797742626943</v>
      </c>
      <c r="V434" s="18"/>
      <c r="W434" s="18">
        <f t="shared" si="35"/>
        <v>0.62109329909893818</v>
      </c>
      <c r="X434" s="46">
        <f t="shared" si="36"/>
        <v>0.18493178601369983</v>
      </c>
    </row>
    <row r="435" spans="1:24" s="3" customFormat="1" ht="11.25" customHeight="1" x14ac:dyDescent="0.2">
      <c r="A435" s="2">
        <v>4325</v>
      </c>
      <c r="B435" s="4" t="s">
        <v>21</v>
      </c>
      <c r="C435" s="4" t="s">
        <v>9</v>
      </c>
      <c r="D435" s="4">
        <v>900476067</v>
      </c>
      <c r="E435" s="4" t="s">
        <v>49</v>
      </c>
      <c r="F435" s="4" t="s">
        <v>229</v>
      </c>
      <c r="G435" s="4" t="s">
        <v>74</v>
      </c>
      <c r="H435" s="4" t="s">
        <v>10</v>
      </c>
      <c r="I435" s="4" t="s">
        <v>230</v>
      </c>
      <c r="J435" s="4" t="s">
        <v>13</v>
      </c>
      <c r="K435" s="4" t="s">
        <v>231</v>
      </c>
      <c r="L435" s="4" t="s">
        <v>12</v>
      </c>
      <c r="M435" s="4">
        <v>60089711</v>
      </c>
      <c r="N435" s="4">
        <v>65600505</v>
      </c>
      <c r="O435" s="4">
        <v>19485583</v>
      </c>
      <c r="P435" s="4">
        <v>21648105</v>
      </c>
      <c r="Q435" s="4">
        <v>43952400</v>
      </c>
      <c r="R435" s="4">
        <v>12193739</v>
      </c>
      <c r="S435" s="4">
        <v>95503</v>
      </c>
      <c r="T435" s="18">
        <f t="shared" si="33"/>
        <v>3.0838035998204414</v>
      </c>
      <c r="U435" s="18">
        <f t="shared" si="34"/>
        <v>0.32999906022064923</v>
      </c>
      <c r="V435" s="18">
        <f>R435/S435</f>
        <v>127.67912002764311</v>
      </c>
      <c r="W435" s="18">
        <f t="shared" si="35"/>
        <v>0.27743056124352711</v>
      </c>
      <c r="X435" s="46">
        <f t="shared" si="36"/>
        <v>0.18587873675667588</v>
      </c>
    </row>
    <row r="436" spans="1:24" s="3" customFormat="1" ht="11.25" customHeight="1" x14ac:dyDescent="0.2">
      <c r="A436" s="2">
        <v>2255</v>
      </c>
      <c r="B436" s="4" t="s">
        <v>28</v>
      </c>
      <c r="C436" s="4" t="s">
        <v>9</v>
      </c>
      <c r="D436" s="4">
        <v>900031030</v>
      </c>
      <c r="E436" s="4" t="s">
        <v>49</v>
      </c>
      <c r="F436" s="4" t="s">
        <v>1124</v>
      </c>
      <c r="G436" s="4" t="s">
        <v>74</v>
      </c>
      <c r="H436" s="4" t="s">
        <v>10</v>
      </c>
      <c r="I436" s="4" t="s">
        <v>1125</v>
      </c>
      <c r="J436" s="4" t="s">
        <v>17</v>
      </c>
      <c r="K436" s="4" t="s">
        <v>18</v>
      </c>
      <c r="L436" s="4" t="s">
        <v>12</v>
      </c>
      <c r="M436" s="4">
        <v>14991117</v>
      </c>
      <c r="N436" s="4">
        <v>24779608</v>
      </c>
      <c r="O436" s="4">
        <v>4139548</v>
      </c>
      <c r="P436" s="4">
        <v>17379681</v>
      </c>
      <c r="Q436" s="4">
        <v>7399927</v>
      </c>
      <c r="R436" s="4">
        <v>4611649</v>
      </c>
      <c r="S436" s="4">
        <v>3557163</v>
      </c>
      <c r="T436" s="18">
        <f t="shared" si="33"/>
        <v>3.621438137690395</v>
      </c>
      <c r="U436" s="18">
        <f t="shared" si="34"/>
        <v>0.70137029609185098</v>
      </c>
      <c r="V436" s="18">
        <f>R436/S436</f>
        <v>1.296440168752458</v>
      </c>
      <c r="W436" s="18">
        <f t="shared" si="35"/>
        <v>0.62320195861391603</v>
      </c>
      <c r="X436" s="46">
        <f t="shared" si="36"/>
        <v>0.18610661637585227</v>
      </c>
    </row>
    <row r="437" spans="1:24" s="3" customFormat="1" ht="11.25" customHeight="1" x14ac:dyDescent="0.2">
      <c r="A437" s="2">
        <v>6681</v>
      </c>
      <c r="B437" s="4" t="s">
        <v>19</v>
      </c>
      <c r="C437" s="4" t="s">
        <v>9</v>
      </c>
      <c r="D437" s="4">
        <v>805030670</v>
      </c>
      <c r="E437" s="4" t="s">
        <v>49</v>
      </c>
      <c r="F437" s="4" t="s">
        <v>461</v>
      </c>
      <c r="G437" s="4" t="s">
        <v>74</v>
      </c>
      <c r="H437" s="4" t="s">
        <v>10</v>
      </c>
      <c r="I437" s="4" t="s">
        <v>462</v>
      </c>
      <c r="J437" s="4" t="s">
        <v>178</v>
      </c>
      <c r="K437" s="4" t="s">
        <v>179</v>
      </c>
      <c r="L437" s="4" t="s">
        <v>12</v>
      </c>
      <c r="M437" s="4">
        <v>22706852</v>
      </c>
      <c r="N437" s="4">
        <v>38985929</v>
      </c>
      <c r="O437" s="4">
        <v>16193381</v>
      </c>
      <c r="P437" s="4">
        <v>19075216</v>
      </c>
      <c r="Q437" s="4">
        <v>19910713</v>
      </c>
      <c r="R437" s="4">
        <v>7278781</v>
      </c>
      <c r="S437" s="4">
        <v>1591593</v>
      </c>
      <c r="T437" s="18">
        <f t="shared" si="33"/>
        <v>1.402230454529539</v>
      </c>
      <c r="U437" s="18">
        <f t="shared" si="34"/>
        <v>0.48928463395088007</v>
      </c>
      <c r="V437" s="18">
        <f>R437/S437</f>
        <v>4.5732677889385034</v>
      </c>
      <c r="W437" s="18">
        <f t="shared" si="35"/>
        <v>0.36557108728351417</v>
      </c>
      <c r="X437" s="46">
        <f t="shared" si="36"/>
        <v>0.1867027716589747</v>
      </c>
    </row>
    <row r="438" spans="1:24" s="3" customFormat="1" ht="11.25" customHeight="1" x14ac:dyDescent="0.2">
      <c r="A438" s="2">
        <v>201</v>
      </c>
      <c r="B438" s="4" t="s">
        <v>21</v>
      </c>
      <c r="C438" s="4" t="s">
        <v>9</v>
      </c>
      <c r="D438" s="4">
        <v>800077635</v>
      </c>
      <c r="E438" s="4" t="s">
        <v>49</v>
      </c>
      <c r="F438" s="4" t="s">
        <v>84</v>
      </c>
      <c r="G438" s="4" t="s">
        <v>74</v>
      </c>
      <c r="H438" s="4" t="s">
        <v>75</v>
      </c>
      <c r="I438" s="4" t="s">
        <v>85</v>
      </c>
      <c r="J438" s="4" t="s">
        <v>11</v>
      </c>
      <c r="K438" s="4" t="s">
        <v>11</v>
      </c>
      <c r="L438" s="4" t="s">
        <v>12</v>
      </c>
      <c r="M438" s="4">
        <v>68188942</v>
      </c>
      <c r="N438" s="4">
        <v>80270712</v>
      </c>
      <c r="O438" s="4">
        <v>25821103</v>
      </c>
      <c r="P438" s="4">
        <v>26327384</v>
      </c>
      <c r="Q438" s="4">
        <v>53943328</v>
      </c>
      <c r="R438" s="4">
        <v>15061965</v>
      </c>
      <c r="S438" s="4"/>
      <c r="T438" s="18">
        <f t="shared" si="33"/>
        <v>2.6408221988038232</v>
      </c>
      <c r="U438" s="18">
        <f t="shared" si="34"/>
        <v>0.32798244022053774</v>
      </c>
      <c r="V438" s="18"/>
      <c r="W438" s="18">
        <f t="shared" si="35"/>
        <v>0.27921831222574922</v>
      </c>
      <c r="X438" s="46">
        <f t="shared" si="36"/>
        <v>0.18763960882768799</v>
      </c>
    </row>
    <row r="439" spans="1:24" s="3" customFormat="1" ht="11.25" customHeight="1" x14ac:dyDescent="0.2">
      <c r="A439" s="2">
        <v>12747</v>
      </c>
      <c r="B439" s="4" t="s">
        <v>19</v>
      </c>
      <c r="C439" s="4" t="s">
        <v>9</v>
      </c>
      <c r="D439" s="4">
        <v>830114737</v>
      </c>
      <c r="E439" s="4" t="s">
        <v>49</v>
      </c>
      <c r="F439" s="4" t="s">
        <v>596</v>
      </c>
      <c r="G439" s="4" t="s">
        <v>74</v>
      </c>
      <c r="H439" s="4" t="s">
        <v>10</v>
      </c>
      <c r="I439" s="4" t="s">
        <v>597</v>
      </c>
      <c r="J439" s="4" t="s">
        <v>11</v>
      </c>
      <c r="K439" s="4" t="s">
        <v>11</v>
      </c>
      <c r="L439" s="4" t="s">
        <v>12</v>
      </c>
      <c r="M439" s="4">
        <v>3451683</v>
      </c>
      <c r="N439" s="4">
        <v>4511963</v>
      </c>
      <c r="O439" s="4">
        <v>774590</v>
      </c>
      <c r="P439" s="4">
        <v>1162177</v>
      </c>
      <c r="Q439" s="4">
        <v>3349786</v>
      </c>
      <c r="R439" s="4">
        <v>855421</v>
      </c>
      <c r="S439" s="4"/>
      <c r="T439" s="18">
        <f t="shared" si="33"/>
        <v>4.456141958971843</v>
      </c>
      <c r="U439" s="18">
        <f t="shared" si="34"/>
        <v>0.25757680193742721</v>
      </c>
      <c r="V439" s="18"/>
      <c r="W439" s="18">
        <f t="shared" si="35"/>
        <v>0.2553658651627298</v>
      </c>
      <c r="X439" s="46">
        <f t="shared" si="36"/>
        <v>0.18958954229012959</v>
      </c>
    </row>
    <row r="440" spans="1:24" s="3" customFormat="1" ht="11.25" customHeight="1" x14ac:dyDescent="0.2">
      <c r="A440" s="2">
        <v>11355</v>
      </c>
      <c r="B440" s="4" t="s">
        <v>19</v>
      </c>
      <c r="C440" s="4" t="s">
        <v>9</v>
      </c>
      <c r="D440" s="4">
        <v>830065332</v>
      </c>
      <c r="E440" s="4" t="s">
        <v>49</v>
      </c>
      <c r="F440" s="4" t="s">
        <v>560</v>
      </c>
      <c r="G440" s="4" t="s">
        <v>74</v>
      </c>
      <c r="H440" s="4" t="s">
        <v>10</v>
      </c>
      <c r="I440" s="4" t="s">
        <v>561</v>
      </c>
      <c r="J440" s="4" t="s">
        <v>11</v>
      </c>
      <c r="K440" s="4" t="s">
        <v>11</v>
      </c>
      <c r="L440" s="4" t="s">
        <v>12</v>
      </c>
      <c r="M440" s="4">
        <v>22885530</v>
      </c>
      <c r="N440" s="4">
        <v>23488192</v>
      </c>
      <c r="O440" s="4">
        <v>699098</v>
      </c>
      <c r="P440" s="4">
        <v>5552884</v>
      </c>
      <c r="Q440" s="4">
        <v>17935308</v>
      </c>
      <c r="R440" s="4">
        <v>4464863</v>
      </c>
      <c r="S440" s="4">
        <v>444895</v>
      </c>
      <c r="T440" s="18">
        <f t="shared" si="33"/>
        <v>32.735796698030889</v>
      </c>
      <c r="U440" s="18">
        <f t="shared" si="34"/>
        <v>0.23641172551723011</v>
      </c>
      <c r="V440" s="18">
        <f>R440/S440</f>
        <v>10.035767990199934</v>
      </c>
      <c r="W440" s="18">
        <f t="shared" si="35"/>
        <v>0.24894264430808771</v>
      </c>
      <c r="X440" s="46">
        <f t="shared" si="36"/>
        <v>0.19008968421239064</v>
      </c>
    </row>
    <row r="441" spans="1:24" s="3" customFormat="1" ht="11.25" customHeight="1" x14ac:dyDescent="0.2">
      <c r="A441" s="2">
        <v>17</v>
      </c>
      <c r="B441" s="4" t="s">
        <v>24</v>
      </c>
      <c r="C441" s="4" t="s">
        <v>9</v>
      </c>
      <c r="D441" s="4">
        <v>800002482</v>
      </c>
      <c r="E441" s="4" t="s">
        <v>49</v>
      </c>
      <c r="F441" s="4" t="s">
        <v>278</v>
      </c>
      <c r="G441" s="4" t="s">
        <v>74</v>
      </c>
      <c r="H441" s="4" t="s">
        <v>10</v>
      </c>
      <c r="I441" s="4" t="s">
        <v>279</v>
      </c>
      <c r="J441" s="4" t="s">
        <v>13</v>
      </c>
      <c r="K441" s="4" t="s">
        <v>103</v>
      </c>
      <c r="L441" s="4" t="s">
        <v>12</v>
      </c>
      <c r="M441" s="4">
        <v>66355841</v>
      </c>
      <c r="N441" s="4">
        <v>74694737</v>
      </c>
      <c r="O441" s="4">
        <v>39456658</v>
      </c>
      <c r="P441" s="4">
        <v>43214271</v>
      </c>
      <c r="Q441" s="4">
        <v>31480466</v>
      </c>
      <c r="R441" s="4">
        <v>14217289</v>
      </c>
      <c r="S441" s="4">
        <v>3738230</v>
      </c>
      <c r="T441" s="18">
        <f t="shared" si="33"/>
        <v>1.6817400247126859</v>
      </c>
      <c r="U441" s="18">
        <f t="shared" si="34"/>
        <v>0.57854505866993011</v>
      </c>
      <c r="V441" s="18">
        <f>R441/S441</f>
        <v>3.8032140879507148</v>
      </c>
      <c r="W441" s="18">
        <f t="shared" si="35"/>
        <v>0.45162257127959921</v>
      </c>
      <c r="X441" s="46">
        <f t="shared" si="36"/>
        <v>0.19033856428197879</v>
      </c>
    </row>
    <row r="442" spans="1:24" s="3" customFormat="1" ht="11.25" customHeight="1" x14ac:dyDescent="0.2">
      <c r="A442" s="2">
        <v>16179</v>
      </c>
      <c r="B442" s="4" t="s">
        <v>19</v>
      </c>
      <c r="C442" s="4" t="s">
        <v>9</v>
      </c>
      <c r="D442" s="4">
        <v>860090324</v>
      </c>
      <c r="E442" s="4" t="s">
        <v>49</v>
      </c>
      <c r="F442" s="4" t="s">
        <v>672</v>
      </c>
      <c r="G442" s="4" t="s">
        <v>74</v>
      </c>
      <c r="H442" s="4" t="s">
        <v>10</v>
      </c>
      <c r="I442" s="4" t="s">
        <v>673</v>
      </c>
      <c r="J442" s="4" t="s">
        <v>11</v>
      </c>
      <c r="K442" s="4" t="s">
        <v>11</v>
      </c>
      <c r="L442" s="4" t="s">
        <v>12</v>
      </c>
      <c r="M442" s="4">
        <v>41501609</v>
      </c>
      <c r="N442" s="4">
        <v>44223689</v>
      </c>
      <c r="O442" s="4">
        <v>1484025</v>
      </c>
      <c r="P442" s="4">
        <v>29984633</v>
      </c>
      <c r="Q442" s="4">
        <v>14239056</v>
      </c>
      <c r="R442" s="4">
        <v>8460091</v>
      </c>
      <c r="S442" s="4">
        <v>267104</v>
      </c>
      <c r="T442" s="18">
        <f t="shared" si="33"/>
        <v>27.965572682400904</v>
      </c>
      <c r="U442" s="18">
        <f t="shared" si="34"/>
        <v>0.67802197595953606</v>
      </c>
      <c r="V442" s="18">
        <f>R442/S442</f>
        <v>31.673396879118247</v>
      </c>
      <c r="W442" s="18">
        <f t="shared" si="35"/>
        <v>0.59414690131143522</v>
      </c>
      <c r="X442" s="46">
        <f t="shared" si="36"/>
        <v>0.19130224527402045</v>
      </c>
    </row>
    <row r="443" spans="1:24" s="3" customFormat="1" ht="11.25" customHeight="1" x14ac:dyDescent="0.2">
      <c r="A443" s="2">
        <v>24285</v>
      </c>
      <c r="B443" s="4" t="s">
        <v>19</v>
      </c>
      <c r="C443" s="4" t="s">
        <v>9</v>
      </c>
      <c r="D443" s="4">
        <v>900164399</v>
      </c>
      <c r="E443" s="4" t="s">
        <v>49</v>
      </c>
      <c r="F443" s="4" t="s">
        <v>828</v>
      </c>
      <c r="G443" s="4" t="s">
        <v>74</v>
      </c>
      <c r="H443" s="4" t="s">
        <v>10</v>
      </c>
      <c r="I443" s="4" t="s">
        <v>829</v>
      </c>
      <c r="J443" s="4" t="s">
        <v>23</v>
      </c>
      <c r="K443" s="4" t="s">
        <v>194</v>
      </c>
      <c r="L443" s="4" t="s">
        <v>12</v>
      </c>
      <c r="M443" s="4">
        <v>17515336</v>
      </c>
      <c r="N443" s="4">
        <v>18130738</v>
      </c>
      <c r="O443" s="4">
        <v>20892440</v>
      </c>
      <c r="P443" s="4">
        <v>3442554</v>
      </c>
      <c r="Q443" s="4">
        <v>14688184</v>
      </c>
      <c r="R443" s="4">
        <v>3477733</v>
      </c>
      <c r="S443" s="4"/>
      <c r="T443" s="18">
        <f t="shared" si="33"/>
        <v>0.83835760686640715</v>
      </c>
      <c r="U443" s="18">
        <f t="shared" si="34"/>
        <v>0.18987390364363546</v>
      </c>
      <c r="V443" s="18"/>
      <c r="W443" s="18">
        <f t="shared" si="35"/>
        <v>0.23677079481030466</v>
      </c>
      <c r="X443" s="46">
        <f t="shared" si="36"/>
        <v>0.19181419973086589</v>
      </c>
    </row>
    <row r="444" spans="1:24" s="3" customFormat="1" ht="11.25" customHeight="1" x14ac:dyDescent="0.2">
      <c r="A444" s="2">
        <v>2343</v>
      </c>
      <c r="B444" s="4" t="s">
        <v>21</v>
      </c>
      <c r="C444" s="4" t="s">
        <v>9</v>
      </c>
      <c r="D444" s="4">
        <v>860506831</v>
      </c>
      <c r="E444" s="4" t="s">
        <v>49</v>
      </c>
      <c r="F444" s="4" t="s">
        <v>163</v>
      </c>
      <c r="G444" s="4" t="s">
        <v>74</v>
      </c>
      <c r="H444" s="4" t="s">
        <v>10</v>
      </c>
      <c r="I444" s="4" t="s">
        <v>164</v>
      </c>
      <c r="J444" s="4" t="s">
        <v>11</v>
      </c>
      <c r="K444" s="4" t="s">
        <v>11</v>
      </c>
      <c r="L444" s="4" t="s">
        <v>12</v>
      </c>
      <c r="M444" s="4">
        <v>60290651</v>
      </c>
      <c r="N444" s="4">
        <v>67460451</v>
      </c>
      <c r="O444" s="4">
        <v>31545358</v>
      </c>
      <c r="P444" s="4">
        <v>40132487</v>
      </c>
      <c r="Q444" s="4">
        <v>27327964</v>
      </c>
      <c r="R444" s="4">
        <v>13127719</v>
      </c>
      <c r="S444" s="4">
        <v>263536</v>
      </c>
      <c r="T444" s="18">
        <f t="shared" si="33"/>
        <v>1.9112368609035917</v>
      </c>
      <c r="U444" s="18">
        <f t="shared" si="34"/>
        <v>0.59490392378195045</v>
      </c>
      <c r="V444" s="18">
        <f>R444/S444</f>
        <v>49.813759789933826</v>
      </c>
      <c r="W444" s="18">
        <f t="shared" si="35"/>
        <v>0.48037676718250943</v>
      </c>
      <c r="X444" s="46">
        <f t="shared" si="36"/>
        <v>0.19459874349194611</v>
      </c>
    </row>
    <row r="445" spans="1:24" s="3" customFormat="1" ht="11.25" customHeight="1" x14ac:dyDescent="0.2">
      <c r="A445" s="2">
        <v>2235</v>
      </c>
      <c r="B445" s="4" t="s">
        <v>19</v>
      </c>
      <c r="C445" s="4" t="s">
        <v>9</v>
      </c>
      <c r="D445" s="4">
        <v>800126506</v>
      </c>
      <c r="E445" s="4" t="s">
        <v>49</v>
      </c>
      <c r="F445" s="4" t="s">
        <v>352</v>
      </c>
      <c r="G445" s="4" t="s">
        <v>74</v>
      </c>
      <c r="H445" s="4" t="s">
        <v>10</v>
      </c>
      <c r="I445" s="4" t="s">
        <v>353</v>
      </c>
      <c r="J445" s="4" t="s">
        <v>23</v>
      </c>
      <c r="K445" s="4" t="s">
        <v>194</v>
      </c>
      <c r="L445" s="4" t="s">
        <v>12</v>
      </c>
      <c r="M445" s="4">
        <v>19892758</v>
      </c>
      <c r="N445" s="4">
        <v>27097692</v>
      </c>
      <c r="O445" s="4">
        <v>4761130</v>
      </c>
      <c r="P445" s="4">
        <v>13494855</v>
      </c>
      <c r="Q445" s="4">
        <v>13602837</v>
      </c>
      <c r="R445" s="4">
        <v>5285408</v>
      </c>
      <c r="S445" s="4">
        <v>1515205</v>
      </c>
      <c r="T445" s="18">
        <f t="shared" si="33"/>
        <v>4.1781589664638439</v>
      </c>
      <c r="U445" s="18">
        <f t="shared" si="34"/>
        <v>0.49800754248738233</v>
      </c>
      <c r="V445" s="18">
        <f>R445/S445</f>
        <v>3.4882461449110846</v>
      </c>
      <c r="W445" s="18">
        <f t="shared" si="35"/>
        <v>0.38855188810981123</v>
      </c>
      <c r="X445" s="46">
        <f t="shared" si="36"/>
        <v>0.19505011718341178</v>
      </c>
    </row>
    <row r="446" spans="1:24" s="3" customFormat="1" ht="11.25" customHeight="1" x14ac:dyDescent="0.2">
      <c r="A446" s="2">
        <v>28905</v>
      </c>
      <c r="B446" s="4" t="s">
        <v>19</v>
      </c>
      <c r="C446" s="4" t="s">
        <v>9</v>
      </c>
      <c r="D446" s="4">
        <v>900352229</v>
      </c>
      <c r="E446" s="4" t="s">
        <v>49</v>
      </c>
      <c r="F446" s="4" t="s">
        <v>921</v>
      </c>
      <c r="G446" s="4" t="s">
        <v>74</v>
      </c>
      <c r="H446" s="4" t="s">
        <v>10</v>
      </c>
      <c r="I446" s="4" t="s">
        <v>922</v>
      </c>
      <c r="J446" s="4" t="s">
        <v>15</v>
      </c>
      <c r="K446" s="4" t="s">
        <v>16</v>
      </c>
      <c r="L446" s="4" t="s">
        <v>12</v>
      </c>
      <c r="M446" s="4">
        <v>2788274</v>
      </c>
      <c r="N446" s="4">
        <v>2924507</v>
      </c>
      <c r="O446" s="4">
        <v>1730981</v>
      </c>
      <c r="P446" s="4">
        <v>325664</v>
      </c>
      <c r="Q446" s="4">
        <v>2598843</v>
      </c>
      <c r="R446" s="4">
        <v>574450</v>
      </c>
      <c r="S446" s="4">
        <v>14962</v>
      </c>
      <c r="T446" s="18">
        <f t="shared" si="33"/>
        <v>1.6108056645335795</v>
      </c>
      <c r="U446" s="18">
        <f t="shared" si="34"/>
        <v>0.11135688852856225</v>
      </c>
      <c r="V446" s="18">
        <f>R446/S446</f>
        <v>38.393931292607938</v>
      </c>
      <c r="W446" s="18">
        <f t="shared" si="35"/>
        <v>0.22104067079080961</v>
      </c>
      <c r="X446" s="46">
        <f t="shared" si="36"/>
        <v>0.19642626945327879</v>
      </c>
    </row>
    <row r="447" spans="1:24" s="3" customFormat="1" ht="11.25" customHeight="1" x14ac:dyDescent="0.2">
      <c r="A447" s="2">
        <v>10777</v>
      </c>
      <c r="B447" s="4" t="s">
        <v>19</v>
      </c>
      <c r="C447" s="4" t="s">
        <v>9</v>
      </c>
      <c r="D447" s="4">
        <v>830046982</v>
      </c>
      <c r="E447" s="4" t="s">
        <v>49</v>
      </c>
      <c r="F447" s="4" t="s">
        <v>540</v>
      </c>
      <c r="G447" s="4" t="s">
        <v>74</v>
      </c>
      <c r="H447" s="4" t="s">
        <v>105</v>
      </c>
      <c r="I447" s="4" t="s">
        <v>541</v>
      </c>
      <c r="J447" s="4" t="s">
        <v>11</v>
      </c>
      <c r="K447" s="4" t="s">
        <v>11</v>
      </c>
      <c r="L447" s="4" t="s">
        <v>12</v>
      </c>
      <c r="M447" s="4">
        <v>8780983</v>
      </c>
      <c r="N447" s="4">
        <v>8847678</v>
      </c>
      <c r="O447" s="4">
        <v>1484025</v>
      </c>
      <c r="P447" s="4">
        <v>2835638</v>
      </c>
      <c r="Q447" s="4">
        <v>6012040</v>
      </c>
      <c r="R447" s="4">
        <v>1765349</v>
      </c>
      <c r="S447" s="4"/>
      <c r="T447" s="18">
        <f t="shared" si="33"/>
        <v>5.9170047674399013</v>
      </c>
      <c r="U447" s="18">
        <f t="shared" si="34"/>
        <v>0.32049516268562217</v>
      </c>
      <c r="V447" s="18"/>
      <c r="W447" s="18">
        <f t="shared" si="35"/>
        <v>0.29363560455352927</v>
      </c>
      <c r="X447" s="46">
        <f t="shared" si="36"/>
        <v>0.19952681370185488</v>
      </c>
    </row>
    <row r="448" spans="1:24" s="3" customFormat="1" ht="11.25" customHeight="1" x14ac:dyDescent="0.2">
      <c r="A448" s="2">
        <v>1057</v>
      </c>
      <c r="B448" s="4" t="s">
        <v>24</v>
      </c>
      <c r="C448" s="4" t="s">
        <v>9</v>
      </c>
      <c r="D448" s="4">
        <v>860350543</v>
      </c>
      <c r="E448" s="4" t="s">
        <v>49</v>
      </c>
      <c r="F448" s="4" t="s">
        <v>292</v>
      </c>
      <c r="G448" s="4" t="s">
        <v>74</v>
      </c>
      <c r="H448" s="4" t="s">
        <v>75</v>
      </c>
      <c r="I448" s="4" t="s">
        <v>293</v>
      </c>
      <c r="J448" s="4" t="s">
        <v>11</v>
      </c>
      <c r="K448" s="4" t="s">
        <v>11</v>
      </c>
      <c r="L448" s="4" t="s">
        <v>12</v>
      </c>
      <c r="M448" s="4">
        <v>97302848</v>
      </c>
      <c r="N448" s="4">
        <v>124235761</v>
      </c>
      <c r="O448" s="4">
        <v>22903136</v>
      </c>
      <c r="P448" s="4">
        <v>32455932</v>
      </c>
      <c r="Q448" s="4">
        <v>91779829</v>
      </c>
      <c r="R448" s="4">
        <v>24810281</v>
      </c>
      <c r="S448" s="4">
        <v>565489</v>
      </c>
      <c r="T448" s="18">
        <f t="shared" si="33"/>
        <v>4.24845086716509</v>
      </c>
      <c r="U448" s="18">
        <f t="shared" si="34"/>
        <v>0.26124468300234421</v>
      </c>
      <c r="V448" s="18">
        <f t="shared" ref="V448:V458" si="38">R448/S448</f>
        <v>43.87402937988184</v>
      </c>
      <c r="W448" s="18">
        <f t="shared" si="35"/>
        <v>0.27032389655029754</v>
      </c>
      <c r="X448" s="46">
        <f t="shared" si="36"/>
        <v>0.19970321588805659</v>
      </c>
    </row>
    <row r="449" spans="1:24" s="3" customFormat="1" ht="11.25" customHeight="1" x14ac:dyDescent="0.2">
      <c r="A449" s="2">
        <v>2323</v>
      </c>
      <c r="B449" s="4" t="s">
        <v>21</v>
      </c>
      <c r="C449" s="4" t="s">
        <v>9</v>
      </c>
      <c r="D449" s="4">
        <v>860450450</v>
      </c>
      <c r="E449" s="4" t="s">
        <v>49</v>
      </c>
      <c r="F449" s="4" t="s">
        <v>159</v>
      </c>
      <c r="G449" s="4" t="s">
        <v>74</v>
      </c>
      <c r="H449" s="4" t="s">
        <v>10</v>
      </c>
      <c r="I449" s="4" t="s">
        <v>160</v>
      </c>
      <c r="J449" s="4" t="s">
        <v>11</v>
      </c>
      <c r="K449" s="4" t="s">
        <v>11</v>
      </c>
      <c r="L449" s="4" t="s">
        <v>12</v>
      </c>
      <c r="M449" s="4">
        <v>62389976</v>
      </c>
      <c r="N449" s="4">
        <v>70701385</v>
      </c>
      <c r="O449" s="4">
        <v>18130555</v>
      </c>
      <c r="P449" s="4">
        <v>18130555</v>
      </c>
      <c r="Q449" s="4">
        <v>52570830</v>
      </c>
      <c r="R449" s="4">
        <v>14141660</v>
      </c>
      <c r="S449" s="4">
        <v>3158427</v>
      </c>
      <c r="T449" s="18">
        <f t="shared" si="33"/>
        <v>3.441150918987312</v>
      </c>
      <c r="U449" s="18">
        <f t="shared" si="34"/>
        <v>0.25643847005260223</v>
      </c>
      <c r="V449" s="18">
        <f t="shared" si="38"/>
        <v>4.4774376612155358</v>
      </c>
      <c r="W449" s="18">
        <f t="shared" si="35"/>
        <v>0.26900203021333313</v>
      </c>
      <c r="X449" s="46">
        <f t="shared" si="36"/>
        <v>0.2000195611443821</v>
      </c>
    </row>
    <row r="450" spans="1:24" s="3" customFormat="1" ht="11.25" customHeight="1" x14ac:dyDescent="0.2">
      <c r="A450" s="2">
        <v>33399</v>
      </c>
      <c r="B450" s="4" t="s">
        <v>19</v>
      </c>
      <c r="C450" s="4" t="s">
        <v>9</v>
      </c>
      <c r="D450" s="4">
        <v>900502162</v>
      </c>
      <c r="E450" s="4" t="s">
        <v>49</v>
      </c>
      <c r="F450" s="4" t="s">
        <v>1012</v>
      </c>
      <c r="G450" s="4" t="s">
        <v>423</v>
      </c>
      <c r="H450" s="4" t="s">
        <v>10</v>
      </c>
      <c r="I450" s="4" t="s">
        <v>1013</v>
      </c>
      <c r="J450" s="4" t="s">
        <v>1014</v>
      </c>
      <c r="K450" s="4" t="s">
        <v>1015</v>
      </c>
      <c r="L450" s="4" t="s">
        <v>12</v>
      </c>
      <c r="M450" s="4">
        <v>2456974</v>
      </c>
      <c r="N450" s="4">
        <v>3074020</v>
      </c>
      <c r="O450" s="4">
        <v>699098</v>
      </c>
      <c r="P450" s="4">
        <v>1061665</v>
      </c>
      <c r="Q450" s="4">
        <v>2012355</v>
      </c>
      <c r="R450" s="4">
        <v>615173</v>
      </c>
      <c r="S450" s="4">
        <v>168463</v>
      </c>
      <c r="T450" s="18">
        <f t="shared" si="33"/>
        <v>3.514491530515035</v>
      </c>
      <c r="U450" s="18">
        <f t="shared" si="34"/>
        <v>0.34536697874444539</v>
      </c>
      <c r="V450" s="18">
        <f t="shared" si="38"/>
        <v>3.6516801909024532</v>
      </c>
      <c r="W450" s="18">
        <f t="shared" si="35"/>
        <v>0.30569805029430691</v>
      </c>
      <c r="X450" s="46">
        <f t="shared" si="36"/>
        <v>0.20012003825609462</v>
      </c>
    </row>
    <row r="451" spans="1:24" s="3" customFormat="1" ht="11.25" customHeight="1" x14ac:dyDescent="0.2">
      <c r="A451" s="2">
        <v>7443</v>
      </c>
      <c r="B451" s="4" t="s">
        <v>19</v>
      </c>
      <c r="C451" s="4" t="s">
        <v>9</v>
      </c>
      <c r="D451" s="4">
        <v>811009988</v>
      </c>
      <c r="E451" s="4" t="s">
        <v>49</v>
      </c>
      <c r="F451" s="4" t="s">
        <v>467</v>
      </c>
      <c r="G451" s="4" t="s">
        <v>74</v>
      </c>
      <c r="H451" s="4" t="s">
        <v>10</v>
      </c>
      <c r="I451" s="4" t="s">
        <v>468</v>
      </c>
      <c r="J451" s="4" t="s">
        <v>13</v>
      </c>
      <c r="K451" s="4" t="s">
        <v>22</v>
      </c>
      <c r="L451" s="4" t="s">
        <v>12</v>
      </c>
      <c r="M451" s="4">
        <v>8434777</v>
      </c>
      <c r="N451" s="4">
        <v>19809288</v>
      </c>
      <c r="O451" s="4">
        <v>4422693</v>
      </c>
      <c r="P451" s="4">
        <v>8253067</v>
      </c>
      <c r="Q451" s="4">
        <v>11556221</v>
      </c>
      <c r="R451" s="4">
        <v>3966611</v>
      </c>
      <c r="S451" s="4">
        <v>1132813</v>
      </c>
      <c r="T451" s="18">
        <f t="shared" si="33"/>
        <v>1.9071586022362392</v>
      </c>
      <c r="U451" s="18">
        <f t="shared" si="34"/>
        <v>0.41662613012643362</v>
      </c>
      <c r="V451" s="18">
        <f t="shared" si="38"/>
        <v>3.5015585096569337</v>
      </c>
      <c r="W451" s="18">
        <f t="shared" si="35"/>
        <v>0.34324464719046133</v>
      </c>
      <c r="X451" s="46">
        <f t="shared" si="36"/>
        <v>0.20023995814488638</v>
      </c>
    </row>
    <row r="452" spans="1:24" s="3" customFormat="1" ht="11.25" customHeight="1" x14ac:dyDescent="0.2">
      <c r="A452" s="2">
        <v>2153</v>
      </c>
      <c r="B452" s="4" t="s">
        <v>21</v>
      </c>
      <c r="C452" s="4" t="s">
        <v>9</v>
      </c>
      <c r="D452" s="4">
        <v>860044349</v>
      </c>
      <c r="E452" s="4" t="s">
        <v>49</v>
      </c>
      <c r="F452" s="4" t="s">
        <v>149</v>
      </c>
      <c r="G452" s="4" t="s">
        <v>74</v>
      </c>
      <c r="H452" s="4" t="s">
        <v>75</v>
      </c>
      <c r="I452" s="4" t="s">
        <v>150</v>
      </c>
      <c r="J452" s="4" t="s">
        <v>11</v>
      </c>
      <c r="K452" s="4" t="s">
        <v>11</v>
      </c>
      <c r="L452" s="4" t="s">
        <v>12</v>
      </c>
      <c r="M452" s="4">
        <v>86512039</v>
      </c>
      <c r="N452" s="4">
        <v>101459809</v>
      </c>
      <c r="O452" s="4">
        <v>35018701</v>
      </c>
      <c r="P452" s="4">
        <v>37202033</v>
      </c>
      <c r="Q452" s="4">
        <v>64257776</v>
      </c>
      <c r="R452" s="4">
        <v>20440661</v>
      </c>
      <c r="S452" s="4">
        <v>989983</v>
      </c>
      <c r="T452" s="18">
        <f t="shared" si="33"/>
        <v>2.4704525447702927</v>
      </c>
      <c r="U452" s="18">
        <f t="shared" si="34"/>
        <v>0.36666768217551049</v>
      </c>
      <c r="V452" s="18">
        <f t="shared" si="38"/>
        <v>20.647486876037267</v>
      </c>
      <c r="W452" s="18">
        <f t="shared" si="35"/>
        <v>0.31810408439906168</v>
      </c>
      <c r="X452" s="46">
        <f t="shared" si="36"/>
        <v>0.20146559708189477</v>
      </c>
    </row>
    <row r="453" spans="1:24" s="3" customFormat="1" ht="11.25" customHeight="1" x14ac:dyDescent="0.2">
      <c r="A453" s="2">
        <v>36959</v>
      </c>
      <c r="B453" s="4" t="s">
        <v>19</v>
      </c>
      <c r="C453" s="4" t="s">
        <v>9</v>
      </c>
      <c r="D453" s="4">
        <v>900688449</v>
      </c>
      <c r="E453" s="4" t="s">
        <v>49</v>
      </c>
      <c r="F453" s="4" t="s">
        <v>1058</v>
      </c>
      <c r="G453" s="4" t="s">
        <v>78</v>
      </c>
      <c r="H453" s="4" t="s">
        <v>10</v>
      </c>
      <c r="I453" s="4" t="s">
        <v>1059</v>
      </c>
      <c r="J453" s="4" t="s">
        <v>15</v>
      </c>
      <c r="K453" s="4" t="s">
        <v>16</v>
      </c>
      <c r="L453" s="4" t="s">
        <v>12</v>
      </c>
      <c r="M453" s="4">
        <v>2310259</v>
      </c>
      <c r="N453" s="4">
        <v>3535175</v>
      </c>
      <c r="O453" s="4">
        <v>20892440</v>
      </c>
      <c r="P453" s="4">
        <v>827207</v>
      </c>
      <c r="Q453" s="4">
        <v>2707968</v>
      </c>
      <c r="R453" s="4">
        <v>713255</v>
      </c>
      <c r="S453" s="4">
        <v>61496</v>
      </c>
      <c r="T453" s="18">
        <f t="shared" si="33"/>
        <v>0.11057870693896932</v>
      </c>
      <c r="U453" s="18">
        <f t="shared" si="34"/>
        <v>0.23399322522930266</v>
      </c>
      <c r="V453" s="18">
        <f t="shared" si="38"/>
        <v>11.598396643684142</v>
      </c>
      <c r="W453" s="18">
        <f t="shared" si="35"/>
        <v>0.26339122175742108</v>
      </c>
      <c r="X453" s="46">
        <f t="shared" si="36"/>
        <v>0.20175946028131564</v>
      </c>
    </row>
    <row r="454" spans="1:24" s="3" customFormat="1" ht="11.25" customHeight="1" x14ac:dyDescent="0.2">
      <c r="A454" s="2">
        <v>13529</v>
      </c>
      <c r="B454" s="4" t="s">
        <v>19</v>
      </c>
      <c r="C454" s="4" t="s">
        <v>9</v>
      </c>
      <c r="D454" s="4">
        <v>830141132</v>
      </c>
      <c r="E454" s="4" t="s">
        <v>49</v>
      </c>
      <c r="F454" s="4" t="s">
        <v>614</v>
      </c>
      <c r="G454" s="4" t="s">
        <v>74</v>
      </c>
      <c r="H454" s="4" t="s">
        <v>10</v>
      </c>
      <c r="I454" s="4" t="s">
        <v>615</v>
      </c>
      <c r="J454" s="4" t="s">
        <v>11</v>
      </c>
      <c r="K454" s="4" t="s">
        <v>11</v>
      </c>
      <c r="L454" s="4" t="s">
        <v>12</v>
      </c>
      <c r="M454" s="4">
        <v>10663990</v>
      </c>
      <c r="N454" s="4">
        <v>11534564</v>
      </c>
      <c r="O454" s="4">
        <v>1198575</v>
      </c>
      <c r="P454" s="4">
        <v>6594678</v>
      </c>
      <c r="Q454" s="4">
        <v>4939886</v>
      </c>
      <c r="R454" s="4">
        <v>2332616</v>
      </c>
      <c r="S454" s="4">
        <v>229298</v>
      </c>
      <c r="T454" s="18">
        <f t="shared" si="33"/>
        <v>8.8972237865798967</v>
      </c>
      <c r="U454" s="18">
        <f t="shared" si="34"/>
        <v>0.57173188340712311</v>
      </c>
      <c r="V454" s="18">
        <f t="shared" si="38"/>
        <v>10.172858027544942</v>
      </c>
      <c r="W454" s="18">
        <f t="shared" si="35"/>
        <v>0.47220037061584014</v>
      </c>
      <c r="X454" s="46">
        <f t="shared" si="36"/>
        <v>0.20222836337810429</v>
      </c>
    </row>
    <row r="455" spans="1:24" s="3" customFormat="1" ht="11.25" customHeight="1" x14ac:dyDescent="0.2">
      <c r="A455" s="2">
        <v>1405</v>
      </c>
      <c r="B455" s="4" t="s">
        <v>28</v>
      </c>
      <c r="C455" s="4" t="s">
        <v>9</v>
      </c>
      <c r="D455" s="4">
        <v>832003079</v>
      </c>
      <c r="E455" s="4" t="s">
        <v>49</v>
      </c>
      <c r="F455" s="4" t="s">
        <v>1120</v>
      </c>
      <c r="G455" s="4" t="s">
        <v>74</v>
      </c>
      <c r="H455" s="4" t="s">
        <v>10</v>
      </c>
      <c r="I455" s="4" t="s">
        <v>1121</v>
      </c>
      <c r="J455" s="4" t="s">
        <v>11</v>
      </c>
      <c r="K455" s="4" t="s">
        <v>11</v>
      </c>
      <c r="L455" s="4" t="s">
        <v>12</v>
      </c>
      <c r="M455" s="4">
        <v>18912185</v>
      </c>
      <c r="N455" s="4">
        <v>22747772</v>
      </c>
      <c r="O455" s="4">
        <v>11267134</v>
      </c>
      <c r="P455" s="4">
        <v>12163744</v>
      </c>
      <c r="Q455" s="4">
        <v>10584028</v>
      </c>
      <c r="R455" s="4">
        <v>4612150</v>
      </c>
      <c r="S455" s="4">
        <v>96926</v>
      </c>
      <c r="T455" s="18">
        <f t="shared" si="33"/>
        <v>1.6785266776804111</v>
      </c>
      <c r="U455" s="18">
        <f t="shared" si="34"/>
        <v>0.53472243347612236</v>
      </c>
      <c r="V455" s="18">
        <f t="shared" si="38"/>
        <v>47.584239522935022</v>
      </c>
      <c r="W455" s="18">
        <f t="shared" si="35"/>
        <v>0.43576509812710246</v>
      </c>
      <c r="X455" s="46">
        <f t="shared" si="36"/>
        <v>0.20275172443261696</v>
      </c>
    </row>
    <row r="456" spans="1:24" s="3" customFormat="1" ht="11.25" customHeight="1" x14ac:dyDescent="0.2">
      <c r="A456" s="2">
        <v>8015</v>
      </c>
      <c r="B456" s="4" t="s">
        <v>19</v>
      </c>
      <c r="C456" s="4" t="s">
        <v>9</v>
      </c>
      <c r="D456" s="4">
        <v>811030191</v>
      </c>
      <c r="E456" s="4" t="s">
        <v>49</v>
      </c>
      <c r="F456" s="4" t="s">
        <v>475</v>
      </c>
      <c r="G456" s="4" t="s">
        <v>74</v>
      </c>
      <c r="H456" s="4" t="s">
        <v>10</v>
      </c>
      <c r="I456" s="4" t="s">
        <v>476</v>
      </c>
      <c r="J456" s="4" t="s">
        <v>13</v>
      </c>
      <c r="K456" s="4" t="s">
        <v>325</v>
      </c>
      <c r="L456" s="4" t="s">
        <v>12</v>
      </c>
      <c r="M456" s="4">
        <v>50923210</v>
      </c>
      <c r="N456" s="4">
        <v>52215572</v>
      </c>
      <c r="O456" s="4">
        <v>8060454</v>
      </c>
      <c r="P456" s="4">
        <v>17515323</v>
      </c>
      <c r="Q456" s="4">
        <v>34700249</v>
      </c>
      <c r="R456" s="4">
        <v>10604198</v>
      </c>
      <c r="S456" s="4">
        <v>1230480</v>
      </c>
      <c r="T456" s="18">
        <f t="shared" si="33"/>
        <v>6.317660270749017</v>
      </c>
      <c r="U456" s="18">
        <f t="shared" si="34"/>
        <v>0.33544251894817889</v>
      </c>
      <c r="V456" s="18">
        <f t="shared" si="38"/>
        <v>8.6179360899811464</v>
      </c>
      <c r="W456" s="18">
        <f t="shared" si="35"/>
        <v>0.30559429126863036</v>
      </c>
      <c r="X456" s="46">
        <f t="shared" si="36"/>
        <v>0.20308497242929752</v>
      </c>
    </row>
    <row r="457" spans="1:24" s="3" customFormat="1" ht="11.25" customHeight="1" x14ac:dyDescent="0.2">
      <c r="A457" s="2">
        <v>3879</v>
      </c>
      <c r="B457" s="4" t="s">
        <v>19</v>
      </c>
      <c r="C457" s="4" t="s">
        <v>9</v>
      </c>
      <c r="D457" s="4">
        <v>800208795</v>
      </c>
      <c r="E457" s="4" t="s">
        <v>49</v>
      </c>
      <c r="F457" s="4" t="s">
        <v>392</v>
      </c>
      <c r="G457" s="4" t="s">
        <v>74</v>
      </c>
      <c r="H457" s="4" t="s">
        <v>10</v>
      </c>
      <c r="I457" s="4" t="s">
        <v>393</v>
      </c>
      <c r="J457" s="4" t="s">
        <v>11</v>
      </c>
      <c r="K457" s="4" t="s">
        <v>11</v>
      </c>
      <c r="L457" s="4" t="s">
        <v>12</v>
      </c>
      <c r="M457" s="4">
        <v>9948072</v>
      </c>
      <c r="N457" s="4">
        <v>19005371</v>
      </c>
      <c r="O457" s="4">
        <v>1950846</v>
      </c>
      <c r="P457" s="4">
        <v>6719482</v>
      </c>
      <c r="Q457" s="4">
        <v>12285889</v>
      </c>
      <c r="R457" s="4">
        <v>3861983</v>
      </c>
      <c r="S457" s="4">
        <v>63989</v>
      </c>
      <c r="T457" s="18">
        <f t="shared" si="33"/>
        <v>5.0993630455709988</v>
      </c>
      <c r="U457" s="18">
        <f t="shared" si="34"/>
        <v>0.35355700238632543</v>
      </c>
      <c r="V457" s="18">
        <f t="shared" si="38"/>
        <v>60.353857694291207</v>
      </c>
      <c r="W457" s="18">
        <f t="shared" si="35"/>
        <v>0.31434298323873838</v>
      </c>
      <c r="X457" s="46">
        <f t="shared" si="36"/>
        <v>0.2032048203636751</v>
      </c>
    </row>
    <row r="458" spans="1:24" s="3" customFormat="1" ht="11.25" customHeight="1" x14ac:dyDescent="0.2">
      <c r="A458" s="2">
        <v>22163</v>
      </c>
      <c r="B458" s="4" t="s">
        <v>19</v>
      </c>
      <c r="C458" s="4" t="s">
        <v>9</v>
      </c>
      <c r="D458" s="4">
        <v>900079249</v>
      </c>
      <c r="E458" s="4" t="s">
        <v>49</v>
      </c>
      <c r="F458" s="4" t="s">
        <v>777</v>
      </c>
      <c r="G458" s="4" t="s">
        <v>78</v>
      </c>
      <c r="H458" s="4" t="s">
        <v>14</v>
      </c>
      <c r="I458" s="4" t="s">
        <v>778</v>
      </c>
      <c r="J458" s="4" t="s">
        <v>11</v>
      </c>
      <c r="K458" s="4" t="s">
        <v>11</v>
      </c>
      <c r="L458" s="4" t="s">
        <v>12</v>
      </c>
      <c r="M458" s="4">
        <v>3855955</v>
      </c>
      <c r="N458" s="4">
        <v>7718735</v>
      </c>
      <c r="O458" s="4">
        <v>731046</v>
      </c>
      <c r="P458" s="4">
        <v>3964627</v>
      </c>
      <c r="Q458" s="4">
        <v>3754108</v>
      </c>
      <c r="R458" s="4">
        <v>1580650</v>
      </c>
      <c r="S458" s="4">
        <v>382953</v>
      </c>
      <c r="T458" s="18">
        <f t="shared" si="33"/>
        <v>5.2745723251341232</v>
      </c>
      <c r="U458" s="18">
        <f t="shared" si="34"/>
        <v>0.51363688480042391</v>
      </c>
      <c r="V458" s="18">
        <f t="shared" si="38"/>
        <v>4.1275300102101307</v>
      </c>
      <c r="W458" s="18">
        <f t="shared" si="35"/>
        <v>0.42104542543794693</v>
      </c>
      <c r="X458" s="46">
        <f t="shared" si="36"/>
        <v>0.20478096475653071</v>
      </c>
    </row>
    <row r="459" spans="1:24" s="3" customFormat="1" ht="11.25" customHeight="1" x14ac:dyDescent="0.2">
      <c r="A459" s="2">
        <v>33169</v>
      </c>
      <c r="B459" s="4" t="s">
        <v>19</v>
      </c>
      <c r="C459" s="4" t="s">
        <v>9</v>
      </c>
      <c r="D459" s="4">
        <v>900492874</v>
      </c>
      <c r="E459" s="4" t="s">
        <v>49</v>
      </c>
      <c r="F459" s="4" t="s">
        <v>1000</v>
      </c>
      <c r="G459" s="4" t="s">
        <v>74</v>
      </c>
      <c r="H459" s="4" t="s">
        <v>10</v>
      </c>
      <c r="I459" s="4" t="s">
        <v>1001</v>
      </c>
      <c r="J459" s="4" t="s">
        <v>17</v>
      </c>
      <c r="K459" s="4" t="s">
        <v>18</v>
      </c>
      <c r="L459" s="4" t="s">
        <v>12</v>
      </c>
      <c r="M459" s="4">
        <v>6400123</v>
      </c>
      <c r="N459" s="4">
        <v>8442771</v>
      </c>
      <c r="O459" s="4">
        <v>2057884</v>
      </c>
      <c r="P459" s="4">
        <v>2543153</v>
      </c>
      <c r="Q459" s="4">
        <v>5899618</v>
      </c>
      <c r="R459" s="4">
        <v>1768908</v>
      </c>
      <c r="S459" s="4"/>
      <c r="T459" s="18">
        <f t="shared" si="33"/>
        <v>3.1100504207234225</v>
      </c>
      <c r="U459" s="18">
        <f t="shared" si="34"/>
        <v>0.30122254885274041</v>
      </c>
      <c r="V459" s="18"/>
      <c r="W459" s="18">
        <f t="shared" si="35"/>
        <v>0.29983432825650747</v>
      </c>
      <c r="X459" s="46">
        <f t="shared" si="36"/>
        <v>0.20951746766553303</v>
      </c>
    </row>
    <row r="460" spans="1:24" s="3" customFormat="1" ht="11.25" customHeight="1" x14ac:dyDescent="0.2">
      <c r="A460" s="2">
        <v>28923</v>
      </c>
      <c r="B460" s="4" t="s">
        <v>19</v>
      </c>
      <c r="C460" s="4" t="s">
        <v>9</v>
      </c>
      <c r="D460" s="4">
        <v>900352772</v>
      </c>
      <c r="E460" s="4" t="s">
        <v>49</v>
      </c>
      <c r="F460" s="4" t="s">
        <v>923</v>
      </c>
      <c r="G460" s="4" t="s">
        <v>74</v>
      </c>
      <c r="H460" s="4" t="s">
        <v>10</v>
      </c>
      <c r="I460" s="4" t="s">
        <v>924</v>
      </c>
      <c r="J460" s="4" t="s">
        <v>11</v>
      </c>
      <c r="K460" s="4" t="s">
        <v>11</v>
      </c>
      <c r="L460" s="4" t="s">
        <v>12</v>
      </c>
      <c r="M460" s="4">
        <v>12674034</v>
      </c>
      <c r="N460" s="4">
        <v>15093981</v>
      </c>
      <c r="O460" s="4">
        <v>3170245</v>
      </c>
      <c r="P460" s="4">
        <v>4051579</v>
      </c>
      <c r="Q460" s="4">
        <v>11042402</v>
      </c>
      <c r="R460" s="4">
        <v>3196887</v>
      </c>
      <c r="S460" s="4">
        <v>828914</v>
      </c>
      <c r="T460" s="18">
        <f t="shared" ref="T460:T519" si="39">M460/O460</f>
        <v>3.9978090021433674</v>
      </c>
      <c r="U460" s="18">
        <f t="shared" ref="U460:U519" si="40">P460/N460</f>
        <v>0.26842348615650174</v>
      </c>
      <c r="V460" s="18">
        <f t="shared" ref="V460:V465" si="41">R460/S460</f>
        <v>3.8567173434156015</v>
      </c>
      <c r="W460" s="18">
        <f t="shared" ref="W460:W519" si="42">R460/Q460</f>
        <v>0.28951010839851693</v>
      </c>
      <c r="X460" s="46">
        <f t="shared" ref="X460:X519" si="43">R460/N460</f>
        <v>0.21179879582464031</v>
      </c>
    </row>
    <row r="461" spans="1:24" s="3" customFormat="1" ht="11.25" customHeight="1" x14ac:dyDescent="0.2">
      <c r="A461" s="2">
        <v>11347</v>
      </c>
      <c r="B461" s="4" t="s">
        <v>19</v>
      </c>
      <c r="C461" s="4" t="s">
        <v>9</v>
      </c>
      <c r="D461" s="4">
        <v>830065092</v>
      </c>
      <c r="E461" s="4" t="s">
        <v>49</v>
      </c>
      <c r="F461" s="4" t="s">
        <v>556</v>
      </c>
      <c r="G461" s="4" t="s">
        <v>74</v>
      </c>
      <c r="H461" s="4" t="s">
        <v>10</v>
      </c>
      <c r="I461" s="4" t="s">
        <v>557</v>
      </c>
      <c r="J461" s="4" t="s">
        <v>11</v>
      </c>
      <c r="K461" s="4" t="s">
        <v>11</v>
      </c>
      <c r="L461" s="4" t="s">
        <v>12</v>
      </c>
      <c r="M461" s="4">
        <v>7392618</v>
      </c>
      <c r="N461" s="4">
        <v>12837557</v>
      </c>
      <c r="O461" s="4">
        <v>1730981</v>
      </c>
      <c r="P461" s="4">
        <v>6846546</v>
      </c>
      <c r="Q461" s="4">
        <v>5991011</v>
      </c>
      <c r="R461" s="4">
        <v>2721816</v>
      </c>
      <c r="S461" s="4">
        <v>1193269</v>
      </c>
      <c r="T461" s="18">
        <f t="shared" si="39"/>
        <v>4.2707678478273303</v>
      </c>
      <c r="U461" s="18">
        <f t="shared" si="40"/>
        <v>0.5333215657776631</v>
      </c>
      <c r="V461" s="18">
        <f t="shared" si="41"/>
        <v>2.2809743653777983</v>
      </c>
      <c r="W461" s="18">
        <f t="shared" si="42"/>
        <v>0.45431664204923011</v>
      </c>
      <c r="X461" s="46">
        <f t="shared" si="43"/>
        <v>0.21201977915268458</v>
      </c>
    </row>
    <row r="462" spans="1:24" s="3" customFormat="1" ht="11.25" customHeight="1" x14ac:dyDescent="0.2">
      <c r="A462" s="2">
        <v>3357</v>
      </c>
      <c r="B462" s="4" t="s">
        <v>21</v>
      </c>
      <c r="C462" s="4" t="s">
        <v>9</v>
      </c>
      <c r="D462" s="4">
        <v>900158025</v>
      </c>
      <c r="E462" s="4" t="s">
        <v>49</v>
      </c>
      <c r="F462" s="4" t="s">
        <v>199</v>
      </c>
      <c r="G462" s="4" t="s">
        <v>74</v>
      </c>
      <c r="H462" s="4" t="s">
        <v>10</v>
      </c>
      <c r="I462" s="4" t="s">
        <v>200</v>
      </c>
      <c r="J462" s="4" t="s">
        <v>11</v>
      </c>
      <c r="K462" s="4" t="s">
        <v>11</v>
      </c>
      <c r="L462" s="4" t="s">
        <v>12</v>
      </c>
      <c r="M462" s="4">
        <v>145009308</v>
      </c>
      <c r="N462" s="4">
        <v>155504179</v>
      </c>
      <c r="O462" s="4">
        <v>109011981</v>
      </c>
      <c r="P462" s="4">
        <v>109439244</v>
      </c>
      <c r="Q462" s="4">
        <v>46064935</v>
      </c>
      <c r="R462" s="4">
        <v>33111173</v>
      </c>
      <c r="S462" s="4">
        <v>7007168</v>
      </c>
      <c r="T462" s="18">
        <f t="shared" si="39"/>
        <v>1.330214410102317</v>
      </c>
      <c r="U462" s="18">
        <f t="shared" si="40"/>
        <v>0.70377043693468844</v>
      </c>
      <c r="V462" s="18">
        <f t="shared" si="41"/>
        <v>4.7253288347018367</v>
      </c>
      <c r="W462" s="18">
        <f t="shared" si="42"/>
        <v>0.71879343800224615</v>
      </c>
      <c r="X462" s="46">
        <f t="shared" si="43"/>
        <v>0.21292786607361852</v>
      </c>
    </row>
    <row r="463" spans="1:24" s="3" customFormat="1" ht="11.25" customHeight="1" x14ac:dyDescent="0.2">
      <c r="A463" s="2">
        <v>25001</v>
      </c>
      <c r="B463" s="4" t="s">
        <v>19</v>
      </c>
      <c r="C463" s="4" t="s">
        <v>9</v>
      </c>
      <c r="D463" s="4">
        <v>900193129</v>
      </c>
      <c r="E463" s="4" t="s">
        <v>49</v>
      </c>
      <c r="F463" s="4" t="s">
        <v>838</v>
      </c>
      <c r="G463" s="4" t="s">
        <v>74</v>
      </c>
      <c r="H463" s="4" t="s">
        <v>10</v>
      </c>
      <c r="I463" s="4" t="s">
        <v>839</v>
      </c>
      <c r="J463" s="4" t="s">
        <v>11</v>
      </c>
      <c r="K463" s="4" t="s">
        <v>11</v>
      </c>
      <c r="L463" s="4" t="s">
        <v>12</v>
      </c>
      <c r="M463" s="4">
        <v>25085361</v>
      </c>
      <c r="N463" s="4">
        <v>26672410</v>
      </c>
      <c r="O463" s="4">
        <v>731046</v>
      </c>
      <c r="P463" s="4">
        <v>11079297</v>
      </c>
      <c r="Q463" s="4">
        <v>15593113</v>
      </c>
      <c r="R463" s="4">
        <v>5777909</v>
      </c>
      <c r="S463" s="4">
        <v>124238</v>
      </c>
      <c r="T463" s="18">
        <f t="shared" si="39"/>
        <v>34.314340000492443</v>
      </c>
      <c r="U463" s="18">
        <f t="shared" si="40"/>
        <v>0.41538417413349599</v>
      </c>
      <c r="V463" s="18">
        <f t="shared" si="41"/>
        <v>46.50677731450925</v>
      </c>
      <c r="W463" s="18">
        <f t="shared" si="42"/>
        <v>0.37054236700522852</v>
      </c>
      <c r="X463" s="46">
        <f t="shared" si="43"/>
        <v>0.21662493190529089</v>
      </c>
    </row>
    <row r="464" spans="1:24" s="3" customFormat="1" ht="11.25" customHeight="1" x14ac:dyDescent="0.2">
      <c r="A464" s="2">
        <v>9897</v>
      </c>
      <c r="B464" s="4" t="s">
        <v>19</v>
      </c>
      <c r="C464" s="4" t="s">
        <v>9</v>
      </c>
      <c r="D464" s="4">
        <v>830014011</v>
      </c>
      <c r="E464" s="4" t="s">
        <v>49</v>
      </c>
      <c r="F464" s="4" t="s">
        <v>512</v>
      </c>
      <c r="G464" s="4" t="s">
        <v>74</v>
      </c>
      <c r="H464" s="4" t="s">
        <v>14</v>
      </c>
      <c r="I464" s="4" t="s">
        <v>513</v>
      </c>
      <c r="J464" s="4" t="s">
        <v>11</v>
      </c>
      <c r="K464" s="4" t="s">
        <v>11</v>
      </c>
      <c r="L464" s="4" t="s">
        <v>12</v>
      </c>
      <c r="M464" s="4">
        <v>29904849</v>
      </c>
      <c r="N464" s="4">
        <v>30226141</v>
      </c>
      <c r="O464" s="4">
        <v>4336768</v>
      </c>
      <c r="P464" s="4">
        <v>6087843</v>
      </c>
      <c r="Q464" s="4">
        <v>24138298</v>
      </c>
      <c r="R464" s="4">
        <v>6583507</v>
      </c>
      <c r="S464" s="4">
        <v>446747</v>
      </c>
      <c r="T464" s="18">
        <f t="shared" si="39"/>
        <v>6.8956533990289541</v>
      </c>
      <c r="U464" s="18">
        <f t="shared" si="40"/>
        <v>0.20140986571855138</v>
      </c>
      <c r="V464" s="18">
        <f t="shared" si="41"/>
        <v>14.736544397612072</v>
      </c>
      <c r="W464" s="18">
        <f t="shared" si="42"/>
        <v>0.27274114355535756</v>
      </c>
      <c r="X464" s="46">
        <f t="shared" si="43"/>
        <v>0.21780838645594885</v>
      </c>
    </row>
    <row r="465" spans="1:24" s="3" customFormat="1" ht="11.25" customHeight="1" x14ac:dyDescent="0.2">
      <c r="A465" s="2">
        <v>9585</v>
      </c>
      <c r="B465" s="4" t="s">
        <v>19</v>
      </c>
      <c r="C465" s="4" t="s">
        <v>9</v>
      </c>
      <c r="D465" s="4">
        <v>830001362</v>
      </c>
      <c r="E465" s="4" t="s">
        <v>49</v>
      </c>
      <c r="F465" s="4" t="s">
        <v>498</v>
      </c>
      <c r="G465" s="4" t="s">
        <v>74</v>
      </c>
      <c r="H465" s="4" t="s">
        <v>10</v>
      </c>
      <c r="I465" s="4" t="s">
        <v>499</v>
      </c>
      <c r="J465" s="4" t="s">
        <v>11</v>
      </c>
      <c r="K465" s="4" t="s">
        <v>11</v>
      </c>
      <c r="L465" s="4" t="s">
        <v>12</v>
      </c>
      <c r="M465" s="4">
        <v>16026233</v>
      </c>
      <c r="N465" s="4">
        <v>16387692</v>
      </c>
      <c r="O465" s="4">
        <v>97578</v>
      </c>
      <c r="P465" s="4">
        <v>8090915</v>
      </c>
      <c r="Q465" s="4">
        <v>8296777</v>
      </c>
      <c r="R465" s="4">
        <v>3601790</v>
      </c>
      <c r="S465" s="4">
        <v>406376</v>
      </c>
      <c r="T465" s="18">
        <f t="shared" si="39"/>
        <v>164.24022833015638</v>
      </c>
      <c r="U465" s="18">
        <f t="shared" si="40"/>
        <v>0.49371900570257238</v>
      </c>
      <c r="V465" s="18">
        <f t="shared" si="41"/>
        <v>8.8631956611610914</v>
      </c>
      <c r="W465" s="18">
        <f t="shared" si="42"/>
        <v>0.43411917663931426</v>
      </c>
      <c r="X465" s="46">
        <f t="shared" si="43"/>
        <v>0.21978628839253264</v>
      </c>
    </row>
    <row r="466" spans="1:24" s="3" customFormat="1" ht="11.25" customHeight="1" x14ac:dyDescent="0.2">
      <c r="A466" s="2">
        <v>20481</v>
      </c>
      <c r="B466" s="4" t="s">
        <v>19</v>
      </c>
      <c r="C466" s="4" t="s">
        <v>9</v>
      </c>
      <c r="D466" s="4">
        <v>892002085</v>
      </c>
      <c r="E466" s="4" t="s">
        <v>49</v>
      </c>
      <c r="F466" s="4" t="s">
        <v>742</v>
      </c>
      <c r="G466" s="4" t="s">
        <v>74</v>
      </c>
      <c r="H466" s="4" t="s">
        <v>10</v>
      </c>
      <c r="I466" s="4" t="s">
        <v>743</v>
      </c>
      <c r="J466" s="4" t="s">
        <v>25</v>
      </c>
      <c r="K466" s="4" t="s">
        <v>57</v>
      </c>
      <c r="L466" s="4" t="s">
        <v>12</v>
      </c>
      <c r="M466" s="4">
        <v>8755318</v>
      </c>
      <c r="N466" s="4">
        <v>12339411</v>
      </c>
      <c r="O466" s="4">
        <v>80161</v>
      </c>
      <c r="P466" s="4">
        <v>2708128</v>
      </c>
      <c r="Q466" s="4">
        <v>9631283</v>
      </c>
      <c r="R466" s="4">
        <v>2726336</v>
      </c>
      <c r="S466" s="4">
        <v>0</v>
      </c>
      <c r="T466" s="18">
        <f t="shared" si="39"/>
        <v>109.22166639637729</v>
      </c>
      <c r="U466" s="18">
        <f t="shared" si="40"/>
        <v>0.21946979479004305</v>
      </c>
      <c r="V466" s="18"/>
      <c r="W466" s="18">
        <f t="shared" si="42"/>
        <v>0.28307090550656644</v>
      </c>
      <c r="X466" s="46">
        <f t="shared" si="43"/>
        <v>0.22094539196400864</v>
      </c>
    </row>
    <row r="467" spans="1:24" s="3" customFormat="1" ht="11.25" customHeight="1" x14ac:dyDescent="0.2">
      <c r="A467" s="2">
        <v>4187</v>
      </c>
      <c r="B467" s="4" t="s">
        <v>28</v>
      </c>
      <c r="C467" s="4" t="s">
        <v>9</v>
      </c>
      <c r="D467" s="4">
        <v>901299665</v>
      </c>
      <c r="E467" s="4" t="s">
        <v>49</v>
      </c>
      <c r="F467" s="4" t="s">
        <v>1128</v>
      </c>
      <c r="G467" s="4" t="s">
        <v>78</v>
      </c>
      <c r="H467" s="4" t="s">
        <v>105</v>
      </c>
      <c r="I467" s="4" t="s">
        <v>1129</v>
      </c>
      <c r="J467" s="4" t="s">
        <v>11</v>
      </c>
      <c r="K467" s="4" t="s">
        <v>11</v>
      </c>
      <c r="L467" s="4" t="s">
        <v>12</v>
      </c>
      <c r="M467" s="4">
        <v>57960295</v>
      </c>
      <c r="N467" s="4">
        <v>60829751</v>
      </c>
      <c r="O467" s="4">
        <v>39643579</v>
      </c>
      <c r="P467" s="4">
        <v>39722617</v>
      </c>
      <c r="Q467" s="4">
        <v>21107134</v>
      </c>
      <c r="R467" s="4">
        <v>13555152</v>
      </c>
      <c r="S467" s="4">
        <v>3055256</v>
      </c>
      <c r="T467" s="18">
        <f t="shared" si="39"/>
        <v>1.4620348732893163</v>
      </c>
      <c r="U467" s="18">
        <f t="shared" si="40"/>
        <v>0.65301298044110023</v>
      </c>
      <c r="V467" s="18">
        <f t="shared" ref="V467:V472" si="44">R467/S467</f>
        <v>4.4366665182884839</v>
      </c>
      <c r="W467" s="18">
        <f t="shared" si="42"/>
        <v>0.64220713243209615</v>
      </c>
      <c r="X467" s="46">
        <f t="shared" si="43"/>
        <v>0.22283753882208066</v>
      </c>
    </row>
    <row r="468" spans="1:24" s="3" customFormat="1" ht="11.25" customHeight="1" x14ac:dyDescent="0.2">
      <c r="A468" s="2">
        <v>39557</v>
      </c>
      <c r="B468" s="4" t="s">
        <v>19</v>
      </c>
      <c r="C468" s="4" t="s">
        <v>9</v>
      </c>
      <c r="D468" s="4">
        <v>900953591</v>
      </c>
      <c r="E468" s="4" t="s">
        <v>49</v>
      </c>
      <c r="F468" s="4" t="s">
        <v>1093</v>
      </c>
      <c r="G468" s="4" t="s">
        <v>74</v>
      </c>
      <c r="H468" s="4" t="s">
        <v>10</v>
      </c>
      <c r="I468" s="4" t="s">
        <v>1094</v>
      </c>
      <c r="J468" s="4" t="s">
        <v>178</v>
      </c>
      <c r="K468" s="4" t="s">
        <v>179</v>
      </c>
      <c r="L468" s="4" t="s">
        <v>12</v>
      </c>
      <c r="M468" s="4">
        <v>4124835</v>
      </c>
      <c r="N468" s="4">
        <v>5556828</v>
      </c>
      <c r="O468" s="4">
        <v>3466556</v>
      </c>
      <c r="P468" s="4">
        <v>1666009</v>
      </c>
      <c r="Q468" s="4">
        <v>3890819</v>
      </c>
      <c r="R468" s="4">
        <v>1245199</v>
      </c>
      <c r="S468" s="4">
        <v>70097</v>
      </c>
      <c r="T468" s="18">
        <f t="shared" si="39"/>
        <v>1.1898942350851969</v>
      </c>
      <c r="U468" s="18">
        <f t="shared" si="40"/>
        <v>0.2998129508417392</v>
      </c>
      <c r="V468" s="18">
        <f t="shared" si="44"/>
        <v>17.763941395494815</v>
      </c>
      <c r="W468" s="18">
        <f t="shared" si="42"/>
        <v>0.32003519053443502</v>
      </c>
      <c r="X468" s="46">
        <f t="shared" si="43"/>
        <v>0.22408449568710784</v>
      </c>
    </row>
    <row r="469" spans="1:24" s="3" customFormat="1" ht="11.25" customHeight="1" x14ac:dyDescent="0.2">
      <c r="A469" s="2">
        <v>16453</v>
      </c>
      <c r="B469" s="4" t="s">
        <v>19</v>
      </c>
      <c r="C469" s="4" t="s">
        <v>9</v>
      </c>
      <c r="D469" s="4">
        <v>860500689</v>
      </c>
      <c r="E469" s="4" t="s">
        <v>49</v>
      </c>
      <c r="F469" s="4" t="s">
        <v>678</v>
      </c>
      <c r="G469" s="4" t="s">
        <v>74</v>
      </c>
      <c r="H469" s="4" t="s">
        <v>10</v>
      </c>
      <c r="I469" s="4" t="s">
        <v>679</v>
      </c>
      <c r="J469" s="4" t="s">
        <v>11</v>
      </c>
      <c r="K469" s="4" t="s">
        <v>11</v>
      </c>
      <c r="L469" s="4" t="s">
        <v>12</v>
      </c>
      <c r="M469" s="4">
        <v>9959651</v>
      </c>
      <c r="N469" s="4">
        <v>10667015</v>
      </c>
      <c r="O469" s="4">
        <v>733836</v>
      </c>
      <c r="P469" s="4">
        <v>4025270</v>
      </c>
      <c r="Q469" s="4">
        <v>6641745</v>
      </c>
      <c r="R469" s="4">
        <v>2402754</v>
      </c>
      <c r="S469" s="4">
        <v>420120</v>
      </c>
      <c r="T469" s="18">
        <f t="shared" si="39"/>
        <v>13.572039256727662</v>
      </c>
      <c r="U469" s="18">
        <f t="shared" si="40"/>
        <v>0.37735673944397752</v>
      </c>
      <c r="V469" s="18">
        <f t="shared" si="44"/>
        <v>5.7192087974864325</v>
      </c>
      <c r="W469" s="18">
        <f t="shared" si="42"/>
        <v>0.36176546976735785</v>
      </c>
      <c r="X469" s="46">
        <f t="shared" si="43"/>
        <v>0.22525083165252885</v>
      </c>
    </row>
    <row r="470" spans="1:24" s="3" customFormat="1" ht="11.25" customHeight="1" x14ac:dyDescent="0.2">
      <c r="A470" s="2">
        <v>135</v>
      </c>
      <c r="B470" s="4" t="s">
        <v>24</v>
      </c>
      <c r="C470" s="4" t="s">
        <v>9</v>
      </c>
      <c r="D470" s="4">
        <v>800127132</v>
      </c>
      <c r="E470" s="4" t="s">
        <v>49</v>
      </c>
      <c r="F470" s="4" t="s">
        <v>280</v>
      </c>
      <c r="G470" s="4" t="s">
        <v>74</v>
      </c>
      <c r="H470" s="4" t="s">
        <v>75</v>
      </c>
      <c r="I470" s="4" t="s">
        <v>281</v>
      </c>
      <c r="J470" s="4" t="s">
        <v>11</v>
      </c>
      <c r="K470" s="4" t="s">
        <v>11</v>
      </c>
      <c r="L470" s="4" t="s">
        <v>12</v>
      </c>
      <c r="M470" s="4">
        <v>98685365</v>
      </c>
      <c r="N470" s="4">
        <v>112510023</v>
      </c>
      <c r="O470" s="4">
        <v>21332363</v>
      </c>
      <c r="P470" s="4">
        <v>21942988</v>
      </c>
      <c r="Q470" s="4">
        <v>90567035</v>
      </c>
      <c r="R470" s="4">
        <v>25910177</v>
      </c>
      <c r="S470" s="4">
        <v>390143</v>
      </c>
      <c r="T470" s="18">
        <f t="shared" si="39"/>
        <v>4.6260868990462987</v>
      </c>
      <c r="U470" s="18">
        <f t="shared" si="40"/>
        <v>0.19503140622413703</v>
      </c>
      <c r="V470" s="18">
        <f t="shared" si="44"/>
        <v>66.412000215305667</v>
      </c>
      <c r="W470" s="18">
        <f t="shared" si="42"/>
        <v>0.28608838745797521</v>
      </c>
      <c r="X470" s="46">
        <f t="shared" si="43"/>
        <v>0.23029216694765053</v>
      </c>
    </row>
    <row r="471" spans="1:24" s="3" customFormat="1" ht="11.25" customHeight="1" x14ac:dyDescent="0.2">
      <c r="A471" s="2">
        <v>11583</v>
      </c>
      <c r="B471" s="4" t="s">
        <v>19</v>
      </c>
      <c r="C471" s="4" t="s">
        <v>9</v>
      </c>
      <c r="D471" s="4">
        <v>830071701</v>
      </c>
      <c r="E471" s="4" t="s">
        <v>49</v>
      </c>
      <c r="F471" s="4" t="s">
        <v>568</v>
      </c>
      <c r="G471" s="4" t="s">
        <v>74</v>
      </c>
      <c r="H471" s="4" t="s">
        <v>10</v>
      </c>
      <c r="I471" s="4" t="s">
        <v>569</v>
      </c>
      <c r="J471" s="4" t="s">
        <v>11</v>
      </c>
      <c r="K471" s="4" t="s">
        <v>11</v>
      </c>
      <c r="L471" s="4" t="s">
        <v>12</v>
      </c>
      <c r="M471" s="4">
        <v>10488711</v>
      </c>
      <c r="N471" s="4">
        <v>12766986</v>
      </c>
      <c r="O471" s="4">
        <v>733836</v>
      </c>
      <c r="P471" s="4">
        <v>5638691</v>
      </c>
      <c r="Q471" s="4">
        <v>7128295</v>
      </c>
      <c r="R471" s="4">
        <v>2941540</v>
      </c>
      <c r="S471" s="4">
        <v>404704</v>
      </c>
      <c r="T471" s="18">
        <f t="shared" si="39"/>
        <v>14.292990531944467</v>
      </c>
      <c r="U471" s="18">
        <f t="shared" si="40"/>
        <v>0.44166187696923925</v>
      </c>
      <c r="V471" s="18">
        <f t="shared" si="44"/>
        <v>7.268373922669408</v>
      </c>
      <c r="W471" s="18">
        <f t="shared" si="42"/>
        <v>0.412656883588572</v>
      </c>
      <c r="X471" s="46">
        <f t="shared" si="43"/>
        <v>0.23040206983856645</v>
      </c>
    </row>
    <row r="472" spans="1:24" s="3" customFormat="1" ht="11.25" customHeight="1" x14ac:dyDescent="0.2">
      <c r="A472" s="2">
        <v>31711</v>
      </c>
      <c r="B472" s="4" t="s">
        <v>19</v>
      </c>
      <c r="C472" s="4" t="s">
        <v>9</v>
      </c>
      <c r="D472" s="4">
        <v>900442089</v>
      </c>
      <c r="E472" s="4" t="s">
        <v>49</v>
      </c>
      <c r="F472" s="4" t="s">
        <v>980</v>
      </c>
      <c r="G472" s="4" t="s">
        <v>78</v>
      </c>
      <c r="H472" s="4" t="s">
        <v>10</v>
      </c>
      <c r="I472" s="4" t="s">
        <v>981</v>
      </c>
      <c r="J472" s="4" t="s">
        <v>11</v>
      </c>
      <c r="K472" s="4" t="s">
        <v>11</v>
      </c>
      <c r="L472" s="4" t="s">
        <v>12</v>
      </c>
      <c r="M472" s="4">
        <v>2053223</v>
      </c>
      <c r="N472" s="4">
        <v>2976444</v>
      </c>
      <c r="O472" s="4">
        <v>1198575</v>
      </c>
      <c r="P472" s="4">
        <v>1029059</v>
      </c>
      <c r="Q472" s="4">
        <v>1947385</v>
      </c>
      <c r="R472" s="4">
        <v>701474</v>
      </c>
      <c r="S472" s="4">
        <v>201767</v>
      </c>
      <c r="T472" s="18">
        <f t="shared" si="39"/>
        <v>1.7130534176000667</v>
      </c>
      <c r="U472" s="18">
        <f t="shared" si="40"/>
        <v>0.3457343729631735</v>
      </c>
      <c r="V472" s="18">
        <f t="shared" si="44"/>
        <v>3.4766537639951034</v>
      </c>
      <c r="W472" s="18">
        <f t="shared" si="42"/>
        <v>0.3602133116974815</v>
      </c>
      <c r="X472" s="46">
        <f t="shared" si="43"/>
        <v>0.23567518824476455</v>
      </c>
    </row>
    <row r="473" spans="1:24" s="3" customFormat="1" ht="11.25" customHeight="1" x14ac:dyDescent="0.2">
      <c r="A473" s="2">
        <v>2739</v>
      </c>
      <c r="B473" s="4" t="s">
        <v>21</v>
      </c>
      <c r="C473" s="4" t="s">
        <v>9</v>
      </c>
      <c r="D473" s="4">
        <v>890900769</v>
      </c>
      <c r="E473" s="4" t="s">
        <v>49</v>
      </c>
      <c r="F473" s="4" t="s">
        <v>183</v>
      </c>
      <c r="G473" s="4" t="s">
        <v>74</v>
      </c>
      <c r="H473" s="4" t="s">
        <v>75</v>
      </c>
      <c r="I473" s="4" t="s">
        <v>184</v>
      </c>
      <c r="J473" s="4" t="s">
        <v>13</v>
      </c>
      <c r="K473" s="4" t="s">
        <v>185</v>
      </c>
      <c r="L473" s="4" t="s">
        <v>12</v>
      </c>
      <c r="M473" s="4">
        <v>39476379</v>
      </c>
      <c r="N473" s="4">
        <v>51008708</v>
      </c>
      <c r="O473" s="4">
        <v>20566026</v>
      </c>
      <c r="P473" s="4">
        <v>22289573</v>
      </c>
      <c r="Q473" s="4">
        <v>28719135</v>
      </c>
      <c r="R473" s="4">
        <v>12025887</v>
      </c>
      <c r="S473" s="4"/>
      <c r="T473" s="18">
        <f t="shared" si="39"/>
        <v>1.9194947531428774</v>
      </c>
      <c r="U473" s="18">
        <f t="shared" si="40"/>
        <v>0.4369758394978363</v>
      </c>
      <c r="V473" s="18"/>
      <c r="W473" s="18">
        <f t="shared" si="42"/>
        <v>0.41874126779932613</v>
      </c>
      <c r="X473" s="46">
        <f t="shared" si="43"/>
        <v>0.23576145077032729</v>
      </c>
    </row>
    <row r="474" spans="1:24" s="3" customFormat="1" ht="11.25" customHeight="1" x14ac:dyDescent="0.2">
      <c r="A474" s="2">
        <v>2251</v>
      </c>
      <c r="B474" s="4" t="s">
        <v>21</v>
      </c>
      <c r="C474" s="4" t="s">
        <v>9</v>
      </c>
      <c r="D474" s="4">
        <v>860070698</v>
      </c>
      <c r="E474" s="4" t="s">
        <v>49</v>
      </c>
      <c r="F474" s="4" t="s">
        <v>155</v>
      </c>
      <c r="G474" s="4" t="s">
        <v>74</v>
      </c>
      <c r="H474" s="4" t="s">
        <v>10</v>
      </c>
      <c r="I474" s="4" t="s">
        <v>156</v>
      </c>
      <c r="J474" s="4" t="s">
        <v>11</v>
      </c>
      <c r="K474" s="4" t="s">
        <v>11</v>
      </c>
      <c r="L474" s="4" t="s">
        <v>12</v>
      </c>
      <c r="M474" s="4">
        <v>106624682</v>
      </c>
      <c r="N474" s="4">
        <v>151746086</v>
      </c>
      <c r="O474" s="4">
        <v>68914356</v>
      </c>
      <c r="P474" s="4">
        <v>71356991</v>
      </c>
      <c r="Q474" s="4">
        <v>80389095</v>
      </c>
      <c r="R474" s="4">
        <v>35862586</v>
      </c>
      <c r="S474" s="4">
        <v>78274777</v>
      </c>
      <c r="T474" s="18">
        <f t="shared" si="39"/>
        <v>1.5472056649560797</v>
      </c>
      <c r="U474" s="18">
        <f t="shared" si="40"/>
        <v>0.47023941691649301</v>
      </c>
      <c r="V474" s="18">
        <f t="shared" ref="V474:V482" si="45">R474/S474</f>
        <v>0.45816273612635139</v>
      </c>
      <c r="W474" s="18">
        <f t="shared" si="42"/>
        <v>0.44611257285580835</v>
      </c>
      <c r="X474" s="46">
        <f t="shared" si="43"/>
        <v>0.23633285671697654</v>
      </c>
    </row>
    <row r="475" spans="1:24" s="3" customFormat="1" ht="11.25" customHeight="1" x14ac:dyDescent="0.2">
      <c r="A475" s="2">
        <v>11373</v>
      </c>
      <c r="B475" s="4" t="s">
        <v>19</v>
      </c>
      <c r="C475" s="4" t="s">
        <v>9</v>
      </c>
      <c r="D475" s="4">
        <v>830065750</v>
      </c>
      <c r="E475" s="4" t="s">
        <v>49</v>
      </c>
      <c r="F475" s="4" t="s">
        <v>562</v>
      </c>
      <c r="G475" s="4" t="s">
        <v>74</v>
      </c>
      <c r="H475" s="4" t="s">
        <v>10</v>
      </c>
      <c r="I475" s="4" t="s">
        <v>563</v>
      </c>
      <c r="J475" s="4" t="s">
        <v>11</v>
      </c>
      <c r="K475" s="4" t="s">
        <v>11</v>
      </c>
      <c r="L475" s="4" t="s">
        <v>12</v>
      </c>
      <c r="M475" s="4">
        <v>45377456</v>
      </c>
      <c r="N475" s="4">
        <v>48424323</v>
      </c>
      <c r="O475" s="4">
        <v>1484025</v>
      </c>
      <c r="P475" s="4">
        <v>11735550</v>
      </c>
      <c r="Q475" s="4">
        <v>36688773</v>
      </c>
      <c r="R475" s="4">
        <v>11445804</v>
      </c>
      <c r="S475" s="4">
        <v>1024201</v>
      </c>
      <c r="T475" s="18">
        <f t="shared" si="39"/>
        <v>30.577285423089233</v>
      </c>
      <c r="U475" s="18">
        <f t="shared" si="40"/>
        <v>0.2423482513116394</v>
      </c>
      <c r="V475" s="18">
        <f t="shared" si="45"/>
        <v>11.175349369899072</v>
      </c>
      <c r="W475" s="18">
        <f t="shared" si="42"/>
        <v>0.31197020407305526</v>
      </c>
      <c r="X475" s="46">
        <f t="shared" si="43"/>
        <v>0.23636477065461503</v>
      </c>
    </row>
    <row r="476" spans="1:24" s="3" customFormat="1" ht="11.25" customHeight="1" x14ac:dyDescent="0.2">
      <c r="A476" s="2">
        <v>23835</v>
      </c>
      <c r="B476" s="4" t="s">
        <v>19</v>
      </c>
      <c r="C476" s="4" t="s">
        <v>9</v>
      </c>
      <c r="D476" s="4">
        <v>900147252</v>
      </c>
      <c r="E476" s="4" t="s">
        <v>49</v>
      </c>
      <c r="F476" s="4" t="s">
        <v>816</v>
      </c>
      <c r="G476" s="4" t="s">
        <v>74</v>
      </c>
      <c r="H476" s="4" t="s">
        <v>10</v>
      </c>
      <c r="I476" s="4" t="s">
        <v>817</v>
      </c>
      <c r="J476" s="4" t="s">
        <v>11</v>
      </c>
      <c r="K476" s="4" t="s">
        <v>11</v>
      </c>
      <c r="L476" s="4" t="s">
        <v>12</v>
      </c>
      <c r="M476" s="4">
        <v>12355594</v>
      </c>
      <c r="N476" s="4">
        <v>14029892</v>
      </c>
      <c r="O476" s="4">
        <v>699098</v>
      </c>
      <c r="P476" s="4">
        <v>6380236</v>
      </c>
      <c r="Q476" s="4">
        <v>7649656</v>
      </c>
      <c r="R476" s="4">
        <v>3365246</v>
      </c>
      <c r="S476" s="4">
        <v>797124</v>
      </c>
      <c r="T476" s="18">
        <f t="shared" si="39"/>
        <v>17.673622296158765</v>
      </c>
      <c r="U476" s="18">
        <f t="shared" si="40"/>
        <v>0.45476016493925969</v>
      </c>
      <c r="V476" s="18">
        <f t="shared" si="45"/>
        <v>4.2217346360164791</v>
      </c>
      <c r="W476" s="18">
        <f t="shared" si="42"/>
        <v>0.43992121998688566</v>
      </c>
      <c r="X476" s="46">
        <f t="shared" si="43"/>
        <v>0.23986257342536921</v>
      </c>
    </row>
    <row r="477" spans="1:24" s="3" customFormat="1" ht="11.25" customHeight="1" x14ac:dyDescent="0.2">
      <c r="A477" s="2">
        <v>22343</v>
      </c>
      <c r="B477" s="4" t="s">
        <v>19</v>
      </c>
      <c r="C477" s="4" t="s">
        <v>9</v>
      </c>
      <c r="D477" s="4">
        <v>900085739</v>
      </c>
      <c r="E477" s="4" t="s">
        <v>49</v>
      </c>
      <c r="F477" s="4" t="s">
        <v>785</v>
      </c>
      <c r="G477" s="4" t="s">
        <v>74</v>
      </c>
      <c r="H477" s="4" t="s">
        <v>10</v>
      </c>
      <c r="I477" s="4" t="s">
        <v>786</v>
      </c>
      <c r="J477" s="4" t="s">
        <v>11</v>
      </c>
      <c r="K477" s="4" t="s">
        <v>11</v>
      </c>
      <c r="L477" s="4" t="s">
        <v>12</v>
      </c>
      <c r="M477" s="4">
        <v>2656667</v>
      </c>
      <c r="N477" s="4">
        <v>2954284</v>
      </c>
      <c r="O477" s="4">
        <v>699098</v>
      </c>
      <c r="P477" s="4">
        <v>1669312</v>
      </c>
      <c r="Q477" s="4">
        <v>1284972</v>
      </c>
      <c r="R477" s="4">
        <v>717401</v>
      </c>
      <c r="S477" s="4">
        <v>92665</v>
      </c>
      <c r="T477" s="18">
        <f t="shared" si="39"/>
        <v>3.8001353172230501</v>
      </c>
      <c r="U477" s="18">
        <f t="shared" si="40"/>
        <v>0.56504791008582789</v>
      </c>
      <c r="V477" s="18">
        <f t="shared" si="45"/>
        <v>7.741876652457778</v>
      </c>
      <c r="W477" s="18">
        <f t="shared" si="42"/>
        <v>0.55830088126433886</v>
      </c>
      <c r="X477" s="46">
        <f t="shared" si="43"/>
        <v>0.24283413510684823</v>
      </c>
    </row>
    <row r="478" spans="1:24" s="3" customFormat="1" ht="11.25" customHeight="1" x14ac:dyDescent="0.2">
      <c r="A478" s="2">
        <v>31605</v>
      </c>
      <c r="B478" s="4" t="s">
        <v>19</v>
      </c>
      <c r="C478" s="4" t="s">
        <v>9</v>
      </c>
      <c r="D478" s="4">
        <v>900438590</v>
      </c>
      <c r="E478" s="4" t="s">
        <v>49</v>
      </c>
      <c r="F478" s="4" t="s">
        <v>976</v>
      </c>
      <c r="G478" s="4" t="s">
        <v>74</v>
      </c>
      <c r="H478" s="4" t="s">
        <v>10</v>
      </c>
      <c r="I478" s="4" t="s">
        <v>977</v>
      </c>
      <c r="J478" s="4" t="s">
        <v>11</v>
      </c>
      <c r="K478" s="4" t="s">
        <v>11</v>
      </c>
      <c r="L478" s="4" t="s">
        <v>12</v>
      </c>
      <c r="M478" s="4">
        <v>45844941</v>
      </c>
      <c r="N478" s="4">
        <v>47283399</v>
      </c>
      <c r="O478" s="4">
        <v>97578</v>
      </c>
      <c r="P478" s="4">
        <v>25344268</v>
      </c>
      <c r="Q478" s="4">
        <v>21939131</v>
      </c>
      <c r="R478" s="4">
        <v>11523872</v>
      </c>
      <c r="S478" s="4">
        <v>774037</v>
      </c>
      <c r="T478" s="18">
        <f t="shared" si="39"/>
        <v>469.82866014880403</v>
      </c>
      <c r="U478" s="18">
        <f t="shared" si="40"/>
        <v>0.53600774343654944</v>
      </c>
      <c r="V478" s="18">
        <f t="shared" si="45"/>
        <v>14.888011813388765</v>
      </c>
      <c r="W478" s="18">
        <f t="shared" si="42"/>
        <v>0.52526565432331851</v>
      </c>
      <c r="X478" s="46">
        <f t="shared" si="43"/>
        <v>0.24371919624475388</v>
      </c>
    </row>
    <row r="479" spans="1:24" s="3" customFormat="1" ht="11.25" customHeight="1" x14ac:dyDescent="0.2">
      <c r="A479" s="2">
        <v>9661</v>
      </c>
      <c r="B479" s="4" t="s">
        <v>19</v>
      </c>
      <c r="C479" s="4" t="s">
        <v>9</v>
      </c>
      <c r="D479" s="4">
        <v>830005062</v>
      </c>
      <c r="E479" s="4" t="s">
        <v>49</v>
      </c>
      <c r="F479" s="4" t="s">
        <v>502</v>
      </c>
      <c r="G479" s="4" t="s">
        <v>74</v>
      </c>
      <c r="H479" s="4" t="s">
        <v>10</v>
      </c>
      <c r="I479" s="4" t="s">
        <v>503</v>
      </c>
      <c r="J479" s="4" t="s">
        <v>11</v>
      </c>
      <c r="K479" s="4" t="s">
        <v>11</v>
      </c>
      <c r="L479" s="4" t="s">
        <v>12</v>
      </c>
      <c r="M479" s="4">
        <v>8546803</v>
      </c>
      <c r="N479" s="4">
        <v>8673814</v>
      </c>
      <c r="O479" s="4">
        <v>1198575</v>
      </c>
      <c r="P479" s="4">
        <v>1669382</v>
      </c>
      <c r="Q479" s="4">
        <v>7004432</v>
      </c>
      <c r="R479" s="4">
        <v>2132191</v>
      </c>
      <c r="S479" s="4">
        <v>446</v>
      </c>
      <c r="T479" s="18">
        <f t="shared" si="39"/>
        <v>7.1308036626827693</v>
      </c>
      <c r="U479" s="18">
        <f t="shared" si="40"/>
        <v>0.19246227783994446</v>
      </c>
      <c r="V479" s="18">
        <f t="shared" si="45"/>
        <v>4780.6973094170407</v>
      </c>
      <c r="W479" s="18">
        <f t="shared" si="42"/>
        <v>0.30440598181265804</v>
      </c>
      <c r="X479" s="46">
        <f t="shared" si="43"/>
        <v>0.24581931316488917</v>
      </c>
    </row>
    <row r="480" spans="1:24" s="3" customFormat="1" ht="11.25" customHeight="1" x14ac:dyDescent="0.2">
      <c r="A480" s="2">
        <v>15567</v>
      </c>
      <c r="B480" s="4" t="s">
        <v>19</v>
      </c>
      <c r="C480" s="4" t="s">
        <v>9</v>
      </c>
      <c r="D480" s="4">
        <v>860050648</v>
      </c>
      <c r="E480" s="4" t="s">
        <v>49</v>
      </c>
      <c r="F480" s="4" t="s">
        <v>662</v>
      </c>
      <c r="G480" s="4" t="s">
        <v>78</v>
      </c>
      <c r="H480" s="4" t="s">
        <v>14</v>
      </c>
      <c r="I480" s="4" t="s">
        <v>663</v>
      </c>
      <c r="J480" s="4" t="s">
        <v>11</v>
      </c>
      <c r="K480" s="4" t="s">
        <v>11</v>
      </c>
      <c r="L480" s="4" t="s">
        <v>12</v>
      </c>
      <c r="M480" s="4">
        <v>918345</v>
      </c>
      <c r="N480" s="4">
        <v>6132221</v>
      </c>
      <c r="O480" s="4">
        <v>731046</v>
      </c>
      <c r="P480" s="4">
        <v>1619705</v>
      </c>
      <c r="Q480" s="4">
        <v>4512516</v>
      </c>
      <c r="R480" s="4">
        <v>1572053</v>
      </c>
      <c r="S480" s="4">
        <v>322321</v>
      </c>
      <c r="T480" s="18">
        <f t="shared" si="39"/>
        <v>1.256206859759851</v>
      </c>
      <c r="U480" s="18">
        <f t="shared" si="40"/>
        <v>0.26413023927219842</v>
      </c>
      <c r="V480" s="18">
        <f t="shared" si="45"/>
        <v>4.8772900307457476</v>
      </c>
      <c r="W480" s="18">
        <f t="shared" si="42"/>
        <v>0.34837616088231044</v>
      </c>
      <c r="X480" s="46">
        <f t="shared" si="43"/>
        <v>0.25635948215173587</v>
      </c>
    </row>
    <row r="481" spans="1:24" s="3" customFormat="1" ht="11.25" customHeight="1" x14ac:dyDescent="0.2">
      <c r="A481" s="2">
        <v>3061</v>
      </c>
      <c r="B481" s="4" t="s">
        <v>21</v>
      </c>
      <c r="C481" s="4" t="s">
        <v>9</v>
      </c>
      <c r="D481" s="4">
        <v>900049818</v>
      </c>
      <c r="E481" s="4" t="s">
        <v>49</v>
      </c>
      <c r="F481" s="4" t="s">
        <v>192</v>
      </c>
      <c r="G481" s="4" t="s">
        <v>74</v>
      </c>
      <c r="H481" s="4" t="s">
        <v>10</v>
      </c>
      <c r="I481" s="4" t="s">
        <v>193</v>
      </c>
      <c r="J481" s="4" t="s">
        <v>23</v>
      </c>
      <c r="K481" s="4" t="s">
        <v>194</v>
      </c>
      <c r="L481" s="4" t="s">
        <v>12</v>
      </c>
      <c r="M481" s="4">
        <v>34207149</v>
      </c>
      <c r="N481" s="4">
        <v>40761491</v>
      </c>
      <c r="O481" s="4">
        <v>15500862</v>
      </c>
      <c r="P481" s="4">
        <v>15597080</v>
      </c>
      <c r="Q481" s="4">
        <v>25164411</v>
      </c>
      <c r="R481" s="4">
        <v>10550456</v>
      </c>
      <c r="S481" s="4">
        <v>106672</v>
      </c>
      <c r="T481" s="18">
        <f t="shared" si="39"/>
        <v>2.2067901127047</v>
      </c>
      <c r="U481" s="18">
        <f t="shared" si="40"/>
        <v>0.38264252894968931</v>
      </c>
      <c r="V481" s="18">
        <f t="shared" si="45"/>
        <v>98.90557972101395</v>
      </c>
      <c r="W481" s="18">
        <f t="shared" si="42"/>
        <v>0.41926099522059151</v>
      </c>
      <c r="X481" s="46">
        <f t="shared" si="43"/>
        <v>0.25883390771942077</v>
      </c>
    </row>
    <row r="482" spans="1:24" s="3" customFormat="1" ht="11.25" customHeight="1" x14ac:dyDescent="0.2">
      <c r="A482" s="2">
        <v>31459</v>
      </c>
      <c r="B482" s="4" t="s">
        <v>19</v>
      </c>
      <c r="C482" s="4" t="s">
        <v>9</v>
      </c>
      <c r="D482" s="4">
        <v>900433389</v>
      </c>
      <c r="E482" s="4" t="s">
        <v>49</v>
      </c>
      <c r="F482" s="4" t="s">
        <v>974</v>
      </c>
      <c r="G482" s="4" t="s">
        <v>78</v>
      </c>
      <c r="H482" s="4" t="s">
        <v>10</v>
      </c>
      <c r="I482" s="4" t="s">
        <v>975</v>
      </c>
      <c r="J482" s="4" t="s">
        <v>11</v>
      </c>
      <c r="K482" s="4" t="s">
        <v>11</v>
      </c>
      <c r="L482" s="4" t="s">
        <v>12</v>
      </c>
      <c r="M482" s="4">
        <v>1664547</v>
      </c>
      <c r="N482" s="4">
        <v>1786605</v>
      </c>
      <c r="O482" s="4">
        <v>2057884</v>
      </c>
      <c r="P482" s="4">
        <v>695428</v>
      </c>
      <c r="Q482" s="4">
        <v>1091177</v>
      </c>
      <c r="R482" s="4">
        <v>463599</v>
      </c>
      <c r="S482" s="4">
        <v>21270</v>
      </c>
      <c r="T482" s="18">
        <f t="shared" si="39"/>
        <v>0.80886337616697535</v>
      </c>
      <c r="U482" s="18">
        <f t="shared" si="40"/>
        <v>0.38924552433246296</v>
      </c>
      <c r="V482" s="18">
        <f t="shared" si="45"/>
        <v>21.795909732016923</v>
      </c>
      <c r="W482" s="18">
        <f t="shared" si="42"/>
        <v>0.42486141111845283</v>
      </c>
      <c r="X482" s="46">
        <f t="shared" si="43"/>
        <v>0.25948600837902053</v>
      </c>
    </row>
    <row r="483" spans="1:24" s="3" customFormat="1" ht="11.25" customHeight="1" x14ac:dyDescent="0.2">
      <c r="A483" s="2">
        <v>1623</v>
      </c>
      <c r="B483" s="4" t="s">
        <v>21</v>
      </c>
      <c r="C483" s="4" t="s">
        <v>9</v>
      </c>
      <c r="D483" s="4">
        <v>830091939</v>
      </c>
      <c r="E483" s="4" t="s">
        <v>49</v>
      </c>
      <c r="F483" s="4" t="s">
        <v>125</v>
      </c>
      <c r="G483" s="4" t="s">
        <v>126</v>
      </c>
      <c r="H483" s="4" t="s">
        <v>10</v>
      </c>
      <c r="I483" s="4" t="s">
        <v>127</v>
      </c>
      <c r="J483" s="4" t="s">
        <v>11</v>
      </c>
      <c r="K483" s="4" t="s">
        <v>11</v>
      </c>
      <c r="L483" s="4" t="s">
        <v>12</v>
      </c>
      <c r="M483" s="4">
        <v>25363233</v>
      </c>
      <c r="N483" s="4">
        <v>36628125</v>
      </c>
      <c r="O483" s="4">
        <v>11989761</v>
      </c>
      <c r="P483" s="4">
        <v>13771430</v>
      </c>
      <c r="Q483" s="4">
        <v>22856695</v>
      </c>
      <c r="R483" s="4">
        <v>9512016</v>
      </c>
      <c r="S483" s="4"/>
      <c r="T483" s="18">
        <f t="shared" si="39"/>
        <v>2.1154077216384879</v>
      </c>
      <c r="U483" s="18">
        <f t="shared" si="40"/>
        <v>0.37597966043852915</v>
      </c>
      <c r="V483" s="18"/>
      <c r="W483" s="18">
        <f t="shared" si="42"/>
        <v>0.41615885411254777</v>
      </c>
      <c r="X483" s="46">
        <f t="shared" si="43"/>
        <v>0.25969158945482468</v>
      </c>
    </row>
    <row r="484" spans="1:24" s="3" customFormat="1" ht="11.25" customHeight="1" x14ac:dyDescent="0.2">
      <c r="A484" s="2">
        <v>33321</v>
      </c>
      <c r="B484" s="4" t="s">
        <v>19</v>
      </c>
      <c r="C484" s="4" t="s">
        <v>9</v>
      </c>
      <c r="D484" s="4">
        <v>900499033</v>
      </c>
      <c r="E484" s="4" t="s">
        <v>49</v>
      </c>
      <c r="F484" s="4" t="s">
        <v>1008</v>
      </c>
      <c r="G484" s="4" t="s">
        <v>74</v>
      </c>
      <c r="H484" s="4" t="s">
        <v>10</v>
      </c>
      <c r="I484" s="4" t="s">
        <v>1009</v>
      </c>
      <c r="J484" s="4" t="s">
        <v>11</v>
      </c>
      <c r="K484" s="4" t="s">
        <v>11</v>
      </c>
      <c r="L484" s="4" t="s">
        <v>12</v>
      </c>
      <c r="M484" s="4">
        <v>7030795</v>
      </c>
      <c r="N484" s="4">
        <v>7498826</v>
      </c>
      <c r="O484" s="4">
        <v>1730981</v>
      </c>
      <c r="P484" s="4">
        <v>1299387</v>
      </c>
      <c r="Q484" s="4">
        <v>6199439</v>
      </c>
      <c r="R484" s="4">
        <v>1972691</v>
      </c>
      <c r="S484" s="4">
        <v>158654</v>
      </c>
      <c r="T484" s="18">
        <f t="shared" si="39"/>
        <v>4.0617401346404147</v>
      </c>
      <c r="U484" s="18">
        <f t="shared" si="40"/>
        <v>0.17327872389624724</v>
      </c>
      <c r="V484" s="18">
        <f>R484/S484</f>
        <v>12.433919094381483</v>
      </c>
      <c r="W484" s="18">
        <f t="shared" si="42"/>
        <v>0.31820476014039334</v>
      </c>
      <c r="X484" s="46">
        <f t="shared" si="43"/>
        <v>0.26306664536555457</v>
      </c>
    </row>
    <row r="485" spans="1:24" s="3" customFormat="1" ht="11.25" customHeight="1" x14ac:dyDescent="0.2">
      <c r="A485" s="2">
        <v>1523</v>
      </c>
      <c r="B485" s="4" t="s">
        <v>21</v>
      </c>
      <c r="C485" s="4" t="s">
        <v>9</v>
      </c>
      <c r="D485" s="4">
        <v>830070192</v>
      </c>
      <c r="E485" s="4" t="s">
        <v>49</v>
      </c>
      <c r="F485" s="4" t="s">
        <v>121</v>
      </c>
      <c r="G485" s="4" t="s">
        <v>74</v>
      </c>
      <c r="H485" s="4" t="s">
        <v>75</v>
      </c>
      <c r="I485" s="4" t="s">
        <v>122</v>
      </c>
      <c r="J485" s="4" t="s">
        <v>11</v>
      </c>
      <c r="K485" s="4" t="s">
        <v>11</v>
      </c>
      <c r="L485" s="4" t="s">
        <v>12</v>
      </c>
      <c r="M485" s="4">
        <v>32538252</v>
      </c>
      <c r="N485" s="4">
        <v>47357948</v>
      </c>
      <c r="O485" s="4">
        <v>24199426</v>
      </c>
      <c r="P485" s="4">
        <v>24290562</v>
      </c>
      <c r="Q485" s="4">
        <v>23067386</v>
      </c>
      <c r="R485" s="4">
        <v>12492803</v>
      </c>
      <c r="S485" s="4">
        <v>717889</v>
      </c>
      <c r="T485" s="18">
        <f t="shared" si="39"/>
        <v>1.3445877600567882</v>
      </c>
      <c r="U485" s="18">
        <f t="shared" si="40"/>
        <v>0.51291415751375036</v>
      </c>
      <c r="V485" s="18">
        <f>R485/S485</f>
        <v>17.40213737778403</v>
      </c>
      <c r="W485" s="18">
        <f t="shared" si="42"/>
        <v>0.5415786166668386</v>
      </c>
      <c r="X485" s="46">
        <f t="shared" si="43"/>
        <v>0.26379527677170472</v>
      </c>
    </row>
    <row r="486" spans="1:24" s="3" customFormat="1" ht="11.25" customHeight="1" x14ac:dyDescent="0.2">
      <c r="A486" s="2">
        <v>2013</v>
      </c>
      <c r="B486" s="4" t="s">
        <v>24</v>
      </c>
      <c r="C486" s="4" t="s">
        <v>9</v>
      </c>
      <c r="D486" s="4">
        <v>900612501</v>
      </c>
      <c r="E486" s="4" t="s">
        <v>49</v>
      </c>
      <c r="F486" s="4" t="s">
        <v>296</v>
      </c>
      <c r="G486" s="4" t="s">
        <v>74</v>
      </c>
      <c r="H486" s="4" t="s">
        <v>10</v>
      </c>
      <c r="I486" s="4" t="s">
        <v>297</v>
      </c>
      <c r="J486" s="4" t="s">
        <v>11</v>
      </c>
      <c r="K486" s="4" t="s">
        <v>11</v>
      </c>
      <c r="L486" s="4" t="s">
        <v>12</v>
      </c>
      <c r="M486" s="4">
        <v>270609960</v>
      </c>
      <c r="N486" s="4">
        <v>336950050</v>
      </c>
      <c r="O486" s="4">
        <v>205041347</v>
      </c>
      <c r="P486" s="4">
        <v>233135729</v>
      </c>
      <c r="Q486" s="4">
        <v>103814321</v>
      </c>
      <c r="R486" s="4">
        <v>90546409</v>
      </c>
      <c r="S486" s="4">
        <v>13917923</v>
      </c>
      <c r="T486" s="18">
        <f t="shared" si="39"/>
        <v>1.3197823949137439</v>
      </c>
      <c r="U486" s="18">
        <f t="shared" si="40"/>
        <v>0.69189996855617031</v>
      </c>
      <c r="V486" s="18">
        <f>R486/S486</f>
        <v>6.5057414816851624</v>
      </c>
      <c r="W486" s="18">
        <f t="shared" si="42"/>
        <v>0.87219574455435678</v>
      </c>
      <c r="X486" s="46">
        <f t="shared" si="43"/>
        <v>0.26872353632237184</v>
      </c>
    </row>
    <row r="487" spans="1:24" s="3" customFormat="1" ht="11.25" customHeight="1" x14ac:dyDescent="0.2">
      <c r="A487" s="2">
        <v>10101</v>
      </c>
      <c r="B487" s="4" t="s">
        <v>19</v>
      </c>
      <c r="C487" s="4" t="s">
        <v>9</v>
      </c>
      <c r="D487" s="4">
        <v>830021692</v>
      </c>
      <c r="E487" s="4" t="s">
        <v>49</v>
      </c>
      <c r="F487" s="4" t="s">
        <v>522</v>
      </c>
      <c r="G487" s="4" t="s">
        <v>74</v>
      </c>
      <c r="H487" s="4" t="s">
        <v>10</v>
      </c>
      <c r="I487" s="4" t="s">
        <v>523</v>
      </c>
      <c r="J487" s="4" t="s">
        <v>23</v>
      </c>
      <c r="K487" s="4" t="s">
        <v>136</v>
      </c>
      <c r="L487" s="4" t="s">
        <v>12</v>
      </c>
      <c r="M487" s="4">
        <v>22123033</v>
      </c>
      <c r="N487" s="4">
        <v>22451599</v>
      </c>
      <c r="O487" s="4">
        <v>3466556</v>
      </c>
      <c r="P487" s="4">
        <v>14071521</v>
      </c>
      <c r="Q487" s="4">
        <v>8380078</v>
      </c>
      <c r="R487" s="4">
        <v>6040679</v>
      </c>
      <c r="S487" s="4">
        <v>1218637</v>
      </c>
      <c r="T487" s="18">
        <f t="shared" si="39"/>
        <v>6.3818478628356212</v>
      </c>
      <c r="U487" s="18">
        <f t="shared" si="40"/>
        <v>0.62674916828863725</v>
      </c>
      <c r="V487" s="18">
        <f>R487/S487</f>
        <v>4.9569141590153594</v>
      </c>
      <c r="W487" s="18">
        <f t="shared" si="42"/>
        <v>0.7208380399323252</v>
      </c>
      <c r="X487" s="46">
        <f t="shared" si="43"/>
        <v>0.26905339793392891</v>
      </c>
    </row>
    <row r="488" spans="1:24" s="3" customFormat="1" ht="11.25" customHeight="1" x14ac:dyDescent="0.2">
      <c r="A488" s="2">
        <v>30803</v>
      </c>
      <c r="B488" s="4" t="s">
        <v>19</v>
      </c>
      <c r="C488" s="4" t="s">
        <v>9</v>
      </c>
      <c r="D488" s="4">
        <v>900410401</v>
      </c>
      <c r="E488" s="4" t="s">
        <v>49</v>
      </c>
      <c r="F488" s="4" t="s">
        <v>953</v>
      </c>
      <c r="G488" s="4" t="s">
        <v>78</v>
      </c>
      <c r="H488" s="4" t="s">
        <v>10</v>
      </c>
      <c r="I488" s="4" t="s">
        <v>954</v>
      </c>
      <c r="J488" s="4" t="s">
        <v>368</v>
      </c>
      <c r="K488" s="4" t="s">
        <v>369</v>
      </c>
      <c r="L488" s="4" t="s">
        <v>12</v>
      </c>
      <c r="M488" s="4">
        <v>8993293</v>
      </c>
      <c r="N488" s="4">
        <v>10212706</v>
      </c>
      <c r="O488" s="4">
        <v>3170245</v>
      </c>
      <c r="P488" s="4">
        <v>1735832</v>
      </c>
      <c r="Q488" s="4">
        <v>8476874</v>
      </c>
      <c r="R488" s="4">
        <v>2754403</v>
      </c>
      <c r="S488" s="4"/>
      <c r="T488" s="18">
        <f t="shared" si="39"/>
        <v>2.8367816998370787</v>
      </c>
      <c r="U488" s="18">
        <f t="shared" si="40"/>
        <v>0.1699678811864358</v>
      </c>
      <c r="V488" s="18"/>
      <c r="W488" s="18">
        <f t="shared" si="42"/>
        <v>0.32493145468482837</v>
      </c>
      <c r="X488" s="46">
        <f t="shared" si="43"/>
        <v>0.26970354380122175</v>
      </c>
    </row>
    <row r="489" spans="1:24" s="3" customFormat="1" ht="11.25" customHeight="1" x14ac:dyDescent="0.2">
      <c r="A489" s="2">
        <v>1473</v>
      </c>
      <c r="B489" s="4" t="s">
        <v>24</v>
      </c>
      <c r="C489" s="4" t="s">
        <v>9</v>
      </c>
      <c r="D489" s="4">
        <v>890940259</v>
      </c>
      <c r="E489" s="4" t="s">
        <v>49</v>
      </c>
      <c r="F489" s="4" t="s">
        <v>294</v>
      </c>
      <c r="G489" s="4" t="s">
        <v>74</v>
      </c>
      <c r="H489" s="4" t="s">
        <v>10</v>
      </c>
      <c r="I489" s="4" t="s">
        <v>295</v>
      </c>
      <c r="J489" s="4" t="s">
        <v>13</v>
      </c>
      <c r="K489" s="4" t="s">
        <v>103</v>
      </c>
      <c r="L489" s="4" t="s">
        <v>12</v>
      </c>
      <c r="M489" s="4">
        <v>33047600</v>
      </c>
      <c r="N489" s="4">
        <v>36892738</v>
      </c>
      <c r="O489" s="4">
        <v>8825090</v>
      </c>
      <c r="P489" s="4">
        <v>8915931</v>
      </c>
      <c r="Q489" s="4">
        <v>27976807</v>
      </c>
      <c r="R489" s="4">
        <v>10025046</v>
      </c>
      <c r="S489" s="4">
        <v>651177</v>
      </c>
      <c r="T489" s="18">
        <f t="shared" si="39"/>
        <v>3.744732348338657</v>
      </c>
      <c r="U489" s="18">
        <f t="shared" si="40"/>
        <v>0.24167170785751926</v>
      </c>
      <c r="V489" s="18">
        <f>R489/S489</f>
        <v>15.39527041034926</v>
      </c>
      <c r="W489" s="18">
        <f t="shared" si="42"/>
        <v>0.35833417301695653</v>
      </c>
      <c r="X489" s="46">
        <f t="shared" si="43"/>
        <v>0.27173494144023685</v>
      </c>
    </row>
    <row r="490" spans="1:24" s="3" customFormat="1" ht="11.25" customHeight="1" x14ac:dyDescent="0.2">
      <c r="A490" s="2">
        <v>4175</v>
      </c>
      <c r="B490" s="4" t="s">
        <v>21</v>
      </c>
      <c r="C490" s="4" t="s">
        <v>9</v>
      </c>
      <c r="D490" s="4">
        <v>900430151</v>
      </c>
      <c r="E490" s="4" t="s">
        <v>49</v>
      </c>
      <c r="F490" s="4" t="s">
        <v>219</v>
      </c>
      <c r="G490" s="4" t="s">
        <v>74</v>
      </c>
      <c r="H490" s="4" t="s">
        <v>10</v>
      </c>
      <c r="I490" s="4" t="s">
        <v>220</v>
      </c>
      <c r="J490" s="4" t="s">
        <v>11</v>
      </c>
      <c r="K490" s="4" t="s">
        <v>11</v>
      </c>
      <c r="L490" s="4" t="s">
        <v>12</v>
      </c>
      <c r="M490" s="4">
        <v>63797046</v>
      </c>
      <c r="N490" s="4">
        <v>112882796</v>
      </c>
      <c r="O490" s="4">
        <v>38433258</v>
      </c>
      <c r="P490" s="4">
        <v>38433258</v>
      </c>
      <c r="Q490" s="4">
        <v>74449538</v>
      </c>
      <c r="R490" s="4">
        <v>30772404</v>
      </c>
      <c r="S490" s="4">
        <v>9519162</v>
      </c>
      <c r="T490" s="18">
        <f t="shared" si="39"/>
        <v>1.6599437393519956</v>
      </c>
      <c r="U490" s="18">
        <f t="shared" si="40"/>
        <v>0.34047046460472152</v>
      </c>
      <c r="V490" s="18">
        <f>R490/S490</f>
        <v>3.2326799354817157</v>
      </c>
      <c r="W490" s="18">
        <f t="shared" si="42"/>
        <v>0.41333237017535285</v>
      </c>
      <c r="X490" s="46">
        <f t="shared" si="43"/>
        <v>0.27260490606557974</v>
      </c>
    </row>
    <row r="491" spans="1:24" s="3" customFormat="1" ht="11.25" customHeight="1" x14ac:dyDescent="0.2">
      <c r="A491" s="2"/>
      <c r="B491" s="4"/>
      <c r="C491" s="4"/>
      <c r="D491" s="33"/>
      <c r="E491" s="33"/>
      <c r="F491" s="33" t="s">
        <v>1130</v>
      </c>
      <c r="G491" s="32" t="s">
        <v>1133</v>
      </c>
      <c r="H491" s="4"/>
      <c r="I491" s="4"/>
      <c r="J491" s="4"/>
      <c r="K491" s="4"/>
      <c r="L491" s="4"/>
      <c r="M491" s="4">
        <v>2114597968</v>
      </c>
      <c r="N491" s="4">
        <v>3111413552</v>
      </c>
      <c r="O491" s="4">
        <v>228622347</v>
      </c>
      <c r="P491" s="4">
        <v>428816112</v>
      </c>
      <c r="Q491" s="4">
        <v>2682597440</v>
      </c>
      <c r="R491" s="4">
        <v>863528015</v>
      </c>
      <c r="S491" s="4">
        <v>27406580</v>
      </c>
      <c r="T491" s="18">
        <f t="shared" si="39"/>
        <v>9.249305659520676</v>
      </c>
      <c r="U491" s="18">
        <f t="shared" si="40"/>
        <v>0.137820352336114</v>
      </c>
      <c r="V491" s="18">
        <f>R491/S491</f>
        <v>31.508054452616854</v>
      </c>
      <c r="W491" s="18">
        <f t="shared" si="42"/>
        <v>0.32189996237378055</v>
      </c>
      <c r="X491" s="46">
        <f t="shared" si="43"/>
        <v>0.27753559614244427</v>
      </c>
    </row>
    <row r="492" spans="1:24" s="3" customFormat="1" ht="11.25" customHeight="1" x14ac:dyDescent="0.2">
      <c r="A492" s="2">
        <v>33747</v>
      </c>
      <c r="B492" s="4" t="s">
        <v>19</v>
      </c>
      <c r="C492" s="4" t="s">
        <v>9</v>
      </c>
      <c r="D492" s="4">
        <v>900519726</v>
      </c>
      <c r="E492" s="4" t="s">
        <v>49</v>
      </c>
      <c r="F492" s="4" t="s">
        <v>1016</v>
      </c>
      <c r="G492" s="4" t="s">
        <v>78</v>
      </c>
      <c r="H492" s="4" t="s">
        <v>105</v>
      </c>
      <c r="I492" s="4" t="s">
        <v>1017</v>
      </c>
      <c r="J492" s="4" t="s">
        <v>11</v>
      </c>
      <c r="K492" s="4" t="s">
        <v>11</v>
      </c>
      <c r="L492" s="4" t="s">
        <v>12</v>
      </c>
      <c r="M492" s="4">
        <v>7168367</v>
      </c>
      <c r="N492" s="4">
        <v>7333502</v>
      </c>
      <c r="O492" s="4">
        <v>1484025</v>
      </c>
      <c r="P492" s="4">
        <v>2552496</v>
      </c>
      <c r="Q492" s="4">
        <v>4781006</v>
      </c>
      <c r="R492" s="4">
        <v>2077494</v>
      </c>
      <c r="S492" s="4"/>
      <c r="T492" s="18">
        <f t="shared" si="39"/>
        <v>4.8303546099290777</v>
      </c>
      <c r="U492" s="18">
        <f t="shared" si="40"/>
        <v>0.34805963099212356</v>
      </c>
      <c r="V492" s="18"/>
      <c r="W492" s="18">
        <f t="shared" si="42"/>
        <v>0.43453072428689693</v>
      </c>
      <c r="X492" s="46">
        <f t="shared" si="43"/>
        <v>0.28328812073685944</v>
      </c>
    </row>
    <row r="493" spans="1:24" s="3" customFormat="1" ht="11.25" customHeight="1" x14ac:dyDescent="0.2">
      <c r="A493" s="2">
        <v>13129</v>
      </c>
      <c r="B493" s="4" t="s">
        <v>19</v>
      </c>
      <c r="C493" s="4" t="s">
        <v>9</v>
      </c>
      <c r="D493" s="4">
        <v>830126628</v>
      </c>
      <c r="E493" s="4" t="s">
        <v>49</v>
      </c>
      <c r="F493" s="4" t="s">
        <v>606</v>
      </c>
      <c r="G493" s="4" t="s">
        <v>126</v>
      </c>
      <c r="H493" s="4" t="s">
        <v>10</v>
      </c>
      <c r="I493" s="4" t="s">
        <v>607</v>
      </c>
      <c r="J493" s="4" t="s">
        <v>11</v>
      </c>
      <c r="K493" s="4" t="s">
        <v>11</v>
      </c>
      <c r="L493" s="4" t="s">
        <v>12</v>
      </c>
      <c r="M493" s="4">
        <v>6081028</v>
      </c>
      <c r="N493" s="4">
        <v>6241766</v>
      </c>
      <c r="O493" s="4">
        <v>516186</v>
      </c>
      <c r="P493" s="4">
        <v>3972355</v>
      </c>
      <c r="Q493" s="4">
        <v>2269411</v>
      </c>
      <c r="R493" s="4">
        <v>1772845</v>
      </c>
      <c r="S493" s="4">
        <v>234668</v>
      </c>
      <c r="T493" s="18">
        <f t="shared" si="39"/>
        <v>11.780691456180524</v>
      </c>
      <c r="U493" s="18">
        <f t="shared" si="40"/>
        <v>0.63641523889232632</v>
      </c>
      <c r="V493" s="18">
        <f t="shared" ref="V493:V500" si="46">R493/S493</f>
        <v>7.5546942915097075</v>
      </c>
      <c r="W493" s="18">
        <f t="shared" si="42"/>
        <v>0.7811916836571251</v>
      </c>
      <c r="X493" s="46">
        <f t="shared" si="43"/>
        <v>0.28402939168177727</v>
      </c>
    </row>
    <row r="494" spans="1:24" s="3" customFormat="1" ht="11.25" customHeight="1" x14ac:dyDescent="0.2">
      <c r="A494" s="2">
        <v>29465</v>
      </c>
      <c r="B494" s="4" t="s">
        <v>19</v>
      </c>
      <c r="C494" s="4" t="s">
        <v>9</v>
      </c>
      <c r="D494" s="4">
        <v>900371896</v>
      </c>
      <c r="E494" s="4" t="s">
        <v>49</v>
      </c>
      <c r="F494" s="4" t="s">
        <v>939</v>
      </c>
      <c r="G494" s="4" t="s">
        <v>74</v>
      </c>
      <c r="H494" s="4" t="s">
        <v>10</v>
      </c>
      <c r="I494" s="4" t="s">
        <v>940</v>
      </c>
      <c r="J494" s="4" t="s">
        <v>11</v>
      </c>
      <c r="K494" s="4" t="s">
        <v>11</v>
      </c>
      <c r="L494" s="4" t="s">
        <v>12</v>
      </c>
      <c r="M494" s="4">
        <v>2609340</v>
      </c>
      <c r="N494" s="4">
        <v>2612562</v>
      </c>
      <c r="O494" s="4">
        <v>3466556</v>
      </c>
      <c r="P494" s="4">
        <v>1651969</v>
      </c>
      <c r="Q494" s="4">
        <v>960593</v>
      </c>
      <c r="R494" s="4">
        <v>759669</v>
      </c>
      <c r="S494" s="4">
        <v>184473</v>
      </c>
      <c r="T494" s="18">
        <f t="shared" si="39"/>
        <v>0.75271825985214147</v>
      </c>
      <c r="U494" s="18">
        <f t="shared" si="40"/>
        <v>0.63231762538075653</v>
      </c>
      <c r="V494" s="18">
        <f t="shared" si="46"/>
        <v>4.1180497959050921</v>
      </c>
      <c r="W494" s="18">
        <f t="shared" si="42"/>
        <v>0.79083337063667969</v>
      </c>
      <c r="X494" s="46">
        <f t="shared" si="43"/>
        <v>0.29077549164383465</v>
      </c>
    </row>
    <row r="495" spans="1:24" s="3" customFormat="1" ht="11.25" customHeight="1" x14ac:dyDescent="0.2">
      <c r="A495" s="2">
        <v>13483</v>
      </c>
      <c r="B495" s="4" t="s">
        <v>19</v>
      </c>
      <c r="C495" s="4" t="s">
        <v>9</v>
      </c>
      <c r="D495" s="4">
        <v>830139893</v>
      </c>
      <c r="E495" s="4" t="s">
        <v>49</v>
      </c>
      <c r="F495" s="4" t="s">
        <v>612</v>
      </c>
      <c r="G495" s="4" t="s">
        <v>74</v>
      </c>
      <c r="H495" s="4" t="s">
        <v>10</v>
      </c>
      <c r="I495" s="4" t="s">
        <v>613</v>
      </c>
      <c r="J495" s="4" t="s">
        <v>11</v>
      </c>
      <c r="K495" s="4" t="s">
        <v>11</v>
      </c>
      <c r="L495" s="4" t="s">
        <v>12</v>
      </c>
      <c r="M495" s="4">
        <v>4976964</v>
      </c>
      <c r="N495" s="4">
        <v>6243017</v>
      </c>
      <c r="O495" s="4">
        <v>731046</v>
      </c>
      <c r="P495" s="4">
        <v>2325276</v>
      </c>
      <c r="Q495" s="4">
        <v>3917741</v>
      </c>
      <c r="R495" s="4">
        <v>1857764</v>
      </c>
      <c r="S495" s="4">
        <v>260539</v>
      </c>
      <c r="T495" s="18">
        <f t="shared" si="39"/>
        <v>6.8080038739012316</v>
      </c>
      <c r="U495" s="18">
        <f t="shared" si="40"/>
        <v>0.37246030244671768</v>
      </c>
      <c r="V495" s="18">
        <f t="shared" si="46"/>
        <v>7.1304641531594122</v>
      </c>
      <c r="W495" s="18">
        <f t="shared" si="42"/>
        <v>0.47419265336835692</v>
      </c>
      <c r="X495" s="46">
        <f t="shared" si="43"/>
        <v>0.29757471427676713</v>
      </c>
    </row>
    <row r="496" spans="1:24" s="3" customFormat="1" ht="11.25" customHeight="1" x14ac:dyDescent="0.2">
      <c r="A496" s="2">
        <v>9881</v>
      </c>
      <c r="B496" s="4" t="s">
        <v>19</v>
      </c>
      <c r="C496" s="4" t="s">
        <v>9</v>
      </c>
      <c r="D496" s="4">
        <v>830013234</v>
      </c>
      <c r="E496" s="4" t="s">
        <v>49</v>
      </c>
      <c r="F496" s="4" t="s">
        <v>508</v>
      </c>
      <c r="G496" s="4" t="s">
        <v>74</v>
      </c>
      <c r="H496" s="4" t="s">
        <v>14</v>
      </c>
      <c r="I496" s="4" t="s">
        <v>509</v>
      </c>
      <c r="J496" s="4" t="s">
        <v>11</v>
      </c>
      <c r="K496" s="4" t="s">
        <v>11</v>
      </c>
      <c r="L496" s="4" t="s">
        <v>12</v>
      </c>
      <c r="M496" s="4">
        <v>2337848</v>
      </c>
      <c r="N496" s="4">
        <v>4807261</v>
      </c>
      <c r="O496" s="4">
        <v>699098</v>
      </c>
      <c r="P496" s="4">
        <v>1250116</v>
      </c>
      <c r="Q496" s="4">
        <v>3557145</v>
      </c>
      <c r="R496" s="4">
        <v>1444455</v>
      </c>
      <c r="S496" s="4">
        <v>89693</v>
      </c>
      <c r="T496" s="18">
        <f t="shared" si="39"/>
        <v>3.3440919584950892</v>
      </c>
      <c r="U496" s="18">
        <f t="shared" si="40"/>
        <v>0.26004745737749624</v>
      </c>
      <c r="V496" s="18">
        <f t="shared" si="46"/>
        <v>16.104434013802639</v>
      </c>
      <c r="W496" s="18">
        <f t="shared" si="42"/>
        <v>0.40607144212563728</v>
      </c>
      <c r="X496" s="46">
        <f t="shared" si="43"/>
        <v>0.30047359608725216</v>
      </c>
    </row>
    <row r="497" spans="1:24" s="3" customFormat="1" ht="11.25" customHeight="1" x14ac:dyDescent="0.2">
      <c r="A497" s="2">
        <v>28605</v>
      </c>
      <c r="B497" s="4" t="s">
        <v>19</v>
      </c>
      <c r="C497" s="4" t="s">
        <v>9</v>
      </c>
      <c r="D497" s="4">
        <v>900341056</v>
      </c>
      <c r="E497" s="4" t="s">
        <v>49</v>
      </c>
      <c r="F497" s="4" t="s">
        <v>909</v>
      </c>
      <c r="G497" s="4" t="s">
        <v>74</v>
      </c>
      <c r="H497" s="4" t="s">
        <v>10</v>
      </c>
      <c r="I497" s="4" t="s">
        <v>910</v>
      </c>
      <c r="J497" s="4" t="s">
        <v>23</v>
      </c>
      <c r="K497" s="4" t="s">
        <v>136</v>
      </c>
      <c r="L497" s="4" t="s">
        <v>12</v>
      </c>
      <c r="M497" s="4">
        <v>1895819</v>
      </c>
      <c r="N497" s="4">
        <v>3402155</v>
      </c>
      <c r="O497" s="4">
        <v>3466556</v>
      </c>
      <c r="P497" s="4">
        <v>1784969</v>
      </c>
      <c r="Q497" s="4">
        <v>1617186</v>
      </c>
      <c r="R497" s="4">
        <v>1030973</v>
      </c>
      <c r="S497" s="4">
        <v>435809</v>
      </c>
      <c r="T497" s="18">
        <f t="shared" si="39"/>
        <v>0.54688832374264251</v>
      </c>
      <c r="U497" s="18">
        <f t="shared" si="40"/>
        <v>0.52465834155116386</v>
      </c>
      <c r="V497" s="18">
        <f t="shared" si="46"/>
        <v>2.3656533022493798</v>
      </c>
      <c r="W497" s="18">
        <f t="shared" si="42"/>
        <v>0.63751046571019043</v>
      </c>
      <c r="X497" s="46">
        <f t="shared" si="43"/>
        <v>0.30303528204917179</v>
      </c>
    </row>
    <row r="498" spans="1:24" s="3" customFormat="1" ht="11.25" customHeight="1" x14ac:dyDescent="0.2">
      <c r="A498" s="2">
        <v>3119</v>
      </c>
      <c r="B498" s="4" t="s">
        <v>19</v>
      </c>
      <c r="C498" s="4" t="s">
        <v>9</v>
      </c>
      <c r="D498" s="4">
        <v>800172957</v>
      </c>
      <c r="E498" s="4" t="s">
        <v>49</v>
      </c>
      <c r="F498" s="4" t="s">
        <v>366</v>
      </c>
      <c r="G498" s="4" t="s">
        <v>78</v>
      </c>
      <c r="H498" s="4" t="s">
        <v>10</v>
      </c>
      <c r="I498" s="4" t="s">
        <v>367</v>
      </c>
      <c r="J498" s="4" t="s">
        <v>368</v>
      </c>
      <c r="K498" s="4" t="s">
        <v>369</v>
      </c>
      <c r="L498" s="4" t="s">
        <v>12</v>
      </c>
      <c r="M498" s="4">
        <v>6487916</v>
      </c>
      <c r="N498" s="4">
        <v>9137743</v>
      </c>
      <c r="O498" s="4">
        <v>2375210</v>
      </c>
      <c r="P498" s="4">
        <v>2477954</v>
      </c>
      <c r="Q498" s="4">
        <v>6659789</v>
      </c>
      <c r="R498" s="4">
        <v>2787510</v>
      </c>
      <c r="S498" s="4">
        <v>93200</v>
      </c>
      <c r="T498" s="18">
        <f t="shared" si="39"/>
        <v>2.7315125820453772</v>
      </c>
      <c r="U498" s="18">
        <f t="shared" si="40"/>
        <v>0.27117790465326064</v>
      </c>
      <c r="V498" s="18">
        <f t="shared" si="46"/>
        <v>29.908905579399143</v>
      </c>
      <c r="W498" s="18">
        <f t="shared" si="42"/>
        <v>0.41855830567605068</v>
      </c>
      <c r="X498" s="46">
        <f t="shared" si="43"/>
        <v>0.3050545413676003</v>
      </c>
    </row>
    <row r="499" spans="1:24" s="3" customFormat="1" ht="11.25" customHeight="1" x14ac:dyDescent="0.2">
      <c r="A499" s="2">
        <v>361</v>
      </c>
      <c r="B499" s="4" t="s">
        <v>21</v>
      </c>
      <c r="C499" s="4" t="s">
        <v>9</v>
      </c>
      <c r="D499" s="4">
        <v>800139348</v>
      </c>
      <c r="E499" s="4" t="s">
        <v>49</v>
      </c>
      <c r="F499" s="4" t="s">
        <v>88</v>
      </c>
      <c r="G499" s="4" t="s">
        <v>78</v>
      </c>
      <c r="H499" s="4" t="s">
        <v>10</v>
      </c>
      <c r="I499" s="4" t="s">
        <v>89</v>
      </c>
      <c r="J499" s="4" t="s">
        <v>11</v>
      </c>
      <c r="K499" s="4" t="s">
        <v>11</v>
      </c>
      <c r="L499" s="4" t="s">
        <v>12</v>
      </c>
      <c r="M499" s="4">
        <v>54690613</v>
      </c>
      <c r="N499" s="4">
        <v>58555123</v>
      </c>
      <c r="O499" s="4">
        <v>25720664</v>
      </c>
      <c r="P499" s="4">
        <v>25811563</v>
      </c>
      <c r="Q499" s="4">
        <v>32743560</v>
      </c>
      <c r="R499" s="4">
        <v>18225824</v>
      </c>
      <c r="S499" s="4">
        <v>1766641</v>
      </c>
      <c r="T499" s="18">
        <f t="shared" si="39"/>
        <v>2.1263297479411887</v>
      </c>
      <c r="U499" s="18">
        <f t="shared" si="40"/>
        <v>0.44080793750531444</v>
      </c>
      <c r="V499" s="18">
        <f t="shared" si="46"/>
        <v>10.316654034407669</v>
      </c>
      <c r="W499" s="18">
        <f t="shared" si="42"/>
        <v>0.55662316498267139</v>
      </c>
      <c r="X499" s="46">
        <f t="shared" si="43"/>
        <v>0.31125925565897966</v>
      </c>
    </row>
    <row r="500" spans="1:24" s="3" customFormat="1" ht="11.25" customHeight="1" x14ac:dyDescent="0.2">
      <c r="A500" s="2">
        <v>23583</v>
      </c>
      <c r="B500" s="4" t="s">
        <v>19</v>
      </c>
      <c r="C500" s="4" t="s">
        <v>9</v>
      </c>
      <c r="D500" s="4">
        <v>900136532</v>
      </c>
      <c r="E500" s="4" t="s">
        <v>49</v>
      </c>
      <c r="F500" s="4" t="s">
        <v>808</v>
      </c>
      <c r="G500" s="4" t="s">
        <v>74</v>
      </c>
      <c r="H500" s="4" t="s">
        <v>105</v>
      </c>
      <c r="I500" s="4" t="s">
        <v>809</v>
      </c>
      <c r="J500" s="4" t="s">
        <v>178</v>
      </c>
      <c r="K500" s="4" t="s">
        <v>179</v>
      </c>
      <c r="L500" s="4" t="s">
        <v>12</v>
      </c>
      <c r="M500" s="4">
        <v>27587168</v>
      </c>
      <c r="N500" s="4">
        <v>28007365</v>
      </c>
      <c r="O500" s="4">
        <v>731046</v>
      </c>
      <c r="P500" s="4">
        <v>13153803</v>
      </c>
      <c r="Q500" s="4">
        <v>14853562</v>
      </c>
      <c r="R500" s="4">
        <v>8768294</v>
      </c>
      <c r="S500" s="4">
        <v>3528600</v>
      </c>
      <c r="T500" s="18">
        <f t="shared" si="39"/>
        <v>37.736569244616618</v>
      </c>
      <c r="U500" s="18">
        <f t="shared" si="40"/>
        <v>0.46965514249555429</v>
      </c>
      <c r="V500" s="18">
        <f t="shared" si="46"/>
        <v>2.4849214986113473</v>
      </c>
      <c r="W500" s="18">
        <f t="shared" si="42"/>
        <v>0.5903159121024304</v>
      </c>
      <c r="X500" s="46">
        <f t="shared" si="43"/>
        <v>0.31307100828657036</v>
      </c>
    </row>
    <row r="501" spans="1:24" s="3" customFormat="1" ht="11.25" customHeight="1" x14ac:dyDescent="0.2">
      <c r="A501" s="2">
        <v>38339</v>
      </c>
      <c r="B501" s="4" t="s">
        <v>19</v>
      </c>
      <c r="C501" s="4" t="s">
        <v>9</v>
      </c>
      <c r="D501" s="4">
        <v>900812558</v>
      </c>
      <c r="E501" s="4" t="s">
        <v>49</v>
      </c>
      <c r="F501" s="4" t="s">
        <v>1077</v>
      </c>
      <c r="G501" s="4" t="s">
        <v>74</v>
      </c>
      <c r="H501" s="4" t="s">
        <v>10</v>
      </c>
      <c r="I501" s="4" t="s">
        <v>1078</v>
      </c>
      <c r="J501" s="4" t="s">
        <v>26</v>
      </c>
      <c r="K501" s="4" t="s">
        <v>27</v>
      </c>
      <c r="L501" s="4" t="s">
        <v>12</v>
      </c>
      <c r="M501" s="4">
        <v>21502429</v>
      </c>
      <c r="N501" s="4">
        <v>38427999</v>
      </c>
      <c r="O501" s="4">
        <v>699098</v>
      </c>
      <c r="P501" s="4">
        <v>8112660</v>
      </c>
      <c r="Q501" s="4">
        <v>30315339</v>
      </c>
      <c r="R501" s="4">
        <v>12329668</v>
      </c>
      <c r="S501" s="4"/>
      <c r="T501" s="18">
        <f t="shared" si="39"/>
        <v>30.757388806719515</v>
      </c>
      <c r="U501" s="18">
        <f t="shared" si="40"/>
        <v>0.21111325624839325</v>
      </c>
      <c r="V501" s="18"/>
      <c r="W501" s="18">
        <f t="shared" si="42"/>
        <v>0.40671384212460893</v>
      </c>
      <c r="X501" s="46">
        <f t="shared" si="43"/>
        <v>0.32085115855238783</v>
      </c>
    </row>
    <row r="502" spans="1:24" s="3" customFormat="1" ht="11.25" customHeight="1" x14ac:dyDescent="0.2">
      <c r="A502" s="2">
        <v>31205</v>
      </c>
      <c r="B502" s="4" t="s">
        <v>19</v>
      </c>
      <c r="C502" s="4" t="s">
        <v>9</v>
      </c>
      <c r="D502" s="4">
        <v>900424218</v>
      </c>
      <c r="E502" s="4" t="s">
        <v>49</v>
      </c>
      <c r="F502" s="4" t="s">
        <v>967</v>
      </c>
      <c r="G502" s="4" t="s">
        <v>78</v>
      </c>
      <c r="H502" s="4" t="s">
        <v>10</v>
      </c>
      <c r="I502" s="4" t="s">
        <v>968</v>
      </c>
      <c r="J502" s="4" t="s">
        <v>11</v>
      </c>
      <c r="K502" s="4" t="s">
        <v>11</v>
      </c>
      <c r="L502" s="4" t="s">
        <v>12</v>
      </c>
      <c r="M502" s="4">
        <v>18332431</v>
      </c>
      <c r="N502" s="4">
        <v>18568359</v>
      </c>
      <c r="O502" s="4">
        <v>20892440</v>
      </c>
      <c r="P502" s="4">
        <v>7766321</v>
      </c>
      <c r="Q502" s="4">
        <v>10802038</v>
      </c>
      <c r="R502" s="4">
        <v>6102063</v>
      </c>
      <c r="S502" s="4"/>
      <c r="T502" s="18">
        <f t="shared" si="39"/>
        <v>0.87746720823417468</v>
      </c>
      <c r="U502" s="18">
        <f t="shared" si="40"/>
        <v>0.4182556466082975</v>
      </c>
      <c r="V502" s="18"/>
      <c r="W502" s="18">
        <f t="shared" si="42"/>
        <v>0.56489923475551562</v>
      </c>
      <c r="X502" s="46">
        <f t="shared" si="43"/>
        <v>0.32862694005431498</v>
      </c>
    </row>
    <row r="503" spans="1:24" s="3" customFormat="1" ht="11.25" customHeight="1" x14ac:dyDescent="0.2">
      <c r="A503" s="2">
        <v>9577</v>
      </c>
      <c r="B503" s="4" t="s">
        <v>19</v>
      </c>
      <c r="C503" s="4" t="s">
        <v>9</v>
      </c>
      <c r="D503" s="4">
        <v>830001241</v>
      </c>
      <c r="E503" s="4" t="s">
        <v>49</v>
      </c>
      <c r="F503" s="4" t="s">
        <v>496</v>
      </c>
      <c r="G503" s="4" t="s">
        <v>78</v>
      </c>
      <c r="H503" s="4" t="s">
        <v>75</v>
      </c>
      <c r="I503" s="4" t="s">
        <v>497</v>
      </c>
      <c r="J503" s="4" t="s">
        <v>23</v>
      </c>
      <c r="K503" s="4" t="s">
        <v>136</v>
      </c>
      <c r="L503" s="4" t="s">
        <v>12</v>
      </c>
      <c r="M503" s="4">
        <v>23351971</v>
      </c>
      <c r="N503" s="4">
        <v>30833735</v>
      </c>
      <c r="O503" s="4">
        <v>2057884</v>
      </c>
      <c r="P503" s="4">
        <v>6858625</v>
      </c>
      <c r="Q503" s="4">
        <v>23975110</v>
      </c>
      <c r="R503" s="4">
        <v>10245428</v>
      </c>
      <c r="S503" s="4">
        <v>468067</v>
      </c>
      <c r="T503" s="18">
        <f t="shared" si="39"/>
        <v>11.34756429419734</v>
      </c>
      <c r="U503" s="18">
        <f t="shared" si="40"/>
        <v>0.22243899417310292</v>
      </c>
      <c r="V503" s="18">
        <f>R503/S503</f>
        <v>21.888806517015727</v>
      </c>
      <c r="W503" s="18">
        <f t="shared" si="42"/>
        <v>0.42733601639366825</v>
      </c>
      <c r="X503" s="46">
        <f t="shared" si="43"/>
        <v>0.33227982273312007</v>
      </c>
    </row>
    <row r="504" spans="1:24" s="3" customFormat="1" ht="11.25" customHeight="1" x14ac:dyDescent="0.2">
      <c r="A504" s="2">
        <v>3407</v>
      </c>
      <c r="B504" s="4" t="s">
        <v>19</v>
      </c>
      <c r="C504" s="4" t="s">
        <v>9</v>
      </c>
      <c r="D504" s="4">
        <v>800185534</v>
      </c>
      <c r="E504" s="4" t="s">
        <v>49</v>
      </c>
      <c r="F504" s="4" t="s">
        <v>372</v>
      </c>
      <c r="G504" s="4" t="s">
        <v>74</v>
      </c>
      <c r="H504" s="4" t="s">
        <v>10</v>
      </c>
      <c r="I504" s="4" t="s">
        <v>373</v>
      </c>
      <c r="J504" s="4" t="s">
        <v>11</v>
      </c>
      <c r="K504" s="4" t="s">
        <v>11</v>
      </c>
      <c r="L504" s="4" t="s">
        <v>12</v>
      </c>
      <c r="M504" s="4">
        <v>5388510</v>
      </c>
      <c r="N504" s="4">
        <v>5874447</v>
      </c>
      <c r="O504" s="4">
        <v>1666612</v>
      </c>
      <c r="P504" s="4">
        <v>2273677</v>
      </c>
      <c r="Q504" s="4">
        <v>3600770</v>
      </c>
      <c r="R504" s="4">
        <v>2022878</v>
      </c>
      <c r="S504" s="4"/>
      <c r="T504" s="18">
        <f t="shared" si="39"/>
        <v>3.233212049355219</v>
      </c>
      <c r="U504" s="18">
        <f t="shared" si="40"/>
        <v>0.38704528273044253</v>
      </c>
      <c r="V504" s="18"/>
      <c r="W504" s="18">
        <f t="shared" si="42"/>
        <v>0.56179039483221649</v>
      </c>
      <c r="X504" s="46">
        <f t="shared" si="43"/>
        <v>0.34435207262913431</v>
      </c>
    </row>
    <row r="505" spans="1:24" s="3" customFormat="1" ht="11.25" customHeight="1" x14ac:dyDescent="0.2">
      <c r="A505" s="2">
        <v>37263</v>
      </c>
      <c r="B505" s="4" t="s">
        <v>19</v>
      </c>
      <c r="C505" s="4" t="s">
        <v>9</v>
      </c>
      <c r="D505" s="4">
        <v>900714574</v>
      </c>
      <c r="E505" s="4" t="s">
        <v>49</v>
      </c>
      <c r="F505" s="4" t="s">
        <v>1064</v>
      </c>
      <c r="G505" s="4" t="s">
        <v>78</v>
      </c>
      <c r="H505" s="4" t="s">
        <v>10</v>
      </c>
      <c r="I505" s="4" t="s">
        <v>1065</v>
      </c>
      <c r="J505" s="4" t="s">
        <v>11</v>
      </c>
      <c r="K505" s="4" t="s">
        <v>11</v>
      </c>
      <c r="L505" s="4" t="s">
        <v>12</v>
      </c>
      <c r="M505" s="4">
        <v>3290426</v>
      </c>
      <c r="N505" s="4">
        <v>3290426</v>
      </c>
      <c r="O505" s="4">
        <v>2057884</v>
      </c>
      <c r="P505" s="4">
        <v>1049729</v>
      </c>
      <c r="Q505" s="4">
        <v>2240697</v>
      </c>
      <c r="R505" s="4">
        <v>1166642</v>
      </c>
      <c r="S505" s="4">
        <v>66314</v>
      </c>
      <c r="T505" s="18">
        <f t="shared" si="39"/>
        <v>1.5989365775719138</v>
      </c>
      <c r="U505" s="18">
        <f t="shared" si="40"/>
        <v>0.31902525691202294</v>
      </c>
      <c r="V505" s="18">
        <f t="shared" ref="V505:V517" si="47">R505/S505</f>
        <v>17.592695358446182</v>
      </c>
      <c r="W505" s="18">
        <f t="shared" si="42"/>
        <v>0.52066031239386668</v>
      </c>
      <c r="X505" s="46">
        <f t="shared" si="43"/>
        <v>0.35455652246851926</v>
      </c>
    </row>
    <row r="506" spans="1:24" s="3" customFormat="1" ht="11.25" customHeight="1" x14ac:dyDescent="0.2">
      <c r="A506" s="2">
        <v>471</v>
      </c>
      <c r="B506" s="4" t="s">
        <v>24</v>
      </c>
      <c r="C506" s="4" t="s">
        <v>9</v>
      </c>
      <c r="D506" s="4">
        <v>811041784</v>
      </c>
      <c r="E506" s="4" t="s">
        <v>49</v>
      </c>
      <c r="F506" s="4" t="s">
        <v>288</v>
      </c>
      <c r="G506" s="4" t="s">
        <v>74</v>
      </c>
      <c r="H506" s="4" t="s">
        <v>10</v>
      </c>
      <c r="I506" s="4" t="s">
        <v>289</v>
      </c>
      <c r="J506" s="4" t="s">
        <v>13</v>
      </c>
      <c r="K506" s="4" t="s">
        <v>22</v>
      </c>
      <c r="L506" s="4" t="s">
        <v>12</v>
      </c>
      <c r="M506" s="4">
        <v>68469191</v>
      </c>
      <c r="N506" s="4">
        <v>75909595</v>
      </c>
      <c r="O506" s="4">
        <v>29185257</v>
      </c>
      <c r="P506" s="4">
        <v>29401676</v>
      </c>
      <c r="Q506" s="4">
        <v>46507919</v>
      </c>
      <c r="R506" s="4">
        <v>27129975</v>
      </c>
      <c r="S506" s="4">
        <v>15079831</v>
      </c>
      <c r="T506" s="18">
        <f t="shared" si="39"/>
        <v>2.3460198071923779</v>
      </c>
      <c r="U506" s="18">
        <f t="shared" si="40"/>
        <v>0.38732489614784532</v>
      </c>
      <c r="V506" s="18">
        <f t="shared" si="47"/>
        <v>1.7990901224290909</v>
      </c>
      <c r="W506" s="18">
        <f t="shared" si="42"/>
        <v>0.58334097898467574</v>
      </c>
      <c r="X506" s="46">
        <f t="shared" si="43"/>
        <v>0.35739849488065378</v>
      </c>
    </row>
    <row r="507" spans="1:24" s="3" customFormat="1" ht="11.25" customHeight="1" x14ac:dyDescent="0.2">
      <c r="A507" s="2">
        <v>253</v>
      </c>
      <c r="B507" s="4" t="s">
        <v>28</v>
      </c>
      <c r="C507" s="4" t="s">
        <v>9</v>
      </c>
      <c r="D507" s="4">
        <v>800121151</v>
      </c>
      <c r="E507" s="4" t="s">
        <v>49</v>
      </c>
      <c r="F507" s="4" t="s">
        <v>1110</v>
      </c>
      <c r="G507" s="4" t="s">
        <v>74</v>
      </c>
      <c r="H507" s="4" t="s">
        <v>75</v>
      </c>
      <c r="I507" s="4" t="s">
        <v>1111</v>
      </c>
      <c r="J507" s="4" t="s">
        <v>23</v>
      </c>
      <c r="K507" s="4" t="s">
        <v>136</v>
      </c>
      <c r="L507" s="4" t="s">
        <v>12</v>
      </c>
      <c r="M507" s="4">
        <v>40292039</v>
      </c>
      <c r="N507" s="4">
        <v>45135010</v>
      </c>
      <c r="O507" s="4">
        <v>18662257</v>
      </c>
      <c r="P507" s="4">
        <v>19632064</v>
      </c>
      <c r="Q507" s="4">
        <v>25502946</v>
      </c>
      <c r="R507" s="4">
        <v>17602827</v>
      </c>
      <c r="S507" s="4">
        <v>4787739</v>
      </c>
      <c r="T507" s="18">
        <f t="shared" si="39"/>
        <v>2.1590121173446493</v>
      </c>
      <c r="U507" s="18">
        <f t="shared" si="40"/>
        <v>0.43496310292165663</v>
      </c>
      <c r="V507" s="18">
        <f t="shared" si="47"/>
        <v>3.6766471605908344</v>
      </c>
      <c r="W507" s="18">
        <f t="shared" si="42"/>
        <v>0.69022719963411283</v>
      </c>
      <c r="X507" s="46">
        <f t="shared" si="43"/>
        <v>0.39000383516033343</v>
      </c>
    </row>
    <row r="508" spans="1:24" s="3" customFormat="1" ht="11.25" customHeight="1" x14ac:dyDescent="0.2">
      <c r="A508" s="2">
        <v>14757</v>
      </c>
      <c r="B508" s="4" t="s">
        <v>19</v>
      </c>
      <c r="C508" s="4" t="s">
        <v>9</v>
      </c>
      <c r="D508" s="4">
        <v>860008424</v>
      </c>
      <c r="E508" s="4" t="s">
        <v>49</v>
      </c>
      <c r="F508" s="4" t="s">
        <v>652</v>
      </c>
      <c r="G508" s="4" t="s">
        <v>74</v>
      </c>
      <c r="H508" s="4" t="s">
        <v>10</v>
      </c>
      <c r="I508" s="4" t="s">
        <v>653</v>
      </c>
      <c r="J508" s="4" t="s">
        <v>11</v>
      </c>
      <c r="K508" s="4" t="s">
        <v>11</v>
      </c>
      <c r="L508" s="4" t="s">
        <v>12</v>
      </c>
      <c r="M508" s="4">
        <v>13716731</v>
      </c>
      <c r="N508" s="4">
        <v>16305659</v>
      </c>
      <c r="O508" s="4">
        <v>699098</v>
      </c>
      <c r="P508" s="4">
        <v>3295805</v>
      </c>
      <c r="Q508" s="4">
        <v>13009854</v>
      </c>
      <c r="R508" s="4">
        <v>6481939</v>
      </c>
      <c r="S508" s="4">
        <v>497856</v>
      </c>
      <c r="T508" s="18">
        <f t="shared" si="39"/>
        <v>19.620612560756861</v>
      </c>
      <c r="U508" s="18">
        <f t="shared" si="40"/>
        <v>0.20212645192690465</v>
      </c>
      <c r="V508" s="18">
        <f t="shared" si="47"/>
        <v>13.019706501478339</v>
      </c>
      <c r="W508" s="18">
        <f t="shared" si="42"/>
        <v>0.49823303166968669</v>
      </c>
      <c r="X508" s="46">
        <f t="shared" si="43"/>
        <v>0.39752695674550781</v>
      </c>
    </row>
    <row r="509" spans="1:24" s="3" customFormat="1" ht="11.25" customHeight="1" x14ac:dyDescent="0.2">
      <c r="A509" s="2">
        <v>2391</v>
      </c>
      <c r="B509" s="4" t="s">
        <v>19</v>
      </c>
      <c r="C509" s="4" t="s">
        <v>9</v>
      </c>
      <c r="D509" s="4">
        <v>800136972</v>
      </c>
      <c r="E509" s="4" t="s">
        <v>49</v>
      </c>
      <c r="F509" s="4" t="s">
        <v>354</v>
      </c>
      <c r="G509" s="4" t="s">
        <v>74</v>
      </c>
      <c r="H509" s="4" t="s">
        <v>14</v>
      </c>
      <c r="I509" s="4" t="s">
        <v>355</v>
      </c>
      <c r="J509" s="4" t="s">
        <v>11</v>
      </c>
      <c r="K509" s="4" t="s">
        <v>11</v>
      </c>
      <c r="L509" s="4" t="s">
        <v>12</v>
      </c>
      <c r="M509" s="4">
        <v>9056802</v>
      </c>
      <c r="N509" s="4">
        <v>11262507</v>
      </c>
      <c r="O509" s="4">
        <v>1685843</v>
      </c>
      <c r="P509" s="4">
        <v>3836585</v>
      </c>
      <c r="Q509" s="4">
        <v>7425922</v>
      </c>
      <c r="R509" s="4">
        <v>4593426</v>
      </c>
      <c r="S509" s="4">
        <v>1655942</v>
      </c>
      <c r="T509" s="18">
        <f t="shared" si="39"/>
        <v>5.3722689479388057</v>
      </c>
      <c r="U509" s="18">
        <f t="shared" si="40"/>
        <v>0.34065106463418848</v>
      </c>
      <c r="V509" s="18">
        <f t="shared" si="47"/>
        <v>2.7739051246963964</v>
      </c>
      <c r="W509" s="18">
        <f t="shared" si="42"/>
        <v>0.61856642178573917</v>
      </c>
      <c r="X509" s="46">
        <f t="shared" si="43"/>
        <v>0.40785111165746668</v>
      </c>
    </row>
    <row r="510" spans="1:24" s="3" customFormat="1" ht="11.25" customHeight="1" x14ac:dyDescent="0.2">
      <c r="A510" s="2">
        <v>28935</v>
      </c>
      <c r="B510" s="4" t="s">
        <v>19</v>
      </c>
      <c r="C510" s="4" t="s">
        <v>9</v>
      </c>
      <c r="D510" s="4">
        <v>900353389</v>
      </c>
      <c r="E510" s="4" t="s">
        <v>49</v>
      </c>
      <c r="F510" s="4" t="s">
        <v>925</v>
      </c>
      <c r="G510" s="4" t="s">
        <v>74</v>
      </c>
      <c r="H510" s="4" t="s">
        <v>105</v>
      </c>
      <c r="I510" s="4" t="s">
        <v>926</v>
      </c>
      <c r="J510" s="4" t="s">
        <v>11</v>
      </c>
      <c r="K510" s="4" t="s">
        <v>11</v>
      </c>
      <c r="L510" s="4" t="s">
        <v>12</v>
      </c>
      <c r="M510" s="4">
        <v>16796340</v>
      </c>
      <c r="N510" s="4">
        <v>17769807</v>
      </c>
      <c r="O510" s="4">
        <v>699098</v>
      </c>
      <c r="P510" s="4">
        <v>12948673</v>
      </c>
      <c r="Q510" s="4">
        <v>4821134</v>
      </c>
      <c r="R510" s="4">
        <v>7266472</v>
      </c>
      <c r="S510" s="4">
        <v>59277</v>
      </c>
      <c r="T510" s="18">
        <f t="shared" si="39"/>
        <v>24.025730298184232</v>
      </c>
      <c r="U510" s="18">
        <f t="shared" si="40"/>
        <v>0.72868956877246893</v>
      </c>
      <c r="V510" s="18">
        <f t="shared" si="47"/>
        <v>122.58501611080183</v>
      </c>
      <c r="W510" s="18">
        <f t="shared" si="42"/>
        <v>1.5072122036018911</v>
      </c>
      <c r="X510" s="46">
        <f t="shared" si="43"/>
        <v>0.40892239291062643</v>
      </c>
    </row>
    <row r="511" spans="1:24" s="3" customFormat="1" ht="11.25" customHeight="1" x14ac:dyDescent="0.2">
      <c r="A511" s="2">
        <v>32551</v>
      </c>
      <c r="B511" s="4" t="s">
        <v>19</v>
      </c>
      <c r="C511" s="4" t="s">
        <v>9</v>
      </c>
      <c r="D511" s="4">
        <v>900471382</v>
      </c>
      <c r="E511" s="4" t="s">
        <v>49</v>
      </c>
      <c r="F511" s="4" t="s">
        <v>992</v>
      </c>
      <c r="G511" s="4" t="s">
        <v>74</v>
      </c>
      <c r="H511" s="4" t="s">
        <v>10</v>
      </c>
      <c r="I511" s="4" t="s">
        <v>993</v>
      </c>
      <c r="J511" s="4" t="s">
        <v>178</v>
      </c>
      <c r="K511" s="4" t="s">
        <v>179</v>
      </c>
      <c r="L511" s="4" t="s">
        <v>12</v>
      </c>
      <c r="M511" s="4">
        <v>6320330</v>
      </c>
      <c r="N511" s="4">
        <v>6911329</v>
      </c>
      <c r="O511" s="4">
        <v>774590</v>
      </c>
      <c r="P511" s="4">
        <v>1302228</v>
      </c>
      <c r="Q511" s="4">
        <v>5609101</v>
      </c>
      <c r="R511" s="4">
        <v>2983701</v>
      </c>
      <c r="S511" s="4">
        <v>202027</v>
      </c>
      <c r="T511" s="18">
        <f t="shared" si="39"/>
        <v>8.1595811977949619</v>
      </c>
      <c r="U511" s="18">
        <f t="shared" si="40"/>
        <v>0.18841933295318455</v>
      </c>
      <c r="V511" s="18">
        <f t="shared" si="47"/>
        <v>14.768822979106753</v>
      </c>
      <c r="W511" s="18">
        <f t="shared" si="42"/>
        <v>0.53193925372354678</v>
      </c>
      <c r="X511" s="46">
        <f t="shared" si="43"/>
        <v>0.43171161436534133</v>
      </c>
    </row>
    <row r="512" spans="1:24" s="3" customFormat="1" ht="11.25" customHeight="1" x14ac:dyDescent="0.2">
      <c r="A512" s="2">
        <v>919</v>
      </c>
      <c r="B512" s="4" t="s">
        <v>21</v>
      </c>
      <c r="C512" s="4" t="s">
        <v>9</v>
      </c>
      <c r="D512" s="4">
        <v>811001646</v>
      </c>
      <c r="E512" s="4" t="s">
        <v>49</v>
      </c>
      <c r="F512" s="4" t="s">
        <v>98</v>
      </c>
      <c r="G512" s="4" t="s">
        <v>74</v>
      </c>
      <c r="H512" s="4" t="s">
        <v>14</v>
      </c>
      <c r="I512" s="4" t="s">
        <v>99</v>
      </c>
      <c r="J512" s="4" t="s">
        <v>13</v>
      </c>
      <c r="K512" s="4" t="s">
        <v>100</v>
      </c>
      <c r="L512" s="4" t="s">
        <v>12</v>
      </c>
      <c r="M512" s="4">
        <v>11899481</v>
      </c>
      <c r="N512" s="4">
        <v>13434180</v>
      </c>
      <c r="O512" s="4">
        <v>2242987</v>
      </c>
      <c r="P512" s="4">
        <v>2974660</v>
      </c>
      <c r="Q512" s="4">
        <v>10459520</v>
      </c>
      <c r="R512" s="4">
        <v>5889619</v>
      </c>
      <c r="S512" s="4">
        <v>2582603</v>
      </c>
      <c r="T512" s="18">
        <f t="shared" si="39"/>
        <v>5.3051939222117648</v>
      </c>
      <c r="U512" s="18">
        <f t="shared" si="40"/>
        <v>0.22142475387407345</v>
      </c>
      <c r="V512" s="18">
        <f t="shared" si="47"/>
        <v>2.2804972347666288</v>
      </c>
      <c r="W512" s="18">
        <f t="shared" si="42"/>
        <v>0.56308692941932326</v>
      </c>
      <c r="X512" s="46">
        <f t="shared" si="43"/>
        <v>0.43840554466294185</v>
      </c>
    </row>
    <row r="513" spans="1:24" s="3" customFormat="1" ht="11.25" customHeight="1" x14ac:dyDescent="0.2">
      <c r="A513" s="2">
        <v>15199</v>
      </c>
      <c r="B513" s="4" t="s">
        <v>19</v>
      </c>
      <c r="C513" s="4" t="s">
        <v>9</v>
      </c>
      <c r="D513" s="4">
        <v>860035715</v>
      </c>
      <c r="E513" s="4" t="s">
        <v>49</v>
      </c>
      <c r="F513" s="4" t="s">
        <v>656</v>
      </c>
      <c r="G513" s="4" t="s">
        <v>78</v>
      </c>
      <c r="H513" s="4" t="s">
        <v>14</v>
      </c>
      <c r="I513" s="4" t="s">
        <v>657</v>
      </c>
      <c r="J513" s="4" t="s">
        <v>11</v>
      </c>
      <c r="K513" s="4" t="s">
        <v>11</v>
      </c>
      <c r="L513" s="4" t="s">
        <v>12</v>
      </c>
      <c r="M513" s="4">
        <v>11597909</v>
      </c>
      <c r="N513" s="4">
        <v>11654488</v>
      </c>
      <c r="O513" s="4">
        <v>516186</v>
      </c>
      <c r="P513" s="4">
        <v>2382195</v>
      </c>
      <c r="Q513" s="4">
        <v>9272293</v>
      </c>
      <c r="R513" s="4">
        <v>5294018</v>
      </c>
      <c r="S513" s="4">
        <v>71362</v>
      </c>
      <c r="T513" s="18">
        <f t="shared" si="39"/>
        <v>22.468468730263897</v>
      </c>
      <c r="U513" s="18">
        <f t="shared" si="40"/>
        <v>0.2044015146782939</v>
      </c>
      <c r="V513" s="18">
        <f t="shared" si="47"/>
        <v>74.185392786076619</v>
      </c>
      <c r="W513" s="18">
        <f t="shared" si="42"/>
        <v>0.57095024930726412</v>
      </c>
      <c r="X513" s="46">
        <f t="shared" si="43"/>
        <v>0.45424715354290984</v>
      </c>
    </row>
    <row r="514" spans="1:24" s="3" customFormat="1" ht="11.25" customHeight="1" x14ac:dyDescent="0.2">
      <c r="A514" s="2">
        <v>22185</v>
      </c>
      <c r="B514" s="4" t="s">
        <v>19</v>
      </c>
      <c r="C514" s="4" t="s">
        <v>9</v>
      </c>
      <c r="D514" s="4">
        <v>900080090</v>
      </c>
      <c r="E514" s="4" t="s">
        <v>49</v>
      </c>
      <c r="F514" s="4" t="s">
        <v>779</v>
      </c>
      <c r="G514" s="4" t="s">
        <v>74</v>
      </c>
      <c r="H514" s="4" t="s">
        <v>14</v>
      </c>
      <c r="I514" s="4" t="s">
        <v>780</v>
      </c>
      <c r="J514" s="4" t="s">
        <v>11</v>
      </c>
      <c r="K514" s="4" t="s">
        <v>11</v>
      </c>
      <c r="L514" s="4" t="s">
        <v>12</v>
      </c>
      <c r="M514" s="4">
        <v>4321873</v>
      </c>
      <c r="N514" s="4">
        <v>4518053</v>
      </c>
      <c r="O514" s="4">
        <v>1198575</v>
      </c>
      <c r="P514" s="4">
        <v>2247471</v>
      </c>
      <c r="Q514" s="4">
        <v>2270582</v>
      </c>
      <c r="R514" s="4">
        <v>2098511</v>
      </c>
      <c r="S514" s="4">
        <v>104596</v>
      </c>
      <c r="T514" s="18">
        <f t="shared" si="39"/>
        <v>3.6058427716246375</v>
      </c>
      <c r="U514" s="18">
        <f t="shared" si="40"/>
        <v>0.49744237174729911</v>
      </c>
      <c r="V514" s="18">
        <f t="shared" si="47"/>
        <v>20.063013881984016</v>
      </c>
      <c r="W514" s="18">
        <f t="shared" si="42"/>
        <v>0.92421722712502785</v>
      </c>
      <c r="X514" s="46">
        <f t="shared" si="43"/>
        <v>0.4644724176542418</v>
      </c>
    </row>
    <row r="515" spans="1:24" s="3" customFormat="1" ht="11.25" customHeight="1" x14ac:dyDescent="0.2">
      <c r="A515" s="2">
        <v>15071</v>
      </c>
      <c r="B515" s="4" t="s">
        <v>19</v>
      </c>
      <c r="C515" s="4" t="s">
        <v>9</v>
      </c>
      <c r="D515" s="4">
        <v>860031068</v>
      </c>
      <c r="E515" s="4" t="s">
        <v>49</v>
      </c>
      <c r="F515" s="4" t="s">
        <v>654</v>
      </c>
      <c r="G515" s="4" t="s">
        <v>74</v>
      </c>
      <c r="H515" s="4" t="s">
        <v>75</v>
      </c>
      <c r="I515" s="4" t="s">
        <v>655</v>
      </c>
      <c r="J515" s="4" t="s">
        <v>11</v>
      </c>
      <c r="K515" s="4" t="s">
        <v>11</v>
      </c>
      <c r="L515" s="4" t="s">
        <v>12</v>
      </c>
      <c r="M515" s="4">
        <v>60641232</v>
      </c>
      <c r="N515" s="4">
        <v>70637613</v>
      </c>
      <c r="O515" s="4">
        <v>3466556</v>
      </c>
      <c r="P515" s="4">
        <v>21680266</v>
      </c>
      <c r="Q515" s="4">
        <v>48957347</v>
      </c>
      <c r="R515" s="4">
        <v>33935028</v>
      </c>
      <c r="S515" s="4">
        <v>1251655</v>
      </c>
      <c r="T515" s="18">
        <f t="shared" si="39"/>
        <v>17.493221514379112</v>
      </c>
      <c r="U515" s="18">
        <f t="shared" si="40"/>
        <v>0.30692240407387494</v>
      </c>
      <c r="V515" s="18">
        <f t="shared" si="47"/>
        <v>27.11212594524849</v>
      </c>
      <c r="W515" s="18">
        <f t="shared" si="42"/>
        <v>0.69315496201213678</v>
      </c>
      <c r="X515" s="46">
        <f t="shared" si="43"/>
        <v>0.48041017467563635</v>
      </c>
    </row>
    <row r="516" spans="1:24" s="3" customFormat="1" ht="11.25" customHeight="1" x14ac:dyDescent="0.2">
      <c r="A516" s="2"/>
      <c r="B516" s="4"/>
      <c r="C516" s="4"/>
      <c r="D516" s="33"/>
      <c r="E516" s="33"/>
      <c r="F516" s="33" t="s">
        <v>1136</v>
      </c>
      <c r="G516" s="32" t="s">
        <v>1133</v>
      </c>
      <c r="H516" s="4"/>
      <c r="I516" s="4"/>
      <c r="J516" s="4"/>
      <c r="K516" s="4"/>
      <c r="L516" s="4"/>
      <c r="M516" s="4">
        <v>737761496</v>
      </c>
      <c r="N516" s="4">
        <v>804145134</v>
      </c>
      <c r="O516" s="4">
        <v>199293692</v>
      </c>
      <c r="P516" s="4">
        <v>199293692</v>
      </c>
      <c r="Q516" s="4">
        <v>604851442</v>
      </c>
      <c r="R516" s="4">
        <v>446839583</v>
      </c>
      <c r="S516" s="4">
        <v>7405003</v>
      </c>
      <c r="T516" s="18">
        <f t="shared" si="39"/>
        <v>3.7018808201917399</v>
      </c>
      <c r="U516" s="18">
        <f t="shared" si="40"/>
        <v>0.24783298881467833</v>
      </c>
      <c r="V516" s="18">
        <f t="shared" si="47"/>
        <v>60.342930718596605</v>
      </c>
      <c r="W516" s="18">
        <f t="shared" si="42"/>
        <v>0.73875922577365705</v>
      </c>
      <c r="X516" s="46">
        <f t="shared" si="43"/>
        <v>0.5556703188357538</v>
      </c>
    </row>
    <row r="517" spans="1:24" s="3" customFormat="1" ht="11.25" customHeight="1" x14ac:dyDescent="0.2">
      <c r="A517" s="2">
        <v>1631</v>
      </c>
      <c r="B517" s="4" t="s">
        <v>21</v>
      </c>
      <c r="C517" s="4" t="s">
        <v>9</v>
      </c>
      <c r="D517" s="4">
        <v>830093986</v>
      </c>
      <c r="E517" s="4" t="s">
        <v>49</v>
      </c>
      <c r="F517" s="4" t="s">
        <v>130</v>
      </c>
      <c r="G517" s="4" t="s">
        <v>74</v>
      </c>
      <c r="H517" s="4" t="s">
        <v>75</v>
      </c>
      <c r="I517" s="4" t="s">
        <v>131</v>
      </c>
      <c r="J517" s="4" t="s">
        <v>11</v>
      </c>
      <c r="K517" s="4" t="s">
        <v>11</v>
      </c>
      <c r="L517" s="4" t="s">
        <v>12</v>
      </c>
      <c r="M517" s="4">
        <v>27991460</v>
      </c>
      <c r="N517" s="4">
        <v>31594974</v>
      </c>
      <c r="O517" s="4">
        <v>14601221</v>
      </c>
      <c r="P517" s="4">
        <v>15197289</v>
      </c>
      <c r="Q517" s="4">
        <v>16397685</v>
      </c>
      <c r="R517" s="4">
        <v>24031679</v>
      </c>
      <c r="S517" s="4">
        <v>526272</v>
      </c>
      <c r="T517" s="18">
        <f t="shared" si="39"/>
        <v>1.9170629634329897</v>
      </c>
      <c r="U517" s="18">
        <f t="shared" si="40"/>
        <v>0.48100337097919432</v>
      </c>
      <c r="V517" s="18">
        <f t="shared" si="47"/>
        <v>45.663989343913414</v>
      </c>
      <c r="W517" s="18">
        <f t="shared" si="42"/>
        <v>1.4655531558265695</v>
      </c>
      <c r="X517" s="46">
        <f t="shared" si="43"/>
        <v>0.76061714752479304</v>
      </c>
    </row>
    <row r="518" spans="1:24" s="3" customFormat="1" ht="11.25" customHeight="1" x14ac:dyDescent="0.2">
      <c r="A518" s="2">
        <v>16233</v>
      </c>
      <c r="B518" s="4" t="s">
        <v>19</v>
      </c>
      <c r="C518" s="4" t="s">
        <v>9</v>
      </c>
      <c r="D518" s="4">
        <v>860351760</v>
      </c>
      <c r="E518" s="4" t="s">
        <v>49</v>
      </c>
      <c r="F518" s="4" t="s">
        <v>674</v>
      </c>
      <c r="G518" s="4" t="s">
        <v>74</v>
      </c>
      <c r="H518" s="4" t="s">
        <v>10</v>
      </c>
      <c r="I518" s="4" t="s">
        <v>675</v>
      </c>
      <c r="J518" s="4" t="s">
        <v>11</v>
      </c>
      <c r="K518" s="4" t="s">
        <v>11</v>
      </c>
      <c r="L518" s="4" t="s">
        <v>12</v>
      </c>
      <c r="M518" s="4">
        <v>188100</v>
      </c>
      <c r="N518" s="4">
        <v>188100</v>
      </c>
      <c r="O518" s="4">
        <v>4336768</v>
      </c>
      <c r="P518" s="4">
        <v>80283</v>
      </c>
      <c r="Q518" s="4">
        <v>107817</v>
      </c>
      <c r="R518" s="4">
        <v>146686</v>
      </c>
      <c r="S518" s="4"/>
      <c r="T518" s="18">
        <f t="shared" si="39"/>
        <v>4.337331395177238E-2</v>
      </c>
      <c r="U518" s="18">
        <f t="shared" si="40"/>
        <v>0.42681020733652314</v>
      </c>
      <c r="V518" s="18"/>
      <c r="W518" s="18">
        <f t="shared" si="42"/>
        <v>1.3605090106383966</v>
      </c>
      <c r="X518" s="46">
        <f t="shared" si="43"/>
        <v>0.77982987772461454</v>
      </c>
    </row>
    <row r="519" spans="1:24" s="3" customFormat="1" ht="11.25" customHeight="1" x14ac:dyDescent="0.2">
      <c r="A519" s="2"/>
      <c r="B519" s="4"/>
      <c r="C519" s="4"/>
      <c r="D519" s="33"/>
      <c r="E519" s="33"/>
      <c r="F519" s="33" t="s">
        <v>1131</v>
      </c>
      <c r="G519" s="32" t="s">
        <v>1133</v>
      </c>
      <c r="H519" s="4"/>
      <c r="I519" s="4"/>
      <c r="J519" s="4"/>
      <c r="K519" s="4"/>
      <c r="L519" s="4"/>
      <c r="M519" s="4">
        <v>1592658104</v>
      </c>
      <c r="N519" s="4">
        <v>2137614271</v>
      </c>
      <c r="O519" s="4">
        <v>466203606</v>
      </c>
      <c r="P519" s="4">
        <v>634766121</v>
      </c>
      <c r="Q519" s="4">
        <v>1502848150</v>
      </c>
      <c r="R519" s="4">
        <v>1849837284</v>
      </c>
      <c r="S519" s="4">
        <v>24525692</v>
      </c>
      <c r="T519" s="18">
        <f t="shared" si="39"/>
        <v>3.4162286252243188</v>
      </c>
      <c r="U519" s="18">
        <f t="shared" si="40"/>
        <v>0.29695073129496335</v>
      </c>
      <c r="V519" s="18">
        <f>R519/S519</f>
        <v>75.424468512448087</v>
      </c>
      <c r="W519" s="18">
        <f t="shared" si="42"/>
        <v>1.2308876874885863</v>
      </c>
      <c r="X519" s="46">
        <f t="shared" si="43"/>
        <v>0.86537468854688426</v>
      </c>
    </row>
    <row r="521" spans="1:24" x14ac:dyDescent="0.2">
      <c r="F521" s="13"/>
      <c r="G521" s="26" t="s">
        <v>67</v>
      </c>
      <c r="H521" s="24" t="s">
        <v>68</v>
      </c>
      <c r="L521" s="37"/>
      <c r="M521" s="35"/>
      <c r="N521" s="35"/>
      <c r="O521" s="35"/>
      <c r="P521" s="35"/>
      <c r="Q521" s="35"/>
      <c r="R521" s="35"/>
      <c r="S521" s="35"/>
      <c r="T521" s="38"/>
      <c r="U521" s="35"/>
      <c r="W521" s="13" t="s">
        <v>48</v>
      </c>
      <c r="X521" s="17">
        <f>COUNT(A12:A519)+3</f>
        <v>507</v>
      </c>
    </row>
    <row r="522" spans="1:24" x14ac:dyDescent="0.2">
      <c r="F522" s="13" t="s">
        <v>64</v>
      </c>
      <c r="G522" s="21">
        <f>COUNTIF(B12:B519,"Pymes-Individuales")+COUNTIF(B12:B519,"Pymes-Separados")</f>
        <v>398</v>
      </c>
      <c r="H522" s="22">
        <f>G522/$G$524</f>
        <v>0.78968253968253965</v>
      </c>
      <c r="L522" s="35"/>
      <c r="M522" s="35"/>
      <c r="N522" s="35"/>
      <c r="O522" s="35"/>
      <c r="P522" s="35"/>
      <c r="Q522" s="35"/>
      <c r="R522" s="35"/>
      <c r="S522" s="35"/>
      <c r="T522" s="35"/>
      <c r="U522" s="35"/>
      <c r="W522" s="30" t="s">
        <v>69</v>
      </c>
      <c r="X522" s="41">
        <v>0.2</v>
      </c>
    </row>
    <row r="523" spans="1:24" x14ac:dyDescent="0.2">
      <c r="F523" s="13" t="s">
        <v>65</v>
      </c>
      <c r="G523" s="21">
        <f>COUNTIF(B12:B519,"Plenas-Individuales")+COUNTIF(B12:B519,"Plenas-Separados")</f>
        <v>106</v>
      </c>
      <c r="H523" s="22">
        <f>G523/$G$524</f>
        <v>0.21031746031746032</v>
      </c>
      <c r="L523" s="35"/>
      <c r="M523" s="35"/>
      <c r="N523" s="35"/>
      <c r="O523" s="35"/>
      <c r="P523" s="35"/>
      <c r="Q523" s="35"/>
      <c r="R523" s="35"/>
      <c r="S523" s="35"/>
      <c r="T523" s="36"/>
      <c r="U523" s="35"/>
      <c r="W523" s="13" t="s">
        <v>70</v>
      </c>
      <c r="X523" s="13">
        <f>X521*X522</f>
        <v>101.4</v>
      </c>
    </row>
    <row r="524" spans="1:24" x14ac:dyDescent="0.2">
      <c r="F524" s="23" t="s">
        <v>66</v>
      </c>
      <c r="G524" s="24">
        <f>SUM(G522:G523)</f>
        <v>504</v>
      </c>
      <c r="H524" s="25">
        <f>SUM(H522:H523)</f>
        <v>1</v>
      </c>
      <c r="L524" s="35"/>
      <c r="M524" s="35"/>
      <c r="N524" s="35"/>
      <c r="O524" s="35"/>
      <c r="P524" s="35"/>
      <c r="Q524" s="35"/>
      <c r="R524" s="35"/>
      <c r="S524" s="35"/>
      <c r="T524" s="36"/>
      <c r="U524" s="35"/>
      <c r="W524" s="4" t="s">
        <v>71</v>
      </c>
      <c r="X524" s="29">
        <f>AVERAGE(X113:X418)</f>
        <v>8.8015581229899484E-2</v>
      </c>
    </row>
    <row r="525" spans="1:24" x14ac:dyDescent="0.2">
      <c r="L525" s="35"/>
      <c r="M525" s="35"/>
      <c r="N525" s="35"/>
      <c r="O525" s="35"/>
      <c r="P525" s="35"/>
      <c r="Q525" s="35"/>
      <c r="R525" s="35"/>
      <c r="S525" s="35"/>
      <c r="T525" s="36"/>
      <c r="U525" s="35"/>
      <c r="W525" s="13" t="s">
        <v>72</v>
      </c>
      <c r="X525" s="18">
        <f>STDEVA(X113:X418)</f>
        <v>4.2302501413823156E-2</v>
      </c>
    </row>
    <row r="526" spans="1:24" x14ac:dyDescent="0.2">
      <c r="L526" s="35"/>
      <c r="M526" s="35"/>
      <c r="N526" s="35"/>
      <c r="O526" s="35"/>
      <c r="P526" s="35"/>
      <c r="Q526" s="35"/>
      <c r="R526" s="35"/>
      <c r="S526" s="35"/>
      <c r="T526" s="35"/>
      <c r="U526" s="35"/>
      <c r="W526" s="34" t="s">
        <v>1134</v>
      </c>
      <c r="X526" s="17">
        <f>+X524-X525</f>
        <v>4.5713079816076328E-2</v>
      </c>
    </row>
    <row r="527" spans="1:24" x14ac:dyDescent="0.2">
      <c r="L527" s="35"/>
      <c r="M527" s="35"/>
      <c r="N527" s="35"/>
      <c r="O527" s="35"/>
      <c r="P527" s="35"/>
      <c r="Q527" s="35"/>
      <c r="R527" s="35"/>
      <c r="S527" s="35"/>
      <c r="T527" s="36"/>
      <c r="U527" s="35"/>
    </row>
    <row r="528" spans="1:24" x14ac:dyDescent="0.2">
      <c r="L528" s="35"/>
      <c r="M528" s="35"/>
      <c r="N528" s="35"/>
      <c r="O528" s="35"/>
      <c r="P528" s="35"/>
      <c r="Q528" s="35"/>
      <c r="R528" s="35"/>
      <c r="S528" s="35"/>
      <c r="T528" s="39"/>
      <c r="U528" s="35"/>
      <c r="W528" s="13" t="s">
        <v>20</v>
      </c>
      <c r="X528" s="18">
        <f>AVERAGE(X12:X519)</f>
        <v>9.5184486567051488E-2</v>
      </c>
    </row>
    <row r="529" spans="12:24" x14ac:dyDescent="0.2">
      <c r="L529" s="35"/>
      <c r="M529" s="35"/>
      <c r="N529" s="35"/>
      <c r="O529" s="35"/>
      <c r="P529" s="35"/>
      <c r="Q529" s="35"/>
      <c r="R529" s="35"/>
      <c r="S529" s="35"/>
      <c r="T529" s="36"/>
      <c r="U529" s="35"/>
      <c r="W529" s="13" t="s">
        <v>45</v>
      </c>
      <c r="X529" s="40">
        <f>STDEVA(X12:X519)</f>
        <v>0.12806425936362126</v>
      </c>
    </row>
  </sheetData>
  <autoFilter ref="A11:X519">
    <sortState ref="A12:X519">
      <sortCondition ref="X11:X519"/>
    </sortState>
  </autoFilter>
  <mergeCells count="9">
    <mergeCell ref="L3:L4"/>
    <mergeCell ref="T3:V3"/>
    <mergeCell ref="W3:X3"/>
    <mergeCell ref="I5:I9"/>
    <mergeCell ref="J5:J9"/>
    <mergeCell ref="K5:K9"/>
    <mergeCell ref="I3:I4"/>
    <mergeCell ref="J3:J4"/>
    <mergeCell ref="K3:K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"/>
  <sheetViews>
    <sheetView workbookViewId="0">
      <selection activeCell="D19" sqref="D19"/>
    </sheetView>
  </sheetViews>
  <sheetFormatPr baseColWidth="10" defaultRowHeight="12" x14ac:dyDescent="0.2"/>
  <cols>
    <col min="1" max="1" width="29.28515625" style="51" customWidth="1"/>
    <col min="2" max="3" width="15.85546875" style="51" customWidth="1"/>
    <col min="4" max="4" width="15.7109375" style="51" customWidth="1"/>
    <col min="5" max="16384" width="11.42578125" style="51"/>
  </cols>
  <sheetData>
    <row r="2" spans="1:5" x14ac:dyDescent="0.2">
      <c r="A2" s="50" t="s">
        <v>1139</v>
      </c>
      <c r="B2" s="50" t="s">
        <v>1140</v>
      </c>
      <c r="C2" s="50" t="s">
        <v>1147</v>
      </c>
      <c r="D2" s="50" t="s">
        <v>1141</v>
      </c>
    </row>
    <row r="3" spans="1:5" x14ac:dyDescent="0.2">
      <c r="A3" s="52" t="s">
        <v>1142</v>
      </c>
      <c r="B3" s="53">
        <f>+Liq!T10</f>
        <v>2.02</v>
      </c>
      <c r="C3" s="53">
        <f>+Liq!T525</f>
        <v>1.475042355763772</v>
      </c>
      <c r="D3" s="53">
        <f>ROUND(AVERAGE(B3,C3),3)</f>
        <v>1.748</v>
      </c>
    </row>
    <row r="4" spans="1:5" x14ac:dyDescent="0.2">
      <c r="A4" s="52" t="s">
        <v>1143</v>
      </c>
      <c r="B4" s="53">
        <f>+Liq!U10</f>
        <v>0.56000000000000005</v>
      </c>
      <c r="C4" s="53">
        <f>+End!U525</f>
        <v>0.61722916905043346</v>
      </c>
      <c r="D4" s="53">
        <f t="shared" ref="D4:D7" si="0">ROUND(AVERAGE(B4,C4),3)</f>
        <v>0.58899999999999997</v>
      </c>
      <c r="E4" s="55"/>
    </row>
    <row r="5" spans="1:5" x14ac:dyDescent="0.2">
      <c r="A5" s="56" t="s">
        <v>1144</v>
      </c>
      <c r="B5" s="53">
        <f>+Liq!V10</f>
        <v>1.91</v>
      </c>
      <c r="C5" s="53">
        <f>+Cob!V525</f>
        <v>1.265529791393067</v>
      </c>
      <c r="D5" s="53">
        <f t="shared" si="0"/>
        <v>1.5880000000000001</v>
      </c>
    </row>
    <row r="6" spans="1:5" x14ac:dyDescent="0.2">
      <c r="A6" s="56" t="s">
        <v>1145</v>
      </c>
      <c r="B6" s="54">
        <f>+Liq!W10</f>
        <v>0.12</v>
      </c>
      <c r="C6" s="53">
        <f>+ROE!W526</f>
        <v>9.6786517827620391E-2</v>
      </c>
      <c r="D6" s="53">
        <f t="shared" si="0"/>
        <v>0.108</v>
      </c>
    </row>
    <row r="7" spans="1:5" x14ac:dyDescent="0.2">
      <c r="A7" s="52" t="s">
        <v>1146</v>
      </c>
      <c r="B7" s="54">
        <f>+Liq!X10</f>
        <v>0.06</v>
      </c>
      <c r="C7" s="53">
        <f>+ROA!X526</f>
        <v>4.5713079816076328E-2</v>
      </c>
      <c r="D7" s="53">
        <f t="shared" si="0"/>
        <v>5.2999999999999999E-2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68DEFE62455E479CDA059E0B3D10DF" ma:contentTypeVersion="18" ma:contentTypeDescription="Crear nuevo documento." ma:contentTypeScope="" ma:versionID="49baf77e665d1cbd515d1926b3bca5f2">
  <xsd:schema xmlns:xsd="http://www.w3.org/2001/XMLSchema" xmlns:xs="http://www.w3.org/2001/XMLSchema" xmlns:p="http://schemas.microsoft.com/office/2006/metadata/properties" xmlns:ns2="6bd64bee-747a-4257-ac2c-022ce70e2643" xmlns:ns3="49568fc9-c75b-4056-ba7b-120608bf9c50" targetNamespace="http://schemas.microsoft.com/office/2006/metadata/properties" ma:root="true" ma:fieldsID="15396d4f2a7298bae4dcc16b0bfb2f76" ns2:_="" ns3:_="">
    <xsd:import namespace="6bd64bee-747a-4257-ac2c-022ce70e2643"/>
    <xsd:import namespace="49568fc9-c75b-4056-ba7b-120608bf9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64bee-747a-4257-ac2c-022ce70e26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d9c9809-49be-4da3-9f79-7e1076cf47f5}" ma:internalName="TaxCatchAll" ma:showField="CatchAllData" ma:web="6bd64bee-747a-4257-ac2c-022ce70e26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68fc9-c75b-4056-ba7b-120608bf9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bd64bee-747a-4257-ac2c-022ce70e2643" xsi:nil="true"/>
    <lcf76f155ced4ddcb4097134ff3c332f xmlns="49568fc9-c75b-4056-ba7b-120608bf9c5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BC1408A-9618-4469-953D-1CB2E30AC8FA}"/>
</file>

<file path=customXml/itemProps2.xml><?xml version="1.0" encoding="utf-8"?>
<ds:datastoreItem xmlns:ds="http://schemas.openxmlformats.org/officeDocument/2006/customXml" ds:itemID="{05456171-5D67-44A0-BEF0-94891B3D4A29}"/>
</file>

<file path=customXml/itemProps3.xml><?xml version="1.0" encoding="utf-8"?>
<ds:datastoreItem xmlns:ds="http://schemas.openxmlformats.org/officeDocument/2006/customXml" ds:itemID="{AE6A0E48-1014-49C5-86C4-55AAD8122E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Indicadores</vt:lpstr>
      <vt:lpstr>Liq</vt:lpstr>
      <vt:lpstr>End</vt:lpstr>
      <vt:lpstr>Cob</vt:lpstr>
      <vt:lpstr>ROE</vt:lpstr>
      <vt:lpstr>ROA</vt:lpstr>
      <vt:lpstr>HISTORICO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2024-05-03T19:39:51Z</dcterms:created>
  <dcterms:modified xsi:type="dcterms:W3CDTF">2026-05-29T16:20:21Z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0x0101007A68DEFE62455E479CDA059E0B3D10DF</vt:lpwstr>
  </property>
</Properties>
</file>