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LCALDÍA 2025\ALCALDÍA 2024\PROCESO\FIREWALL 2026\"/>
    </mc:Choice>
  </mc:AlternateContent>
  <xr:revisionPtr revIDLastSave="0" documentId="13_ncr:1_{89D802E3-E66D-4F87-849A-E6CB6DDBB4AB}" xr6:coauthVersionLast="47" xr6:coauthVersionMax="47" xr10:uidLastSave="{00000000-0000-0000-0000-000000000000}"/>
  <bookViews>
    <workbookView xWindow="-110" yWindow="-110" windowWidth="19420" windowHeight="10300" xr2:uid="{69AE0304-19E4-418D-8037-5A788B8E7E76}"/>
  </bookViews>
  <sheets>
    <sheet name="PRESUPUESTO OFICIA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4" i="1" l="1"/>
  <c r="K10" i="1" l="1"/>
  <c r="K9" i="1"/>
  <c r="K11" i="1"/>
  <c r="K12" i="1"/>
  <c r="L9" i="1"/>
  <c r="L12" i="1"/>
  <c r="L11" i="1"/>
  <c r="L10" i="1"/>
  <c r="I10" i="1" l="1"/>
  <c r="J10" i="1" s="1"/>
  <c r="I11" i="1"/>
  <c r="J11" i="1" s="1"/>
  <c r="I12" i="1"/>
  <c r="J12" i="1" s="1"/>
  <c r="I9" i="1"/>
  <c r="J9" i="1" s="1"/>
  <c r="F12" i="1"/>
  <c r="G12" i="1" s="1"/>
  <c r="F11" i="1"/>
  <c r="G11" i="1" s="1"/>
  <c r="F10" i="1"/>
  <c r="G10" i="1" s="1"/>
  <c r="F9" i="1"/>
  <c r="G9" i="1" s="1"/>
  <c r="G13" i="1" l="1"/>
  <c r="J13" i="1"/>
</calcChain>
</file>

<file path=xl/sharedStrings.xml><?xml version="1.0" encoding="utf-8"?>
<sst xmlns="http://schemas.openxmlformats.org/spreadsheetml/2006/main" count="22" uniqueCount="18">
  <si>
    <t>ITEM</t>
  </si>
  <si>
    <t>DESCRIPCIÓN</t>
  </si>
  <si>
    <t>CANTIDAD</t>
  </si>
  <si>
    <t>Upgrade de equipos PA850 a Palo Alto Networks PA-1410</t>
  </si>
  <si>
    <t>Valor Unitario incluido gravamenes</t>
  </si>
  <si>
    <t>Valor Total incluido gravamenes</t>
  </si>
  <si>
    <t>Soporte ilimitado del proveedor por 1 año vía web, correo electrónico o telefónico 7*24 ilimitado. Incluye: Migración de equipos actuales PA850 a los PA1410 y capacitación</t>
  </si>
  <si>
    <t>PA-1410, Premium Support, 1 year (12 months) term</t>
  </si>
  <si>
    <t>Licenciamiento a PA-1410, Precision AI Network Security Subscription Bundle (Advanced Threat Prevention, Advanced URL Filtering, Advanced Wildfire, Advanced DNS Security and Advanced SD-WAN), 1 years (12 months) term</t>
  </si>
  <si>
    <t xml:space="preserve">Valor Unitario </t>
  </si>
  <si>
    <t>COTIZACION # 2 INFORTEC</t>
  </si>
  <si>
    <t>TOTAL, OFERTA ECONOMICA</t>
  </si>
  <si>
    <t xml:space="preserve">TOTAL PRESUPUESTO OFICIAL </t>
  </si>
  <si>
    <t xml:space="preserve">    " RENOVACIÓN CON UPGRADE DE EQUIPOS Y LICENCIAMIENTO PARA EL FIREWALL MARCA PALO ALTO DE CONFORMIDAD CON LAS ESPECIFICACIONES TÉCNICAS REQUERIDAS POR LA ENTIDAD.” </t>
  </si>
  <si>
    <t>PROMEDIO DE PRECIOS</t>
  </si>
  <si>
    <t>COTIZACION # 1 GMS SEGURIDAD</t>
  </si>
  <si>
    <t>Total IVA %</t>
  </si>
  <si>
    <t xml:space="preserve">    ANEXO 1 ANALISIS DE PRECIOS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</si>
</sst>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"/>
    <numFmt numFmtId="165" formatCode="&quot;$&quot;\ #,##0.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4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justify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/>
    </xf>
    <xf numFmtId="164" fontId="2" fillId="6" borderId="1" xfId="0" applyNumberFormat="1" applyFont="1" applyFill="1" applyBorder="1" applyAlignment="1">
      <alignment horizontal="center" vertical="center"/>
    </xf>
    <xf numFmtId="165" fontId="2" fillId="4" borderId="1" xfId="0" applyNumberFormat="1" applyFont="1" applyFill="1" applyBorder="1" applyAlignment="1">
      <alignment horizontal="left" vertical="center" indent="1"/>
    </xf>
    <xf numFmtId="165" fontId="2" fillId="5" borderId="1" xfId="0" applyNumberFormat="1" applyFont="1" applyFill="1" applyBorder="1" applyAlignment="1">
      <alignment horizontal="left" vertical="center" indent="1"/>
    </xf>
    <xf numFmtId="165" fontId="2" fillId="2" borderId="1" xfId="0" applyNumberFormat="1" applyFont="1" applyFill="1" applyBorder="1" applyAlignment="1">
      <alignment horizontal="left" vertical="center" indent="1"/>
    </xf>
    <xf numFmtId="165" fontId="1" fillId="4" borderId="1" xfId="0" applyNumberFormat="1" applyFont="1" applyFill="1" applyBorder="1" applyAlignment="1">
      <alignment horizontal="center" vertical="center"/>
    </xf>
    <xf numFmtId="165" fontId="1" fillId="5" borderId="1" xfId="0" applyNumberFormat="1" applyFont="1" applyFill="1" applyBorder="1" applyAlignment="1">
      <alignment horizontal="center" vertical="center"/>
    </xf>
    <xf numFmtId="165" fontId="1" fillId="2" borderId="1" xfId="0" applyNumberFormat="1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164" fontId="2" fillId="0" borderId="8" xfId="0" applyNumberFormat="1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273327</xdr:colOff>
      <xdr:row>3</xdr:row>
      <xdr:rowOff>57982</xdr:rowOff>
    </xdr:from>
    <xdr:to>
      <xdr:col>4</xdr:col>
      <xdr:colOff>786847</xdr:colOff>
      <xdr:row>5</xdr:row>
      <xdr:rowOff>171010</xdr:rowOff>
    </xdr:to>
    <xdr:pic>
      <xdr:nvPicPr>
        <xdr:cNvPr id="2" name="Imagen 1" descr="Descripción: escudo">
          <a:extLst>
            <a:ext uri="{FF2B5EF4-FFF2-40B4-BE49-F238E27FC236}">
              <a16:creationId xmlns:a16="http://schemas.microsoft.com/office/drawing/2014/main" id="{CAAB1D54-A792-4CBB-B2DA-E41D09A5FF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4697" y="604634"/>
          <a:ext cx="513520" cy="476675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5FB4F-2E77-41C9-89D1-C40C9B31599F}">
  <sheetPr>
    <pageSetUpPr fitToPage="1"/>
  </sheetPr>
  <dimension ref="B4:L14"/>
  <sheetViews>
    <sheetView showGridLines="0" tabSelected="1" view="pageBreakPreview" topLeftCell="A4" zoomScale="70" zoomScaleNormal="70" zoomScaleSheetLayoutView="70" workbookViewId="0">
      <selection activeCell="D10" sqref="D10"/>
    </sheetView>
  </sheetViews>
  <sheetFormatPr baseColWidth="10" defaultRowHeight="14.5" x14ac:dyDescent="0.35"/>
  <cols>
    <col min="1" max="1" width="7.1796875" customWidth="1"/>
    <col min="2" max="2" width="6" customWidth="1"/>
    <col min="3" max="3" width="41.453125" customWidth="1"/>
    <col min="4" max="4" width="11.453125" customWidth="1"/>
    <col min="5" max="5" width="18.26953125" customWidth="1"/>
    <col min="6" max="6" width="16.81640625" customWidth="1"/>
    <col min="7" max="7" width="18" customWidth="1"/>
    <col min="8" max="8" width="17.36328125" customWidth="1"/>
    <col min="9" max="9" width="19.453125" customWidth="1"/>
    <col min="10" max="10" width="17.81640625" customWidth="1"/>
    <col min="11" max="11" width="16.90625" customWidth="1"/>
    <col min="12" max="12" width="18.81640625" customWidth="1"/>
  </cols>
  <sheetData>
    <row r="4" spans="2:12" x14ac:dyDescent="0.35">
      <c r="B4" s="18" t="s">
        <v>17</v>
      </c>
      <c r="C4" s="19"/>
      <c r="D4" s="19"/>
      <c r="E4" s="19"/>
      <c r="F4" s="19"/>
      <c r="G4" s="19"/>
      <c r="H4" s="19"/>
      <c r="I4" s="19"/>
      <c r="J4" s="19"/>
      <c r="K4" s="19"/>
      <c r="L4" s="20"/>
    </row>
    <row r="5" spans="2:12" x14ac:dyDescent="0.35">
      <c r="B5" s="21"/>
      <c r="C5" s="22"/>
      <c r="D5" s="22"/>
      <c r="E5" s="22"/>
      <c r="F5" s="22"/>
      <c r="G5" s="22"/>
      <c r="H5" s="22"/>
      <c r="I5" s="22"/>
      <c r="J5" s="22"/>
      <c r="K5" s="22"/>
      <c r="L5" s="23"/>
    </row>
    <row r="6" spans="2:12" x14ac:dyDescent="0.35">
      <c r="B6" s="24" t="s">
        <v>13</v>
      </c>
      <c r="C6" s="25"/>
      <c r="D6" s="25"/>
      <c r="E6" s="25"/>
      <c r="F6" s="25"/>
      <c r="G6" s="25"/>
      <c r="H6" s="25"/>
      <c r="I6" s="25"/>
      <c r="J6" s="25"/>
      <c r="K6" s="25"/>
      <c r="L6" s="26"/>
    </row>
    <row r="7" spans="2:12" x14ac:dyDescent="0.35">
      <c r="B7" s="29" t="s">
        <v>0</v>
      </c>
      <c r="C7" s="29" t="s">
        <v>1</v>
      </c>
      <c r="D7" s="29" t="s">
        <v>2</v>
      </c>
      <c r="E7" s="30" t="s">
        <v>15</v>
      </c>
      <c r="F7" s="30"/>
      <c r="G7" s="30"/>
      <c r="H7" s="31" t="s">
        <v>10</v>
      </c>
      <c r="I7" s="31"/>
      <c r="J7" s="31"/>
      <c r="K7" s="32" t="s">
        <v>14</v>
      </c>
      <c r="L7" s="32"/>
    </row>
    <row r="8" spans="2:12" ht="42" x14ac:dyDescent="0.35">
      <c r="B8" s="29"/>
      <c r="C8" s="29"/>
      <c r="D8" s="29"/>
      <c r="E8" s="4" t="s">
        <v>9</v>
      </c>
      <c r="F8" s="4" t="s">
        <v>16</v>
      </c>
      <c r="G8" s="4" t="s">
        <v>5</v>
      </c>
      <c r="H8" s="5" t="s">
        <v>9</v>
      </c>
      <c r="I8" s="5" t="s">
        <v>16</v>
      </c>
      <c r="J8" s="5" t="s">
        <v>5</v>
      </c>
      <c r="K8" s="6" t="s">
        <v>4</v>
      </c>
      <c r="L8" s="6" t="s">
        <v>5</v>
      </c>
    </row>
    <row r="9" spans="2:12" ht="28" x14ac:dyDescent="0.35">
      <c r="B9" s="1">
        <v>1</v>
      </c>
      <c r="C9" s="2" t="s">
        <v>3</v>
      </c>
      <c r="D9" s="1">
        <v>2</v>
      </c>
      <c r="E9" s="9">
        <v>46575300</v>
      </c>
      <c r="F9" s="9">
        <f>E9*0.19*D9</f>
        <v>17698614</v>
      </c>
      <c r="G9" s="9">
        <f>E9*D9+F9</f>
        <v>110849214</v>
      </c>
      <c r="H9" s="10">
        <v>47000000</v>
      </c>
      <c r="I9" s="10">
        <f>H9*0.19*D9</f>
        <v>17860000</v>
      </c>
      <c r="J9" s="10">
        <f>H9*D9+I9</f>
        <v>111860000</v>
      </c>
      <c r="K9" s="11">
        <f>AVERAGE(G9/D9, J9/D9)</f>
        <v>55677303.5</v>
      </c>
      <c r="L9" s="11">
        <f>AVERAGE(G9, J9)</f>
        <v>111354607</v>
      </c>
    </row>
    <row r="10" spans="2:12" ht="84" x14ac:dyDescent="0.35">
      <c r="B10" s="1">
        <v>2</v>
      </c>
      <c r="C10" s="3" t="s">
        <v>8</v>
      </c>
      <c r="D10" s="1">
        <v>2</v>
      </c>
      <c r="E10" s="9">
        <v>40500600</v>
      </c>
      <c r="F10" s="9">
        <f t="shared" ref="F10:F12" si="0">E10*0.19*D10</f>
        <v>15390228</v>
      </c>
      <c r="G10" s="9">
        <f t="shared" ref="G10:G12" si="1">E10*D10+F10</f>
        <v>96391428</v>
      </c>
      <c r="H10" s="10">
        <v>40600000</v>
      </c>
      <c r="I10" s="10">
        <f t="shared" ref="I10:I12" si="2">H10*0.19*D10</f>
        <v>15428000</v>
      </c>
      <c r="J10" s="10">
        <f t="shared" ref="J10:J12" si="3">H10*D10+I10</f>
        <v>96628000</v>
      </c>
      <c r="K10" s="11">
        <f>AVERAGE(G10/D10, J10/D10)</f>
        <v>48254857</v>
      </c>
      <c r="L10" s="11">
        <f>AVERAGE(G10, J10)</f>
        <v>96509714</v>
      </c>
    </row>
    <row r="11" spans="2:12" ht="28" x14ac:dyDescent="0.35">
      <c r="B11" s="1">
        <v>3</v>
      </c>
      <c r="C11" s="2" t="s">
        <v>7</v>
      </c>
      <c r="D11" s="1">
        <v>2</v>
      </c>
      <c r="E11" s="9">
        <v>10500000</v>
      </c>
      <c r="F11" s="9">
        <f t="shared" si="0"/>
        <v>3990000</v>
      </c>
      <c r="G11" s="9">
        <f t="shared" si="1"/>
        <v>24990000</v>
      </c>
      <c r="H11" s="10">
        <v>11000000</v>
      </c>
      <c r="I11" s="10">
        <f t="shared" si="2"/>
        <v>4180000</v>
      </c>
      <c r="J11" s="10">
        <f t="shared" si="3"/>
        <v>26180000</v>
      </c>
      <c r="K11" s="11">
        <f>AVERAGE(G11/D11, J11/D11)</f>
        <v>12792500</v>
      </c>
      <c r="L11" s="11">
        <f>AVERAGE(G11, J11)</f>
        <v>25585000</v>
      </c>
    </row>
    <row r="12" spans="2:12" ht="56" x14ac:dyDescent="0.35">
      <c r="B12" s="1">
        <v>4</v>
      </c>
      <c r="C12" s="3" t="s">
        <v>6</v>
      </c>
      <c r="D12" s="1">
        <v>1</v>
      </c>
      <c r="E12" s="9">
        <v>14080000</v>
      </c>
      <c r="F12" s="9">
        <f t="shared" si="0"/>
        <v>2675200</v>
      </c>
      <c r="G12" s="9">
        <f t="shared" si="1"/>
        <v>16755200</v>
      </c>
      <c r="H12" s="10">
        <v>12185000</v>
      </c>
      <c r="I12" s="10">
        <f t="shared" si="2"/>
        <v>2315150</v>
      </c>
      <c r="J12" s="10">
        <f t="shared" si="3"/>
        <v>14500150</v>
      </c>
      <c r="K12" s="11">
        <f>AVERAGE(G12/D12, J12/D12)</f>
        <v>15627675</v>
      </c>
      <c r="L12" s="11">
        <f>AVERAGE(G12, J12)</f>
        <v>15627675</v>
      </c>
    </row>
    <row r="13" spans="2:12" x14ac:dyDescent="0.35">
      <c r="B13" s="15" t="s">
        <v>11</v>
      </c>
      <c r="C13" s="16"/>
      <c r="D13" s="16"/>
      <c r="E13" s="16"/>
      <c r="F13" s="17"/>
      <c r="G13" s="12">
        <f>SUM(G9:G12)</f>
        <v>248985842</v>
      </c>
      <c r="H13" s="27"/>
      <c r="I13" s="28"/>
      <c r="J13" s="13">
        <f t="shared" ref="J13" si="4">SUM(J9:J12)</f>
        <v>249168150</v>
      </c>
      <c r="K13" s="8"/>
      <c r="L13" s="7"/>
    </row>
    <row r="14" spans="2:12" x14ac:dyDescent="0.35">
      <c r="B14" s="15" t="s">
        <v>12</v>
      </c>
      <c r="C14" s="16"/>
      <c r="D14" s="16"/>
      <c r="E14" s="16"/>
      <c r="F14" s="16"/>
      <c r="G14" s="16"/>
      <c r="H14" s="16"/>
      <c r="I14" s="16"/>
      <c r="J14" s="16"/>
      <c r="K14" s="17"/>
      <c r="L14" s="14">
        <f>SUM(L9:L13)</f>
        <v>249076996</v>
      </c>
    </row>
  </sheetData>
  <mergeCells count="11">
    <mergeCell ref="B14:K14"/>
    <mergeCell ref="B4:L5"/>
    <mergeCell ref="B6:L6"/>
    <mergeCell ref="H13:I13"/>
    <mergeCell ref="B7:B8"/>
    <mergeCell ref="E7:G7"/>
    <mergeCell ref="H7:J7"/>
    <mergeCell ref="K7:L7"/>
    <mergeCell ref="D7:D8"/>
    <mergeCell ref="C7:C8"/>
    <mergeCell ref="B13:F13"/>
  </mergeCells>
  <pageMargins left="0.7" right="0.7" top="0.75" bottom="0.75" header="0.3" footer="0.3"/>
  <pageSetup paperSize="41" scale="71" fitToHeight="0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OFICIAL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ruby aldana</dc:creator>
  <cp:lastModifiedBy>Maria Mónica Plata Prada</cp:lastModifiedBy>
  <cp:lastPrinted>2026-06-26T15:22:32Z</cp:lastPrinted>
  <dcterms:created xsi:type="dcterms:W3CDTF">2025-06-22T21:40:46Z</dcterms:created>
  <dcterms:modified xsi:type="dcterms:W3CDTF">2026-06-26T15:26:39Z</dcterms:modified>
</cp:coreProperties>
</file>