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d.docs.live.net/1ef20c2fdfc459f4/Desktop/FORMULACIÓN CB/ALCB-FORMULACIÒN 2026/SUBASTA AMBIENTE 2026/"/>
    </mc:Choice>
  </mc:AlternateContent>
  <xr:revisionPtr revIDLastSave="124" documentId="8_{CA172ABD-389D-4509-A932-BF0CFD6109ED}" xr6:coauthVersionLast="47" xr6:coauthVersionMax="47" xr10:uidLastSave="{56162C7A-2360-414F-9910-9762E2EB83FC}"/>
  <bookViews>
    <workbookView xWindow="-108" yWindow="-108" windowWidth="23256" windowHeight="12456" tabRatio="900"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TRATAMIENTO'!$B$2:$X$54</definedName>
    <definedName name="_xlnm.Print_Area" localSheetId="0">CONTEXTO!$B$2:$F$18</definedName>
    <definedName name="_xlnm.Print_Area" localSheetId="2">EVALUACION!$B$2:$L$80</definedName>
    <definedName name="_xlnm.Print_Area" localSheetId="3">'EVALUACION CON CONTROLES'!$B$2:$R$70</definedName>
    <definedName name="_xlnm.Print_Area" localSheetId="1">'IDENTIFICACION Y ANALISIS'!$B$2:$F$56</definedName>
    <definedName name="contratación">'IDENTIFICACION Y ANALISIS'!$B$46:$B$50</definedName>
    <definedName name="ejecución">'IDENTIFICACION Y ANALISIS'!$B$52:$B$56</definedName>
    <definedName name="OPCIONES">'ASIGNACION Y TRATAMIENTO'!$B$58:$B$60</definedName>
    <definedName name="planeación">'IDENTIFICACION Y ANALISIS'!$B$19:$B$33</definedName>
    <definedName name="selección">'IDENTIFICACION Y ANALISIS'!$B$35:$B$44</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6" i="6" l="1"/>
  <c r="I23" i="15"/>
  <c r="J23" i="15"/>
  <c r="I24" i="15"/>
  <c r="J24" i="15"/>
  <c r="K24" i="15"/>
  <c r="L24" i="15"/>
  <c r="I48" i="15"/>
  <c r="J48" i="15"/>
  <c r="I49" i="15"/>
  <c r="J49" i="15"/>
  <c r="I39" i="15"/>
  <c r="J39" i="15"/>
  <c r="L32" i="15"/>
  <c r="L33" i="15"/>
  <c r="I32" i="15"/>
  <c r="J32" i="15"/>
  <c r="K32" i="15" s="1"/>
  <c r="I33" i="15"/>
  <c r="J33" i="15"/>
  <c r="K33" i="15"/>
  <c r="I34" i="15"/>
  <c r="J34" i="15"/>
  <c r="C49" i="15"/>
  <c r="B48" i="15"/>
  <c r="B49" i="15"/>
  <c r="C39" i="15"/>
  <c r="B39" i="15"/>
  <c r="C34" i="15"/>
  <c r="B34" i="15"/>
  <c r="C33" i="15"/>
  <c r="B33" i="15"/>
  <c r="C32" i="15"/>
  <c r="B32" i="15"/>
  <c r="B24" i="15"/>
  <c r="C24" i="15"/>
  <c r="C23" i="15"/>
  <c r="B23" i="15"/>
  <c r="L51" i="11"/>
  <c r="L52" i="11"/>
  <c r="K42" i="11"/>
  <c r="L42" i="11" s="1"/>
  <c r="K37" i="11"/>
  <c r="L37" i="11" s="1"/>
  <c r="K36" i="11"/>
  <c r="L36" i="11" s="1"/>
  <c r="K30" i="11"/>
  <c r="L30" i="11" s="1"/>
  <c r="K35" i="11"/>
  <c r="L35" i="11" s="1"/>
  <c r="C52" i="11"/>
  <c r="C51" i="11"/>
  <c r="C48" i="15" s="1"/>
  <c r="G20" i="6"/>
  <c r="H20" i="6"/>
  <c r="I20" i="6"/>
  <c r="J20" i="6"/>
  <c r="K20" i="6"/>
  <c r="N20" i="6"/>
  <c r="S20" i="6"/>
  <c r="T20" i="6"/>
  <c r="U20" i="6"/>
  <c r="V20" i="6"/>
  <c r="W20" i="6"/>
  <c r="X20" i="6"/>
  <c r="G16" i="6"/>
  <c r="H16" i="6"/>
  <c r="I16" i="6"/>
  <c r="J16" i="6"/>
  <c r="K16" i="6"/>
  <c r="N16" i="6"/>
  <c r="S16" i="6"/>
  <c r="T16" i="6"/>
  <c r="U16" i="6"/>
  <c r="V16" i="6"/>
  <c r="W16" i="6"/>
  <c r="X16" i="6"/>
  <c r="G17" i="6"/>
  <c r="H17" i="6"/>
  <c r="I17" i="6"/>
  <c r="J17" i="6"/>
  <c r="K17" i="6"/>
  <c r="N17" i="6"/>
  <c r="S17" i="6"/>
  <c r="T17" i="6"/>
  <c r="U17" i="6"/>
  <c r="V17" i="6"/>
  <c r="W17" i="6"/>
  <c r="X17" i="6"/>
  <c r="I28" i="15"/>
  <c r="O20" i="6" s="1"/>
  <c r="J28" i="15"/>
  <c r="P20" i="6" s="1"/>
  <c r="C28" i="15"/>
  <c r="C20" i="6" s="1"/>
  <c r="E20" i="6" s="1"/>
  <c r="B28" i="15"/>
  <c r="D20" i="6" s="1"/>
  <c r="B22" i="15"/>
  <c r="D16" i="6" s="1"/>
  <c r="B25" i="15"/>
  <c r="D17" i="6" s="1"/>
  <c r="I22" i="15"/>
  <c r="O16" i="6" s="1"/>
  <c r="J22" i="15"/>
  <c r="P16" i="6" s="1"/>
  <c r="I25" i="15"/>
  <c r="O17" i="6" s="1"/>
  <c r="J25" i="15"/>
  <c r="P17" i="6" s="1"/>
  <c r="C22" i="15"/>
  <c r="C16" i="6" s="1"/>
  <c r="E16" i="6" s="1"/>
  <c r="C25" i="15"/>
  <c r="C17" i="6" s="1"/>
  <c r="F17" i="6" s="1"/>
  <c r="G8" i="6"/>
  <c r="K34" i="15" l="1"/>
  <c r="L34" i="15" s="1"/>
  <c r="K39" i="15"/>
  <c r="L39" i="15" s="1"/>
  <c r="K48" i="15"/>
  <c r="L48" i="15" s="1"/>
  <c r="K49" i="15"/>
  <c r="L49" i="15" s="1"/>
  <c r="K23" i="15"/>
  <c r="L23" i="15" s="1"/>
  <c r="K28" i="15"/>
  <c r="Q20" i="6" s="1"/>
  <c r="K22" i="15"/>
  <c r="L22" i="15" s="1"/>
  <c r="R16" i="6" s="1"/>
  <c r="K25" i="15"/>
  <c r="F20" i="6"/>
  <c r="E17" i="6"/>
  <c r="F16" i="6"/>
  <c r="L28" i="15" l="1"/>
  <c r="R20" i="6" s="1"/>
  <c r="Q16" i="6"/>
  <c r="L25" i="15"/>
  <c r="R17" i="6" s="1"/>
  <c r="Q17" i="6"/>
  <c r="X36" i="6"/>
  <c r="X35" i="6"/>
  <c r="X34" i="6"/>
  <c r="X33" i="6"/>
  <c r="X32" i="6"/>
  <c r="X31" i="6"/>
  <c r="X30" i="6"/>
  <c r="W36" i="6"/>
  <c r="W35" i="6"/>
  <c r="W34" i="6"/>
  <c r="W33" i="6"/>
  <c r="W32" i="6"/>
  <c r="W31" i="6"/>
  <c r="W30" i="6"/>
  <c r="V36" i="6"/>
  <c r="V35" i="6"/>
  <c r="V34" i="6"/>
  <c r="V33" i="6"/>
  <c r="V32" i="6"/>
  <c r="V31" i="6"/>
  <c r="V30" i="6"/>
  <c r="U36" i="6"/>
  <c r="U35" i="6"/>
  <c r="U34" i="6"/>
  <c r="U33" i="6"/>
  <c r="U32" i="6"/>
  <c r="U31" i="6"/>
  <c r="U30" i="6"/>
  <c r="T36" i="6"/>
  <c r="T35" i="6"/>
  <c r="T34" i="6"/>
  <c r="T33" i="6"/>
  <c r="T32" i="6"/>
  <c r="T31" i="6"/>
  <c r="T30" i="6"/>
  <c r="S36" i="6"/>
  <c r="S35" i="6"/>
  <c r="S34" i="6"/>
  <c r="S33" i="6"/>
  <c r="S32" i="6"/>
  <c r="S31" i="6"/>
  <c r="S30" i="6"/>
  <c r="N36" i="6"/>
  <c r="N35" i="6"/>
  <c r="N34" i="6"/>
  <c r="N33" i="6"/>
  <c r="N32" i="6"/>
  <c r="N31" i="6"/>
  <c r="N30" i="6"/>
  <c r="I36" i="6"/>
  <c r="I35" i="6"/>
  <c r="I34" i="6"/>
  <c r="I33" i="6"/>
  <c r="I32" i="6"/>
  <c r="I31" i="6"/>
  <c r="I30" i="6"/>
  <c r="H36" i="6"/>
  <c r="H35" i="6"/>
  <c r="H34" i="6"/>
  <c r="H33" i="6"/>
  <c r="H32" i="6"/>
  <c r="H31" i="6"/>
  <c r="H30" i="6"/>
  <c r="G36" i="6"/>
  <c r="G35" i="6"/>
  <c r="G34" i="6"/>
  <c r="G33" i="6"/>
  <c r="G32" i="6"/>
  <c r="G31" i="6"/>
  <c r="G30" i="6"/>
  <c r="X29" i="6"/>
  <c r="W29" i="6"/>
  <c r="V29" i="6"/>
  <c r="U29" i="6"/>
  <c r="T29" i="6"/>
  <c r="S29" i="6"/>
  <c r="N29" i="6"/>
  <c r="I29" i="6"/>
  <c r="H29" i="6"/>
  <c r="G29" i="6"/>
  <c r="J50" i="15"/>
  <c r="P36" i="6" s="1"/>
  <c r="I50" i="15"/>
  <c r="O36" i="6" s="1"/>
  <c r="C50" i="15"/>
  <c r="C36" i="6" s="1"/>
  <c r="B50" i="15"/>
  <c r="D36" i="6" s="1"/>
  <c r="J47" i="15"/>
  <c r="P35" i="6" s="1"/>
  <c r="I47" i="15"/>
  <c r="O35" i="6" s="1"/>
  <c r="C47" i="15"/>
  <c r="C35" i="6" s="1"/>
  <c r="B47" i="15"/>
  <c r="D35" i="6" s="1"/>
  <c r="J46" i="15"/>
  <c r="P34" i="6" s="1"/>
  <c r="I46" i="15"/>
  <c r="O34" i="6" s="1"/>
  <c r="C46" i="15"/>
  <c r="C34" i="6" s="1"/>
  <c r="B46" i="15"/>
  <c r="D34" i="6" s="1"/>
  <c r="J45" i="15"/>
  <c r="I45" i="15"/>
  <c r="O33" i="6" s="1"/>
  <c r="C45" i="15"/>
  <c r="C33" i="6" s="1"/>
  <c r="E33" i="6" s="1"/>
  <c r="B45" i="15"/>
  <c r="D33" i="6" s="1"/>
  <c r="J44" i="15"/>
  <c r="P32" i="6" s="1"/>
  <c r="I44" i="15"/>
  <c r="O32" i="6" s="1"/>
  <c r="C44" i="15"/>
  <c r="C32" i="6" s="1"/>
  <c r="F32" i="6" s="1"/>
  <c r="B44" i="15"/>
  <c r="D32" i="6" s="1"/>
  <c r="J43" i="15"/>
  <c r="P31" i="6" s="1"/>
  <c r="I43" i="15"/>
  <c r="C43" i="15"/>
  <c r="C31" i="6" s="1"/>
  <c r="B43" i="15"/>
  <c r="D31" i="6" s="1"/>
  <c r="J42" i="15"/>
  <c r="P30" i="6" s="1"/>
  <c r="I42" i="15"/>
  <c r="C42" i="15"/>
  <c r="C30" i="6" s="1"/>
  <c r="F30" i="6" s="1"/>
  <c r="B42" i="15"/>
  <c r="D30" i="6" s="1"/>
  <c r="J41" i="15"/>
  <c r="P29" i="6" s="1"/>
  <c r="I41" i="15"/>
  <c r="C41" i="15"/>
  <c r="C29" i="6" s="1"/>
  <c r="B41" i="15"/>
  <c r="D29" i="6" s="1"/>
  <c r="K50" i="11"/>
  <c r="J35" i="6" s="1"/>
  <c r="K49" i="11"/>
  <c r="J34" i="6" s="1"/>
  <c r="K53" i="11"/>
  <c r="J36" i="6" s="1"/>
  <c r="K48" i="11"/>
  <c r="J33" i="6" s="1"/>
  <c r="K47" i="11"/>
  <c r="J32" i="6" s="1"/>
  <c r="K46" i="11"/>
  <c r="J31" i="6" s="1"/>
  <c r="K45" i="11"/>
  <c r="J30" i="6" s="1"/>
  <c r="K44" i="11"/>
  <c r="J29" i="6" s="1"/>
  <c r="I14" i="15"/>
  <c r="O8" i="6" s="1"/>
  <c r="J14" i="15"/>
  <c r="C14" i="15"/>
  <c r="C8" i="6" s="1"/>
  <c r="F8" i="6" s="1"/>
  <c r="K17" i="11"/>
  <c r="J8" i="6" s="1"/>
  <c r="G9" i="6"/>
  <c r="H9" i="6"/>
  <c r="I9" i="6"/>
  <c r="N9" i="6"/>
  <c r="S9" i="6"/>
  <c r="T9" i="6"/>
  <c r="U9" i="6"/>
  <c r="V9" i="6"/>
  <c r="W9" i="6"/>
  <c r="X9" i="6"/>
  <c r="G10" i="6"/>
  <c r="H10" i="6"/>
  <c r="I10" i="6"/>
  <c r="N10" i="6"/>
  <c r="S10" i="6"/>
  <c r="T10" i="6"/>
  <c r="U10" i="6"/>
  <c r="V10" i="6"/>
  <c r="W10" i="6"/>
  <c r="X10" i="6"/>
  <c r="G11" i="6"/>
  <c r="H11" i="6"/>
  <c r="I11" i="6"/>
  <c r="N11" i="6"/>
  <c r="S11" i="6"/>
  <c r="T11" i="6"/>
  <c r="U11" i="6"/>
  <c r="V11" i="6"/>
  <c r="W11" i="6"/>
  <c r="X11"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8" i="6"/>
  <c r="H18" i="6"/>
  <c r="I18" i="6"/>
  <c r="N18" i="6"/>
  <c r="S18" i="6"/>
  <c r="T18" i="6"/>
  <c r="U18" i="6"/>
  <c r="V18" i="6"/>
  <c r="W18" i="6"/>
  <c r="X18" i="6"/>
  <c r="G19" i="6"/>
  <c r="H19" i="6"/>
  <c r="I19" i="6"/>
  <c r="N19" i="6"/>
  <c r="S19" i="6"/>
  <c r="T19" i="6"/>
  <c r="U19" i="6"/>
  <c r="V19" i="6"/>
  <c r="W19" i="6"/>
  <c r="X19"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G26" i="6"/>
  <c r="H26" i="6"/>
  <c r="I26" i="6"/>
  <c r="N26" i="6"/>
  <c r="S26" i="6"/>
  <c r="T26" i="6"/>
  <c r="U26" i="6"/>
  <c r="V26" i="6"/>
  <c r="W26" i="6"/>
  <c r="X26" i="6"/>
  <c r="G27" i="6"/>
  <c r="H27" i="6"/>
  <c r="I27" i="6"/>
  <c r="N27" i="6"/>
  <c r="S27" i="6"/>
  <c r="T27" i="6"/>
  <c r="U27" i="6"/>
  <c r="V27" i="6"/>
  <c r="W27" i="6"/>
  <c r="X27" i="6"/>
  <c r="G28" i="6"/>
  <c r="H28" i="6"/>
  <c r="I28" i="6"/>
  <c r="N28" i="6"/>
  <c r="S28" i="6"/>
  <c r="T28" i="6"/>
  <c r="U28" i="6"/>
  <c r="V28" i="6"/>
  <c r="W28" i="6"/>
  <c r="X28" i="6"/>
  <c r="B36" i="15"/>
  <c r="D25" i="6" s="1"/>
  <c r="C36" i="15"/>
  <c r="C25" i="6" s="1"/>
  <c r="F25" i="6" s="1"/>
  <c r="I36" i="15"/>
  <c r="O25" i="6" s="1"/>
  <c r="J36" i="15"/>
  <c r="P25" i="6" s="1"/>
  <c r="B37" i="15"/>
  <c r="D26" i="6" s="1"/>
  <c r="C37" i="15"/>
  <c r="C26" i="6" s="1"/>
  <c r="E26" i="6" s="1"/>
  <c r="I37" i="15"/>
  <c r="J37" i="15"/>
  <c r="P26" i="6" s="1"/>
  <c r="B38" i="15"/>
  <c r="D27" i="6" s="1"/>
  <c r="C38" i="15"/>
  <c r="C27" i="6" s="1"/>
  <c r="I38" i="15"/>
  <c r="O27" i="6" s="1"/>
  <c r="J38" i="15"/>
  <c r="P27" i="6" s="1"/>
  <c r="B40" i="15"/>
  <c r="D28" i="6" s="1"/>
  <c r="C40" i="15"/>
  <c r="C28" i="6" s="1"/>
  <c r="I40" i="15"/>
  <c r="J40" i="15"/>
  <c r="P28" i="6" s="1"/>
  <c r="B16" i="15"/>
  <c r="D10" i="6" s="1"/>
  <c r="C16" i="15"/>
  <c r="C10" i="6" s="1"/>
  <c r="I16" i="15"/>
  <c r="O10" i="6" s="1"/>
  <c r="J16" i="15"/>
  <c r="P10" i="6" s="1"/>
  <c r="B17" i="15"/>
  <c r="D11" i="6" s="1"/>
  <c r="C17" i="15"/>
  <c r="C11" i="6" s="1"/>
  <c r="F11" i="6" s="1"/>
  <c r="I17" i="15"/>
  <c r="O11" i="6" s="1"/>
  <c r="J17" i="15"/>
  <c r="P11" i="6" s="1"/>
  <c r="B18" i="15"/>
  <c r="D12" i="6" s="1"/>
  <c r="C18" i="15"/>
  <c r="C12" i="6" s="1"/>
  <c r="I18" i="15"/>
  <c r="O12" i="6" s="1"/>
  <c r="J18" i="15"/>
  <c r="P12" i="6" s="1"/>
  <c r="B19" i="15"/>
  <c r="D13" i="6" s="1"/>
  <c r="C19" i="15"/>
  <c r="C13" i="6" s="1"/>
  <c r="E13" i="6" s="1"/>
  <c r="I19" i="15"/>
  <c r="J19" i="15"/>
  <c r="P13" i="6" s="1"/>
  <c r="B20" i="15"/>
  <c r="D14" i="6" s="1"/>
  <c r="C20" i="15"/>
  <c r="C14" i="6" s="1"/>
  <c r="E14" i="6" s="1"/>
  <c r="I20" i="15"/>
  <c r="O14" i="6" s="1"/>
  <c r="J20" i="15"/>
  <c r="P14" i="6" s="1"/>
  <c r="B21" i="15"/>
  <c r="D15" i="6" s="1"/>
  <c r="C21" i="15"/>
  <c r="C15" i="6" s="1"/>
  <c r="I21" i="15"/>
  <c r="O15" i="6" s="1"/>
  <c r="J21" i="15"/>
  <c r="P15" i="6" s="1"/>
  <c r="B26" i="15"/>
  <c r="D18" i="6" s="1"/>
  <c r="C26" i="15"/>
  <c r="C18" i="6" s="1"/>
  <c r="F18" i="6" s="1"/>
  <c r="I26" i="15"/>
  <c r="O18" i="6" s="1"/>
  <c r="J26" i="15"/>
  <c r="P18" i="6" s="1"/>
  <c r="B27" i="15"/>
  <c r="D19" i="6" s="1"/>
  <c r="C27" i="15"/>
  <c r="C19" i="6" s="1"/>
  <c r="E19" i="6" s="1"/>
  <c r="I27" i="15"/>
  <c r="O19" i="6" s="1"/>
  <c r="J27" i="15"/>
  <c r="P19" i="6" s="1"/>
  <c r="B29" i="15"/>
  <c r="D21" i="6" s="1"/>
  <c r="C29" i="15"/>
  <c r="C21" i="6" s="1"/>
  <c r="F21" i="6" s="1"/>
  <c r="I29" i="15"/>
  <c r="O21" i="6" s="1"/>
  <c r="J29" i="15"/>
  <c r="P21" i="6" s="1"/>
  <c r="B30" i="15"/>
  <c r="D22" i="6" s="1"/>
  <c r="C30" i="15"/>
  <c r="C22" i="6" s="1"/>
  <c r="F22" i="6" s="1"/>
  <c r="I30" i="15"/>
  <c r="O22" i="6" s="1"/>
  <c r="J30" i="15"/>
  <c r="P22" i="6" s="1"/>
  <c r="B31" i="15"/>
  <c r="D23" i="6" s="1"/>
  <c r="C31" i="15"/>
  <c r="C23" i="6" s="1"/>
  <c r="I31" i="15"/>
  <c r="J31" i="15"/>
  <c r="P23" i="6" s="1"/>
  <c r="B35" i="15"/>
  <c r="D24" i="6" s="1"/>
  <c r="C35" i="15"/>
  <c r="C24" i="6" s="1"/>
  <c r="F24" i="6" s="1"/>
  <c r="I35" i="15"/>
  <c r="O24" i="6" s="1"/>
  <c r="J35" i="15"/>
  <c r="P24" i="6" s="1"/>
  <c r="B15" i="15"/>
  <c r="D9" i="6" s="1"/>
  <c r="C15" i="15"/>
  <c r="C9" i="6" s="1"/>
  <c r="I15" i="15"/>
  <c r="O9" i="6" s="1"/>
  <c r="J15" i="15"/>
  <c r="P9" i="6" s="1"/>
  <c r="B6" i="15"/>
  <c r="K43" i="11"/>
  <c r="J28" i="6" s="1"/>
  <c r="K41" i="11"/>
  <c r="L41" i="11" s="1"/>
  <c r="K27" i="6" s="1"/>
  <c r="K40" i="11"/>
  <c r="J26" i="6" s="1"/>
  <c r="K39" i="11"/>
  <c r="L39" i="11" s="1"/>
  <c r="K25" i="6" s="1"/>
  <c r="K38" i="11"/>
  <c r="J24" i="6" s="1"/>
  <c r="K34" i="11"/>
  <c r="L34" i="11" s="1"/>
  <c r="K23" i="6" s="1"/>
  <c r="K33" i="11"/>
  <c r="L33" i="11" s="1"/>
  <c r="K22" i="6" s="1"/>
  <c r="K32" i="11"/>
  <c r="L32" i="11" s="1"/>
  <c r="K21" i="6" s="1"/>
  <c r="K19" i="6"/>
  <c r="K29" i="11"/>
  <c r="L29" i="11" s="1"/>
  <c r="K18" i="6" s="1"/>
  <c r="K24" i="11"/>
  <c r="L24" i="11" s="1"/>
  <c r="K15" i="6" s="1"/>
  <c r="K23" i="11"/>
  <c r="J14" i="6" s="1"/>
  <c r="K22" i="11"/>
  <c r="L22" i="11" s="1"/>
  <c r="K13" i="6" s="1"/>
  <c r="K21" i="11"/>
  <c r="J12" i="6" s="1"/>
  <c r="K20" i="11"/>
  <c r="L20" i="11" s="1"/>
  <c r="K11" i="6" s="1"/>
  <c r="K19" i="11"/>
  <c r="L19" i="11" s="1"/>
  <c r="K10" i="6" s="1"/>
  <c r="K18" i="11"/>
  <c r="J9" i="6" s="1"/>
  <c r="B14" i="15"/>
  <c r="D8" i="6" s="1"/>
  <c r="X8" i="6"/>
  <c r="W8" i="6"/>
  <c r="V8" i="6"/>
  <c r="U8" i="6"/>
  <c r="T8" i="6"/>
  <c r="S8" i="6"/>
  <c r="N8" i="6"/>
  <c r="I8" i="6"/>
  <c r="H8" i="6"/>
  <c r="J25" i="6" l="1"/>
  <c r="L17" i="11"/>
  <c r="K8" i="6" s="1"/>
  <c r="J13" i="6"/>
  <c r="L50" i="11"/>
  <c r="K35" i="6" s="1"/>
  <c r="L44" i="11"/>
  <c r="K29" i="6" s="1"/>
  <c r="K19" i="15"/>
  <c r="Q13" i="6" s="1"/>
  <c r="J19" i="6"/>
  <c r="L38" i="11"/>
  <c r="K24" i="6" s="1"/>
  <c r="L49" i="11"/>
  <c r="K34" i="6" s="1"/>
  <c r="K37" i="15"/>
  <c r="Q26" i="6" s="1"/>
  <c r="L21" i="11"/>
  <c r="K12" i="6" s="1"/>
  <c r="L43" i="11"/>
  <c r="K28" i="6" s="1"/>
  <c r="L46" i="11"/>
  <c r="K31" i="6" s="1"/>
  <c r="K46" i="15"/>
  <c r="J27" i="6"/>
  <c r="K50" i="15"/>
  <c r="K14" i="15"/>
  <c r="L14" i="15" s="1"/>
  <c r="R8" i="6" s="1"/>
  <c r="K41" i="15"/>
  <c r="L41" i="15" s="1"/>
  <c r="R29" i="6" s="1"/>
  <c r="K42" i="15"/>
  <c r="Q30" i="6" s="1"/>
  <c r="K43" i="15"/>
  <c r="Q31" i="6" s="1"/>
  <c r="J18" i="6"/>
  <c r="K27" i="15"/>
  <c r="Q19" i="6" s="1"/>
  <c r="F26" i="6"/>
  <c r="F13" i="6"/>
  <c r="K20" i="15"/>
  <c r="L20" i="15" s="1"/>
  <c r="R14" i="6" s="1"/>
  <c r="K38" i="15"/>
  <c r="L38" i="15" s="1"/>
  <c r="R27" i="6" s="1"/>
  <c r="K17" i="15"/>
  <c r="L17" i="15" s="1"/>
  <c r="R11" i="6" s="1"/>
  <c r="L45" i="11"/>
  <c r="K30" i="6" s="1"/>
  <c r="L40" i="11"/>
  <c r="K26" i="6" s="1"/>
  <c r="E18" i="6"/>
  <c r="O13" i="6"/>
  <c r="O26" i="6"/>
  <c r="L47" i="11"/>
  <c r="K32" i="6" s="1"/>
  <c r="K40" i="15"/>
  <c r="L40" i="15" s="1"/>
  <c r="R28" i="6" s="1"/>
  <c r="E22" i="6"/>
  <c r="K36" i="15"/>
  <c r="K45" i="15"/>
  <c r="L45" i="15" s="1"/>
  <c r="R33" i="6" s="1"/>
  <c r="K26" i="15"/>
  <c r="L26" i="15" s="1"/>
  <c r="R18" i="6" s="1"/>
  <c r="F33" i="6"/>
  <c r="J11" i="6"/>
  <c r="K15" i="15"/>
  <c r="K31" i="15"/>
  <c r="L31" i="15" s="1"/>
  <c r="R23" i="6" s="1"/>
  <c r="O28" i="6"/>
  <c r="E8" i="6"/>
  <c r="K16" i="15"/>
  <c r="L16" i="15" s="1"/>
  <c r="R10" i="6" s="1"/>
  <c r="K30" i="15"/>
  <c r="L30" i="15" s="1"/>
  <c r="R22" i="6" s="1"/>
  <c r="E15" i="6"/>
  <c r="F15" i="6"/>
  <c r="F28" i="6"/>
  <c r="E28" i="6"/>
  <c r="F31" i="6"/>
  <c r="E31" i="6"/>
  <c r="F27" i="6"/>
  <c r="E27" i="6"/>
  <c r="F29" i="6"/>
  <c r="E29" i="6"/>
  <c r="E9" i="6"/>
  <c r="F9" i="6"/>
  <c r="F10" i="6"/>
  <c r="E10" i="6"/>
  <c r="F12" i="6"/>
  <c r="E12" i="6"/>
  <c r="O29" i="6"/>
  <c r="E30" i="6"/>
  <c r="P33" i="6"/>
  <c r="E25" i="6"/>
  <c r="K18" i="15"/>
  <c r="E24" i="6"/>
  <c r="K35" i="15"/>
  <c r="E32" i="6"/>
  <c r="O30" i="6"/>
  <c r="J21" i="6"/>
  <c r="E21" i="6"/>
  <c r="K44" i="15"/>
  <c r="O31" i="6"/>
  <c r="K21" i="15"/>
  <c r="L18" i="11"/>
  <c r="K9" i="6" s="1"/>
  <c r="K29" i="15"/>
  <c r="F14" i="6"/>
  <c r="K47" i="15"/>
  <c r="F19" i="6"/>
  <c r="J10" i="6"/>
  <c r="L23" i="11"/>
  <c r="K14" i="6" s="1"/>
  <c r="J22" i="6"/>
  <c r="O23" i="6"/>
  <c r="P8" i="6"/>
  <c r="L48" i="11"/>
  <c r="K33" i="6" s="1"/>
  <c r="L53" i="11"/>
  <c r="K36" i="6" s="1"/>
  <c r="E11" i="6"/>
  <c r="J15" i="6"/>
  <c r="J23" i="6"/>
  <c r="F23" i="6"/>
  <c r="E23" i="6"/>
  <c r="Q8" i="6" l="1"/>
  <c r="Q29" i="6"/>
  <c r="L37" i="15"/>
  <c r="R26" i="6" s="1"/>
  <c r="L27" i="15"/>
  <c r="R19" i="6" s="1"/>
  <c r="L19" i="15"/>
  <c r="R13" i="6" s="1"/>
  <c r="L43" i="15"/>
  <c r="R31" i="6" s="1"/>
  <c r="Q22" i="6"/>
  <c r="L42" i="15"/>
  <c r="R30" i="6" s="1"/>
  <c r="Q11" i="6"/>
  <c r="Q14" i="6"/>
  <c r="Q36" i="6"/>
  <c r="L50" i="15"/>
  <c r="R36" i="6" s="1"/>
  <c r="Q34" i="6"/>
  <c r="L46" i="15"/>
  <c r="R34" i="6" s="1"/>
  <c r="Q18" i="6"/>
  <c r="Q10" i="6"/>
  <c r="Q28" i="6"/>
  <c r="Q27" i="6"/>
  <c r="L15" i="15"/>
  <c r="R9" i="6" s="1"/>
  <c r="Q9" i="6"/>
  <c r="Q23" i="6"/>
  <c r="Q25" i="6"/>
  <c r="L36" i="15"/>
  <c r="R25" i="6" s="1"/>
  <c r="Q33" i="6"/>
  <c r="Q35" i="6"/>
  <c r="L47" i="15"/>
  <c r="R35" i="6" s="1"/>
  <c r="Q12" i="6"/>
  <c r="L18" i="15"/>
  <c r="R12" i="6" s="1"/>
  <c r="L35" i="15"/>
  <c r="R24" i="6" s="1"/>
  <c r="Q24" i="6"/>
  <c r="L29" i="15"/>
  <c r="R21" i="6" s="1"/>
  <c r="Q21" i="6"/>
  <c r="Q15" i="6"/>
  <c r="L21" i="15"/>
  <c r="R15" i="6" s="1"/>
  <c r="Q32" i="6"/>
  <c r="L44" i="15"/>
  <c r="R32" i="6" s="1"/>
</calcChain>
</file>

<file path=xl/sharedStrings.xml><?xml version="1.0" encoding="utf-8"?>
<sst xmlns="http://schemas.openxmlformats.org/spreadsheetml/2006/main" count="813" uniqueCount="295">
  <si>
    <t>Catastrófico</t>
  </si>
  <si>
    <t>Moderado</t>
  </si>
  <si>
    <t>Probabilidad</t>
  </si>
  <si>
    <t>Impacto</t>
  </si>
  <si>
    <t>%</t>
  </si>
  <si>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</si>
  <si>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</si>
  <si>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</si>
  <si>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</si>
  <si>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</si>
  <si>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</si>
  <si>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</si>
  <si>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</si>
  <si>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</si>
  <si>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</si>
  <si>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</si>
  <si>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</si>
  <si>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</si>
  <si>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</si>
  <si>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</si>
  <si>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</si>
  <si>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</si>
  <si>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</si>
  <si>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</si>
  <si>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</si>
  <si>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</si>
  <si>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</si>
  <si>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</si>
  <si>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</si>
  <si>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</si>
  <si>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Operacionales</t>
  </si>
  <si>
    <t>TIPO</t>
  </si>
  <si>
    <t>CLASE</t>
  </si>
  <si>
    <t>FUENTE</t>
  </si>
  <si>
    <t>ETAPAS</t>
  </si>
  <si>
    <t>Inadecuada escogencia de la modalidad de contratación</t>
  </si>
  <si>
    <t xml:space="preserve">Requisitos habilitantes inapropiados para el proceso de selección </t>
  </si>
  <si>
    <t xml:space="preserve">Inadecuada  descripción del bien o servicio requerido </t>
  </si>
  <si>
    <t>Ausencia de fundamentación de la justificación y conveniencia de la contratación</t>
  </si>
  <si>
    <t>Requisitos habilitantes que impidan la selección objetiva</t>
  </si>
  <si>
    <t>Apertura de procesos sin disponibilidad  presupuestal</t>
  </si>
  <si>
    <t>Inadecuada evaluación de las ofertas y/o verificación de requisitos habilitantes</t>
  </si>
  <si>
    <t>Contestación inoportuna a todas las observaciones formuladas a los documentos de la contratación</t>
  </si>
  <si>
    <t>No publicación de la documentación del proceso de selección en el SECOP</t>
  </si>
  <si>
    <t>Selección de ofertas con precios  artificialmente bajos.</t>
  </si>
  <si>
    <t>Confabulacion de los proponentes (Colusión)</t>
  </si>
  <si>
    <t>Falta de constitución o constitución tardía de la garantía única. Aceptación de garantías que no se ajustan a lo contemplado en el contrato</t>
  </si>
  <si>
    <t>Presentación de reclamos de terceros sobre la selección del oferente que retrasen el perfeccionamiento del contrato.</t>
  </si>
  <si>
    <t>Fluctuaciones del valor de la moneda</t>
  </si>
  <si>
    <t>Variación de los precios del mercado</t>
  </si>
  <si>
    <t>Variación en la disponibilidad o en el costo de los insumos necesarios para prestar los servicios.</t>
  </si>
  <si>
    <t>Incumplimiento de compromisos adquiridos por el contratista seleccionado con sus subcontratistas, suministradores de bienes y servicios.</t>
  </si>
  <si>
    <t>Inadecuada identificación de las condiciones contractuales</t>
  </si>
  <si>
    <t>Falta de claridad en la elaboración de los actos administrativos</t>
  </si>
  <si>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</si>
  <si>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</si>
  <si>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</si>
  <si>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</si>
  <si>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</si>
  <si>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</si>
  <si>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</si>
  <si>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</si>
  <si>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</si>
  <si>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</si>
  <si>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</si>
  <si>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</si>
  <si>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</si>
  <si>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</si>
  <si>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</si>
  <si>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</si>
  <si>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</si>
  <si>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</si>
  <si>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</si>
  <si>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</si>
  <si>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</si>
  <si>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</si>
  <si>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</si>
  <si>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</si>
  <si>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</si>
  <si>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</si>
  <si>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</si>
  <si>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</si>
  <si>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1) Describa el tratamiento/controles a ser implementados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</si>
  <si>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</si>
  <si>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</si>
  <si>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</si>
  <si>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</si>
  <si>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</si>
  <si>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</si>
  <si>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</si>
  <si>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</si>
  <si>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</si>
  <si>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</si>
  <si>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</si>
  <si>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</si>
  <si>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</si>
  <si>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</si>
  <si>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</si>
  <si>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ESTABLECER EL CONTEXTO</t>
  </si>
  <si>
    <t xml:space="preserve">Categoria </t>
  </si>
  <si>
    <t>Inadecuado análisis  económico estimativo del valor del contrato</t>
  </si>
  <si>
    <t>Falta de solicitud o solicitud tardía del registro  presupuestal</t>
  </si>
  <si>
    <t xml:space="preserve">Falta de profundidad en el estudio de sector no identificandose claramente aspectos de oferta y demanda </t>
  </si>
  <si>
    <t>¿Cómo se realiza el monitoreo?</t>
  </si>
  <si>
    <t>SDG</t>
  </si>
  <si>
    <t>CONTRATISTA</t>
  </si>
  <si>
    <t>CONTRATISTA Y SDG</t>
  </si>
  <si>
    <t>MATRIZ DE RIESGOS DE CONTRATACIÓN</t>
  </si>
  <si>
    <t>MATRIZ DE RIESGOS EN CONTRATACIÓN</t>
  </si>
  <si>
    <t>5) Al realizar las anteriores actividades se obtendrá la calificación total y la valoración del riesgo (prioridad).</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</si>
  <si>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</si>
  <si>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</si>
  <si>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</si>
  <si>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6) Continúe en la hoja de "EVALUACIÓN DE CONTROLES"</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</si>
  <si>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</si>
  <si>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2) Describa las consecuencias de la ocurrencia del Riesgo/evento.</t>
  </si>
  <si>
    <t>3) Continúe en la hoja de "ASIGNACIÓN Y TRATAMIENTO" y diligencie las siguientes casillas: A quien se le asigna y el porcentaje que asume cada una de las partes en caso de que sea compartido.</t>
  </si>
  <si>
    <t>1) Diligencie el objeto contractual y seleccione la(s) etapas  y los riesgos que aplican al objeto contractual, de acuerdo a lo definido en la hoja de "IDENTIFICACIÓN Y ANÁLISIS"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</si>
  <si>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</si>
  <si>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Código: GCO-GCI-F164
Versión: 02
Vigencia: 01 de diciembre de 2022
Caso HOLA: 280117</t>
  </si>
  <si>
    <r>
      <t xml:space="preserve">Sector del objeto del Proceso de Contratación y su mercado. </t>
    </r>
    <r>
      <rPr>
        <sz val="12"/>
        <rFont val="Garamond"/>
        <family val="1"/>
      </rPr>
      <t xml:space="preserve">El objeto de la contratación a adelantar se encuentra en el sector terciario. </t>
    </r>
  </si>
  <si>
    <r>
      <t xml:space="preserve">Experiencia propia y de otras Entidades Estatales en Procesos de Contratación del mismo tipo. </t>
    </r>
    <r>
      <rPr>
        <sz val="12"/>
        <rFont val="Garamond"/>
        <family val="1"/>
      </rPr>
      <t>En el estudio del Sector se relacionan las experiencias contractuales que ha tenido la Alcaldía Local de Ciudad Bolívar y otras Entidades con contratos similares.</t>
    </r>
  </si>
  <si>
    <r>
      <t xml:space="preserve">Condiciones políticas: </t>
    </r>
    <r>
      <rPr>
        <i/>
        <sz val="12"/>
        <rFont val="Garamond"/>
        <family val="1"/>
      </rPr>
      <t>No aplica</t>
    </r>
  </si>
  <si>
    <t>Que por alguna razón imprevista por alguno de los proyectos que componen el presupuesto del contrato sea necesario prorrogar el plazo de ejecución o adicionar presupuesto al contrato.</t>
  </si>
  <si>
    <t>Mal manejo administrativo y económico del contrato</t>
  </si>
  <si>
    <t>Dificultad o imposibilidad de liquidar el contrato</t>
  </si>
  <si>
    <t>Necesidad de realizar un acto modificatorio para poder garantizar el cumplimiento del objeto contractual y las metas y objetivos de cada uno de los proyectos que componen el presupuesto del contrato</t>
  </si>
  <si>
    <t>Insatisfacción por parte de los beneficiarios y posibles quejas ante organismos de control. Así mismo, la imagen reputacional de la Entidad se verá afectada</t>
  </si>
  <si>
    <t>Dificultades con la ejecución del contrato y posible declaración de incumplimiento contractual por parte del contratista</t>
  </si>
  <si>
    <t>Imposibilidad de cumplir con el objeto contractual y posible desiquilibrio económico del contrato</t>
  </si>
  <si>
    <t>Afetación reputacional y económica a la Entidad</t>
  </si>
  <si>
    <t>Imposibilidad de seguir adelante con el proceso contractual</t>
  </si>
  <si>
    <t>Imposibilidad de iniciar la ejecución del contrato y posibilidad de incumplimiento contractual</t>
  </si>
  <si>
    <t>Escogencia de un proponente no ídoneo para la ejecución del proceso contractual y desequilibrio económico del contrato</t>
  </si>
  <si>
    <t>Escogencia de un proponente no ídoneo para la ejecución del proceso contractual. Posibilidad de comisión de delito</t>
  </si>
  <si>
    <t>Posibilidade afectación reputacional a la Entidad, hallazgos por falta de transparencia en el proceso contractual</t>
  </si>
  <si>
    <t>Posibilidad de reclamaciones o solicitudes de aclaración por parte de los proponentes</t>
  </si>
  <si>
    <t>Imposibilidad de seguir adelante con el proceso contractual y reproceso</t>
  </si>
  <si>
    <t>Hallazgos por la falta de planeación en el marco del proceso contractual así como posibilidad de solicitudes de aclaraciones y reclamaciones por parte de los proponentes y ciudadanía en general</t>
  </si>
  <si>
    <t>Hallazgos por la falta de planeación en el marco del proceso contractual así como posibilidad de aclaraciones y reclamaciones por parte de los proponentes y ciudadanía en general.</t>
  </si>
  <si>
    <t>Posibilidad de direccionamiento de contrato, afectación reputacional a la Entidad, posible comisión de delito.</t>
  </si>
  <si>
    <t>Posibilidad de desequilibrio económico del contrato, así como solicitudes de aclaraciones y reclamaciones por parte de los proponentes y la ciudadanía</t>
  </si>
  <si>
    <t>Posibilidad de direccionamiento de contrato, afectación reputacional a la Entidad, posible comisión de delito. Hallazgos por falta de planeación</t>
  </si>
  <si>
    <t>Imposibilidad de seguir adleante con el proceso contractual y reproceso del mismo</t>
  </si>
  <si>
    <t>Los bienes y/o servicios suministrados no corresponden con la calidad o especificaciones técnicas contratadas o presenten defectos de fábrica</t>
  </si>
  <si>
    <t>El abogado de contratación, el profesional de planeación y demás personal designados por el alcalde local para adelantar el proceso de contratación</t>
  </si>
  <si>
    <t>Antes  del inicio estructuración de los estudios previos</t>
  </si>
  <si>
    <t>Al iniciar la estructuración de los estudios previos</t>
  </si>
  <si>
    <t>Mediante reunión y consenso de los actores del control</t>
  </si>
  <si>
    <t>Por única vez</t>
  </si>
  <si>
    <t>Al momento de enviar el proceso al Comité de Contratación</t>
  </si>
  <si>
    <t>Sí</t>
  </si>
  <si>
    <t>Al iniciar la evaluación de proponentes</t>
  </si>
  <si>
    <t>Antes de publicar el informe de evaluación</t>
  </si>
  <si>
    <t>Mediante la revisión de las ofertas y le proyección del informe de evaluación</t>
  </si>
  <si>
    <t>El abogado de contratación designado por alcalde local para adelantar el proceso de contratación</t>
  </si>
  <si>
    <t>Después de la firma del contrato</t>
  </si>
  <si>
    <t>Mediante la revisión de las garantías presentadas por el proponente</t>
  </si>
  <si>
    <t>El supervisor/apoyo a la supervisión y el contratista</t>
  </si>
  <si>
    <t>Mensual</t>
  </si>
  <si>
    <t>Al finalizar la ejecución del contrato</t>
  </si>
  <si>
    <t>Al iniciar la ejecución del contrato</t>
  </si>
  <si>
    <t>Mediante el monitoreo de los precios de la oferta económica. Revisión de precios en grandes plataformas y o distribuidores</t>
  </si>
  <si>
    <t>Durante el cronograma del proceso de contratación en donde hay observaciones</t>
  </si>
  <si>
    <t>El abogado de contratación designado por el alcalde local</t>
  </si>
  <si>
    <t>Al iniciar las fases del cronograma donde hay observaciones</t>
  </si>
  <si>
    <t>Al finalizar el crongograma del proceso contractual</t>
  </si>
  <si>
    <t>Mediante el control a las respuestas dadas a cada observaciones radicada en el aplicativo SECOP 2</t>
  </si>
  <si>
    <t xml:space="preserve">El profesional financiero designado por el alcalde local para integrar el comité evaluador </t>
  </si>
  <si>
    <t xml:space="preserve">El profesional financiero designado por el alcalde local para integrar el comité evaluador, en caso de evidenciar una oferta con precios artificialmente bajos en la fase de selección, requerirá al proponente las respectivas explicaciones frente a los ítems ofertados con precios artificialmente bajos. En caso que la respuesta no satisfaga a la Entidad, el proponente será excluido del proceso de selección. Como evidencia de la ejecución del control quedará la trazabilidad del aplicativo SECOP 2 y/o las comunicaciones remitidas el proponente </t>
  </si>
  <si>
    <t>El abogado de contratación designado por el alcalde, realizará la respectiva revisión de las garantías presentadas por el contratista y si están de acuerdo con lo exigido en el pliego de condiciones definitivo procederá a validarla en el aplicativo SECOP. En caso contrario, procederá a requerir al contratista. En caso que, se evidencie que el contratista no está cumpliendo con su obligación, se procederá a notificar al supervisor del contrato para declarar un posible incumplimiento. Como evidencia de la ejecución del control quedará la trazabilidad del aplicativo SECOP 2 y/o las comunicaciones requiriendo al contratista</t>
  </si>
  <si>
    <t>El profesional designado por el alcalde, antes de realizar la audiencia de adjudicación, realizará una revisión integral al informe de evaluación propuesto por el comité evaluador para identificar posibles errores. En caso de identificar algún error, solicitará el ajuste. En caso que se presenten reclamos, deberá realizar la respuesta con el apoyo del comité evaluador. Como evidencia de la ejecución del control quedará la trazabilidad del SECOP 2, el informe de evaluación, las comunicaciones observando o avalando el informe de evaluación y/o las comunicaciones de respuesta a los reclamos en el caso que se hayan dado</t>
  </si>
  <si>
    <t>El profesional designado por el alcalde</t>
  </si>
  <si>
    <t>Antes de la adjudicación</t>
  </si>
  <si>
    <t>Antes de la consolidación del informe de evaluación</t>
  </si>
  <si>
    <t>El supervisor/apoyo a la supervisión y el contratista realizarán un monitoreo mensual a los precios de los bienes incluidos en la oferta económica. En caso de detectar cambios de precios el apoyo a la supervisión informará al supervisor para tomar las medidas correspondientes que garanticen los principios de eficiencia, eficacia y efectividad en la administración pública. Como evidencia de la ejecución del control será el formato acta de reunión GDI-GPD-F029 donde se evidencien los monitoreos realizados.</t>
  </si>
  <si>
    <t>El supervisor/apoyo a la supervisión, una vez se suscriba el acta de inicio, aprobará el cronograma de actividades y le realizará seguimiento quincenal para que en caso de evidenciar dificultades con su cumplimiento se tomen las medidas correspondientes que garanticen el cumplimiento del objeto contractual. Como evidencia de la ejecución del control quedarán las actas de evidencia de reunión GDI-GPD-F029 y las comunicaciones correspondientes</t>
  </si>
  <si>
    <t>Mediante el monitoreo del cronograma de trabajo</t>
  </si>
  <si>
    <t>Quincenal</t>
  </si>
  <si>
    <t>El supervisor/apoyo a la supervisión del contrato, después de la suscripción del acta de inicio, solicitará al contratista el cronograma de actividades y le realizará un seguimiento mensual, haciendo énfasis en sus obligaciones con terceros. Así mismo, se garantizará que bajo ninguna circunstancia los pagos de los compromisos del contratista estén atados a los desembolsos por parte de la Entidad. Como evidencia de la ejecución del control quedarán las actas de evidencia de reunión GDI-GPD-F029 y las comunicaciones correspondientes</t>
  </si>
  <si>
    <t>El supervisor/apoyo a la supervisión, antes de realizar los ingresos al almacén deberá aprobarlos teniendo en cuenta las características técnicas de los bienes a ingresar. Frente a los servicios a prestar, el contratista deberá socializar las características y detalles al supervisor/apoyo a la supervisión para que este los apruebe antes de prestarlos de acuerdo con las condiciones señaladas en los estudios previos del contrato. Como evidencia de la ejecución del control quedarán las actas de evidencia de reunión GDI-GPD-F029 y las comunicaciones correspondientes.</t>
  </si>
  <si>
    <t>El profesional de planeación designado por el alcalde local</t>
  </si>
  <si>
    <t>Antes de remitir los estudios previos al Comité de Contratación</t>
  </si>
  <si>
    <t>Mediante reunión o comunicación y consenso de los actores del control</t>
  </si>
  <si>
    <t>Mediante reunión, comunicación y consenso de los actores del control</t>
  </si>
  <si>
    <t>El profesional de planeación designado por el alcalde local, antes de remitir los estudios previos al Comité de Contratación, realizará una revisión a los requisitos habilitantes de los Estudios Previos y en caso que se generarán observaciones, las comunicará al equipo estructurador para que ajuste los documentos. La evidencia de la ejecución del control será el formato acta de reunión GDI-GPD-F029 o los correos electrónicos.</t>
  </si>
  <si>
    <t>El abogado de contratación designado por el alcalde local, antes de remitir los estudios previos al Comité de Contratación, realizará una revisión jurídica y al apartado de las condiciones contractuales de los Estudios Previos y en caso que se generarán observaciones, las comunicará al equipo estructurador para que ajuste los documentos. La evidencia de la ejecución del control será el formato acta de reunión GDI-GPD-F029 o los correos electrónicos.</t>
  </si>
  <si>
    <t>El profesional de planeación designado por el alcalde local, previo al inicio de la estructuración de los estudios previos verificará que el o los proyectos de inversión que componen el presupuesto del contrato tengan la disponibilidad presupuestal para adelantar el proceso contractual. Así mismo, después de la celebración del comité de contratación, deberá solicitar la expedición del o de los respectivos CDP. Como evidencia de la ejecución del control quedarán las comunicaciones, formato de acta de reunión GDI-GPD-F029 y el o los CDP expedidos.</t>
  </si>
  <si>
    <t>Profesional de planeación designado por el alcalde local</t>
  </si>
  <si>
    <t>Después del comité de contratación</t>
  </si>
  <si>
    <t>Antes de iniciar al estructuración del proceso de contratación</t>
  </si>
  <si>
    <t>Mediante reunión, comunicaciones y expedición del CDP</t>
  </si>
  <si>
    <t>Dos momentos: 1. Al iniciar el proceso contractual. 2. Después de celebrar el Comité de Contratación</t>
  </si>
  <si>
    <t>Antes de la publicación del informe de evaluación, el alcalde local designará a uno o varios profesionales a realizar una revisión integral al informe de evaluación elaborado por el comité evaluador designado previamente, para garantizar que no se hayan cometido errores en la selección del proponente ganador. La evidencia de la ejecución del control será el formato acta de reunión GDI-GPD-F029, los correos electrónicos o demás comunicaciones que evidencien la revisión realizada.</t>
  </si>
  <si>
    <t>Profesional o profesionales designados por el alcalde local</t>
  </si>
  <si>
    <t>Antes de la publicación del informe de evaluación</t>
  </si>
  <si>
    <t>Al publicar el informe de evaluación</t>
  </si>
  <si>
    <t>Mediante la revisión del informe de evaluación elaborado por el comité evaluador y la comunicación de las observaciones o sugerencias si hay lugar a ellas</t>
  </si>
  <si>
    <t>Antes de la publicación del informe  de evaluación</t>
  </si>
  <si>
    <t>Previamente a su publicación, el abogado de contratación designado por el alcalde local realizará una revisión a cada uno de los actos administrativos que se van a publicar en la plataforma SECOP. En caso de haber observaciones se las remitirá al abogado que proyectó el acto administrativo. Como evidencia de la ejecución del control quedarán las actas de reunión  GDI-GPD-F029 o los correos electrónicos y comunicaciones enviadas.</t>
  </si>
  <si>
    <t>El abogado de contratación designado por el alcalde local realizará un control diario al proceso contractual en las fases en las que haya que responder a las observaciones de los proponentes o posibles proponentes y de acuerdo con la temática de las observaciones las reasignará a las personas responsables del comité evaluador asignado el proceso. La evidencia de la ejecución del control será la trazabilidad en el aplicativo SECOP 2 y en caso de haber comunicaciones internas que evidencien la ejecución del control se deberán aportar.</t>
  </si>
  <si>
    <t>Antes de la publicación del acto administrativo</t>
  </si>
  <si>
    <t>Con la publicación del acto administrativo</t>
  </si>
  <si>
    <t>Mediante la revisión del acto administrativo y las observaciones planteadas</t>
  </si>
  <si>
    <t>El abogado de contratación designado por el alcalde local para adelantar el proceso de contratación, previo al cargue de la documentación del proceso en SECOP 2, realizará la revisión de los documentos del proceso contractual y verificará que estén completos de acuerdo con la lista de chequeo según la modalidad de selección. Como evidencia de la ejecución del control quedará la lista de chequeo y las comunicaciones solicitando documentos en caso de evidenciar la ausencia de los mismos.</t>
  </si>
  <si>
    <t>Antes del cargue de los documentos del proceso en SECOP 2</t>
  </si>
  <si>
    <t>Con el cargue de los documentos del proceso en SECOP 2</t>
  </si>
  <si>
    <t>Mediante la revisión y aplicación de lista de chequeo</t>
  </si>
  <si>
    <t>El abogado de contratación designado por el alcalde local para adelantar el proceso de contratación, antes de la consolidación del informe de evaluación y de la resolución de adjudicación, realizará un análisis del comporamiento de los proponentes en cuanto a las ofertas realizadas, desestimientos y demás aspectos importantes que puedan evidenciar una colusión entre los proponentes o algunos de ellos, y en caso de evidenciar colusión notificará al Alcalde Local para que se tomen las medidas correspondientes. Como evidencia de la ejecución del control quedarán las comunicaciones remitidas y el análisis realizado.</t>
  </si>
  <si>
    <t>Con la adjudicación del contrato</t>
  </si>
  <si>
    <t>Mediante revisión y análisis del comportamiento de los proponentes</t>
  </si>
  <si>
    <t>El profesional de planeación designado por el Alcalde Local para estrucutrar los estudios previos, una vez firmado el contrato, solicitará la expedición del registro presupuestal al profesional de presupuesto de la Entidad. Como evidencia de la ejecución del control queda el RP expedido.</t>
  </si>
  <si>
    <t>El profesional de planeación designado por el Alcalde Local</t>
  </si>
  <si>
    <t>Antes de validar las garantías en la plataforma SECOP
Antes de la firma del acta de inicio</t>
  </si>
  <si>
    <t>Con la expedición del RP</t>
  </si>
  <si>
    <t>Mediante la solicitud de expedición del RP</t>
  </si>
  <si>
    <t>El supervisor/apoyo a la supervisión y el contratista realizarán un monitoreo mensual a los precios de los bienes incluidos en la oferta económica e identificará los ítems que tengan relación con la TRM. En caso de detectar fluctuaciones en la TRM que generen cambios de precios bruscos el apoyo a la supervisión informará al supervisor para tomar las medidas correspondientes que garanticen los principios de eficiencia, eficacia y efectividad en la administración pública. Como evidencia de la ejecución del control será el formato acta de reunión GDI-GPD-F029 donde se evidencien los monitoreos realizados.</t>
  </si>
  <si>
    <t>Mediante monitoreo mensual</t>
  </si>
  <si>
    <t>El supervisor/apoyo a la supervisión</t>
  </si>
  <si>
    <t>Antes de ingresar bienes al almacén o antes de prestar servicios</t>
  </si>
  <si>
    <t>Al realizar el ingreso al almacén o al prestar los servicios</t>
  </si>
  <si>
    <t>Mediante aprobación previa de bienes o servicios al ingreso de almacén o prestación del servicio</t>
  </si>
  <si>
    <t>Cada que se vayan a prestar servicios o a realizar ingresos al almacén</t>
  </si>
  <si>
    <t xml:space="preserve">El supervisor/apoyo a la supervisión al evidenciar la insuficiencia en tiempo o recursos para poder cumplir con el objeto contractual deberá solicitar la adición y/o prórroga del contrato justificando y evidenciando la o las situaciones que ponen en riesgo el cumplimiento del contrato. Como evidencia de la ejecución del control quedará el formato de modificación o prórroga diligenciado y las comunicaciones relacioandas. </t>
  </si>
  <si>
    <t>Al evidenciar la insuficiencia en tiempo o recursos</t>
  </si>
  <si>
    <t>Con la suscripción del acto modificatorio</t>
  </si>
  <si>
    <t>Mediante la solicitud del acto modificatorio</t>
  </si>
  <si>
    <t>Cada vez que se requiera modificar el contrato en tiempo o en recursos</t>
  </si>
  <si>
    <t>El supervisor/apoyo a la supervisión, al iniciar la ejecución del contrato, a través de una matriz de control financiero y presupuestal del contrato, garantizará que los pedidos tengan coherencia con cada rubro y proyecto de inversión, generando un reporte mensual presupuestal y financiero del proceso contractual. Como evidencia de la ejecución del control quedará la matriz de control por cada mes de ejecución y las comunicaciones relacioandas</t>
  </si>
  <si>
    <t>Mediante la matriz de control presupuestal y financiero</t>
  </si>
  <si>
    <t>mensual</t>
  </si>
  <si>
    <t>Específico</t>
  </si>
  <si>
    <t>Revisión previa por el contratación, el profesional de planeación y demás personal designados por el alcalde local para adelantar el proceso de contratación, previo al comité de contratación, realizarán una revisión del proceso para garantizar la correcta modalidad de contratación según las características de las necesidades, cuantía y naturaleza del objeto y especificaciones. La evidencia de la ejecución del control será el formato acta de reunión GDI-GPD-F029 o los correos electrónicos.</t>
  </si>
  <si>
    <t>Estructuración y validacion previa por parte del  abogado de contratación, el profesional de planeación y demás personal designados por el alcalde local para adelantar el proceso de contratación, previo al comité de contratación, de los requisitos habilitantes y realización de  una revisión del proceso para garantizar la coherencia con los principios de la contratación pública para garantizar entre otras cosas, la pluralidad de oferentes. La evidencia de la ejecución del control será el formato acta de reunión GDI-GPD-F029 o los correos electrónicos.</t>
  </si>
  <si>
    <t>El profesional de planeación  y el profesional financiero designados por el alcalde local, antes de remitir los estudios previos al Comité de Contratación, realizará una revisión integral a los aspectos económicos y financieros de los Estudios Previos y Estudios de mercado y en caso que se generarán observaciones, las comunicará al equipo estructurador para que ajuste los documentos. La evidencia de la ejecución del control será el formato acta de reunión GDI-GPD-F029 o los correos electrónicos.</t>
  </si>
  <si>
    <t>El profesional de planeación y el coordinador de planeación designado por el alcalde local, antes de remitir los estudios previos al Comité de Contratación, realizará una revisión integral a los aspectos técnicos de los Estudios Previos y en caso que se generarán observaciones, las comunicará al equipo estructurador para que ajuste los documentos. La evidencia de la ejecución del control será el formato acta de reunión GDI-GPD-F029 o los correos electrónicos.</t>
  </si>
  <si>
    <t>El profesional de planeación  y el profesional financiero designados por el alcalde local, antes de remitir los estudios previos al Comité de Contratación, realizará una revisión al estudio del sector de los Estudios Previos y en caso que se generarán observaciones, las comunicará al equipo estructurador para que ajuste los documentos. La evidencia de la ejecución del control será el formato acta de reunión GDI-GPD-F029 o los correos electrónicos.</t>
  </si>
  <si>
    <t>El profesional de planeación y el coordinador de planeación designados por el alcalde local, antes de remitir los estudios previos al Comité de Contratación, realizará una revisión la justificación y la conveniencia de la contratación de los Estudios Previos y en caso que se generarán observaciones, las comunicará al equipo estructurador para que ajuste los documentos. La evidencia de la ejecución del control será el formato acta de reunión GDI-GPD-F029 o los correos electrónicos.</t>
  </si>
  <si>
    <t>Baja participación de oferentes</t>
  </si>
  <si>
    <t>Definición inadecuada de lotes</t>
  </si>
  <si>
    <t>Errores en precios de referencia</t>
  </si>
  <si>
    <t>Subasta desierta</t>
  </si>
  <si>
    <t>Posibilidad de contar con pocos o ningún proponente en la subasta inversa, lo que limita la competencia y afecta la obtención de mejores condiciones para la entidad. Este riesgo se evidenció en el SIP, donde en algunos casos solo se recibió una cotización.</t>
  </si>
  <si>
    <t>Posibilidad de estructurar los lotes agrupando bienes no homogéneos o con características técnicas distintas, lo que puede limitar la participación de oferentes, afectar la comparabilidad de ofertas y reducir la competencia en la subasta.</t>
  </si>
  <si>
    <t>ALTO</t>
  </si>
  <si>
    <t>BAJO</t>
  </si>
  <si>
    <t>Fortalecer la etapa de planeación mediante una mayor difusión del proceso en SECOP II, ajuste de requisitos habilitantes para garantizar pluralidad, revisión de precios de mercado y realización de nuevas consultas (SIP) que permitan validar el interés real de los proveedores.</t>
  </si>
  <si>
    <t>Reestructurar los lotes agrupando bienes homogéneos con características técnicas similares, validando previamente con el mercado su adecuada segmentación, con el fin de facilitar la participación de oferentes y garantizar la comparabilidad de las ofertas.</t>
  </si>
  <si>
    <t>Ajustar las condiciones del proceso mediante la revisión de requisitos habilitantes, análisis de mercado actualizado, adecuada estructuración de los lotes y fortalecimiento de la difusión en SECOP II, con el fin de incentivar la participación y garantizar pluralidad de oferentes.</t>
  </si>
  <si>
    <t>Estudios previos insuficientes</t>
  </si>
  <si>
    <t>Ficha técnica mal definida</t>
  </si>
  <si>
    <t>Desbalance en los lotes</t>
  </si>
  <si>
    <t>Baja concurrencia</t>
  </si>
  <si>
    <t>Ofertas bajas</t>
  </si>
  <si>
    <t>Falla SECOP</t>
  </si>
  <si>
    <t>Concentración lotes</t>
  </si>
  <si>
    <t>Incumplimiento entrega</t>
  </si>
  <si>
    <t>Productos defectuosos</t>
  </si>
  <si>
    <t>Generación de un proceso desierto, baja participación de oferentes o presentación de propuestas con precios artificialmente altos o bajos, lo que puede afectar la eficiencia del gasto público, derivar en reprocesos contractuales y posibles observaciones por parte de entes de control.</t>
  </si>
  <si>
    <t>Concentración de ofertas en ciertos lotes y deserción en otros, generando adjudicaciones parciales, retrasos en la satisfacción de la necesidad, necesidad de nuevos procesos contractuales y posible afectación en la cobertura del proyecto.</t>
  </si>
  <si>
    <t>Limitación en la pluralidad de oferentes, disminución de la competencia real en la subasta, riesgo de adjudicación con condiciones menos favorables para la entidad y posibles cuestionamientos sobre la transparencia del proceso.</t>
  </si>
  <si>
    <t>Alto riesgo de incumplimiento contractual, entrega de bienes de baja calidad, uso de materiales inferiores a los exigidos o abandono del contrato, generando retrasos, imposición de sanciones y afectación directa a los beneficiarios del proyecto.</t>
  </si>
  <si>
    <t>Dependencia excesiva de un único contratista, incremento del riesgo de incumplimiento total o parcial del contrato, afectación masiva en caso de fallas en la ejecución y posibles dificultades en la supervisión y control contractual.</t>
  </si>
  <si>
    <t>Retrasos en la implementación del proyecto, afectación a los beneficiarios finales, incumplimiento de metas institucionales, posibles sanciones contractuales y afectación en la ejecución presupuestal.</t>
  </si>
  <si>
    <t>Recepción de bienes que no cumplen con estándares de calidad, necesidad de reposición o devolución, incremento de costos operativos, afectación en la prestación del servicio y posibles conflictos contractuales con el proveedor.</t>
  </si>
  <si>
    <t>Realizar un estudio de mercado exhaustivo con mínimo tres cotizaciones válidas, análisis de precios históricos en SECOP, identificación de oferentes potenciales y validación técnica y jurídica de los estudios previos antes de la apertura del proceso.</t>
  </si>
  <si>
    <t>Realizar análisis técnico y económico para la correcta agrupación de los ítems en lotes, considerando capacidad del mercado, ubicación geográfica, volumen y especialización, garantizando equilibrio y pluralidad de oferentes.</t>
  </si>
  <si>
    <t>Ajustar requisitos habilitantes para no restringir la participación, realizar convocatoria amplia, socialización del proceso en SECOP y otros medios, y permitir condiciones que fomenten la pluralidad de oferentes.</t>
  </si>
  <si>
    <t>Establecer mecanismos de verificación de precios artificialmente bajos conforme a la normativa vigente, solicitando aclaraciones al oferente y evaluando la viabilidad económica antes de la adjudicación.</t>
  </si>
  <si>
    <t>Definir plan de contingencia para fallas tecnológicas, incluyendo suspensión y reprogramación del proceso, comunicación oportuna a los oferentes y soporte técnico permanente durante la subasta.</t>
  </si>
  <si>
    <t>Evaluar la posibilidad de limitar la adjudicación por número de lotes o exigir acreditación de capacidad técnica, operativa y financiera suficiente para asumir múltiples lotes sin afectar la ejecución.</t>
  </si>
  <si>
    <t>Establecer cronogramas claros de entrega, incluir cláusulas sancionatorias por incumplimiento (multas y cláusula penal), exigir plan logístico al contratista y realizar seguimiento permanente por parte de la supervisión.</t>
  </si>
  <si>
    <t>Implementar controles de calidad en la recepción de bienes, exigir cumplimiento estricto de fichas técnicas, realizar actas de recibo detalladas, aplicar garantías y solicitar reposición inmediata en caso de incumplimiento.</t>
  </si>
  <si>
    <t>Comité evaluador (técnico y financiero)</t>
  </si>
  <si>
    <t>Área de contratación + soporte SECOP</t>
  </si>
  <si>
    <t>En el Analiza viabilidad económica de las ofertas</t>
  </si>
  <si>
    <t>Evaluacion final de Oferentes</t>
  </si>
  <si>
    <t>Antes y Durante Gestiona contingencias y comunicación del proceso</t>
  </si>
  <si>
    <t>Despues Gestiona contingencias y comunicación del proceso</t>
  </si>
  <si>
    <t>Mediante el monitoreo de las descripciones tecnicas del anezo tecnico</t>
  </si>
  <si>
    <t>Objeto Contractual: “SUMINISTRAR A MONTO AGOTABLE LOS ELEMENTOS NECESARIOS PARA EL FUN-CIONAMIENTO DE LA ENTIDAD Y LOS DIFERENTES PROGRAMAS Y PROYECTOS A CARGO DEL FONDO DE DESARROLLO LOCAL DE CIUDAD BOLÍVAR, EN EL MARCO DEL PLAN DE DESARROLLO LOCAL 2025-2028”</t>
  </si>
  <si>
    <t>Objeto del Proceso de Contratación: “SUMINISTRAR A MONTO AGOTABLES LOS ELEMENTOS E INSUMOS NECESARIOS PARA LA EJECUCIÓN DE LOS PROGRAMAS Y PROYECTOS AMBIENTALES EN EL MARCO DEL PLAN DE DESARROLLO LOCAL DE CIUDAD BOLÍVAR ".</t>
  </si>
  <si>
    <r>
      <rPr>
        <b/>
        <u/>
        <sz val="12"/>
        <rFont val="Garamond"/>
        <family val="1"/>
      </rPr>
      <t xml:space="preserve">Partícipes del Proceso de Contratación: </t>
    </r>
    <r>
      <rPr>
        <sz val="12"/>
        <rFont val="Garamond"/>
        <family val="1"/>
      </rPr>
      <t>En el desarrollo del presente proceso de contratación intervienen diversos actores, tanto internos como externos a la Entidad Estatal.
Agentes externos: Incluyen a los organismos de control, las veedurías ciudadanas y demás instancias encargadas de ejercer vigilancia sobre la gestión pública y garantizar la transparencia del proceso.
Agentes internos: Comprenden a los funcionarios responsables de la Alcaldía Local de Ciudad Bolívar y del Fondo de Desarrollo Local, los supervisores designados por cada lote, así como los usuarios institucionales que recibirán los bienes e insumos en las diferentes dependencias y proyectos vinculados al Plan de Desarrollo Local 2025–2028 “Ciudad Bolívar Camina Segura”.
Estos actores participan en la identificación de necesidades, la planeación y seguimiento del proceso, la verificación técnica y administrativa, y el control de la correcta ejecución contractual para cada uno de los lotes, garantizando el cumplimiento de los objetivos establecidos y la eficiencia en la gestión contractual.</t>
    </r>
  </si>
  <si>
    <r>
      <t xml:space="preserve">Ciudadanía que se beneficia del Proceso de Contratación: </t>
    </r>
    <r>
      <rPr>
        <sz val="12"/>
        <rFont val="Garamond"/>
        <family val="1"/>
      </rPr>
      <t>El desarrollo del presente proceso de contratación impacta positivamente a diversos grupos poblacionales de la localidad de Ciudad Bolívar, quienes se benefician directa o indirectamente del suministro oportuno y eficiente de bienes incluidos en los cinco (5) lotes del proceso.
Beneficiarios internos: Los funcionarios y dependencias de la Alcaldía Local de Ciudad Bolívar y del Fondo de Desarrollo Local que, mediante la entrega de elementos de los diferentes insumos contarán con herramientas adecuadas para el cumplimiento de sus funciones misionales y administrativas, en concordancia con los proyectos de inversión del Plan de Desarrollo Local 2025–2028 “Ciudad Bolívar Camina Segura”, para la vigencia 2026
Beneficiarios externos: Las comunidades urbanas y rurales de la localidad, asociaciones campesinas, pequeños productores, estudiantes, jóvenes, mujeres, personas mayores, personas con discapacidad, víctimas del conflicto armado y colectivos ambientales, que accederán a insumos, equipos y materiales necesarios para fortalecer procesos productivos, ambientales, sociales y de bienestar animal.
Con esta contratación se busca garantizar la calidad, continuidad y pertinencia en la provisión de bienes esenciales, asegurando transparencia, inclusión y eficiencia en la gestión contractual y contribuyendo al desarrollo sostenible y la seguridad alimentaria en la localidad.</t>
    </r>
  </si>
  <si>
    <r>
      <t xml:space="preserve">Capacidad de la Entidad Estatal entendida como la disponibilidad de recursos y conocimientos para el Proceso de Contratación: </t>
    </r>
    <r>
      <rPr>
        <sz val="12"/>
        <rFont val="Garamond"/>
        <family val="1"/>
      </rPr>
      <t>:La capacidad institucional del Fondo de Desarrollo Local de Ciudad Bolívar (FDLCB) para el desarrollo del presente proceso de contratación se sustenta en la disponibilidad de recursos técnicos, administrativos, financieros y humanos, así como en el conocimiento y experiencia del equipo responsable en la planeación, gestión y ejecución de procesos contractuales de bienes y servicios.
El FDLCB cuenta con las áreas misionales y administrativas necesarias para garantizar la correcta estructuración y ejecución del proceso de suministro por lotes, asegurando que los requerimientos técnicos y financieros estén alineados con los objetivos de los proyectos de inversión 2239, 2240 y 2245 del Plan de Desarrollo Local 2025–2028 “Ciudad Bolívar Camina Segura” para la vigencia 2026
Adicionalmente, dispone de profesionales especializados y personal de apoyo capacitado para llevar a cabo la verificación técnica, el seguimiento administrativo y el control financiero del contrato, asegurando la transparencia, eficiencia y calidad en la gestión contractual y el cumplimiento de los fines misionales del proceso de suministro para cada lote.</t>
    </r>
  </si>
  <si>
    <r>
      <t>Suficiencia del presupuesto oficial del Proceso de Contratación:</t>
    </r>
    <r>
      <rPr>
        <sz val="12"/>
        <rFont val="Garamond"/>
        <family val="1"/>
      </rPr>
      <t xml:space="preserve"> El Fondo de Desarrollo Local de Ciudad Bolívar (FDLCB) realizó una estimación detallada de los recursos necesarios para garantizar el suministro eficiente, oportuno y técnicamente adecuado de los bienes incluidos en los cinco (5) lotes del presente proceso de contratación.
Para ello, se adelantó un estudio de mercado en el que se enviaron invitaciones a proveedores con capacidad técnica, financiera y administrativa, recibiéndose cotizaciones y referencias de precios que sirvieron de base para la definición del presupuesto oficial.
Este presupuesto oficial se encuentra alineado con las metas y objetivos de los proyectos de inversión 2239, 2240 y 2245 del Plan de Desarrollo Local 2025–2028 “Ciudad Bolívar Camina Segura”, asegurando la suficiencia financiera, técnica y administrativa para la ejecución exitosa del contrato en cada uno de los lotes, con criterios de transparencia, eficiencia y sostenibilidad en la gestión contractual.</t>
    </r>
  </si>
  <si>
    <r>
      <t xml:space="preserve">Condiciones geográficas y de acceso del lugar en el cual se debe cumplir el objeto del Proceso de Contratación: </t>
    </r>
    <r>
      <rPr>
        <sz val="12"/>
        <rFont val="Garamond"/>
        <family val="1"/>
      </rPr>
      <t xml:space="preserve"> El suministro de bienes y materiales objeto del presente proceso de contratación deberá realizarse en la sede principal de la Alcaldía Local de Ciudad Bolívar, las dependencias administrativas, así como en las zonas rurales y urbanas de la localidad vinculadas a la ejecución de los proyectos de inversión 2239, 2240 y 2245 del Plan de Desarrollo Local 2025–2028 “Ciudad Bolívar Camina Segura”.
Estas condiciones geográficas implican la atención de sectores urbanos con fácil acceso logístico, así como de corregimientos y veredas rurales con condiciones topográficas complejas, como Quiba Alta, Mochuelo Bajo y Pasquilla, donde será necesario prever la planificación del transporte, almacenamiento temporal y entrega oportuna de los bienes en cada punto de destino.
La diversidad territorial y vial de la localidad exige garantizar que los oferentes cuenten con la capacidad técnica, operativa y logística para asegurar que cada entrega cumpla con las especificaciones técnicas, condiciones de calidad y plazos de ejecución establecidos para cada lote.</t>
    </r>
  </si>
  <si>
    <r>
      <t xml:space="preserve">Entorno socio ambiental: </t>
    </r>
    <r>
      <rPr>
        <sz val="12"/>
        <rFont val="Garamond"/>
        <family val="1"/>
      </rPr>
      <t>Las necesidades socioambientales están establecidas en los proyectos de inversión que componen el presupuesto del contrato. Estas necesidades son atendidas y gestionadas de acuerdo con las políticas y directrices ambientales vigentes, con el fin de garantizar un impacto positivo y la sostenibilidad en las actividades desarrolladas.</t>
    </r>
  </si>
  <si>
    <r>
      <t>Factores ambientales:</t>
    </r>
    <r>
      <rPr>
        <i/>
        <sz val="12"/>
        <rFont val="Garamond"/>
        <family val="1"/>
      </rPr>
      <t xml:space="preserve"> </t>
    </r>
    <r>
      <rPr>
        <sz val="12"/>
        <rFont val="Garamond"/>
        <family val="1"/>
      </rPr>
      <t xml:space="preserve">Tanto la Entidad Estatal como el contratista son sujetos del cumplimiento de las obligaciones ambientales establecidas en el contrato. Para ello, se tomaron en cuenta las guías de contratación sostenible emitidas por la Secretaría Distrital de Gobierno, a fin de asegurar que las actividades del proceso se lleven a cabo con el menor impacto ambiental posible y en cumplimiento con las normativas ambientales vigentes.
</t>
    </r>
  </si>
  <si>
    <r>
      <t xml:space="preserve">Normativa aplicable al objeto del Proceso de Contratación. </t>
    </r>
    <r>
      <rPr>
        <sz val="12"/>
        <rFont val="Garamond"/>
        <family val="1"/>
      </rPr>
      <t>La normativa relacionada con el presente proceso de contratación se encuentra enmarcada en el Estatuto General de Contratación de la Administración Pública, principalmente en la Ley 80 de 1993, la Ley 1150 de 2007 (modificada por la Ley 1474 de 2011) y el Decreto 1082 de 2015, que regulan la planeación, selección, ejecución y liquidación de los contratos estatales.
De manera particular, este proceso de Selección Abreviada – Subasta Inversa Electrónica se sustenta en lo dispuesto por el Artículo 2 de la Ley 1150 de 2007, el cual habilita la utilización de esta modalidad para la adquisición de bienes y servicios de características técnicas uniformes y de común utilización, garantizando la transparencia, objetividad y selección objetiva.
Adicionalmente, se aplican las disposiciones del Plan de Desarrollo Local 2025–2028 “Ciudad Bolívar Camina Segura”, en armonía con la normatividad presupuestal, fiscal y ambiental que rige a las entidades del orden distrital, asegurando que el proceso se desarrolle con observancia de la ley y los principios de la contratación estatal.</t>
    </r>
    <r>
      <rPr>
        <b/>
        <sz val="12"/>
        <rFont val="Garamond"/>
        <family val="1"/>
      </rPr>
      <t xml:space="preserve">
</t>
    </r>
  </si>
  <si>
    <t>El presente proceso de contratación tiene por alcance atender la necesidad prioritaria de garantizar el suministro oportuno, eficiente y técnicamente adecuado de bienes e insumos para la Alcaldía Local de Ciudad Bolívar, en el marco de la ejecución de los proyectos de inversión del Plan de Desarrollo Local 2025–2028 “Ciudad Bolívar Camina Segura” para la vigencia 2026
El objeto contractual comprende el suministro a monto agotable, por demanda y en condiciones de calidad y cumplimiento verificable, de los siguientes bienes agrupados en cinco (5) lotes:
Lote 1 – Elementos Lúdico-Pedagógicos 
Lote 2 – Insumos Agroforestales y Ambientales
Lote 3– Insumos de Ferretería
Lote 4 – Insumos Agropecuarios
Lote 5 – Medicamentos e Insumos Veterinarios
Este proceso se adelanta mediante la modalidad de Selección Abreviada – Subasta Inversa Electrónica, conforme a lo establecido en el Artículo 2 de la Ley 1150 de 2007, el Decreto 1082 de 2015, y demás normas concordantes, con el propósito de garantizar la transparencia, eficiencia y optimización de recursos públicos.</t>
  </si>
  <si>
    <t>Suspensión o interrupción temporal de la subasta, afectación del cronograma del proceso de selección, necesidad de reprogramar la audiencia de subasta, posibles observaciones o reclamaciones por parte de los oferentes y eventual afectación de los principios de igualdad, transparencia y selección objetiva, que podría conllevar la necesidad de retrotraer actuaciones del proceso.</t>
  </si>
  <si>
    <t>Retraso en la satisfacción de la necesidad de la entidad, reproceso contractual y posible afectación de la ejecución de los proyectos</t>
  </si>
  <si>
    <t>Cancelación de pedidos por parte del proveedor o imposibilidad de suministrar los bienes requeridos</t>
  </si>
  <si>
    <t>Incumplimiento parcial o total de las obligaciones contractuales, retrasos en la entrega de los bienes, afectación de la continuidad de las actividades de la entidad, posible imposición de multas o sanciones contractuales y eventual declaratoria de incumplimiento.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</si>
</sst>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0"/>
      <name val="Arial"/>
    </font>
    <font>
      <sz val="8"/>
      <name val="Arial"/>
      <family val="2"/>
    </font>
    <font>
      <b/>
      <sz val="10"/>
      <name val="Arial"/>
      <family val="2"/>
    </font>
    <font>
      <sz val="10"/>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49">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thin">
        <color indexed="64"/>
      </top>
      <bottom style="thin">
        <color indexed="64"/>
      </bottom>
      <diagonal/>
    </border>
  </borders>
  <cellStyleXfs count="1">
    <xf numFmtId="0" fontId="0" fillId="0" borderId="0"/>
  </cellStyleXfs>
  <cellXfs count="293">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0" fillId="0" borderId="8" xfId="0" applyBorder="1" applyAlignment="1">
      <alignment horizontal="center"/>
    </xf>
    <xf numFmtId="0" fontId="8" fillId="0" borderId="0" xfId="0" applyFont="1"/>
    <xf numFmtId="0" fontId="4" fillId="0" borderId="0" xfId="0" applyFont="1"/>
    <xf numFmtId="0" fontId="5" fillId="0" borderId="0" xfId="0" applyFont="1" applyAlignment="1">
      <alignment horizontal="center" vertical="center"/>
    </xf>
    <xf numFmtId="0" fontId="6" fillId="0" borderId="0" xfId="0" applyFont="1"/>
    <xf numFmtId="0" fontId="6" fillId="0" borderId="0" xfId="0" applyFont="1" applyAlignment="1">
      <alignment horizontal="center"/>
    </xf>
    <xf numFmtId="0" fontId="6" fillId="0" borderId="0" xfId="0" applyFont="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7" xfId="0" applyFont="1" applyBorder="1" applyAlignment="1">
      <alignment horizontal="center" vertical="center" wrapText="1"/>
    </xf>
    <xf numFmtId="0" fontId="6" fillId="0" borderId="7" xfId="0" applyFont="1" applyBorder="1"/>
    <xf numFmtId="0" fontId="6" fillId="0" borderId="8" xfId="0" applyFont="1" applyBorder="1" applyAlignment="1">
      <alignment horizontal="center" vertical="center" wrapText="1"/>
    </xf>
    <xf numFmtId="0" fontId="9" fillId="0" borderId="0" xfId="0" applyFont="1"/>
    <xf numFmtId="0" fontId="0" fillId="0" borderId="0" xfId="0" applyAlignment="1">
      <alignment wrapText="1"/>
    </xf>
    <xf numFmtId="0" fontId="6" fillId="0" borderId="26" xfId="0" applyFont="1" applyBorder="1"/>
    <xf numFmtId="0" fontId="6" fillId="0" borderId="26" xfId="0" applyFont="1" applyBorder="1" applyAlignment="1">
      <alignment horizontal="center"/>
    </xf>
    <xf numFmtId="0" fontId="6" fillId="9" borderId="3" xfId="0" applyFont="1" applyFill="1" applyBorder="1" applyAlignment="1">
      <alignment horizontal="center" vertical="center"/>
    </xf>
    <xf numFmtId="0" fontId="6" fillId="7" borderId="3" xfId="0" applyFont="1" applyFill="1" applyBorder="1" applyAlignment="1">
      <alignment horizontal="center" vertical="center"/>
    </xf>
    <xf numFmtId="0" fontId="6" fillId="10" borderId="3" xfId="0" applyFont="1" applyFill="1" applyBorder="1" applyAlignment="1">
      <alignment horizontal="center" vertical="center"/>
    </xf>
    <xf numFmtId="0" fontId="9" fillId="6" borderId="3" xfId="0" applyFont="1" applyFill="1" applyBorder="1" applyAlignment="1">
      <alignment horizontal="center" vertical="center" wrapText="1"/>
    </xf>
    <xf numFmtId="0" fontId="9" fillId="6" borderId="3" xfId="0" applyFont="1" applyFill="1" applyBorder="1" applyAlignment="1">
      <alignment horizontal="center" vertical="center"/>
    </xf>
    <xf numFmtId="0" fontId="6" fillId="6" borderId="3" xfId="0" applyFont="1" applyFill="1" applyBorder="1" applyAlignment="1">
      <alignment horizontal="center"/>
    </xf>
    <xf numFmtId="0" fontId="6" fillId="8" borderId="3" xfId="0" applyFont="1" applyFill="1" applyBorder="1" applyAlignment="1">
      <alignment horizontal="center"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18" fillId="0" borderId="1" xfId="0" applyFont="1" applyBorder="1"/>
    <xf numFmtId="0" fontId="18" fillId="0" borderId="0" xfId="0" applyFont="1"/>
    <xf numFmtId="0" fontId="18" fillId="0" borderId="2" xfId="0" applyFont="1" applyBorder="1" applyAlignment="1">
      <alignment horizontal="center"/>
    </xf>
    <xf numFmtId="0" fontId="18" fillId="0" borderId="5" xfId="0" applyFont="1" applyBorder="1"/>
    <xf numFmtId="0" fontId="18" fillId="0" borderId="7" xfId="0" applyFont="1" applyBorder="1"/>
    <xf numFmtId="0" fontId="18" fillId="0" borderId="8" xfId="0" applyFont="1" applyBorder="1" applyAlignment="1">
      <alignment horizontal="center"/>
    </xf>
    <xf numFmtId="0" fontId="19" fillId="4" borderId="13" xfId="0" applyFont="1" applyFill="1" applyBorder="1" applyAlignment="1">
      <alignment horizontal="center" vertical="center" wrapText="1"/>
    </xf>
    <xf numFmtId="0" fontId="20" fillId="4" borderId="14" xfId="0" applyFont="1" applyFill="1" applyBorder="1" applyAlignment="1">
      <alignment horizontal="center" vertical="center" wrapText="1"/>
    </xf>
    <xf numFmtId="0" fontId="20" fillId="4" borderId="15" xfId="0" applyFont="1" applyFill="1" applyBorder="1" applyAlignment="1">
      <alignment horizontal="center" vertical="center" wrapText="1"/>
    </xf>
    <xf numFmtId="0" fontId="18" fillId="0" borderId="17" xfId="0" applyFont="1" applyBorder="1" applyAlignment="1">
      <alignment horizontal="left" vertical="center" wrapText="1"/>
    </xf>
    <xf numFmtId="0" fontId="15" fillId="0" borderId="3" xfId="0" applyFont="1" applyBorder="1" applyAlignment="1">
      <alignment horizontal="center" vertical="center" wrapText="1"/>
    </xf>
    <xf numFmtId="0" fontId="15" fillId="0" borderId="3" xfId="0" applyFont="1" applyBorder="1" applyAlignment="1">
      <alignment horizontal="center" vertical="center"/>
    </xf>
    <xf numFmtId="0" fontId="15" fillId="0" borderId="20" xfId="0" applyFont="1" applyBorder="1" applyAlignment="1">
      <alignment horizontal="center" vertical="center" wrapText="1"/>
    </xf>
    <xf numFmtId="0" fontId="15" fillId="0" borderId="18" xfId="0" applyFont="1" applyBorder="1" applyAlignment="1">
      <alignment horizontal="left" vertical="center" wrapText="1"/>
    </xf>
    <xf numFmtId="0" fontId="18" fillId="0" borderId="3" xfId="0" applyFont="1" applyBorder="1" applyAlignment="1">
      <alignment horizontal="left" vertical="center" wrapText="1"/>
    </xf>
    <xf numFmtId="0" fontId="15" fillId="0" borderId="9" xfId="0" applyFont="1" applyBorder="1" applyAlignment="1">
      <alignment horizontal="center" vertical="center" wrapText="1"/>
    </xf>
    <xf numFmtId="0" fontId="15" fillId="0" borderId="6" xfId="0" applyFont="1" applyBorder="1" applyAlignment="1">
      <alignment horizontal="center" vertical="center" wrapText="1"/>
    </xf>
    <xf numFmtId="0" fontId="18" fillId="0" borderId="22" xfId="0" applyFont="1" applyBorder="1"/>
    <xf numFmtId="0" fontId="18" fillId="0" borderId="23" xfId="0" applyFont="1" applyBorder="1"/>
    <xf numFmtId="0" fontId="18" fillId="0" borderId="24" xfId="0" applyFont="1" applyBorder="1" applyAlignment="1">
      <alignment horizontal="center"/>
    </xf>
    <xf numFmtId="0" fontId="13" fillId="3" borderId="3" xfId="0" applyFont="1" applyFill="1" applyBorder="1" applyAlignment="1">
      <alignment horizontal="center" vertical="center" wrapText="1"/>
    </xf>
    <xf numFmtId="0" fontId="13" fillId="6" borderId="3" xfId="0" applyFont="1" applyFill="1" applyBorder="1" applyAlignment="1">
      <alignment horizontal="center"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xf>
    <xf numFmtId="0" fontId="12" fillId="0" borderId="1" xfId="0" applyFont="1" applyBorder="1" applyAlignment="1">
      <alignment horizontal="right" vertical="center" textRotation="90"/>
    </xf>
    <xf numFmtId="0" fontId="18" fillId="0" borderId="0" xfId="0" applyFont="1" applyAlignment="1">
      <alignment horizontal="center" vertical="center" wrapText="1"/>
    </xf>
    <xf numFmtId="0" fontId="13" fillId="6" borderId="3" xfId="0" applyFont="1" applyFill="1" applyBorder="1" applyAlignment="1">
      <alignment horizontal="center" vertical="center"/>
    </xf>
    <xf numFmtId="0" fontId="13" fillId="6" borderId="12" xfId="0" applyFont="1" applyFill="1" applyBorder="1" applyAlignment="1">
      <alignment horizontal="center" vertical="center"/>
    </xf>
    <xf numFmtId="0" fontId="18" fillId="6" borderId="3" xfId="0" applyFont="1" applyFill="1" applyBorder="1" applyAlignment="1">
      <alignment horizontal="center"/>
    </xf>
    <xf numFmtId="0" fontId="18" fillId="0" borderId="4" xfId="0" applyFont="1" applyBorder="1" applyAlignment="1">
      <alignment horizontal="center" vertical="center" wrapText="1"/>
    </xf>
    <xf numFmtId="0" fontId="18" fillId="7" borderId="3" xfId="0" applyFont="1" applyFill="1" applyBorder="1" applyAlignment="1">
      <alignment horizontal="center" vertical="center"/>
    </xf>
    <xf numFmtId="0" fontId="18" fillId="8" borderId="3" xfId="0" applyFont="1" applyFill="1" applyBorder="1" applyAlignment="1">
      <alignment horizontal="center" vertical="center"/>
    </xf>
    <xf numFmtId="0" fontId="18" fillId="9" borderId="3" xfId="0" applyFont="1" applyFill="1" applyBorder="1" applyAlignment="1">
      <alignment horizontal="center" vertical="center"/>
    </xf>
    <xf numFmtId="0" fontId="18" fillId="10" borderId="3" xfId="0" applyFont="1" applyFill="1" applyBorder="1" applyAlignment="1">
      <alignment horizontal="center" vertical="center"/>
    </xf>
    <xf numFmtId="0" fontId="13" fillId="6" borderId="3" xfId="0" applyFont="1" applyFill="1" applyBorder="1" applyAlignment="1">
      <alignment vertical="center"/>
    </xf>
    <xf numFmtId="0" fontId="18" fillId="0" borderId="3" xfId="0" applyFont="1" applyBorder="1" applyAlignment="1">
      <alignment vertical="center"/>
    </xf>
    <xf numFmtId="0" fontId="20" fillId="4" borderId="13" xfId="0" applyFont="1" applyFill="1" applyBorder="1" applyAlignment="1">
      <alignment horizontal="center" vertical="center" wrapText="1"/>
    </xf>
    <xf numFmtId="0" fontId="15" fillId="0" borderId="16" xfId="0" applyFont="1" applyBorder="1" applyAlignment="1">
      <alignment horizontal="center" vertical="center" wrapText="1"/>
    </xf>
    <xf numFmtId="0" fontId="15" fillId="0" borderId="17" xfId="0" applyFont="1" applyBorder="1" applyAlignment="1">
      <alignment horizontal="center" vertical="center" wrapText="1"/>
    </xf>
    <xf numFmtId="0" fontId="22" fillId="0" borderId="17" xfId="0" applyFont="1" applyBorder="1" applyAlignment="1">
      <alignment horizontal="center" vertical="center" wrapText="1"/>
    </xf>
    <xf numFmtId="0" fontId="15" fillId="0" borderId="18"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6" xfId="0" applyFont="1" applyBorder="1" applyAlignment="1">
      <alignment horizontal="center" vertical="center" wrapText="1"/>
    </xf>
    <xf numFmtId="0" fontId="13" fillId="0" borderId="0" xfId="0" applyFont="1" applyAlignment="1">
      <alignment horizontal="center"/>
    </xf>
    <xf numFmtId="0" fontId="18" fillId="0" borderId="6" xfId="0" applyFont="1" applyBorder="1" applyAlignment="1">
      <alignment vertical="center"/>
    </xf>
    <xf numFmtId="0" fontId="23" fillId="0" borderId="3" xfId="0" applyFont="1" applyBorder="1" applyAlignment="1">
      <alignment horizontal="center" vertical="center" wrapText="1"/>
    </xf>
    <xf numFmtId="0" fontId="24" fillId="0" borderId="1" xfId="0" applyFont="1" applyBorder="1"/>
    <xf numFmtId="0" fontId="24" fillId="0" borderId="0" xfId="0" applyFont="1" applyAlignment="1">
      <alignment horizontal="center" vertical="center"/>
    </xf>
    <xf numFmtId="0" fontId="24" fillId="0" borderId="2" xfId="0" applyFont="1" applyBorder="1" applyAlignment="1">
      <alignment horizontal="center" vertical="center"/>
    </xf>
    <xf numFmtId="0" fontId="24" fillId="0" borderId="0" xfId="0" applyFont="1"/>
    <xf numFmtId="0" fontId="24" fillId="0" borderId="0" xfId="0" applyFont="1" applyAlignment="1">
      <alignment horizontal="left"/>
    </xf>
    <xf numFmtId="0" fontId="24" fillId="0" borderId="2" xfId="0" applyFont="1" applyBorder="1" applyAlignment="1">
      <alignment horizontal="center"/>
    </xf>
    <xf numFmtId="0" fontId="15" fillId="0" borderId="30" xfId="0" applyFont="1" applyBorder="1" applyAlignment="1">
      <alignment horizontal="center" vertical="center" wrapText="1"/>
    </xf>
    <xf numFmtId="0" fontId="22" fillId="0" borderId="30" xfId="0" applyFont="1" applyBorder="1" applyAlignment="1">
      <alignment horizontal="center" vertical="center" wrapText="1"/>
    </xf>
    <xf numFmtId="0" fontId="18" fillId="0" borderId="3" xfId="0" applyFont="1" applyBorder="1" applyAlignment="1">
      <alignment horizontal="justify" vertical="center" wrapText="1"/>
    </xf>
    <xf numFmtId="0" fontId="18" fillId="0" borderId="0" xfId="0" applyFont="1" applyAlignment="1">
      <alignment horizontal="justify" vertical="center"/>
    </xf>
    <xf numFmtId="0" fontId="15" fillId="2" borderId="3" xfId="0" applyFont="1" applyFill="1" applyBorder="1" applyAlignment="1">
      <alignment vertical="center" wrapText="1"/>
    </xf>
    <xf numFmtId="0" fontId="12" fillId="2" borderId="3" xfId="0" applyFont="1" applyFill="1" applyBorder="1" applyAlignment="1">
      <alignment vertical="center" wrapText="1"/>
    </xf>
    <xf numFmtId="0" fontId="12" fillId="2" borderId="3" xfId="0" applyFont="1" applyFill="1" applyBorder="1" applyAlignment="1">
      <alignment horizontal="center" vertical="center" wrapText="1"/>
    </xf>
    <xf numFmtId="0" fontId="14" fillId="0" borderId="3" xfId="0" applyFont="1" applyBorder="1" applyAlignment="1">
      <alignment vertical="center"/>
    </xf>
    <xf numFmtId="0" fontId="18" fillId="0" borderId="3" xfId="0" applyFont="1" applyBorder="1" applyAlignment="1">
      <alignment vertical="center" wrapText="1"/>
    </xf>
    <xf numFmtId="0" fontId="15" fillId="0" borderId="3" xfId="0" applyFont="1" applyBorder="1" applyAlignment="1">
      <alignment vertical="center" wrapText="1"/>
    </xf>
    <xf numFmtId="0" fontId="18" fillId="0" borderId="0" xfId="0" applyFont="1" applyAlignment="1">
      <alignment vertical="center" wrapText="1"/>
    </xf>
    <xf numFmtId="0" fontId="19" fillId="4" borderId="14" xfId="0" applyFont="1" applyFill="1" applyBorder="1" applyAlignment="1">
      <alignment horizontal="center" vertical="center" wrapText="1"/>
    </xf>
    <xf numFmtId="0" fontId="14" fillId="0" borderId="3" xfId="0" applyFont="1" applyBorder="1" applyAlignment="1">
      <alignment horizontal="center" vertical="center" wrapText="1"/>
    </xf>
    <xf numFmtId="0" fontId="14" fillId="0" borderId="17" xfId="0" applyFont="1" applyBorder="1" applyAlignment="1">
      <alignment horizontal="center" vertical="center" wrapText="1"/>
    </xf>
    <xf numFmtId="0" fontId="14" fillId="0" borderId="3" xfId="0" applyFont="1" applyBorder="1" applyAlignment="1">
      <alignment vertical="center" wrapText="1"/>
    </xf>
    <xf numFmtId="0" fontId="9" fillId="0" borderId="0" xfId="0" applyFont="1" applyAlignment="1">
      <alignment horizontal="center" vertical="center"/>
    </xf>
    <xf numFmtId="0" fontId="14" fillId="2" borderId="3" xfId="0" applyFont="1" applyFill="1" applyBorder="1" applyAlignment="1">
      <alignment vertical="center" wrapText="1"/>
    </xf>
    <xf numFmtId="0" fontId="14" fillId="0" borderId="3" xfId="0" applyFont="1" applyBorder="1"/>
    <xf numFmtId="0" fontId="14" fillId="0" borderId="4" xfId="0" applyFont="1" applyBorder="1" applyAlignment="1">
      <alignment horizontal="left" vertical="center" wrapText="1"/>
    </xf>
    <xf numFmtId="0" fontId="14" fillId="0" borderId="27" xfId="0" applyFont="1" applyBorder="1" applyAlignment="1">
      <alignment horizontal="left" vertical="center" wrapText="1"/>
    </xf>
    <xf numFmtId="0" fontId="14" fillId="0" borderId="11" xfId="0" applyFont="1" applyBorder="1" applyAlignment="1">
      <alignment horizontal="left" vertical="center" wrapText="1"/>
    </xf>
    <xf numFmtId="0" fontId="14" fillId="0" borderId="3" xfId="0" applyFont="1" applyBorder="1" applyAlignment="1">
      <alignment horizontal="left" vertical="center" wrapText="1"/>
    </xf>
    <xf numFmtId="0" fontId="19" fillId="4" borderId="14" xfId="0" applyFont="1" applyFill="1" applyBorder="1" applyAlignment="1">
      <alignment horizontal="center" vertical="center" wrapText="1"/>
    </xf>
    <xf numFmtId="0" fontId="13" fillId="0" borderId="36" xfId="0" applyFont="1" applyBorder="1" applyAlignment="1">
      <alignment horizontal="center" vertical="center"/>
    </xf>
    <xf numFmtId="0" fontId="13" fillId="0" borderId="23" xfId="0" applyFont="1" applyBorder="1" applyAlignment="1">
      <alignment horizontal="center" vertical="center"/>
    </xf>
    <xf numFmtId="0" fontId="13" fillId="0" borderId="24" xfId="0" applyFont="1" applyBorder="1" applyAlignment="1">
      <alignment horizontal="center" vertical="center"/>
    </xf>
    <xf numFmtId="0" fontId="19" fillId="4" borderId="31" xfId="0" applyFont="1" applyFill="1" applyBorder="1" applyAlignment="1">
      <alignment horizontal="center" vertical="center" wrapText="1"/>
    </xf>
    <xf numFmtId="0" fontId="19" fillId="4" borderId="32" xfId="0" applyFont="1" applyFill="1" applyBorder="1" applyAlignment="1">
      <alignment horizontal="center" vertical="center" wrapText="1"/>
    </xf>
    <xf numFmtId="0" fontId="19" fillId="4" borderId="37" xfId="0" applyFont="1" applyFill="1" applyBorder="1" applyAlignment="1">
      <alignment horizontal="center" vertical="center" wrapText="1"/>
    </xf>
    <xf numFmtId="0" fontId="11" fillId="2" borderId="31" xfId="0" applyFont="1" applyFill="1" applyBorder="1" applyAlignment="1">
      <alignment horizontal="left" vertical="top" wrapText="1" readingOrder="1"/>
    </xf>
    <xf numFmtId="0" fontId="11" fillId="2" borderId="32" xfId="0" applyFont="1" applyFill="1" applyBorder="1" applyAlignment="1">
      <alignment horizontal="left" vertical="top" wrapText="1" readingOrder="1"/>
    </xf>
    <xf numFmtId="0" fontId="11" fillId="2" borderId="33" xfId="0" applyFont="1" applyFill="1" applyBorder="1" applyAlignment="1">
      <alignment horizontal="left" vertical="top" wrapText="1" readingOrder="1"/>
    </xf>
    <xf numFmtId="0" fontId="4" fillId="0" borderId="3" xfId="0" applyFont="1" applyBorder="1" applyAlignment="1">
      <alignment horizontal="center"/>
    </xf>
    <xf numFmtId="0" fontId="24" fillId="0" borderId="1" xfId="0" applyFont="1" applyBorder="1" applyAlignment="1">
      <alignment horizontal="left" vertical="center" wrapText="1"/>
    </xf>
    <xf numFmtId="0" fontId="24" fillId="0" borderId="0" xfId="0" applyFont="1" applyAlignment="1">
      <alignment horizontal="left" vertical="center" wrapText="1"/>
    </xf>
    <xf numFmtId="0" fontId="24" fillId="0" borderId="2" xfId="0" applyFont="1" applyBorder="1" applyAlignment="1">
      <alignment horizontal="left" vertical="center" wrapText="1"/>
    </xf>
    <xf numFmtId="0" fontId="21" fillId="0" borderId="22" xfId="0" applyFont="1" applyBorder="1" applyAlignment="1">
      <alignment horizontal="center" vertical="center"/>
    </xf>
    <xf numFmtId="0" fontId="21" fillId="0" borderId="23" xfId="0" applyFont="1" applyBorder="1" applyAlignment="1">
      <alignment horizontal="center" vertical="center"/>
    </xf>
    <xf numFmtId="0" fontId="21" fillId="0" borderId="24" xfId="0" applyFont="1" applyBorder="1" applyAlignment="1">
      <alignment horizontal="center" vertical="center"/>
    </xf>
    <xf numFmtId="0" fontId="10" fillId="0" borderId="38" xfId="0" applyFont="1" applyBorder="1" applyAlignment="1">
      <alignment horizontal="center" vertical="center"/>
    </xf>
    <xf numFmtId="0" fontId="10" fillId="0" borderId="39" xfId="0" applyFont="1" applyBorder="1" applyAlignment="1">
      <alignment horizontal="center" vertical="center"/>
    </xf>
    <xf numFmtId="0" fontId="10" fillId="0" borderId="40" xfId="0" applyFont="1" applyBorder="1" applyAlignment="1">
      <alignment horizontal="center" vertical="center"/>
    </xf>
    <xf numFmtId="0" fontId="10" fillId="0" borderId="46" xfId="0" applyFont="1" applyBorder="1" applyAlignment="1">
      <alignment horizontal="center" vertical="center"/>
    </xf>
    <xf numFmtId="0" fontId="10" fillId="0" borderId="0" xfId="0" applyFont="1" applyAlignment="1">
      <alignment horizontal="center" vertical="center"/>
    </xf>
    <xf numFmtId="0" fontId="10" fillId="0" borderId="45" xfId="0" applyFont="1" applyBorder="1" applyAlignment="1">
      <alignment horizontal="center" vertical="center"/>
    </xf>
    <xf numFmtId="0" fontId="10" fillId="0" borderId="41" xfId="0" applyFont="1" applyBorder="1" applyAlignment="1">
      <alignment horizontal="center" vertical="center"/>
    </xf>
    <xf numFmtId="0" fontId="10" fillId="0" borderId="34" xfId="0" applyFont="1" applyBorder="1" applyAlignment="1">
      <alignment horizontal="center" vertical="center"/>
    </xf>
    <xf numFmtId="0" fontId="10" fillId="0" borderId="42" xfId="0" applyFont="1" applyBorder="1" applyAlignment="1">
      <alignment horizontal="center" vertical="center"/>
    </xf>
    <xf numFmtId="0" fontId="15" fillId="0" borderId="38" xfId="0" applyFont="1" applyBorder="1" applyAlignment="1">
      <alignment horizontal="left" vertical="center" wrapText="1"/>
    </xf>
    <xf numFmtId="0" fontId="15" fillId="0" borderId="40" xfId="0" applyFont="1" applyBorder="1" applyAlignment="1">
      <alignment horizontal="left" vertical="center" wrapText="1"/>
    </xf>
    <xf numFmtId="0" fontId="15" fillId="0" borderId="46" xfId="0" applyFont="1" applyBorder="1" applyAlignment="1">
      <alignment horizontal="left" vertical="center" wrapText="1"/>
    </xf>
    <xf numFmtId="0" fontId="15" fillId="0" borderId="45" xfId="0" applyFont="1" applyBorder="1" applyAlignment="1">
      <alignment horizontal="left" vertical="center" wrapText="1"/>
    </xf>
    <xf numFmtId="0" fontId="15" fillId="0" borderId="41" xfId="0" applyFont="1" applyBorder="1" applyAlignment="1">
      <alignment horizontal="left" vertical="center" wrapText="1"/>
    </xf>
    <xf numFmtId="0" fontId="15" fillId="0" borderId="42" xfId="0" applyFont="1" applyBorder="1" applyAlignment="1">
      <alignment horizontal="left" vertical="center" wrapText="1"/>
    </xf>
    <xf numFmtId="0" fontId="12" fillId="0" borderId="35" xfId="0" applyFont="1" applyBorder="1" applyAlignment="1">
      <alignment horizontal="right" vertical="center" textRotation="90"/>
    </xf>
    <xf numFmtId="0" fontId="13" fillId="6" borderId="3" xfId="0" applyFont="1" applyFill="1" applyBorder="1" applyAlignment="1">
      <alignment horizontal="center" vertical="center" wrapText="1"/>
    </xf>
    <xf numFmtId="0" fontId="18" fillId="0" borderId="3" xfId="0" applyFont="1" applyBorder="1" applyAlignment="1">
      <alignment horizontal="center" vertical="center" wrapText="1"/>
    </xf>
    <xf numFmtId="0" fontId="14" fillId="0" borderId="17" xfId="0" applyFont="1" applyBorder="1" applyAlignment="1">
      <alignment horizontal="left" vertical="center" wrapText="1"/>
    </xf>
    <xf numFmtId="0" fontId="12" fillId="0" borderId="0" xfId="0" applyFont="1" applyAlignment="1">
      <alignment horizontal="right" vertical="center" textRotation="90"/>
    </xf>
    <xf numFmtId="0" fontId="13" fillId="0" borderId="34" xfId="0" applyFont="1" applyBorder="1" applyAlignment="1">
      <alignment horizontal="center"/>
    </xf>
    <xf numFmtId="0" fontId="18" fillId="0" borderId="9" xfId="0" applyFont="1" applyBorder="1" applyAlignment="1">
      <alignment horizontal="center" vertical="center" wrapText="1"/>
    </xf>
    <xf numFmtId="0" fontId="18" fillId="10" borderId="3" xfId="0" applyFont="1" applyFill="1" applyBorder="1" applyAlignment="1">
      <alignment horizontal="center" vertical="center"/>
    </xf>
    <xf numFmtId="0" fontId="13" fillId="6" borderId="3" xfId="0" applyFont="1" applyFill="1" applyBorder="1" applyAlignment="1">
      <alignment horizontal="center" vertical="center"/>
    </xf>
    <xf numFmtId="0" fontId="18" fillId="9" borderId="3" xfId="0" applyFont="1" applyFill="1" applyBorder="1" applyAlignment="1">
      <alignment horizontal="center" vertical="center"/>
    </xf>
    <xf numFmtId="0" fontId="18" fillId="9" borderId="9" xfId="0" applyFont="1" applyFill="1" applyBorder="1" applyAlignment="1">
      <alignment horizontal="center" vertical="center"/>
    </xf>
    <xf numFmtId="0" fontId="18" fillId="9" borderId="4" xfId="0" applyFont="1" applyFill="1" applyBorder="1" applyAlignment="1">
      <alignment horizontal="center" vertical="center"/>
    </xf>
    <xf numFmtId="0" fontId="18" fillId="9" borderId="10" xfId="0" applyFont="1" applyFill="1" applyBorder="1" applyAlignment="1">
      <alignment horizontal="center" vertical="center"/>
    </xf>
    <xf numFmtId="0" fontId="18" fillId="10" borderId="9" xfId="0" applyFont="1" applyFill="1" applyBorder="1" applyAlignment="1">
      <alignment horizontal="center" vertical="center"/>
    </xf>
    <xf numFmtId="0" fontId="18" fillId="6" borderId="3" xfId="0" applyFont="1" applyFill="1" applyBorder="1" applyAlignment="1">
      <alignment horizontal="center"/>
    </xf>
    <xf numFmtId="0" fontId="18" fillId="8" borderId="3" xfId="0" applyFont="1" applyFill="1" applyBorder="1" applyAlignment="1">
      <alignment horizontal="center" vertical="center"/>
    </xf>
    <xf numFmtId="0" fontId="13" fillId="0" borderId="0" xfId="0" applyFont="1" applyAlignment="1">
      <alignment horizontal="center"/>
    </xf>
    <xf numFmtId="0" fontId="13" fillId="6" borderId="9" xfId="0" applyFont="1" applyFill="1" applyBorder="1" applyAlignment="1">
      <alignment horizontal="center" vertical="center" wrapText="1"/>
    </xf>
    <xf numFmtId="0" fontId="18" fillId="6" borderId="9" xfId="0" applyFont="1" applyFill="1" applyBorder="1" applyAlignment="1">
      <alignment horizontal="center"/>
    </xf>
    <xf numFmtId="0" fontId="13" fillId="2" borderId="0" xfId="0" applyFont="1" applyFill="1" applyAlignment="1">
      <alignment horizontal="center"/>
    </xf>
    <xf numFmtId="0" fontId="12" fillId="0" borderId="18" xfId="0" applyFont="1" applyBorder="1" applyAlignment="1">
      <alignment horizontal="left" vertical="top" wrapText="1"/>
    </xf>
    <xf numFmtId="0" fontId="12" fillId="0" borderId="3" xfId="0" applyFont="1" applyBorder="1" applyAlignment="1">
      <alignment horizontal="left" vertical="top" wrapText="1"/>
    </xf>
    <xf numFmtId="0" fontId="12" fillId="0" borderId="9" xfId="0" applyFont="1" applyBorder="1" applyAlignment="1">
      <alignment horizontal="left" vertical="top" wrapText="1"/>
    </xf>
    <xf numFmtId="0" fontId="12" fillId="0" borderId="13" xfId="0" applyFont="1" applyBorder="1" applyAlignment="1">
      <alignment horizontal="center" vertical="center"/>
    </xf>
    <xf numFmtId="0" fontId="12" fillId="0" borderId="14" xfId="0" applyFont="1" applyBorder="1" applyAlignment="1">
      <alignment horizontal="center" vertical="center"/>
    </xf>
    <xf numFmtId="0" fontId="12" fillId="0" borderId="15" xfId="0" applyFont="1" applyBorder="1" applyAlignment="1">
      <alignment horizontal="center" vertical="center"/>
    </xf>
    <xf numFmtId="0" fontId="17" fillId="0" borderId="18" xfId="0" applyFont="1" applyBorder="1" applyAlignment="1">
      <alignment horizontal="left" vertical="top" wrapText="1"/>
    </xf>
    <xf numFmtId="0" fontId="15" fillId="0" borderId="3" xfId="0" applyFont="1" applyBorder="1" applyAlignment="1">
      <alignment horizontal="left" vertical="top" wrapText="1"/>
    </xf>
    <xf numFmtId="0" fontId="15" fillId="0" borderId="9" xfId="0" applyFont="1" applyBorder="1" applyAlignment="1">
      <alignment horizontal="left" vertical="top" wrapText="1"/>
    </xf>
    <xf numFmtId="0" fontId="12" fillId="0" borderId="48" xfId="0" applyFont="1" applyBorder="1" applyAlignment="1">
      <alignment horizontal="left" vertical="top" wrapText="1"/>
    </xf>
    <xf numFmtId="0" fontId="12" fillId="0" borderId="27" xfId="0" applyFont="1" applyBorder="1" applyAlignment="1">
      <alignment horizontal="left" vertical="top" wrapText="1"/>
    </xf>
    <xf numFmtId="0" fontId="12" fillId="0" borderId="10" xfId="0" applyFont="1" applyBorder="1" applyAlignment="1">
      <alignment horizontal="left" vertical="top" wrapText="1"/>
    </xf>
    <xf numFmtId="0" fontId="15" fillId="0" borderId="28" xfId="0" applyFont="1" applyBorder="1" applyAlignment="1">
      <alignment horizontal="left" vertical="center" wrapText="1"/>
    </xf>
    <xf numFmtId="0" fontId="15" fillId="0" borderId="12" xfId="0" applyFont="1" applyBorder="1" applyAlignment="1">
      <alignment horizontal="left" vertical="center" wrapText="1"/>
    </xf>
    <xf numFmtId="0" fontId="15" fillId="0" borderId="29" xfId="0" applyFont="1" applyBorder="1" applyAlignment="1">
      <alignment horizontal="left" vertical="center" wrapText="1"/>
    </xf>
    <xf numFmtId="0" fontId="15" fillId="0" borderId="30" xfId="0" applyFont="1" applyBorder="1" applyAlignment="1">
      <alignment horizontal="left" vertical="center" wrapText="1"/>
    </xf>
    <xf numFmtId="0" fontId="15" fillId="0" borderId="47" xfId="0" applyFont="1" applyBorder="1" applyAlignment="1">
      <alignment horizontal="left" vertical="center" wrapText="1"/>
    </xf>
    <xf numFmtId="0" fontId="7" fillId="0" borderId="0" xfId="0" applyFont="1" applyAlignment="1">
      <alignment horizontal="left" vertical="center" wrapText="1"/>
    </xf>
    <xf numFmtId="0" fontId="12" fillId="0" borderId="19" xfId="0" applyFont="1" applyBorder="1" applyAlignment="1">
      <alignment horizontal="left" vertical="top" wrapText="1"/>
    </xf>
    <xf numFmtId="0" fontId="12" fillId="0" borderId="6" xfId="0" applyFont="1" applyBorder="1" applyAlignment="1">
      <alignment horizontal="left" vertical="top" wrapText="1"/>
    </xf>
    <xf numFmtId="0" fontId="12" fillId="0" borderId="21" xfId="0" applyFont="1" applyBorder="1" applyAlignment="1">
      <alignment horizontal="left" vertical="top" wrapText="1"/>
    </xf>
    <xf numFmtId="0" fontId="13" fillId="0" borderId="3" xfId="0" applyFont="1" applyBorder="1" applyAlignment="1">
      <alignment horizontal="center" vertical="center"/>
    </xf>
    <xf numFmtId="0" fontId="12" fillId="0" borderId="3" xfId="0" applyFont="1" applyBorder="1" applyAlignment="1">
      <alignment horizontal="left" wrapText="1"/>
    </xf>
    <xf numFmtId="0" fontId="25" fillId="0" borderId="3" xfId="0" applyFont="1" applyBorder="1" applyAlignment="1">
      <alignment horizontal="left" vertical="center" wrapText="1"/>
    </xf>
    <xf numFmtId="0" fontId="12" fillId="2" borderId="3" xfId="0" applyFont="1" applyFill="1" applyBorder="1" applyAlignment="1">
      <alignment horizontal="center" vertical="center" wrapText="1"/>
    </xf>
    <xf numFmtId="0" fontId="13" fillId="0" borderId="3" xfId="0" applyFont="1" applyBorder="1" applyAlignment="1">
      <alignment horizontal="center" vertical="center" wrapText="1"/>
    </xf>
    <xf numFmtId="0" fontId="14" fillId="0" borderId="3" xfId="0" applyFont="1" applyBorder="1" applyAlignment="1">
      <alignment vertical="center" wrapText="1"/>
    </xf>
    <xf numFmtId="0" fontId="14" fillId="0" borderId="3" xfId="0" applyFont="1" applyBorder="1" applyAlignment="1">
      <alignment vertical="center"/>
    </xf>
    <xf numFmtId="0" fontId="14" fillId="0" borderId="3" xfId="0" applyFont="1" applyBorder="1" applyAlignment="1">
      <alignment horizontal="center" vertical="center" wrapText="1"/>
    </xf>
    <xf numFmtId="0" fontId="18" fillId="0" borderId="4" xfId="0" applyFont="1" applyBorder="1" applyAlignment="1">
      <alignment horizontal="justify" vertical="center" wrapText="1"/>
    </xf>
    <xf numFmtId="0" fontId="18" fillId="0" borderId="11" xfId="0" applyFont="1" applyBorder="1" applyAlignment="1">
      <alignment horizontal="justify" vertical="center" wrapText="1"/>
    </xf>
    <xf numFmtId="0" fontId="14" fillId="0" borderId="4" xfId="0" applyFont="1" applyBorder="1" applyAlignment="1">
      <alignment horizontal="center" vertical="center" wrapText="1"/>
    </xf>
    <xf numFmtId="0" fontId="14" fillId="0" borderId="27" xfId="0" applyFont="1" applyBorder="1" applyAlignment="1">
      <alignment horizontal="center" vertical="center" wrapText="1"/>
    </xf>
    <xf numFmtId="0" fontId="14" fillId="0" borderId="11" xfId="0" applyFont="1" applyBorder="1" applyAlignment="1">
      <alignment horizontal="center" vertical="center" wrapText="1"/>
    </xf>
    <xf numFmtId="0" fontId="10" fillId="2" borderId="31" xfId="0" applyFont="1" applyFill="1" applyBorder="1" applyAlignment="1">
      <alignment horizontal="left" vertical="top" wrapText="1" readingOrder="1"/>
    </xf>
    <xf numFmtId="0" fontId="10" fillId="2" borderId="32" xfId="0" applyFont="1" applyFill="1" applyBorder="1" applyAlignment="1">
      <alignment horizontal="left" vertical="top" wrapText="1" readingOrder="1"/>
    </xf>
    <xf numFmtId="0" fontId="10" fillId="2" borderId="33" xfId="0" applyFont="1" applyFill="1" applyBorder="1" applyAlignment="1">
      <alignment horizontal="left" vertical="top" wrapText="1" readingOrder="1"/>
    </xf>
    <xf numFmtId="0" fontId="13" fillId="0" borderId="1" xfId="0" applyFont="1" applyBorder="1" applyAlignment="1">
      <alignment horizontal="center" vertical="center"/>
    </xf>
    <xf numFmtId="0" fontId="13" fillId="0" borderId="0" xfId="0" applyFont="1" applyAlignment="1">
      <alignment horizontal="center" vertical="center"/>
    </xf>
    <xf numFmtId="0" fontId="13" fillId="0" borderId="2" xfId="0" applyFont="1" applyBorder="1" applyAlignment="1">
      <alignment horizontal="center" vertical="center"/>
    </xf>
    <xf numFmtId="0" fontId="18" fillId="0" borderId="17" xfId="0" applyFont="1" applyBorder="1" applyAlignment="1">
      <alignment horizontal="center" vertical="center" wrapText="1"/>
    </xf>
    <xf numFmtId="0" fontId="14" fillId="0" borderId="17" xfId="0" applyFont="1" applyBorder="1" applyAlignment="1">
      <alignment horizontal="center" vertical="center" wrapText="1"/>
    </xf>
    <xf numFmtId="0" fontId="20" fillId="4" borderId="14" xfId="0" applyFont="1" applyFill="1" applyBorder="1" applyAlignment="1">
      <alignment horizontal="center" vertical="center" wrapText="1"/>
    </xf>
    <xf numFmtId="0" fontId="25" fillId="0" borderId="1" xfId="0" applyFont="1" applyBorder="1" applyAlignment="1">
      <alignment vertical="center" wrapText="1"/>
    </xf>
    <xf numFmtId="0" fontId="25" fillId="0" borderId="0" xfId="0" applyFont="1" applyAlignment="1">
      <alignment vertical="center" wrapText="1"/>
    </xf>
    <xf numFmtId="0" fontId="25" fillId="0" borderId="1" xfId="0" applyFont="1" applyBorder="1"/>
    <xf numFmtId="0" fontId="25" fillId="0" borderId="0" xfId="0" applyFont="1"/>
    <xf numFmtId="0" fontId="18" fillId="0" borderId="4" xfId="0" applyFont="1" applyBorder="1" applyAlignment="1">
      <alignment horizontal="center" vertical="center" wrapText="1"/>
    </xf>
    <xf numFmtId="0" fontId="18" fillId="0" borderId="27" xfId="0" applyFont="1" applyBorder="1" applyAlignment="1">
      <alignment horizontal="center" vertical="center" wrapText="1"/>
    </xf>
    <xf numFmtId="0" fontId="18" fillId="0" borderId="11" xfId="0" applyFont="1" applyBorder="1" applyAlignment="1">
      <alignment horizontal="center" vertical="center" wrapText="1"/>
    </xf>
    <xf numFmtId="0" fontId="18" fillId="7" borderId="4" xfId="0" applyFont="1" applyFill="1" applyBorder="1" applyAlignment="1">
      <alignment horizontal="center" vertical="center"/>
    </xf>
    <xf numFmtId="0" fontId="18" fillId="7" borderId="11" xfId="0" applyFont="1" applyFill="1" applyBorder="1" applyAlignment="1">
      <alignment horizontal="center" vertical="center"/>
    </xf>
    <xf numFmtId="0" fontId="18" fillId="8" borderId="4" xfId="0" applyFont="1" applyFill="1" applyBorder="1" applyAlignment="1">
      <alignment horizontal="center" vertical="center"/>
    </xf>
    <xf numFmtId="0" fontId="18" fillId="8" borderId="11" xfId="0" applyFont="1" applyFill="1" applyBorder="1" applyAlignment="1">
      <alignment horizontal="center" vertical="center"/>
    </xf>
    <xf numFmtId="0" fontId="13" fillId="2" borderId="34" xfId="0" applyFont="1" applyFill="1" applyBorder="1" applyAlignment="1">
      <alignment horizontal="center"/>
    </xf>
    <xf numFmtId="0" fontId="13" fillId="6" borderId="4" xfId="0" applyFont="1" applyFill="1" applyBorder="1" applyAlignment="1">
      <alignment horizontal="center" vertical="center"/>
    </xf>
    <xf numFmtId="0" fontId="13" fillId="6" borderId="11" xfId="0" applyFont="1" applyFill="1" applyBorder="1" applyAlignment="1">
      <alignment horizontal="center" vertical="center"/>
    </xf>
    <xf numFmtId="0" fontId="18" fillId="10" borderId="4" xfId="0" applyFont="1" applyFill="1" applyBorder="1" applyAlignment="1">
      <alignment horizontal="center" vertical="center"/>
    </xf>
    <xf numFmtId="0" fontId="18" fillId="10" borderId="11" xfId="0" applyFont="1" applyFill="1" applyBorder="1" applyAlignment="1">
      <alignment horizontal="center" vertical="center"/>
    </xf>
    <xf numFmtId="0" fontId="13" fillId="6" borderId="4" xfId="0" applyFont="1" applyFill="1" applyBorder="1" applyAlignment="1">
      <alignment horizontal="center" vertical="center" wrapText="1"/>
    </xf>
    <xf numFmtId="0" fontId="13" fillId="6" borderId="11" xfId="0" applyFont="1" applyFill="1" applyBorder="1" applyAlignment="1">
      <alignment horizontal="center" vertical="center" wrapText="1"/>
    </xf>
    <xf numFmtId="0" fontId="18" fillId="9" borderId="11" xfId="0" applyFont="1" applyFill="1" applyBorder="1" applyAlignment="1">
      <alignment horizontal="center" vertical="center"/>
    </xf>
    <xf numFmtId="0" fontId="18" fillId="7" borderId="43" xfId="0" applyFont="1" applyFill="1" applyBorder="1" applyAlignment="1">
      <alignment horizontal="center" vertical="center"/>
    </xf>
    <xf numFmtId="0" fontId="18" fillId="7" borderId="44" xfId="0" applyFont="1" applyFill="1" applyBorder="1" applyAlignment="1">
      <alignment horizontal="center" vertical="center"/>
    </xf>
    <xf numFmtId="0" fontId="18" fillId="9" borderId="27" xfId="0" applyFont="1" applyFill="1" applyBorder="1" applyAlignment="1">
      <alignment horizontal="center" vertical="center"/>
    </xf>
    <xf numFmtId="0" fontId="13" fillId="6" borderId="27" xfId="0" applyFont="1" applyFill="1" applyBorder="1" applyAlignment="1">
      <alignment horizontal="center" vertical="center" wrapText="1"/>
    </xf>
    <xf numFmtId="0" fontId="18" fillId="8" borderId="27" xfId="0" applyFont="1" applyFill="1" applyBorder="1" applyAlignment="1">
      <alignment horizontal="center" vertical="center"/>
    </xf>
    <xf numFmtId="0" fontId="13" fillId="6" borderId="38" xfId="0" applyFont="1" applyFill="1" applyBorder="1" applyAlignment="1">
      <alignment horizontal="center" vertical="center" wrapText="1"/>
    </xf>
    <xf numFmtId="0" fontId="13" fillId="6" borderId="39" xfId="0" applyFont="1" applyFill="1" applyBorder="1" applyAlignment="1">
      <alignment horizontal="center" vertical="center" wrapText="1"/>
    </xf>
    <xf numFmtId="0" fontId="13" fillId="6" borderId="40" xfId="0" applyFont="1" applyFill="1" applyBorder="1" applyAlignment="1">
      <alignment horizontal="center" vertical="center" wrapText="1"/>
    </xf>
    <xf numFmtId="0" fontId="13" fillId="6" borderId="41" xfId="0" applyFont="1" applyFill="1" applyBorder="1" applyAlignment="1">
      <alignment horizontal="center" vertical="center" wrapText="1"/>
    </xf>
    <xf numFmtId="0" fontId="13" fillId="6" borderId="34" xfId="0" applyFont="1" applyFill="1" applyBorder="1" applyAlignment="1">
      <alignment horizontal="center" vertical="center" wrapText="1"/>
    </xf>
    <xf numFmtId="0" fontId="13" fillId="6" borderId="42" xfId="0" applyFont="1" applyFill="1" applyBorder="1" applyAlignment="1">
      <alignment horizontal="center" vertical="center" wrapText="1"/>
    </xf>
    <xf numFmtId="0" fontId="13" fillId="6" borderId="30" xfId="0" applyFont="1" applyFill="1" applyBorder="1" applyAlignment="1">
      <alignment horizontal="center" vertical="center" wrapText="1"/>
    </xf>
    <xf numFmtId="0" fontId="13" fillId="6" borderId="12" xfId="0" applyFont="1" applyFill="1" applyBorder="1" applyAlignment="1">
      <alignment horizontal="center" vertical="center" wrapText="1"/>
    </xf>
    <xf numFmtId="0" fontId="13" fillId="6" borderId="27" xfId="0" applyFont="1" applyFill="1" applyBorder="1" applyAlignment="1">
      <alignment horizontal="center" vertical="center"/>
    </xf>
    <xf numFmtId="0" fontId="18" fillId="6" borderId="4" xfId="0" applyFont="1" applyFill="1" applyBorder="1" applyAlignment="1">
      <alignment horizontal="center"/>
    </xf>
    <xf numFmtId="0" fontId="18" fillId="6" borderId="11" xfId="0" applyFont="1" applyFill="1" applyBorder="1" applyAlignment="1">
      <alignment horizontal="center"/>
    </xf>
    <xf numFmtId="0" fontId="18" fillId="6" borderId="27" xfId="0" applyFont="1" applyFill="1" applyBorder="1" applyAlignment="1">
      <alignment horizontal="center"/>
    </xf>
    <xf numFmtId="0" fontId="18" fillId="7" borderId="27" xfId="0" applyFont="1" applyFill="1" applyBorder="1" applyAlignment="1">
      <alignment horizontal="center" vertical="center"/>
    </xf>
    <xf numFmtId="0" fontId="6" fillId="0" borderId="3" xfId="0" applyFont="1" applyBorder="1" applyAlignment="1">
      <alignment horizontal="center" vertical="center"/>
    </xf>
    <xf numFmtId="0" fontId="6" fillId="7" borderId="3" xfId="0" applyFont="1" applyFill="1" applyBorder="1" applyAlignment="1">
      <alignment horizontal="center" vertical="center"/>
    </xf>
    <xf numFmtId="0" fontId="6" fillId="10" borderId="3" xfId="0" applyFont="1" applyFill="1" applyBorder="1" applyAlignment="1">
      <alignment horizontal="center" vertical="center"/>
    </xf>
    <xf numFmtId="0" fontId="10" fillId="0" borderId="22" xfId="0" applyFont="1" applyBorder="1" applyAlignment="1">
      <alignment horizontal="left" vertical="top" wrapText="1"/>
    </xf>
    <xf numFmtId="0" fontId="10" fillId="0" borderId="23" xfId="0" applyFont="1" applyBorder="1" applyAlignment="1">
      <alignment horizontal="left" vertical="top" wrapText="1"/>
    </xf>
    <xf numFmtId="0" fontId="10" fillId="0" borderId="24" xfId="0" applyFont="1" applyBorder="1" applyAlignment="1">
      <alignment horizontal="left" vertical="top" wrapText="1"/>
    </xf>
    <xf numFmtId="0" fontId="9" fillId="2" borderId="0" xfId="0" applyFont="1" applyFill="1" applyAlignment="1">
      <alignment horizontal="center"/>
    </xf>
    <xf numFmtId="0" fontId="9" fillId="0" borderId="34" xfId="0" applyFont="1" applyBorder="1" applyAlignment="1">
      <alignment horizontal="center"/>
    </xf>
    <xf numFmtId="0" fontId="9" fillId="6" borderId="4" xfId="0" applyFont="1" applyFill="1" applyBorder="1" applyAlignment="1">
      <alignment horizontal="center" vertical="center"/>
    </xf>
    <xf numFmtId="0" fontId="9" fillId="6" borderId="11" xfId="0" applyFont="1" applyFill="1" applyBorder="1" applyAlignment="1">
      <alignment horizontal="center" vertical="center"/>
    </xf>
    <xf numFmtId="0" fontId="6" fillId="0" borderId="4"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3" xfId="0" applyFont="1" applyBorder="1" applyAlignment="1">
      <alignment horizontal="center" vertical="center" wrapText="1"/>
    </xf>
    <xf numFmtId="0" fontId="9" fillId="6" borderId="3" xfId="0" applyFont="1" applyFill="1" applyBorder="1" applyAlignment="1">
      <alignment horizontal="center" vertical="center"/>
    </xf>
    <xf numFmtId="0" fontId="6" fillId="8" borderId="4" xfId="0" applyFont="1" applyFill="1" applyBorder="1" applyAlignment="1">
      <alignment horizontal="center" vertical="center"/>
    </xf>
    <xf numFmtId="0" fontId="6" fillId="8" borderId="11" xfId="0" applyFont="1" applyFill="1" applyBorder="1" applyAlignment="1">
      <alignment horizontal="center" vertical="center"/>
    </xf>
    <xf numFmtId="0" fontId="10" fillId="0" borderId="3" xfId="0" applyFont="1" applyBorder="1" applyAlignment="1">
      <alignment vertical="center"/>
    </xf>
    <xf numFmtId="0" fontId="10" fillId="0" borderId="3" xfId="0" applyFont="1" applyBorder="1" applyAlignment="1">
      <alignment horizontal="center" vertical="center"/>
    </xf>
    <xf numFmtId="0" fontId="9" fillId="6" borderId="3" xfId="0" applyFont="1" applyFill="1" applyBorder="1" applyAlignment="1">
      <alignment horizontal="center" vertical="center" wrapText="1"/>
    </xf>
    <xf numFmtId="0" fontId="6" fillId="6" borderId="4" xfId="0" applyFont="1" applyFill="1" applyBorder="1" applyAlignment="1">
      <alignment horizontal="center"/>
    </xf>
    <xf numFmtId="0" fontId="6" fillId="6" borderId="11" xfId="0" applyFont="1" applyFill="1" applyBorder="1" applyAlignment="1">
      <alignment horizontal="center"/>
    </xf>
    <xf numFmtId="0" fontId="6" fillId="6" borderId="3" xfId="0" applyFont="1" applyFill="1" applyBorder="1" applyAlignment="1">
      <alignment horizontal="center"/>
    </xf>
    <xf numFmtId="0" fontId="9" fillId="0" borderId="45" xfId="0" applyFont="1" applyBorder="1" applyAlignment="1">
      <alignment horizontal="right" vertical="center" textRotation="90"/>
    </xf>
    <xf numFmtId="0" fontId="15" fillId="0" borderId="40" xfId="0" applyFont="1" applyBorder="1" applyAlignment="1">
      <alignment horizontal="left" vertical="center"/>
    </xf>
    <xf numFmtId="0" fontId="15" fillId="0" borderId="46" xfId="0" applyFont="1" applyBorder="1" applyAlignment="1">
      <alignment horizontal="left" vertical="center"/>
    </xf>
    <xf numFmtId="0" fontId="15" fillId="0" borderId="45" xfId="0" applyFont="1" applyBorder="1" applyAlignment="1">
      <alignment horizontal="left" vertical="center"/>
    </xf>
    <xf numFmtId="0" fontId="15" fillId="0" borderId="41" xfId="0" applyFont="1" applyBorder="1" applyAlignment="1">
      <alignment horizontal="left" vertical="center"/>
    </xf>
    <xf numFmtId="0" fontId="15" fillId="0" borderId="42" xfId="0" applyFont="1" applyBorder="1" applyAlignment="1">
      <alignment horizontal="left" vertical="center"/>
    </xf>
    <xf numFmtId="0" fontId="6" fillId="9" borderId="3" xfId="0" applyFont="1" applyFill="1" applyBorder="1" applyAlignment="1">
      <alignment horizontal="center" vertical="center"/>
    </xf>
    <xf numFmtId="0" fontId="6" fillId="9" borderId="4" xfId="0" applyFont="1" applyFill="1" applyBorder="1" applyAlignment="1">
      <alignment horizontal="center" vertical="center"/>
    </xf>
    <xf numFmtId="0" fontId="6" fillId="9" borderId="11" xfId="0" applyFont="1" applyFill="1" applyBorder="1" applyAlignment="1">
      <alignment horizontal="center" vertical="center"/>
    </xf>
    <xf numFmtId="0" fontId="6" fillId="7" borderId="4" xfId="0" applyFont="1" applyFill="1" applyBorder="1" applyAlignment="1">
      <alignment horizontal="center" vertical="center"/>
    </xf>
    <xf numFmtId="0" fontId="6" fillId="7" borderId="11" xfId="0" applyFont="1" applyFill="1" applyBorder="1" applyAlignment="1">
      <alignment horizontal="center" vertical="center"/>
    </xf>
    <xf numFmtId="0" fontId="6" fillId="8" borderId="3" xfId="0" applyFont="1" applyFill="1" applyBorder="1" applyAlignment="1">
      <alignment horizontal="center" vertical="center"/>
    </xf>
    <xf numFmtId="0" fontId="9" fillId="6" borderId="4" xfId="0" applyFont="1" applyFill="1" applyBorder="1" applyAlignment="1">
      <alignment horizontal="center" vertical="center" wrapText="1"/>
    </xf>
    <xf numFmtId="0" fontId="9" fillId="6" borderId="11" xfId="0" applyFont="1" applyFill="1" applyBorder="1" applyAlignment="1">
      <alignment horizontal="center" vertical="center" wrapText="1"/>
    </xf>
    <xf numFmtId="0" fontId="22" fillId="0" borderId="20"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25" xfId="0" applyFont="1" applyBorder="1" applyAlignment="1">
      <alignment horizontal="center" vertical="center" wrapText="1"/>
    </xf>
    <xf numFmtId="0" fontId="22" fillId="0" borderId="21"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17" xfId="0" applyFont="1" applyBorder="1" applyAlignment="1">
      <alignment horizontal="center" vertical="center" textRotation="90" wrapText="1"/>
    </xf>
    <xf numFmtId="0" fontId="14" fillId="0" borderId="20"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3" xfId="0" applyFont="1" applyBorder="1" applyAlignment="1">
      <alignment horizontal="center" vertical="center" textRotation="90" wrapText="1"/>
    </xf>
    <xf numFmtId="0" fontId="14" fillId="0" borderId="9"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9"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6" xfId="0" applyFont="1" applyBorder="1" applyAlignment="1">
      <alignment horizontal="center" vertical="center" textRotation="90" wrapText="1"/>
    </xf>
    <xf numFmtId="0" fontId="19" fillId="4" borderId="14" xfId="0" applyFont="1" applyFill="1" applyBorder="1" applyAlignment="1">
      <alignment horizontal="center" vertical="center" textRotation="90" wrapText="1"/>
    </xf>
    <xf numFmtId="0" fontId="19" fillId="4" borderId="15" xfId="0" applyFont="1" applyFill="1" applyBorder="1" applyAlignment="1">
      <alignment horizontal="center" vertical="center" wrapText="1"/>
    </xf>
    <xf numFmtId="0" fontId="15" fillId="0" borderId="3" xfId="0" applyFont="1" applyBorder="1" applyAlignment="1">
      <alignment horizontal="center"/>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2</xdr:col>
      <xdr:colOff>2697030</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1"/>
  <sheetViews>
    <sheetView showGridLines="0" topLeftCell="A12" zoomScale="80" zoomScaleNormal="80" zoomScalePageLayoutView="40" workbookViewId="0">
      <selection activeCell="B8" sqref="B8:F8"/>
    </sheetView>
  </sheetViews>
  <sheetFormatPr baseColWidth="10" defaultColWidth="10.77734375" defaultRowHeight="13.2" x14ac:dyDescent="0.25"/>
  <cols>
    <col min="1" max="1" width="2.6640625" customWidth="1"/>
    <col min="2" max="2" width="41.77734375" customWidth="1"/>
    <col min="3" max="3" width="71.44140625" customWidth="1"/>
    <col min="4" max="4" width="36.44140625" customWidth="1"/>
    <col min="5" max="5" width="28.44140625" customWidth="1"/>
    <col min="6" max="6" width="35.77734375" customWidth="1"/>
    <col min="7" max="7" width="2.6640625" customWidth="1"/>
  </cols>
  <sheetData>
    <row r="1" spans="2:6" ht="14.25" customHeight="1" x14ac:dyDescent="0.25"/>
    <row r="2" spans="2:6" ht="84" customHeight="1" x14ac:dyDescent="0.25">
      <c r="B2" s="292"/>
      <c r="C2" s="125" t="s">
        <v>108</v>
      </c>
      <c r="D2" s="126"/>
      <c r="E2" s="127"/>
      <c r="F2" s="175" t="s">
        <v>119</v>
      </c>
    </row>
    <row r="3" spans="2:6" ht="42.75" customHeight="1" x14ac:dyDescent="0.25">
      <c r="B3" s="292"/>
      <c r="C3" s="128"/>
      <c r="D3" s="129"/>
      <c r="E3" s="130"/>
      <c r="F3" s="176"/>
    </row>
    <row r="4" spans="2:6" ht="41.25" customHeight="1" thickBot="1" x14ac:dyDescent="0.3">
      <c r="B4" s="292"/>
      <c r="C4" s="131"/>
      <c r="D4" s="132"/>
      <c r="E4" s="133"/>
      <c r="F4" s="173"/>
    </row>
    <row r="5" spans="2:6" ht="24" customHeight="1" thickBot="1" x14ac:dyDescent="0.3">
      <c r="B5" s="163" t="s">
        <v>98</v>
      </c>
      <c r="C5" s="164"/>
      <c r="D5" s="164"/>
      <c r="E5" s="164"/>
      <c r="F5" s="165"/>
    </row>
    <row r="6" spans="2:6" ht="173.4" customHeight="1" x14ac:dyDescent="0.25">
      <c r="B6" s="172" t="s">
        <v>290</v>
      </c>
      <c r="C6" s="173"/>
      <c r="D6" s="173"/>
      <c r="E6" s="173"/>
      <c r="F6" s="174"/>
    </row>
    <row r="7" spans="2:6" ht="39" customHeight="1" x14ac:dyDescent="0.25">
      <c r="B7" s="166" t="s">
        <v>281</v>
      </c>
      <c r="C7" s="167"/>
      <c r="D7" s="167"/>
      <c r="E7" s="167"/>
      <c r="F7" s="168"/>
    </row>
    <row r="8" spans="2:6" ht="100.8" customHeight="1" x14ac:dyDescent="0.25">
      <c r="B8" s="169" t="s">
        <v>282</v>
      </c>
      <c r="C8" s="170"/>
      <c r="D8" s="170"/>
      <c r="E8" s="170"/>
      <c r="F8" s="171"/>
    </row>
    <row r="9" spans="2:6" ht="127.8" customHeight="1" x14ac:dyDescent="0.25">
      <c r="B9" s="169" t="s">
        <v>283</v>
      </c>
      <c r="C9" s="170"/>
      <c r="D9" s="170"/>
      <c r="E9" s="170"/>
      <c r="F9" s="171"/>
    </row>
    <row r="10" spans="2:6" ht="112.8" customHeight="1" x14ac:dyDescent="0.25">
      <c r="B10" s="169" t="s">
        <v>284</v>
      </c>
      <c r="C10" s="170"/>
      <c r="D10" s="170"/>
      <c r="E10" s="170"/>
      <c r="F10" s="171"/>
    </row>
    <row r="11" spans="2:6" ht="100.8" customHeight="1" x14ac:dyDescent="0.25">
      <c r="B11" s="160" t="s">
        <v>285</v>
      </c>
      <c r="C11" s="161"/>
      <c r="D11" s="161"/>
      <c r="E11" s="161"/>
      <c r="F11" s="162"/>
    </row>
    <row r="12" spans="2:6" ht="116.4" customHeight="1" x14ac:dyDescent="0.25">
      <c r="B12" s="160" t="s">
        <v>286</v>
      </c>
      <c r="C12" s="161"/>
      <c r="D12" s="161"/>
      <c r="E12" s="161"/>
      <c r="F12" s="162"/>
    </row>
    <row r="13" spans="2:6" ht="35.4" customHeight="1" x14ac:dyDescent="0.25">
      <c r="B13" s="160" t="s">
        <v>287</v>
      </c>
      <c r="C13" s="161"/>
      <c r="D13" s="161"/>
      <c r="E13" s="161"/>
      <c r="F13" s="162"/>
    </row>
    <row r="14" spans="2:6" ht="22.5" customHeight="1" x14ac:dyDescent="0.25">
      <c r="B14" s="160" t="s">
        <v>122</v>
      </c>
      <c r="C14" s="161"/>
      <c r="D14" s="161"/>
      <c r="E14" s="161"/>
      <c r="F14" s="162"/>
    </row>
    <row r="15" spans="2:6" ht="33" customHeight="1" x14ac:dyDescent="0.25">
      <c r="B15" s="160" t="s">
        <v>288</v>
      </c>
      <c r="C15" s="161"/>
      <c r="D15" s="161"/>
      <c r="E15" s="161"/>
      <c r="F15" s="162"/>
    </row>
    <row r="16" spans="2:6" ht="15.6" x14ac:dyDescent="0.25">
      <c r="B16" s="160" t="s">
        <v>120</v>
      </c>
      <c r="C16" s="161"/>
      <c r="D16" s="161"/>
      <c r="E16" s="161"/>
      <c r="F16" s="162"/>
    </row>
    <row r="17" spans="2:6" ht="68.400000000000006" customHeight="1" x14ac:dyDescent="0.25">
      <c r="B17" s="160" t="s">
        <v>289</v>
      </c>
      <c r="C17" s="161"/>
      <c r="D17" s="161"/>
      <c r="E17" s="161"/>
      <c r="F17" s="162"/>
    </row>
    <row r="18" spans="2:6" ht="37.799999999999997" customHeight="1" thickBot="1" x14ac:dyDescent="0.3">
      <c r="B18" s="178" t="s">
        <v>121</v>
      </c>
      <c r="C18" s="179"/>
      <c r="D18" s="179"/>
      <c r="E18" s="179"/>
      <c r="F18" s="180"/>
    </row>
    <row r="19" spans="2:6" ht="14.25" customHeight="1" x14ac:dyDescent="0.25">
      <c r="B19" s="6"/>
    </row>
    <row r="20" spans="2:6" x14ac:dyDescent="0.25">
      <c r="B20" s="7"/>
    </row>
    <row r="21" spans="2:6" ht="17.25" customHeight="1" x14ac:dyDescent="0.25">
      <c r="B21" s="177"/>
      <c r="C21" s="177"/>
      <c r="D21" s="177"/>
      <c r="E21" s="177"/>
      <c r="F21" s="177"/>
    </row>
  </sheetData>
  <mergeCells count="18">
    <mergeCell ref="B21:F21"/>
    <mergeCell ref="B15:F15"/>
    <mergeCell ref="B16:F16"/>
    <mergeCell ref="B17:F17"/>
    <mergeCell ref="B18:F18"/>
    <mergeCell ref="B2:B4"/>
    <mergeCell ref="B14:F14"/>
    <mergeCell ref="B5:F5"/>
    <mergeCell ref="B7:F7"/>
    <mergeCell ref="B8:F8"/>
    <mergeCell ref="B6:F6"/>
    <mergeCell ref="B9:F9"/>
    <mergeCell ref="B10:F10"/>
    <mergeCell ref="B11:F11"/>
    <mergeCell ref="B12:F12"/>
    <mergeCell ref="B13:F13"/>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68"/>
  <sheetViews>
    <sheetView showGridLines="0" topLeftCell="A47" zoomScale="90" zoomScaleNormal="90" zoomScalePageLayoutView="85" workbookViewId="0">
      <selection activeCell="B53" sqref="B6:F61"/>
    </sheetView>
  </sheetViews>
  <sheetFormatPr baseColWidth="10" defaultColWidth="10.77734375" defaultRowHeight="13.8" x14ac:dyDescent="0.25"/>
  <cols>
    <col min="1" max="1" width="5.33203125" customWidth="1"/>
    <col min="2" max="2" width="57.77734375" customWidth="1"/>
    <col min="3" max="3" width="105.33203125" customWidth="1"/>
    <col min="4" max="4" width="20" style="12" customWidth="1"/>
    <col min="5" max="5" width="23.44140625" style="12" customWidth="1"/>
    <col min="6" max="6" width="31" customWidth="1"/>
  </cols>
  <sheetData>
    <row r="2" spans="2:6" ht="78" customHeight="1" x14ac:dyDescent="0.25">
      <c r="B2" s="118"/>
      <c r="C2" s="125" t="s">
        <v>107</v>
      </c>
      <c r="D2" s="126"/>
      <c r="E2" s="127"/>
      <c r="F2" s="175" t="s">
        <v>119</v>
      </c>
    </row>
    <row r="3" spans="2:6" ht="51" customHeight="1" x14ac:dyDescent="0.25">
      <c r="B3" s="118"/>
      <c r="C3" s="128"/>
      <c r="D3" s="129"/>
      <c r="E3" s="130"/>
      <c r="F3" s="176"/>
    </row>
    <row r="4" spans="2:6" ht="54" customHeight="1" x14ac:dyDescent="0.25">
      <c r="B4" s="118"/>
      <c r="C4" s="131"/>
      <c r="D4" s="132"/>
      <c r="E4" s="133"/>
      <c r="F4" s="173"/>
    </row>
    <row r="5" spans="2:6" ht="24.75" customHeight="1" x14ac:dyDescent="0.25">
      <c r="B5" s="10"/>
      <c r="C5" s="11"/>
      <c r="D5" s="101"/>
      <c r="E5" s="101"/>
      <c r="F5" s="11"/>
    </row>
    <row r="6" spans="2:6" ht="18" customHeight="1" x14ac:dyDescent="0.25">
      <c r="B6" s="181" t="s">
        <v>6</v>
      </c>
      <c r="C6" s="181"/>
      <c r="D6" s="181"/>
      <c r="E6" s="181"/>
      <c r="F6" s="181"/>
    </row>
    <row r="7" spans="2:6" ht="42.75" customHeight="1" x14ac:dyDescent="0.25">
      <c r="B7" s="182" t="s">
        <v>118</v>
      </c>
      <c r="C7" s="182"/>
      <c r="D7" s="182"/>
      <c r="E7" s="182"/>
      <c r="F7" s="182"/>
    </row>
    <row r="8" spans="2:6" ht="63" customHeight="1" x14ac:dyDescent="0.25">
      <c r="B8" s="182"/>
      <c r="C8" s="182"/>
      <c r="D8" s="182"/>
      <c r="E8" s="182"/>
      <c r="F8" s="182"/>
    </row>
    <row r="9" spans="2:6" ht="37.5" customHeight="1" x14ac:dyDescent="0.25">
      <c r="B9" s="182"/>
      <c r="C9" s="182"/>
      <c r="D9" s="182"/>
      <c r="E9" s="182"/>
      <c r="F9" s="182"/>
    </row>
    <row r="10" spans="2:6" ht="43.5" customHeight="1" x14ac:dyDescent="0.25">
      <c r="B10" s="182"/>
      <c r="C10" s="182"/>
      <c r="D10" s="182"/>
      <c r="E10" s="182"/>
      <c r="F10" s="182"/>
    </row>
    <row r="11" spans="2:6" ht="58.5" customHeight="1" x14ac:dyDescent="0.25">
      <c r="B11" s="182"/>
      <c r="C11" s="182"/>
      <c r="D11" s="182"/>
      <c r="E11" s="182"/>
      <c r="F11" s="182"/>
    </row>
    <row r="12" spans="2:6" ht="46.5" customHeight="1" x14ac:dyDescent="0.25">
      <c r="B12" s="182"/>
      <c r="C12" s="182"/>
      <c r="D12" s="182"/>
      <c r="E12" s="182"/>
      <c r="F12" s="182"/>
    </row>
    <row r="13" spans="2:6" ht="47.25" customHeight="1" x14ac:dyDescent="0.25">
      <c r="B13" s="182"/>
      <c r="C13" s="182"/>
      <c r="D13" s="182"/>
      <c r="E13" s="182"/>
      <c r="F13" s="182"/>
    </row>
    <row r="14" spans="2:6" ht="22.5" customHeight="1" x14ac:dyDescent="0.25">
      <c r="B14" s="182"/>
      <c r="C14" s="182"/>
      <c r="D14" s="182"/>
      <c r="E14" s="182"/>
      <c r="F14" s="182"/>
    </row>
    <row r="15" spans="2:6" ht="16.5" customHeight="1" x14ac:dyDescent="0.25">
      <c r="B15" s="185" t="s">
        <v>81</v>
      </c>
      <c r="C15" s="185"/>
      <c r="D15" s="185"/>
      <c r="E15" s="185"/>
      <c r="F15" s="185"/>
    </row>
    <row r="16" spans="2:6" ht="127.5" customHeight="1" x14ac:dyDescent="0.25">
      <c r="B16" s="183" t="s">
        <v>114</v>
      </c>
      <c r="C16" s="183"/>
      <c r="D16" s="183"/>
      <c r="E16" s="183"/>
      <c r="F16" s="183"/>
    </row>
    <row r="17" spans="2:6" ht="19.5" customHeight="1" x14ac:dyDescent="0.25">
      <c r="B17" s="91"/>
      <c r="C17" s="92" t="s">
        <v>34</v>
      </c>
      <c r="D17" s="184" t="s">
        <v>32</v>
      </c>
      <c r="E17" s="184" t="s">
        <v>33</v>
      </c>
      <c r="F17" s="184" t="s">
        <v>31</v>
      </c>
    </row>
    <row r="18" spans="2:6" ht="21" customHeight="1" x14ac:dyDescent="0.25">
      <c r="B18" s="91"/>
      <c r="C18" s="92" t="s">
        <v>57</v>
      </c>
      <c r="D18" s="184"/>
      <c r="E18" s="184"/>
      <c r="F18" s="184"/>
    </row>
    <row r="19" spans="2:6" ht="18.75" customHeight="1" x14ac:dyDescent="0.3">
      <c r="B19" s="93" t="s">
        <v>35</v>
      </c>
      <c r="C19" s="93"/>
      <c r="D19" s="102" t="s">
        <v>58</v>
      </c>
      <c r="E19" s="103" t="s">
        <v>61</v>
      </c>
      <c r="F19" s="90" t="s">
        <v>30</v>
      </c>
    </row>
    <row r="20" spans="2:6" ht="18.75" customHeight="1" x14ac:dyDescent="0.3">
      <c r="B20" s="93" t="s">
        <v>36</v>
      </c>
      <c r="C20" s="93"/>
      <c r="D20" s="102" t="s">
        <v>58</v>
      </c>
      <c r="E20" s="103" t="s">
        <v>61</v>
      </c>
      <c r="F20" s="90" t="s">
        <v>30</v>
      </c>
    </row>
    <row r="21" spans="2:6" ht="18.75" customHeight="1" x14ac:dyDescent="0.3">
      <c r="B21" s="93" t="s">
        <v>100</v>
      </c>
      <c r="C21" s="93"/>
      <c r="D21" s="102" t="s">
        <v>58</v>
      </c>
      <c r="E21" s="103" t="s">
        <v>61</v>
      </c>
      <c r="F21" s="90" t="s">
        <v>29</v>
      </c>
    </row>
    <row r="22" spans="2:6" ht="18.75" customHeight="1" x14ac:dyDescent="0.3">
      <c r="B22" s="93" t="s">
        <v>37</v>
      </c>
      <c r="C22" s="93"/>
      <c r="D22" s="102" t="s">
        <v>58</v>
      </c>
      <c r="E22" s="103" t="s">
        <v>61</v>
      </c>
      <c r="F22" s="90" t="s">
        <v>30</v>
      </c>
    </row>
    <row r="23" spans="2:6" ht="18.75" customHeight="1" x14ac:dyDescent="0.3">
      <c r="B23" s="93" t="s">
        <v>39</v>
      </c>
      <c r="C23" s="93"/>
      <c r="D23" s="102" t="s">
        <v>58</v>
      </c>
      <c r="E23" s="103" t="s">
        <v>61</v>
      </c>
      <c r="F23" s="90" t="s">
        <v>30</v>
      </c>
    </row>
    <row r="24" spans="2:6" ht="33" customHeight="1" x14ac:dyDescent="0.3">
      <c r="B24" s="100" t="s">
        <v>102</v>
      </c>
      <c r="C24" s="93"/>
      <c r="D24" s="102" t="s">
        <v>58</v>
      </c>
      <c r="E24" s="103" t="s">
        <v>61</v>
      </c>
      <c r="F24" s="90" t="s">
        <v>29</v>
      </c>
    </row>
    <row r="25" spans="2:6" ht="28.8" customHeight="1" x14ac:dyDescent="0.3">
      <c r="B25" s="100" t="s">
        <v>38</v>
      </c>
      <c r="C25" s="93"/>
      <c r="D25" s="102" t="s">
        <v>58</v>
      </c>
      <c r="E25" s="103" t="s">
        <v>61</v>
      </c>
      <c r="F25" s="90" t="s">
        <v>30</v>
      </c>
    </row>
    <row r="26" spans="2:6" ht="18.75" customHeight="1" x14ac:dyDescent="0.3">
      <c r="B26" s="93" t="s">
        <v>52</v>
      </c>
      <c r="C26" s="93"/>
      <c r="D26" s="102" t="s">
        <v>58</v>
      </c>
      <c r="E26" s="103" t="s">
        <v>61</v>
      </c>
      <c r="F26" s="90" t="s">
        <v>30</v>
      </c>
    </row>
    <row r="27" spans="2:6" ht="18.75" customHeight="1" x14ac:dyDescent="0.3">
      <c r="B27" s="93" t="s">
        <v>238</v>
      </c>
      <c r="C27" s="93"/>
      <c r="D27" s="102" t="s">
        <v>58</v>
      </c>
      <c r="E27" s="103" t="s">
        <v>61</v>
      </c>
      <c r="F27" s="90" t="s">
        <v>30</v>
      </c>
    </row>
    <row r="28" spans="2:6" ht="18.75" customHeight="1" x14ac:dyDescent="0.3">
      <c r="B28" s="93" t="s">
        <v>240</v>
      </c>
      <c r="C28" s="93"/>
      <c r="D28" s="102" t="s">
        <v>58</v>
      </c>
      <c r="E28" s="103" t="s">
        <v>61</v>
      </c>
      <c r="F28" s="90" t="s">
        <v>29</v>
      </c>
    </row>
    <row r="29" spans="2:6" ht="18.75" customHeight="1" x14ac:dyDescent="0.3">
      <c r="B29" s="93" t="s">
        <v>239</v>
      </c>
      <c r="C29" s="93"/>
      <c r="D29" s="102" t="s">
        <v>58</v>
      </c>
      <c r="E29" s="103" t="s">
        <v>61</v>
      </c>
      <c r="F29" s="90" t="s">
        <v>30</v>
      </c>
    </row>
    <row r="30" spans="2:6" ht="18.75" customHeight="1" x14ac:dyDescent="0.3">
      <c r="B30" s="93" t="s">
        <v>249</v>
      </c>
      <c r="C30" s="93"/>
      <c r="D30" s="102" t="s">
        <v>58</v>
      </c>
      <c r="E30" s="103" t="s">
        <v>61</v>
      </c>
      <c r="F30" s="90" t="s">
        <v>30</v>
      </c>
    </row>
    <row r="31" spans="2:6" ht="18.75" customHeight="1" x14ac:dyDescent="0.3">
      <c r="B31" s="93" t="s">
        <v>250</v>
      </c>
      <c r="C31" s="93"/>
      <c r="D31" s="102" t="s">
        <v>58</v>
      </c>
      <c r="E31" s="103" t="s">
        <v>61</v>
      </c>
      <c r="F31" s="90" t="s">
        <v>30</v>
      </c>
    </row>
    <row r="32" spans="2:6" ht="18.75" customHeight="1" x14ac:dyDescent="0.3">
      <c r="B32" s="93" t="s">
        <v>251</v>
      </c>
      <c r="C32" s="93"/>
      <c r="D32" s="102" t="s">
        <v>58</v>
      </c>
      <c r="E32" s="103" t="s">
        <v>61</v>
      </c>
      <c r="F32" s="90" t="s">
        <v>30</v>
      </c>
    </row>
    <row r="33" spans="2:6" ht="18.75" customHeight="1" x14ac:dyDescent="0.3">
      <c r="B33" s="93" t="s">
        <v>40</v>
      </c>
      <c r="C33" s="93"/>
      <c r="D33" s="102" t="s">
        <v>58</v>
      </c>
      <c r="E33" s="103" t="s">
        <v>61</v>
      </c>
      <c r="F33" s="90" t="s">
        <v>30</v>
      </c>
    </row>
    <row r="34" spans="2:6" ht="24" customHeight="1" x14ac:dyDescent="0.25">
      <c r="B34" s="91"/>
      <c r="C34" s="92" t="s">
        <v>54</v>
      </c>
      <c r="D34" s="102"/>
      <c r="E34" s="102"/>
      <c r="F34" s="90"/>
    </row>
    <row r="35" spans="2:6" ht="32.4" customHeight="1" x14ac:dyDescent="0.3">
      <c r="B35" s="100" t="s">
        <v>41</v>
      </c>
      <c r="C35" s="100"/>
      <c r="D35" s="102" t="s">
        <v>58</v>
      </c>
      <c r="E35" s="103" t="s">
        <v>61</v>
      </c>
      <c r="F35" s="90" t="s">
        <v>30</v>
      </c>
    </row>
    <row r="36" spans="2:6" ht="19.5" customHeight="1" x14ac:dyDescent="0.3">
      <c r="B36" s="186" t="s">
        <v>53</v>
      </c>
      <c r="C36" s="186"/>
      <c r="D36" s="102" t="s">
        <v>58</v>
      </c>
      <c r="E36" s="103" t="s">
        <v>61</v>
      </c>
      <c r="F36" s="90" t="s">
        <v>30</v>
      </c>
    </row>
    <row r="37" spans="2:6" ht="33.6" customHeight="1" x14ac:dyDescent="0.3">
      <c r="B37" s="100" t="s">
        <v>42</v>
      </c>
      <c r="C37" s="100"/>
      <c r="D37" s="102" t="s">
        <v>58</v>
      </c>
      <c r="E37" s="103" t="s">
        <v>61</v>
      </c>
      <c r="F37" s="90" t="s">
        <v>30</v>
      </c>
    </row>
    <row r="38" spans="2:6" ht="44.4" customHeight="1" x14ac:dyDescent="0.3">
      <c r="B38" s="100" t="s">
        <v>46</v>
      </c>
      <c r="C38" s="100"/>
      <c r="D38" s="102" t="s">
        <v>58</v>
      </c>
      <c r="E38" s="103" t="s">
        <v>61</v>
      </c>
      <c r="F38" s="90" t="s">
        <v>30</v>
      </c>
    </row>
    <row r="39" spans="2:6" ht="19.5" customHeight="1" x14ac:dyDescent="0.3">
      <c r="B39" s="187" t="s">
        <v>45</v>
      </c>
      <c r="C39" s="187"/>
      <c r="D39" s="102" t="s">
        <v>60</v>
      </c>
      <c r="E39" s="103" t="s">
        <v>62</v>
      </c>
      <c r="F39" s="90" t="s">
        <v>30</v>
      </c>
    </row>
    <row r="40" spans="2:6" ht="19.5" customHeight="1" x14ac:dyDescent="0.3">
      <c r="B40" s="93" t="s">
        <v>241</v>
      </c>
      <c r="C40" s="93"/>
      <c r="D40" s="102" t="s">
        <v>58</v>
      </c>
      <c r="E40" s="103" t="s">
        <v>62</v>
      </c>
      <c r="F40" s="90" t="s">
        <v>30</v>
      </c>
    </row>
    <row r="41" spans="2:6" ht="19.5" customHeight="1" x14ac:dyDescent="0.3">
      <c r="B41" s="100" t="s">
        <v>252</v>
      </c>
      <c r="C41" s="100"/>
      <c r="D41" s="102" t="s">
        <v>58</v>
      </c>
      <c r="E41" s="103" t="s">
        <v>61</v>
      </c>
      <c r="F41" s="90" t="s">
        <v>30</v>
      </c>
    </row>
    <row r="42" spans="2:6" ht="19.5" customHeight="1" x14ac:dyDescent="0.3">
      <c r="B42" s="100" t="s">
        <v>253</v>
      </c>
      <c r="C42" s="100"/>
      <c r="D42" s="102" t="s">
        <v>60</v>
      </c>
      <c r="E42" s="103" t="s">
        <v>62</v>
      </c>
      <c r="F42" s="90" t="s">
        <v>29</v>
      </c>
    </row>
    <row r="43" spans="2:6" ht="19.5" customHeight="1" x14ac:dyDescent="0.3">
      <c r="B43" s="100" t="s">
        <v>254</v>
      </c>
      <c r="C43" s="100"/>
      <c r="D43" s="102" t="s">
        <v>60</v>
      </c>
      <c r="E43" s="103" t="s">
        <v>62</v>
      </c>
      <c r="F43" s="90" t="s">
        <v>30</v>
      </c>
    </row>
    <row r="44" spans="2:6" ht="19.5" customHeight="1" x14ac:dyDescent="0.3">
      <c r="B44" s="100" t="s">
        <v>44</v>
      </c>
      <c r="C44" s="100"/>
      <c r="D44" s="102" t="s">
        <v>58</v>
      </c>
      <c r="E44" s="103" t="s">
        <v>61</v>
      </c>
      <c r="F44" s="90" t="s">
        <v>30</v>
      </c>
    </row>
    <row r="45" spans="2:6" ht="23.25" customHeight="1" x14ac:dyDescent="0.25">
      <c r="B45" s="91"/>
      <c r="C45" s="92" t="s">
        <v>55</v>
      </c>
      <c r="D45" s="102"/>
      <c r="E45" s="102"/>
      <c r="F45" s="90"/>
    </row>
    <row r="46" spans="2:6" ht="48.6" customHeight="1" x14ac:dyDescent="0.3">
      <c r="B46" s="100" t="s">
        <v>46</v>
      </c>
      <c r="C46" s="100"/>
      <c r="D46" s="102" t="s">
        <v>60</v>
      </c>
      <c r="E46" s="103" t="s">
        <v>62</v>
      </c>
      <c r="F46" s="90" t="s">
        <v>30</v>
      </c>
    </row>
    <row r="47" spans="2:6" ht="19.5" customHeight="1" x14ac:dyDescent="0.3">
      <c r="B47" s="100" t="s">
        <v>101</v>
      </c>
      <c r="C47" s="100"/>
      <c r="D47" s="102" t="s">
        <v>58</v>
      </c>
      <c r="E47" s="103" t="s">
        <v>61</v>
      </c>
      <c r="F47" s="90" t="s">
        <v>30</v>
      </c>
    </row>
    <row r="48" spans="2:6" ht="33" customHeight="1" x14ac:dyDescent="0.25">
      <c r="B48" s="100" t="s">
        <v>43</v>
      </c>
      <c r="C48" s="100"/>
      <c r="D48" s="102" t="s">
        <v>58</v>
      </c>
      <c r="E48" s="102" t="s">
        <v>60</v>
      </c>
      <c r="F48" s="90" t="s">
        <v>30</v>
      </c>
    </row>
    <row r="49" spans="2:6" ht="19.5" customHeight="1" x14ac:dyDescent="0.25">
      <c r="B49" s="100" t="s">
        <v>255</v>
      </c>
      <c r="C49" s="100"/>
      <c r="D49" s="102" t="s">
        <v>60</v>
      </c>
      <c r="E49" s="102" t="s">
        <v>60</v>
      </c>
      <c r="F49" s="90" t="s">
        <v>29</v>
      </c>
    </row>
    <row r="50" spans="2:6" ht="28.8" customHeight="1" x14ac:dyDescent="0.3">
      <c r="B50" s="100" t="s">
        <v>47</v>
      </c>
      <c r="C50" s="100"/>
      <c r="D50" s="102" t="s">
        <v>60</v>
      </c>
      <c r="E50" s="103" t="s">
        <v>62</v>
      </c>
      <c r="F50" s="90" t="s">
        <v>30</v>
      </c>
    </row>
    <row r="51" spans="2:6" ht="23.25" customHeight="1" x14ac:dyDescent="0.25">
      <c r="B51" s="91"/>
      <c r="C51" s="92" t="s">
        <v>56</v>
      </c>
      <c r="D51" s="100"/>
      <c r="E51" s="100"/>
      <c r="F51" s="95"/>
    </row>
    <row r="52" spans="2:6" ht="19.5" customHeight="1" x14ac:dyDescent="0.3">
      <c r="B52" s="100" t="s">
        <v>48</v>
      </c>
      <c r="C52" s="100"/>
      <c r="D52" s="102" t="s">
        <v>60</v>
      </c>
      <c r="E52" s="103" t="s">
        <v>62</v>
      </c>
      <c r="F52" s="95" t="s">
        <v>29</v>
      </c>
    </row>
    <row r="53" spans="2:6" ht="19.5" customHeight="1" x14ac:dyDescent="0.3">
      <c r="B53" s="100" t="s">
        <v>49</v>
      </c>
      <c r="C53" s="100"/>
      <c r="D53" s="102" t="s">
        <v>60</v>
      </c>
      <c r="E53" s="103" t="s">
        <v>62</v>
      </c>
      <c r="F53" s="95" t="s">
        <v>29</v>
      </c>
    </row>
    <row r="54" spans="2:6" ht="28.8" customHeight="1" x14ac:dyDescent="0.3">
      <c r="B54" s="100" t="s">
        <v>293</v>
      </c>
      <c r="C54" s="100"/>
      <c r="D54" s="102" t="s">
        <v>60</v>
      </c>
      <c r="E54" s="103" t="s">
        <v>62</v>
      </c>
      <c r="F54" s="95" t="s">
        <v>29</v>
      </c>
    </row>
    <row r="55" spans="2:6" ht="27" customHeight="1" x14ac:dyDescent="0.3">
      <c r="B55" s="100" t="s">
        <v>50</v>
      </c>
      <c r="C55" s="100"/>
      <c r="D55" s="102" t="s">
        <v>59</v>
      </c>
      <c r="E55" s="103" t="s">
        <v>62</v>
      </c>
      <c r="F55" s="95" t="s">
        <v>29</v>
      </c>
    </row>
    <row r="56" spans="2:6" ht="43.2" customHeight="1" x14ac:dyDescent="0.3">
      <c r="B56" s="100" t="s">
        <v>51</v>
      </c>
      <c r="C56" s="100"/>
      <c r="D56" s="102" t="s">
        <v>59</v>
      </c>
      <c r="E56" s="103" t="s">
        <v>62</v>
      </c>
      <c r="F56" s="95" t="s">
        <v>29</v>
      </c>
    </row>
    <row r="57" spans="2:6" ht="46.8" customHeight="1" x14ac:dyDescent="0.25">
      <c r="B57" s="100" t="s">
        <v>144</v>
      </c>
      <c r="C57" s="100"/>
      <c r="D57" s="102" t="s">
        <v>60</v>
      </c>
      <c r="E57" s="102" t="s">
        <v>60</v>
      </c>
      <c r="F57" s="90" t="s">
        <v>30</v>
      </c>
    </row>
    <row r="58" spans="2:6" ht="43.2" customHeight="1" x14ac:dyDescent="0.25">
      <c r="B58" s="100" t="s">
        <v>123</v>
      </c>
      <c r="C58" s="100"/>
      <c r="D58" s="102" t="s">
        <v>59</v>
      </c>
      <c r="E58" s="102" t="s">
        <v>60</v>
      </c>
      <c r="F58" s="90" t="s">
        <v>30</v>
      </c>
    </row>
    <row r="59" spans="2:6" ht="15" customHeight="1" x14ac:dyDescent="0.25">
      <c r="B59" s="100" t="s">
        <v>256</v>
      </c>
      <c r="C59" s="100"/>
      <c r="D59" s="102" t="s">
        <v>59</v>
      </c>
      <c r="E59" s="102" t="s">
        <v>59</v>
      </c>
      <c r="F59" s="90" t="s">
        <v>30</v>
      </c>
    </row>
    <row r="60" spans="2:6" ht="15" customHeight="1" x14ac:dyDescent="0.25">
      <c r="B60" s="100" t="s">
        <v>257</v>
      </c>
      <c r="C60" s="100"/>
      <c r="D60" s="102" t="s">
        <v>59</v>
      </c>
      <c r="E60" s="102" t="s">
        <v>59</v>
      </c>
      <c r="F60" s="90" t="s">
        <v>30</v>
      </c>
    </row>
    <row r="61" spans="2:6" ht="15.6" x14ac:dyDescent="0.25">
      <c r="B61" s="100" t="s">
        <v>124</v>
      </c>
      <c r="C61" s="100"/>
      <c r="D61" s="102" t="s">
        <v>59</v>
      </c>
      <c r="E61" s="102" t="s">
        <v>60</v>
      </c>
      <c r="F61" s="90" t="s">
        <v>30</v>
      </c>
    </row>
    <row r="63" spans="2:6" hidden="1" x14ac:dyDescent="0.25">
      <c r="B63" s="6" t="s">
        <v>60</v>
      </c>
    </row>
    <row r="64" spans="2:6" hidden="1" x14ac:dyDescent="0.25">
      <c r="B64" s="7" t="s">
        <v>58</v>
      </c>
    </row>
    <row r="65" spans="2:2" hidden="1" x14ac:dyDescent="0.25">
      <c r="B65" s="7" t="s">
        <v>59</v>
      </c>
    </row>
    <row r="66" spans="2:2" hidden="1" x14ac:dyDescent="0.25"/>
    <row r="67" spans="2:2" hidden="1" x14ac:dyDescent="0.25">
      <c r="B67" t="s">
        <v>61</v>
      </c>
    </row>
    <row r="68" spans="2:2" hidden="1" x14ac:dyDescent="0.25">
      <c r="B68" t="s">
        <v>62</v>
      </c>
    </row>
  </sheetData>
  <mergeCells count="12">
    <mergeCell ref="B39:C39"/>
    <mergeCell ref="F17:F18"/>
    <mergeCell ref="E17:E18"/>
    <mergeCell ref="D17:D18"/>
    <mergeCell ref="B15:F15"/>
    <mergeCell ref="B36:C36"/>
    <mergeCell ref="B6:F6"/>
    <mergeCell ref="B7:F14"/>
    <mergeCell ref="B16:F16"/>
    <mergeCell ref="C2:E4"/>
    <mergeCell ref="F2:F4"/>
    <mergeCell ref="B2:B4"/>
  </mergeCells>
  <phoneticPr fontId="1" type="noConversion"/>
  <dataValidations count="2">
    <dataValidation type="list" allowBlank="1" showInputMessage="1" showErrorMessage="1" sqref="E57:E61 D19:D33 E48:E49 D52:D61 D35:D44 D46:D50" xr:uid="{00000000-0002-0000-0100-000000000000}">
      <formula1>$B$63:$B$65</formula1>
    </dataValidation>
    <dataValidation type="list" allowBlank="1" showInputMessage="1" showErrorMessage="1" sqref="E50 E19:E33 E46:E47 E35:E44 E52:E56" xr:uid="{00000000-0002-0000-0100-000001000000}">
      <formula1>$B$67:$B$68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85"/>
  <sheetViews>
    <sheetView showGridLines="0" topLeftCell="D39" zoomScale="90" zoomScaleNormal="90" zoomScalePageLayoutView="70" workbookViewId="0">
      <selection activeCell="H43" sqref="H43"/>
    </sheetView>
  </sheetViews>
  <sheetFormatPr baseColWidth="10" defaultColWidth="10.77734375" defaultRowHeight="13.8" x14ac:dyDescent="0.3"/>
  <cols>
    <col min="1" max="1" width="4.21875" customWidth="1"/>
    <col min="2" max="2" width="41.44140625" customWidth="1"/>
    <col min="3" max="3" width="25.21875" customWidth="1"/>
    <col min="4" max="4" width="14.6640625" customWidth="1"/>
    <col min="5" max="5" width="12.44140625" customWidth="1"/>
    <col min="6" max="6" width="18.44140625" customWidth="1"/>
    <col min="7" max="7" width="24.77734375" customWidth="1"/>
    <col min="8" max="8" width="48.44140625" style="9" customWidth="1"/>
    <col min="9" max="9" width="14.6640625" customWidth="1"/>
    <col min="10" max="10" width="11.77734375" customWidth="1"/>
    <col min="11" max="11" width="14" customWidth="1"/>
    <col min="12" max="12" width="15.33203125" style="4" customWidth="1"/>
    <col min="13" max="13" width="4.77734375" customWidth="1"/>
  </cols>
  <sheetData>
    <row r="1" spans="2:17" ht="13.2" x14ac:dyDescent="0.25">
      <c r="H1"/>
      <c r="L1"/>
    </row>
    <row r="2" spans="2:17" ht="48.75" customHeight="1" x14ac:dyDescent="0.25">
      <c r="B2" s="118"/>
      <c r="C2" s="125" t="s">
        <v>107</v>
      </c>
      <c r="D2" s="126"/>
      <c r="E2" s="126"/>
      <c r="F2" s="126"/>
      <c r="G2" s="126"/>
      <c r="H2" s="126"/>
      <c r="I2" s="126"/>
      <c r="J2" s="127"/>
      <c r="K2" s="134" t="s">
        <v>119</v>
      </c>
      <c r="L2" s="135"/>
    </row>
    <row r="3" spans="2:17" ht="42" customHeight="1" x14ac:dyDescent="0.25">
      <c r="B3" s="118"/>
      <c r="C3" s="128"/>
      <c r="D3" s="129"/>
      <c r="E3" s="129"/>
      <c r="F3" s="129"/>
      <c r="G3" s="129"/>
      <c r="H3" s="129"/>
      <c r="I3" s="129"/>
      <c r="J3" s="130"/>
      <c r="K3" s="136"/>
      <c r="L3" s="137"/>
    </row>
    <row r="4" spans="2:17" ht="36.75" customHeight="1" x14ac:dyDescent="0.25">
      <c r="B4" s="118"/>
      <c r="C4" s="131"/>
      <c r="D4" s="132"/>
      <c r="E4" s="132"/>
      <c r="F4" s="132"/>
      <c r="G4" s="132"/>
      <c r="H4" s="132"/>
      <c r="I4" s="132"/>
      <c r="J4" s="133"/>
      <c r="K4" s="138"/>
      <c r="L4" s="139"/>
    </row>
    <row r="5" spans="2:17" ht="24.75" customHeight="1" thickBot="1" x14ac:dyDescent="0.3">
      <c r="C5" s="10"/>
      <c r="D5" s="11"/>
      <c r="E5" s="11"/>
      <c r="F5" s="11"/>
      <c r="G5" s="11"/>
      <c r="H5"/>
      <c r="L5"/>
    </row>
    <row r="6" spans="2:17" ht="103.5" customHeight="1" thickBot="1" x14ac:dyDescent="0.3">
      <c r="B6" s="115" t="s">
        <v>280</v>
      </c>
      <c r="C6" s="116"/>
      <c r="D6" s="116"/>
      <c r="E6" s="116"/>
      <c r="F6" s="116"/>
      <c r="G6" s="116"/>
      <c r="H6" s="116"/>
      <c r="I6" s="116"/>
      <c r="J6" s="116"/>
      <c r="K6" s="116"/>
      <c r="L6" s="117"/>
      <c r="M6" s="1"/>
      <c r="N6" s="1"/>
      <c r="O6" s="1"/>
      <c r="P6" s="1"/>
      <c r="Q6" s="1"/>
    </row>
    <row r="7" spans="2:17" ht="24.75" customHeight="1" x14ac:dyDescent="0.25">
      <c r="B7" s="122" t="s">
        <v>81</v>
      </c>
      <c r="C7" s="123"/>
      <c r="D7" s="123"/>
      <c r="E7" s="123"/>
      <c r="F7" s="123"/>
      <c r="G7" s="123"/>
      <c r="H7" s="123"/>
      <c r="I7" s="123"/>
      <c r="J7" s="123"/>
      <c r="K7" s="123"/>
      <c r="L7" s="124"/>
    </row>
    <row r="8" spans="2:17" ht="18" customHeight="1" x14ac:dyDescent="0.3">
      <c r="B8" s="80" t="s">
        <v>117</v>
      </c>
      <c r="C8" s="81"/>
      <c r="D8" s="81"/>
      <c r="E8" s="81"/>
      <c r="F8" s="81"/>
      <c r="G8" s="81"/>
      <c r="H8" s="81"/>
      <c r="I8" s="81"/>
      <c r="J8" s="81"/>
      <c r="K8" s="81"/>
      <c r="L8" s="82"/>
    </row>
    <row r="9" spans="2:17" ht="15.6" x14ac:dyDescent="0.3">
      <c r="B9" s="80" t="s">
        <v>115</v>
      </c>
      <c r="C9" s="83"/>
      <c r="D9" s="83"/>
      <c r="E9" s="83"/>
      <c r="F9" s="83"/>
      <c r="G9" s="83"/>
      <c r="H9" s="83"/>
      <c r="I9" s="84"/>
      <c r="J9" s="83"/>
      <c r="K9" s="83"/>
      <c r="L9" s="85"/>
    </row>
    <row r="10" spans="2:17" ht="15.6" x14ac:dyDescent="0.3">
      <c r="B10" s="80" t="s">
        <v>110</v>
      </c>
      <c r="C10" s="83"/>
      <c r="D10" s="83"/>
      <c r="E10" s="83"/>
      <c r="F10" s="83"/>
      <c r="G10" s="83"/>
      <c r="H10" s="83"/>
      <c r="I10" s="83"/>
      <c r="J10" s="83"/>
      <c r="K10" s="83"/>
      <c r="L10" s="85"/>
    </row>
    <row r="11" spans="2:17" ht="15.6" x14ac:dyDescent="0.3">
      <c r="B11" s="80" t="s">
        <v>111</v>
      </c>
      <c r="C11" s="83"/>
      <c r="D11" s="83"/>
      <c r="E11" s="83"/>
      <c r="F11" s="83"/>
      <c r="G11" s="83"/>
      <c r="H11" s="83"/>
      <c r="I11" s="83"/>
      <c r="J11" s="83"/>
      <c r="K11" s="83"/>
      <c r="L11" s="85"/>
    </row>
    <row r="12" spans="2:17" ht="18" customHeight="1" x14ac:dyDescent="0.25">
      <c r="B12" s="119" t="s">
        <v>109</v>
      </c>
      <c r="C12" s="120"/>
      <c r="D12" s="120"/>
      <c r="E12" s="120"/>
      <c r="F12" s="120"/>
      <c r="G12" s="120"/>
      <c r="H12" s="120"/>
      <c r="I12" s="120"/>
      <c r="J12" s="120"/>
      <c r="K12" s="120"/>
      <c r="L12" s="121"/>
    </row>
    <row r="13" spans="2:17" ht="15.6" x14ac:dyDescent="0.3">
      <c r="B13" s="80" t="s">
        <v>113</v>
      </c>
      <c r="C13" s="83"/>
      <c r="D13" s="83"/>
      <c r="E13" s="83"/>
      <c r="F13" s="83"/>
      <c r="G13" s="83"/>
      <c r="H13" s="83"/>
      <c r="I13" s="83"/>
      <c r="J13" s="83"/>
      <c r="K13" s="83"/>
      <c r="L13" s="85"/>
    </row>
    <row r="14" spans="2:17" ht="7.5" customHeight="1" thickBot="1" x14ac:dyDescent="0.3">
      <c r="B14" s="37"/>
      <c r="C14" s="38"/>
      <c r="D14" s="38"/>
      <c r="E14" s="38"/>
      <c r="F14" s="38"/>
      <c r="G14" s="38"/>
      <c r="H14" s="38"/>
      <c r="I14" s="38"/>
      <c r="J14" s="38"/>
      <c r="K14" s="38"/>
      <c r="L14" s="39"/>
    </row>
    <row r="15" spans="2:17" ht="33.75" customHeight="1" thickBot="1" x14ac:dyDescent="0.3">
      <c r="B15" s="112" t="s">
        <v>97</v>
      </c>
      <c r="C15" s="113"/>
      <c r="D15" s="113"/>
      <c r="E15" s="113"/>
      <c r="F15" s="113"/>
      <c r="G15" s="114"/>
      <c r="H15" s="109" t="s">
        <v>95</v>
      </c>
      <c r="I15" s="110"/>
      <c r="J15" s="110"/>
      <c r="K15" s="110"/>
      <c r="L15" s="111"/>
    </row>
    <row r="16" spans="2:17" ht="40.5" customHeight="1" thickBot="1" x14ac:dyDescent="0.3">
      <c r="B16" s="40" t="s">
        <v>63</v>
      </c>
      <c r="C16" s="108" t="s">
        <v>68</v>
      </c>
      <c r="D16" s="108"/>
      <c r="E16" s="108"/>
      <c r="F16" s="108"/>
      <c r="G16" s="108"/>
      <c r="H16" s="41" t="s">
        <v>69</v>
      </c>
      <c r="I16" s="41" t="s">
        <v>5</v>
      </c>
      <c r="J16" s="41" t="s">
        <v>3</v>
      </c>
      <c r="K16" s="41" t="s">
        <v>74</v>
      </c>
      <c r="L16" s="42" t="s">
        <v>71</v>
      </c>
    </row>
    <row r="17" spans="2:12" ht="53.25" customHeight="1" x14ac:dyDescent="0.25">
      <c r="B17" s="47" t="s">
        <v>57</v>
      </c>
      <c r="C17" s="143" t="s">
        <v>35</v>
      </c>
      <c r="D17" s="143"/>
      <c r="E17" s="143"/>
      <c r="F17" s="143"/>
      <c r="G17" s="143"/>
      <c r="H17" s="43" t="s">
        <v>143</v>
      </c>
      <c r="I17" s="44">
        <v>2</v>
      </c>
      <c r="J17" s="45">
        <v>5</v>
      </c>
      <c r="K17" s="45">
        <f>I17+J17</f>
        <v>7</v>
      </c>
      <c r="L17" s="46" t="str">
        <f t="shared" ref="L17:L43" si="0">IF(K17&lt;=4,"BAJO",IF(K17=5,"MEDIO",IF(K17=6,"ALTO",IF(K17=7,"ALTO","EXTREMO"))))</f>
        <v>ALTO</v>
      </c>
    </row>
    <row r="18" spans="2:12" ht="53.25" customHeight="1" x14ac:dyDescent="0.25">
      <c r="B18" s="47" t="s">
        <v>57</v>
      </c>
      <c r="C18" s="107" t="s">
        <v>36</v>
      </c>
      <c r="D18" s="107"/>
      <c r="E18" s="107"/>
      <c r="F18" s="107"/>
      <c r="G18" s="107"/>
      <c r="H18" s="48" t="s">
        <v>142</v>
      </c>
      <c r="I18" s="44">
        <v>1</v>
      </c>
      <c r="J18" s="45">
        <v>5</v>
      </c>
      <c r="K18" s="45">
        <f t="shared" ref="K18:K43" si="1">+I18+J18</f>
        <v>6</v>
      </c>
      <c r="L18" s="49" t="str">
        <f t="shared" si="0"/>
        <v>ALTO</v>
      </c>
    </row>
    <row r="19" spans="2:12" ht="53.25" customHeight="1" x14ac:dyDescent="0.25">
      <c r="B19" s="47" t="s">
        <v>57</v>
      </c>
      <c r="C19" s="107" t="s">
        <v>100</v>
      </c>
      <c r="D19" s="107"/>
      <c r="E19" s="107"/>
      <c r="F19" s="107"/>
      <c r="G19" s="107"/>
      <c r="H19" s="48" t="s">
        <v>141</v>
      </c>
      <c r="I19" s="44">
        <v>2</v>
      </c>
      <c r="J19" s="45">
        <v>5</v>
      </c>
      <c r="K19" s="45">
        <f t="shared" si="1"/>
        <v>7</v>
      </c>
      <c r="L19" s="49" t="str">
        <f t="shared" si="0"/>
        <v>ALTO</v>
      </c>
    </row>
    <row r="20" spans="2:12" ht="53.25" customHeight="1" x14ac:dyDescent="0.25">
      <c r="B20" s="47" t="s">
        <v>57</v>
      </c>
      <c r="C20" s="107" t="s">
        <v>37</v>
      </c>
      <c r="D20" s="107"/>
      <c r="E20" s="107"/>
      <c r="F20" s="107"/>
      <c r="G20" s="107"/>
      <c r="H20" s="48" t="s">
        <v>139</v>
      </c>
      <c r="I20" s="44">
        <v>2</v>
      </c>
      <c r="J20" s="45">
        <v>4</v>
      </c>
      <c r="K20" s="45">
        <f t="shared" si="1"/>
        <v>6</v>
      </c>
      <c r="L20" s="49" t="str">
        <f t="shared" si="0"/>
        <v>ALTO</v>
      </c>
    </row>
    <row r="21" spans="2:12" ht="53.25" customHeight="1" x14ac:dyDescent="0.25">
      <c r="B21" s="47" t="s">
        <v>57</v>
      </c>
      <c r="C21" s="107" t="s">
        <v>39</v>
      </c>
      <c r="D21" s="107"/>
      <c r="E21" s="107"/>
      <c r="F21" s="107"/>
      <c r="G21" s="107"/>
      <c r="H21" s="48" t="s">
        <v>140</v>
      </c>
      <c r="I21" s="44">
        <v>1</v>
      </c>
      <c r="J21" s="45">
        <v>5</v>
      </c>
      <c r="K21" s="45">
        <f t="shared" si="1"/>
        <v>6</v>
      </c>
      <c r="L21" s="49" t="str">
        <f t="shared" si="0"/>
        <v>ALTO</v>
      </c>
    </row>
    <row r="22" spans="2:12" ht="53.25" customHeight="1" x14ac:dyDescent="0.25">
      <c r="B22" s="47" t="s">
        <v>57</v>
      </c>
      <c r="C22" s="107" t="s">
        <v>102</v>
      </c>
      <c r="D22" s="107"/>
      <c r="E22" s="107"/>
      <c r="F22" s="107"/>
      <c r="G22" s="107"/>
      <c r="H22" s="48" t="s">
        <v>139</v>
      </c>
      <c r="I22" s="44">
        <v>2</v>
      </c>
      <c r="J22" s="45">
        <v>5</v>
      </c>
      <c r="K22" s="45">
        <f t="shared" si="1"/>
        <v>7</v>
      </c>
      <c r="L22" s="49" t="str">
        <f t="shared" si="0"/>
        <v>ALTO</v>
      </c>
    </row>
    <row r="23" spans="2:12" ht="53.25" customHeight="1" x14ac:dyDescent="0.25">
      <c r="B23" s="47" t="s">
        <v>57</v>
      </c>
      <c r="C23" s="107" t="s">
        <v>38</v>
      </c>
      <c r="D23" s="107"/>
      <c r="E23" s="107"/>
      <c r="F23" s="107"/>
      <c r="G23" s="107"/>
      <c r="H23" s="48" t="s">
        <v>138</v>
      </c>
      <c r="I23" s="44">
        <v>2</v>
      </c>
      <c r="J23" s="45">
        <v>5</v>
      </c>
      <c r="K23" s="45">
        <f t="shared" si="1"/>
        <v>7</v>
      </c>
      <c r="L23" s="49" t="str">
        <f t="shared" si="0"/>
        <v>ALTO</v>
      </c>
    </row>
    <row r="24" spans="2:12" ht="53.25" customHeight="1" x14ac:dyDescent="0.25">
      <c r="B24" s="47" t="s">
        <v>57</v>
      </c>
      <c r="C24" s="107" t="s">
        <v>52</v>
      </c>
      <c r="D24" s="107"/>
      <c r="E24" s="107"/>
      <c r="F24" s="107"/>
      <c r="G24" s="107"/>
      <c r="H24" s="48" t="s">
        <v>137</v>
      </c>
      <c r="I24" s="44">
        <v>1</v>
      </c>
      <c r="J24" s="45">
        <v>4</v>
      </c>
      <c r="K24" s="45">
        <f t="shared" si="1"/>
        <v>5</v>
      </c>
      <c r="L24" s="49" t="str">
        <f t="shared" si="0"/>
        <v>MEDIO</v>
      </c>
    </row>
    <row r="25" spans="2:12" ht="53.25" customHeight="1" x14ac:dyDescent="0.25">
      <c r="B25" s="47" t="s">
        <v>57</v>
      </c>
      <c r="C25" s="107" t="s">
        <v>238</v>
      </c>
      <c r="D25" s="107"/>
      <c r="E25" s="107"/>
      <c r="F25" s="107"/>
      <c r="G25" s="107"/>
      <c r="H25" s="88" t="s">
        <v>242</v>
      </c>
      <c r="I25" s="44">
        <v>3</v>
      </c>
      <c r="J25" s="45">
        <v>3</v>
      </c>
      <c r="K25" s="45">
        <v>6</v>
      </c>
      <c r="L25" s="49" t="s">
        <v>244</v>
      </c>
    </row>
    <row r="26" spans="2:12" ht="53.25" customHeight="1" x14ac:dyDescent="0.25">
      <c r="B26" s="47" t="s">
        <v>57</v>
      </c>
      <c r="C26" s="104" t="s">
        <v>249</v>
      </c>
      <c r="D26" s="105"/>
      <c r="E26" s="105"/>
      <c r="F26" s="105"/>
      <c r="G26" s="106"/>
      <c r="H26" s="88" t="s">
        <v>258</v>
      </c>
      <c r="I26" s="44">
        <v>3</v>
      </c>
      <c r="J26" s="45">
        <v>3</v>
      </c>
      <c r="K26" s="45">
        <v>6</v>
      </c>
      <c r="L26" s="49" t="s">
        <v>244</v>
      </c>
    </row>
    <row r="27" spans="2:12" ht="53.25" customHeight="1" x14ac:dyDescent="0.25">
      <c r="B27" s="47" t="s">
        <v>57</v>
      </c>
      <c r="C27" s="104" t="s">
        <v>251</v>
      </c>
      <c r="D27" s="105"/>
      <c r="E27" s="105"/>
      <c r="F27" s="105"/>
      <c r="G27" s="106"/>
      <c r="H27" s="88" t="s">
        <v>259</v>
      </c>
      <c r="I27" s="44">
        <v>3</v>
      </c>
      <c r="J27" s="45">
        <v>3</v>
      </c>
      <c r="K27" s="45">
        <v>6</v>
      </c>
      <c r="L27" s="49" t="s">
        <v>244</v>
      </c>
    </row>
    <row r="28" spans="2:12" ht="53.25" customHeight="1" x14ac:dyDescent="0.25">
      <c r="B28" s="47" t="s">
        <v>57</v>
      </c>
      <c r="C28" s="107" t="s">
        <v>239</v>
      </c>
      <c r="D28" s="107"/>
      <c r="E28" s="107"/>
      <c r="F28" s="107"/>
      <c r="G28" s="107"/>
      <c r="H28" s="88" t="s">
        <v>243</v>
      </c>
      <c r="I28" s="44">
        <v>2</v>
      </c>
      <c r="J28" s="45">
        <v>2</v>
      </c>
      <c r="K28" s="45">
        <v>4</v>
      </c>
      <c r="L28" s="49" t="s">
        <v>245</v>
      </c>
    </row>
    <row r="29" spans="2:12" ht="53.25" customHeight="1" x14ac:dyDescent="0.25">
      <c r="B29" s="47" t="s">
        <v>57</v>
      </c>
      <c r="C29" s="107" t="s">
        <v>40</v>
      </c>
      <c r="D29" s="107"/>
      <c r="E29" s="107"/>
      <c r="F29" s="107"/>
      <c r="G29" s="107"/>
      <c r="H29" s="48" t="s">
        <v>131</v>
      </c>
      <c r="I29" s="44">
        <v>1</v>
      </c>
      <c r="J29" s="45">
        <v>5</v>
      </c>
      <c r="K29" s="45">
        <f t="shared" si="1"/>
        <v>6</v>
      </c>
      <c r="L29" s="49" t="str">
        <f t="shared" si="0"/>
        <v>ALTO</v>
      </c>
    </row>
    <row r="30" spans="2:12" ht="53.25" customHeight="1" x14ac:dyDescent="0.25">
      <c r="B30" s="47" t="s">
        <v>54</v>
      </c>
      <c r="C30" s="107" t="s">
        <v>41</v>
      </c>
      <c r="D30" s="107"/>
      <c r="E30" s="107"/>
      <c r="F30" s="107"/>
      <c r="G30" s="107"/>
      <c r="H30" s="48" t="s">
        <v>136</v>
      </c>
      <c r="I30" s="44">
        <v>2</v>
      </c>
      <c r="J30" s="45">
        <v>3</v>
      </c>
      <c r="K30" s="45">
        <f t="shared" ref="K30" si="2">+I30+J30</f>
        <v>5</v>
      </c>
      <c r="L30" s="49" t="str">
        <f t="shared" ref="L30" si="3">IF(K30&lt;=4,"BAJO",IF(K30=5,"MEDIO",IF(K30=6,"ALTO",IF(K30=7,"ALTO","EXTREMO"))))</f>
        <v>MEDIO</v>
      </c>
    </row>
    <row r="31" spans="2:12" ht="53.25" customHeight="1" x14ac:dyDescent="0.25">
      <c r="B31" s="47" t="s">
        <v>54</v>
      </c>
      <c r="C31" s="107" t="s">
        <v>241</v>
      </c>
      <c r="D31" s="107"/>
      <c r="E31" s="107"/>
      <c r="F31" s="107"/>
      <c r="G31" s="107"/>
      <c r="H31" s="89" t="s">
        <v>292</v>
      </c>
      <c r="I31" s="44">
        <v>3</v>
      </c>
      <c r="J31" s="45">
        <v>4</v>
      </c>
      <c r="K31" s="45">
        <v>7</v>
      </c>
      <c r="L31" s="49" t="s">
        <v>244</v>
      </c>
    </row>
    <row r="32" spans="2:12" ht="53.25" customHeight="1" x14ac:dyDescent="0.25">
      <c r="B32" s="47" t="s">
        <v>54</v>
      </c>
      <c r="C32" s="107" t="s">
        <v>53</v>
      </c>
      <c r="D32" s="107"/>
      <c r="E32" s="107"/>
      <c r="F32" s="107"/>
      <c r="G32" s="107"/>
      <c r="H32" s="48" t="s">
        <v>136</v>
      </c>
      <c r="I32" s="44">
        <v>2</v>
      </c>
      <c r="J32" s="45">
        <v>3</v>
      </c>
      <c r="K32" s="45">
        <f t="shared" si="1"/>
        <v>5</v>
      </c>
      <c r="L32" s="49" t="str">
        <f t="shared" si="0"/>
        <v>MEDIO</v>
      </c>
    </row>
    <row r="33" spans="2:12" ht="53.25" customHeight="1" x14ac:dyDescent="0.25">
      <c r="B33" s="47" t="s">
        <v>54</v>
      </c>
      <c r="C33" s="107" t="s">
        <v>42</v>
      </c>
      <c r="D33" s="107"/>
      <c r="E33" s="107"/>
      <c r="F33" s="107"/>
      <c r="G33" s="107"/>
      <c r="H33" s="48" t="s">
        <v>135</v>
      </c>
      <c r="I33" s="44">
        <v>2</v>
      </c>
      <c r="J33" s="45">
        <v>4</v>
      </c>
      <c r="K33" s="45">
        <f t="shared" si="1"/>
        <v>6</v>
      </c>
      <c r="L33" s="49" t="str">
        <f t="shared" si="0"/>
        <v>ALTO</v>
      </c>
    </row>
    <row r="34" spans="2:12" ht="53.25" customHeight="1" x14ac:dyDescent="0.25">
      <c r="B34" s="47" t="s">
        <v>54</v>
      </c>
      <c r="C34" s="107" t="s">
        <v>46</v>
      </c>
      <c r="D34" s="107"/>
      <c r="E34" s="107"/>
      <c r="F34" s="107"/>
      <c r="G34" s="107"/>
      <c r="H34" s="48" t="s">
        <v>135</v>
      </c>
      <c r="I34" s="44">
        <v>2</v>
      </c>
      <c r="J34" s="45">
        <v>4</v>
      </c>
      <c r="K34" s="45">
        <f t="shared" si="1"/>
        <v>6</v>
      </c>
      <c r="L34" s="49" t="str">
        <f t="shared" si="0"/>
        <v>ALTO</v>
      </c>
    </row>
    <row r="35" spans="2:12" ht="53.25" customHeight="1" x14ac:dyDescent="0.25">
      <c r="B35" s="47" t="s">
        <v>54</v>
      </c>
      <c r="C35" s="104" t="s">
        <v>252</v>
      </c>
      <c r="D35" s="105"/>
      <c r="E35" s="105"/>
      <c r="F35" s="105"/>
      <c r="G35" s="106"/>
      <c r="H35" s="94" t="s">
        <v>260</v>
      </c>
      <c r="I35" s="44">
        <v>2</v>
      </c>
      <c r="J35" s="45">
        <v>3</v>
      </c>
      <c r="K35" s="45">
        <f t="shared" ref="K35:K37" si="4">+I35+J35</f>
        <v>5</v>
      </c>
      <c r="L35" s="49" t="str">
        <f t="shared" ref="L35:L37" si="5">IF(K35&lt;=4,"BAJO",IF(K35=5,"MEDIO",IF(K35=6,"ALTO",IF(K35=7,"ALTO","EXTREMO"))))</f>
        <v>MEDIO</v>
      </c>
    </row>
    <row r="36" spans="2:12" ht="53.25" customHeight="1" x14ac:dyDescent="0.25">
      <c r="B36" s="47" t="s">
        <v>54</v>
      </c>
      <c r="C36" s="104" t="s">
        <v>253</v>
      </c>
      <c r="D36" s="105"/>
      <c r="E36" s="105"/>
      <c r="F36" s="105"/>
      <c r="G36" s="106"/>
      <c r="H36" s="94" t="s">
        <v>261</v>
      </c>
      <c r="I36" s="44">
        <v>2</v>
      </c>
      <c r="J36" s="45">
        <v>4</v>
      </c>
      <c r="K36" s="45">
        <f t="shared" si="4"/>
        <v>6</v>
      </c>
      <c r="L36" s="49" t="str">
        <f t="shared" si="5"/>
        <v>ALTO</v>
      </c>
    </row>
    <row r="37" spans="2:12" ht="79.2" customHeight="1" x14ac:dyDescent="0.25">
      <c r="B37" s="47" t="s">
        <v>54</v>
      </c>
      <c r="C37" s="104" t="s">
        <v>254</v>
      </c>
      <c r="D37" s="105"/>
      <c r="E37" s="105"/>
      <c r="F37" s="105"/>
      <c r="G37" s="106"/>
      <c r="H37" s="94" t="s">
        <v>291</v>
      </c>
      <c r="I37" s="44">
        <v>4</v>
      </c>
      <c r="J37" s="45">
        <v>4</v>
      </c>
      <c r="K37" s="45">
        <f t="shared" si="4"/>
        <v>8</v>
      </c>
      <c r="L37" s="49" t="str">
        <f t="shared" si="5"/>
        <v>EXTREMO</v>
      </c>
    </row>
    <row r="38" spans="2:12" ht="53.25" customHeight="1" x14ac:dyDescent="0.25">
      <c r="B38" s="47" t="s">
        <v>54</v>
      </c>
      <c r="C38" s="104" t="s">
        <v>45</v>
      </c>
      <c r="D38" s="105"/>
      <c r="E38" s="105"/>
      <c r="F38" s="105"/>
      <c r="G38" s="106"/>
      <c r="H38" s="48" t="s">
        <v>134</v>
      </c>
      <c r="I38" s="44">
        <v>1</v>
      </c>
      <c r="J38" s="45">
        <v>5</v>
      </c>
      <c r="K38" s="45">
        <f t="shared" si="1"/>
        <v>6</v>
      </c>
      <c r="L38" s="49" t="str">
        <f t="shared" si="0"/>
        <v>ALTO</v>
      </c>
    </row>
    <row r="39" spans="2:12" ht="53.25" customHeight="1" x14ac:dyDescent="0.25">
      <c r="B39" s="47" t="s">
        <v>54</v>
      </c>
      <c r="C39" s="107" t="s">
        <v>44</v>
      </c>
      <c r="D39" s="107"/>
      <c r="E39" s="107"/>
      <c r="F39" s="107"/>
      <c r="G39" s="107"/>
      <c r="H39" s="48" t="s">
        <v>133</v>
      </c>
      <c r="I39" s="44">
        <v>2</v>
      </c>
      <c r="J39" s="45">
        <v>5</v>
      </c>
      <c r="K39" s="45">
        <f t="shared" si="1"/>
        <v>7</v>
      </c>
      <c r="L39" s="49" t="str">
        <f t="shared" si="0"/>
        <v>ALTO</v>
      </c>
    </row>
    <row r="40" spans="2:12" ht="53.25" customHeight="1" x14ac:dyDescent="0.25">
      <c r="B40" s="47" t="s">
        <v>55</v>
      </c>
      <c r="C40" s="107" t="s">
        <v>46</v>
      </c>
      <c r="D40" s="107"/>
      <c r="E40" s="107"/>
      <c r="F40" s="107"/>
      <c r="G40" s="107"/>
      <c r="H40" s="48" t="s">
        <v>132</v>
      </c>
      <c r="I40" s="44">
        <v>1</v>
      </c>
      <c r="J40" s="45">
        <v>4</v>
      </c>
      <c r="K40" s="45">
        <f t="shared" si="1"/>
        <v>5</v>
      </c>
      <c r="L40" s="49" t="str">
        <f t="shared" si="0"/>
        <v>MEDIO</v>
      </c>
    </row>
    <row r="41" spans="2:12" ht="53.25" customHeight="1" x14ac:dyDescent="0.25">
      <c r="B41" s="47" t="s">
        <v>55</v>
      </c>
      <c r="C41" s="107" t="s">
        <v>101</v>
      </c>
      <c r="D41" s="107"/>
      <c r="E41" s="107"/>
      <c r="F41" s="107"/>
      <c r="G41" s="107"/>
      <c r="H41" s="48" t="s">
        <v>131</v>
      </c>
      <c r="I41" s="44">
        <v>1</v>
      </c>
      <c r="J41" s="45">
        <v>3</v>
      </c>
      <c r="K41" s="45">
        <f t="shared" si="1"/>
        <v>4</v>
      </c>
      <c r="L41" s="49" t="str">
        <f t="shared" si="0"/>
        <v>BAJO</v>
      </c>
    </row>
    <row r="42" spans="2:12" ht="53.25" customHeight="1" x14ac:dyDescent="0.25">
      <c r="B42" s="47" t="s">
        <v>55</v>
      </c>
      <c r="C42" s="104" t="s">
        <v>255</v>
      </c>
      <c r="D42" s="105"/>
      <c r="E42" s="105"/>
      <c r="F42" s="105"/>
      <c r="G42" s="106"/>
      <c r="H42" s="48" t="s">
        <v>262</v>
      </c>
      <c r="I42" s="44">
        <v>2</v>
      </c>
      <c r="J42" s="45">
        <v>3</v>
      </c>
      <c r="K42" s="45">
        <f t="shared" ref="K42" si="6">+I42+J42</f>
        <v>5</v>
      </c>
      <c r="L42" s="49" t="str">
        <f t="shared" ref="L42" si="7">IF(K42&lt;=4,"BAJO",IF(K42=5,"MEDIO",IF(K42=6,"ALTO",IF(K42=7,"ALTO","EXTREMO"))))</f>
        <v>MEDIO</v>
      </c>
    </row>
    <row r="43" spans="2:12" ht="53.25" customHeight="1" x14ac:dyDescent="0.25">
      <c r="B43" s="47" t="s">
        <v>55</v>
      </c>
      <c r="C43" s="107" t="s">
        <v>47</v>
      </c>
      <c r="D43" s="107"/>
      <c r="E43" s="107"/>
      <c r="F43" s="107"/>
      <c r="G43" s="107"/>
      <c r="H43" s="48" t="s">
        <v>130</v>
      </c>
      <c r="I43" s="44">
        <v>2</v>
      </c>
      <c r="J43" s="45">
        <v>3</v>
      </c>
      <c r="K43" s="45">
        <f t="shared" si="1"/>
        <v>5</v>
      </c>
      <c r="L43" s="49" t="str">
        <f t="shared" si="0"/>
        <v>MEDIO</v>
      </c>
    </row>
    <row r="44" spans="2:12" ht="53.25" customHeight="1" x14ac:dyDescent="0.25">
      <c r="B44" s="47" t="s">
        <v>56</v>
      </c>
      <c r="C44" s="107" t="s">
        <v>48</v>
      </c>
      <c r="D44" s="107"/>
      <c r="E44" s="107"/>
      <c r="F44" s="107"/>
      <c r="G44" s="107"/>
      <c r="H44" s="48" t="s">
        <v>129</v>
      </c>
      <c r="I44" s="44">
        <v>2</v>
      </c>
      <c r="J44" s="45">
        <v>3</v>
      </c>
      <c r="K44" s="45">
        <f t="shared" ref="K44:K53" si="8">+I44+J44</f>
        <v>5</v>
      </c>
      <c r="L44" s="49" t="str">
        <f t="shared" ref="L44:L53" si="9">IF(K44&lt;=4,"BAJO",IF(K44=5,"MEDIO",IF(K44=6,"ALTO",IF(K44=7,"ALTO","EXTREMO"))))</f>
        <v>MEDIO</v>
      </c>
    </row>
    <row r="45" spans="2:12" ht="53.25" customHeight="1" x14ac:dyDescent="0.25">
      <c r="B45" s="47" t="s">
        <v>56</v>
      </c>
      <c r="C45" s="107" t="s">
        <v>49</v>
      </c>
      <c r="D45" s="107"/>
      <c r="E45" s="107"/>
      <c r="F45" s="107"/>
      <c r="G45" s="107"/>
      <c r="H45" s="48" t="s">
        <v>129</v>
      </c>
      <c r="I45" s="44">
        <v>2</v>
      </c>
      <c r="J45" s="45">
        <v>3</v>
      </c>
      <c r="K45" s="45">
        <f t="shared" si="8"/>
        <v>5</v>
      </c>
      <c r="L45" s="49" t="str">
        <f t="shared" si="9"/>
        <v>MEDIO</v>
      </c>
    </row>
    <row r="46" spans="2:12" ht="53.25" customHeight="1" x14ac:dyDescent="0.25">
      <c r="B46" s="47" t="s">
        <v>56</v>
      </c>
      <c r="C46" s="107" t="s">
        <v>293</v>
      </c>
      <c r="D46" s="107"/>
      <c r="E46" s="107"/>
      <c r="F46" s="107"/>
      <c r="G46" s="107"/>
      <c r="H46" s="48" t="s">
        <v>294</v>
      </c>
      <c r="I46" s="44">
        <v>3</v>
      </c>
      <c r="J46" s="45">
        <v>3</v>
      </c>
      <c r="K46" s="45">
        <f t="shared" si="8"/>
        <v>6</v>
      </c>
      <c r="L46" s="49" t="str">
        <f t="shared" si="9"/>
        <v>ALTO</v>
      </c>
    </row>
    <row r="47" spans="2:12" ht="53.25" customHeight="1" x14ac:dyDescent="0.25">
      <c r="B47" s="47" t="s">
        <v>56</v>
      </c>
      <c r="C47" s="107" t="s">
        <v>50</v>
      </c>
      <c r="D47" s="107"/>
      <c r="E47" s="107"/>
      <c r="F47" s="107"/>
      <c r="G47" s="107"/>
      <c r="H47" s="48" t="s">
        <v>129</v>
      </c>
      <c r="I47" s="44">
        <v>2</v>
      </c>
      <c r="J47" s="45">
        <v>3</v>
      </c>
      <c r="K47" s="45">
        <f t="shared" si="8"/>
        <v>5</v>
      </c>
      <c r="L47" s="49" t="str">
        <f t="shared" si="9"/>
        <v>MEDIO</v>
      </c>
    </row>
    <row r="48" spans="2:12" ht="53.25" customHeight="1" x14ac:dyDescent="0.25">
      <c r="B48" s="47" t="s">
        <v>56</v>
      </c>
      <c r="C48" s="107" t="s">
        <v>51</v>
      </c>
      <c r="D48" s="107"/>
      <c r="E48" s="107"/>
      <c r="F48" s="107"/>
      <c r="G48" s="107"/>
      <c r="H48" s="48" t="s">
        <v>128</v>
      </c>
      <c r="I48" s="44">
        <v>2</v>
      </c>
      <c r="J48" s="45">
        <v>4</v>
      </c>
      <c r="K48" s="45">
        <f t="shared" si="8"/>
        <v>6</v>
      </c>
      <c r="L48" s="49" t="str">
        <f t="shared" si="9"/>
        <v>ALTO</v>
      </c>
    </row>
    <row r="49" spans="2:14" ht="53.25" customHeight="1" x14ac:dyDescent="0.25">
      <c r="B49" s="47" t="s">
        <v>56</v>
      </c>
      <c r="C49" s="107" t="s">
        <v>144</v>
      </c>
      <c r="D49" s="107"/>
      <c r="E49" s="107"/>
      <c r="F49" s="107"/>
      <c r="G49" s="107"/>
      <c r="H49" s="48" t="s">
        <v>127</v>
      </c>
      <c r="I49" s="44">
        <v>2</v>
      </c>
      <c r="J49" s="45">
        <v>4</v>
      </c>
      <c r="K49" s="45">
        <f t="shared" ref="K49:K50" si="10">+I49+J49</f>
        <v>6</v>
      </c>
      <c r="L49" s="49" t="str">
        <f t="shared" ref="L49:L52" si="11">IF(K49&lt;=4,"BAJO",IF(K49=5,"MEDIO",IF(K49=6,"ALTO",IF(K49=7,"ALTO","EXTREMO"))))</f>
        <v>ALTO</v>
      </c>
    </row>
    <row r="50" spans="2:14" ht="53.25" customHeight="1" x14ac:dyDescent="0.25">
      <c r="B50" s="47" t="s">
        <v>56</v>
      </c>
      <c r="C50" s="107" t="s">
        <v>123</v>
      </c>
      <c r="D50" s="107"/>
      <c r="E50" s="107"/>
      <c r="F50" s="107"/>
      <c r="G50" s="107"/>
      <c r="H50" s="48" t="s">
        <v>126</v>
      </c>
      <c r="I50" s="44">
        <v>4</v>
      </c>
      <c r="J50" s="45">
        <v>2</v>
      </c>
      <c r="K50" s="45">
        <f t="shared" si="10"/>
        <v>6</v>
      </c>
      <c r="L50" s="49" t="str">
        <f t="shared" si="11"/>
        <v>ALTO</v>
      </c>
    </row>
    <row r="51" spans="2:14" ht="53.25" customHeight="1" x14ac:dyDescent="0.25">
      <c r="B51" s="47" t="s">
        <v>56</v>
      </c>
      <c r="C51" s="104" t="str">
        <f>'IDENTIFICACION Y ANALISIS'!B59</f>
        <v>Incumplimiento entrega</v>
      </c>
      <c r="D51" s="105"/>
      <c r="E51" s="105"/>
      <c r="F51" s="105"/>
      <c r="G51" s="106"/>
      <c r="H51" s="96" t="s">
        <v>263</v>
      </c>
      <c r="I51" s="44">
        <v>4</v>
      </c>
      <c r="J51" s="45">
        <v>4</v>
      </c>
      <c r="K51" s="45">
        <v>8</v>
      </c>
      <c r="L51" s="49" t="str">
        <f t="shared" si="11"/>
        <v>EXTREMO</v>
      </c>
    </row>
    <row r="52" spans="2:14" ht="53.25" customHeight="1" x14ac:dyDescent="0.25">
      <c r="B52" s="47" t="s">
        <v>56</v>
      </c>
      <c r="C52" s="104" t="str">
        <f>'IDENTIFICACION Y ANALISIS'!B60</f>
        <v>Productos defectuosos</v>
      </c>
      <c r="D52" s="105"/>
      <c r="E52" s="105"/>
      <c r="F52" s="105"/>
      <c r="G52" s="106"/>
      <c r="H52" s="48" t="s">
        <v>264</v>
      </c>
      <c r="I52" s="44">
        <v>3</v>
      </c>
      <c r="J52" s="45">
        <v>4</v>
      </c>
      <c r="K52" s="45">
        <v>7</v>
      </c>
      <c r="L52" s="49" t="str">
        <f t="shared" si="11"/>
        <v>ALTO</v>
      </c>
    </row>
    <row r="53" spans="2:14" ht="53.25" customHeight="1" thickBot="1" x14ac:dyDescent="0.3">
      <c r="B53" s="47" t="s">
        <v>56</v>
      </c>
      <c r="C53" s="107" t="s">
        <v>124</v>
      </c>
      <c r="D53" s="107"/>
      <c r="E53" s="107"/>
      <c r="F53" s="107"/>
      <c r="G53" s="107"/>
      <c r="H53" s="48" t="s">
        <v>125</v>
      </c>
      <c r="I53" s="44">
        <v>3</v>
      </c>
      <c r="J53" s="45">
        <v>3</v>
      </c>
      <c r="K53" s="45">
        <f t="shared" si="8"/>
        <v>6</v>
      </c>
      <c r="L53" s="49" t="str">
        <f t="shared" si="9"/>
        <v>ALTO</v>
      </c>
    </row>
    <row r="54" spans="2:14" ht="12.75" customHeight="1" x14ac:dyDescent="0.25">
      <c r="B54" s="51"/>
      <c r="C54" s="52"/>
      <c r="D54" s="52"/>
      <c r="E54" s="52"/>
      <c r="F54" s="52"/>
      <c r="G54" s="52"/>
      <c r="H54" s="52"/>
      <c r="I54" s="52"/>
      <c r="J54" s="52"/>
      <c r="K54" s="52"/>
      <c r="L54" s="53"/>
    </row>
    <row r="55" spans="2:14" ht="13.2" x14ac:dyDescent="0.25">
      <c r="B55" s="34"/>
      <c r="C55" s="159"/>
      <c r="D55" s="159"/>
      <c r="E55" s="159"/>
      <c r="F55" s="35"/>
      <c r="G55" s="35"/>
      <c r="H55" s="145"/>
      <c r="I55" s="145"/>
      <c r="J55" s="35"/>
      <c r="K55" s="35"/>
      <c r="L55" s="36"/>
    </row>
    <row r="56" spans="2:14" ht="19.5" customHeight="1" x14ac:dyDescent="0.25">
      <c r="B56" s="140" t="s">
        <v>2</v>
      </c>
      <c r="C56" s="141" t="s">
        <v>13</v>
      </c>
      <c r="D56" s="141"/>
      <c r="E56" s="54" t="s">
        <v>12</v>
      </c>
      <c r="F56" s="35"/>
      <c r="G56" s="144" t="s">
        <v>3</v>
      </c>
      <c r="H56" s="55" t="s">
        <v>18</v>
      </c>
      <c r="I56" s="55" t="s">
        <v>12</v>
      </c>
      <c r="J56" s="35"/>
      <c r="K56" s="35"/>
      <c r="L56" s="36"/>
    </row>
    <row r="57" spans="2:14" ht="21" customHeight="1" x14ac:dyDescent="0.25">
      <c r="B57" s="140"/>
      <c r="C57" s="142" t="s">
        <v>7</v>
      </c>
      <c r="D57" s="142"/>
      <c r="E57" s="56">
        <v>1</v>
      </c>
      <c r="F57" s="35"/>
      <c r="G57" s="144"/>
      <c r="H57" s="56" t="s">
        <v>15</v>
      </c>
      <c r="I57" s="57">
        <v>1</v>
      </c>
      <c r="J57" s="35"/>
      <c r="K57" s="35"/>
      <c r="L57" s="36"/>
    </row>
    <row r="58" spans="2:14" ht="15.75" customHeight="1" x14ac:dyDescent="0.25">
      <c r="B58" s="140"/>
      <c r="C58" s="142" t="s">
        <v>8</v>
      </c>
      <c r="D58" s="142"/>
      <c r="E58" s="56">
        <v>2</v>
      </c>
      <c r="F58" s="35"/>
      <c r="G58" s="144"/>
      <c r="H58" s="56" t="s">
        <v>16</v>
      </c>
      <c r="I58" s="57">
        <v>2</v>
      </c>
      <c r="J58" s="35"/>
      <c r="K58" s="35"/>
      <c r="L58" s="36"/>
      <c r="N58" s="5"/>
    </row>
    <row r="59" spans="2:14" ht="24.75" customHeight="1" x14ac:dyDescent="0.25">
      <c r="B59" s="140"/>
      <c r="C59" s="142" t="s">
        <v>9</v>
      </c>
      <c r="D59" s="142"/>
      <c r="E59" s="56">
        <v>3</v>
      </c>
      <c r="F59" s="35"/>
      <c r="G59" s="144"/>
      <c r="H59" s="56" t="s">
        <v>1</v>
      </c>
      <c r="I59" s="57">
        <v>3</v>
      </c>
      <c r="J59" s="35"/>
      <c r="K59" s="35"/>
      <c r="L59" s="36"/>
    </row>
    <row r="60" spans="2:14" ht="18" customHeight="1" x14ac:dyDescent="0.25">
      <c r="B60" s="140"/>
      <c r="C60" s="142" t="s">
        <v>10</v>
      </c>
      <c r="D60" s="142"/>
      <c r="E60" s="56">
        <v>4</v>
      </c>
      <c r="F60" s="35"/>
      <c r="G60" s="144"/>
      <c r="H60" s="56" t="s">
        <v>17</v>
      </c>
      <c r="I60" s="57">
        <v>4</v>
      </c>
      <c r="J60" s="35"/>
      <c r="K60" s="35"/>
      <c r="L60" s="36"/>
    </row>
    <row r="61" spans="2:14" ht="29.25" customHeight="1" x14ac:dyDescent="0.25">
      <c r="B61" s="140"/>
      <c r="C61" s="142" t="s">
        <v>11</v>
      </c>
      <c r="D61" s="142"/>
      <c r="E61" s="56">
        <v>5</v>
      </c>
      <c r="F61" s="35"/>
      <c r="G61" s="144"/>
      <c r="H61" s="56" t="s">
        <v>0</v>
      </c>
      <c r="I61" s="57">
        <v>5</v>
      </c>
      <c r="J61" s="35"/>
      <c r="K61" s="35"/>
      <c r="L61" s="36"/>
    </row>
    <row r="62" spans="2:14" ht="16.5" customHeight="1" x14ac:dyDescent="0.25">
      <c r="B62" s="58"/>
      <c r="C62" s="59"/>
      <c r="D62" s="59"/>
      <c r="E62" s="59"/>
      <c r="F62" s="35"/>
      <c r="G62" s="59"/>
      <c r="H62" s="59"/>
      <c r="I62" s="59"/>
      <c r="J62" s="59"/>
      <c r="K62" s="59"/>
      <c r="L62" s="36"/>
    </row>
    <row r="63" spans="2:14" ht="16.5" customHeight="1" x14ac:dyDescent="0.25">
      <c r="B63" s="58"/>
      <c r="C63" s="145" t="s">
        <v>20</v>
      </c>
      <c r="D63" s="145"/>
      <c r="E63" s="145"/>
      <c r="F63" s="145"/>
      <c r="G63" s="145"/>
      <c r="H63" s="156"/>
      <c r="I63" s="156"/>
      <c r="J63" s="156"/>
      <c r="K63" s="156"/>
      <c r="L63" s="36"/>
    </row>
    <row r="64" spans="2:14" ht="69.75" customHeight="1" x14ac:dyDescent="0.25">
      <c r="B64" s="58"/>
      <c r="C64" s="142" t="s">
        <v>83</v>
      </c>
      <c r="D64" s="142"/>
      <c r="E64" s="142"/>
      <c r="F64" s="56" t="s">
        <v>85</v>
      </c>
      <c r="G64" s="56" t="s">
        <v>92</v>
      </c>
      <c r="H64" s="56" t="s">
        <v>90</v>
      </c>
      <c r="I64" s="142" t="s">
        <v>88</v>
      </c>
      <c r="J64" s="142"/>
      <c r="K64" s="142" t="s">
        <v>86</v>
      </c>
      <c r="L64" s="146"/>
    </row>
    <row r="65" spans="2:12" ht="69.75" customHeight="1" x14ac:dyDescent="0.25">
      <c r="B65" s="58"/>
      <c r="C65" s="142" t="s">
        <v>84</v>
      </c>
      <c r="D65" s="142"/>
      <c r="E65" s="142"/>
      <c r="F65" s="56" t="s">
        <v>94</v>
      </c>
      <c r="G65" s="56" t="s">
        <v>93</v>
      </c>
      <c r="H65" s="56" t="s">
        <v>91</v>
      </c>
      <c r="I65" s="142" t="s">
        <v>89</v>
      </c>
      <c r="J65" s="142"/>
      <c r="K65" s="142" t="s">
        <v>87</v>
      </c>
      <c r="L65" s="146"/>
    </row>
    <row r="66" spans="2:12" ht="13.2" x14ac:dyDescent="0.25">
      <c r="B66" s="34"/>
      <c r="C66" s="141" t="s">
        <v>21</v>
      </c>
      <c r="D66" s="141"/>
      <c r="E66" s="141" t="s">
        <v>12</v>
      </c>
      <c r="F66" s="60" t="s">
        <v>15</v>
      </c>
      <c r="G66" s="60" t="s">
        <v>16</v>
      </c>
      <c r="H66" s="61" t="s">
        <v>1</v>
      </c>
      <c r="I66" s="148" t="s">
        <v>17</v>
      </c>
      <c r="J66" s="148"/>
      <c r="K66" s="141" t="s">
        <v>0</v>
      </c>
      <c r="L66" s="157"/>
    </row>
    <row r="67" spans="2:12" ht="13.2" x14ac:dyDescent="0.25">
      <c r="B67" s="34"/>
      <c r="C67" s="141"/>
      <c r="D67" s="141"/>
      <c r="E67" s="141"/>
      <c r="F67" s="62">
        <v>1</v>
      </c>
      <c r="G67" s="62">
        <v>2</v>
      </c>
      <c r="H67" s="62">
        <v>3</v>
      </c>
      <c r="I67" s="154">
        <v>4</v>
      </c>
      <c r="J67" s="154"/>
      <c r="K67" s="154">
        <v>5</v>
      </c>
      <c r="L67" s="158"/>
    </row>
    <row r="68" spans="2:12" ht="19.5" customHeight="1" x14ac:dyDescent="0.25">
      <c r="B68" s="34"/>
      <c r="C68" s="142" t="s">
        <v>7</v>
      </c>
      <c r="D68" s="142"/>
      <c r="E68" s="63">
        <v>1</v>
      </c>
      <c r="F68" s="64">
        <v>2</v>
      </c>
      <c r="G68" s="64">
        <v>3</v>
      </c>
      <c r="H68" s="64">
        <v>4</v>
      </c>
      <c r="I68" s="155">
        <v>5</v>
      </c>
      <c r="J68" s="155"/>
      <c r="K68" s="149">
        <v>6</v>
      </c>
      <c r="L68" s="150"/>
    </row>
    <row r="69" spans="2:12" ht="21.75" customHeight="1" x14ac:dyDescent="0.25">
      <c r="B69" s="34"/>
      <c r="C69" s="142" t="s">
        <v>8</v>
      </c>
      <c r="D69" s="142"/>
      <c r="E69" s="63">
        <v>2</v>
      </c>
      <c r="F69" s="64">
        <v>3</v>
      </c>
      <c r="G69" s="64">
        <v>4</v>
      </c>
      <c r="H69" s="65">
        <v>5</v>
      </c>
      <c r="I69" s="149">
        <v>6</v>
      </c>
      <c r="J69" s="149"/>
      <c r="K69" s="151">
        <v>7</v>
      </c>
      <c r="L69" s="152"/>
    </row>
    <row r="70" spans="2:12" ht="26.25" customHeight="1" x14ac:dyDescent="0.25">
      <c r="B70" s="34"/>
      <c r="C70" s="142" t="s">
        <v>9</v>
      </c>
      <c r="D70" s="142"/>
      <c r="E70" s="63">
        <v>3</v>
      </c>
      <c r="F70" s="64">
        <v>4</v>
      </c>
      <c r="G70" s="65">
        <v>5</v>
      </c>
      <c r="H70" s="66">
        <v>6</v>
      </c>
      <c r="I70" s="149">
        <v>7</v>
      </c>
      <c r="J70" s="149"/>
      <c r="K70" s="147">
        <v>8</v>
      </c>
      <c r="L70" s="153"/>
    </row>
    <row r="71" spans="2:12" ht="21" customHeight="1" x14ac:dyDescent="0.25">
      <c r="B71" s="34"/>
      <c r="C71" s="142" t="s">
        <v>10</v>
      </c>
      <c r="D71" s="142"/>
      <c r="E71" s="63">
        <v>4</v>
      </c>
      <c r="F71" s="65">
        <v>5</v>
      </c>
      <c r="G71" s="66">
        <v>6</v>
      </c>
      <c r="H71" s="66">
        <v>7</v>
      </c>
      <c r="I71" s="147">
        <v>8</v>
      </c>
      <c r="J71" s="147"/>
      <c r="K71" s="147">
        <v>9</v>
      </c>
      <c r="L71" s="153"/>
    </row>
    <row r="72" spans="2:12" ht="27" customHeight="1" x14ac:dyDescent="0.25">
      <c r="B72" s="34"/>
      <c r="C72" s="142" t="s">
        <v>11</v>
      </c>
      <c r="D72" s="142"/>
      <c r="E72" s="63">
        <v>5</v>
      </c>
      <c r="F72" s="66">
        <v>6</v>
      </c>
      <c r="G72" s="66">
        <v>7</v>
      </c>
      <c r="H72" s="67">
        <v>8</v>
      </c>
      <c r="I72" s="147">
        <v>9</v>
      </c>
      <c r="J72" s="147"/>
      <c r="K72" s="147">
        <v>10</v>
      </c>
      <c r="L72" s="153"/>
    </row>
    <row r="73" spans="2:12" ht="13.2" x14ac:dyDescent="0.25">
      <c r="B73" s="34"/>
      <c r="C73" s="35"/>
      <c r="D73" s="35"/>
      <c r="E73" s="35"/>
      <c r="F73" s="35"/>
      <c r="G73" s="35"/>
      <c r="H73" s="35"/>
      <c r="I73" s="35"/>
      <c r="J73" s="35"/>
      <c r="K73" s="35"/>
      <c r="L73" s="36"/>
    </row>
    <row r="74" spans="2:12" ht="19.5" customHeight="1" x14ac:dyDescent="0.25">
      <c r="B74" s="34"/>
      <c r="C74" s="35"/>
      <c r="D74" s="35"/>
      <c r="E74" s="35"/>
      <c r="F74" s="35"/>
      <c r="G74" s="145" t="s">
        <v>14</v>
      </c>
      <c r="H74" s="145"/>
      <c r="I74" s="35"/>
      <c r="J74" s="35"/>
      <c r="K74" s="35"/>
      <c r="L74" s="36"/>
    </row>
    <row r="75" spans="2:12" ht="18" customHeight="1" x14ac:dyDescent="0.25">
      <c r="B75" s="34"/>
      <c r="C75" s="35"/>
      <c r="D75" s="35"/>
      <c r="E75" s="35"/>
      <c r="F75" s="35"/>
      <c r="G75" s="60" t="s">
        <v>20</v>
      </c>
      <c r="H75" s="68" t="s">
        <v>21</v>
      </c>
      <c r="I75" s="35"/>
      <c r="J75" s="35"/>
      <c r="K75" s="35"/>
      <c r="L75" s="36"/>
    </row>
    <row r="76" spans="2:12" ht="18" customHeight="1" x14ac:dyDescent="0.25">
      <c r="B76" s="34"/>
      <c r="C76" s="35"/>
      <c r="D76" s="35"/>
      <c r="E76" s="35"/>
      <c r="F76" s="35"/>
      <c r="G76" s="67" t="s">
        <v>22</v>
      </c>
      <c r="H76" s="69" t="s">
        <v>23</v>
      </c>
      <c r="I76" s="35"/>
      <c r="J76" s="35"/>
      <c r="K76" s="35"/>
      <c r="L76" s="36"/>
    </row>
    <row r="77" spans="2:12" ht="18" customHeight="1" x14ac:dyDescent="0.25">
      <c r="B77" s="34"/>
      <c r="C77" s="35"/>
      <c r="D77" s="35"/>
      <c r="E77" s="35"/>
      <c r="F77" s="35"/>
      <c r="G77" s="66" t="s">
        <v>24</v>
      </c>
      <c r="H77" s="69" t="s">
        <v>25</v>
      </c>
      <c r="I77" s="35"/>
      <c r="J77" s="35"/>
      <c r="K77" s="35"/>
      <c r="L77" s="36"/>
    </row>
    <row r="78" spans="2:12" ht="18" customHeight="1" x14ac:dyDescent="0.25">
      <c r="B78" s="34"/>
      <c r="C78" s="35"/>
      <c r="D78" s="35"/>
      <c r="E78" s="35"/>
      <c r="F78" s="35"/>
      <c r="G78" s="65">
        <v>5</v>
      </c>
      <c r="H78" s="69" t="s">
        <v>26</v>
      </c>
      <c r="I78" s="35"/>
      <c r="J78" s="35"/>
      <c r="K78" s="35"/>
      <c r="L78" s="36"/>
    </row>
    <row r="79" spans="2:12" ht="18" customHeight="1" x14ac:dyDescent="0.25">
      <c r="B79" s="34"/>
      <c r="C79" s="35"/>
      <c r="D79" s="35"/>
      <c r="E79" s="35"/>
      <c r="F79" s="35"/>
      <c r="G79" s="64" t="s">
        <v>27</v>
      </c>
      <c r="H79" s="69" t="s">
        <v>28</v>
      </c>
      <c r="I79" s="35"/>
      <c r="J79" s="35"/>
      <c r="K79" s="35"/>
      <c r="L79" s="36"/>
    </row>
    <row r="80" spans="2:12" thickBot="1" x14ac:dyDescent="0.3">
      <c r="B80" s="37"/>
      <c r="C80" s="38"/>
      <c r="D80" s="38"/>
      <c r="E80" s="38"/>
      <c r="F80" s="38"/>
      <c r="G80" s="38"/>
      <c r="H80" s="38"/>
      <c r="I80" s="38"/>
      <c r="J80" s="38"/>
      <c r="K80" s="38"/>
      <c r="L80" s="39"/>
    </row>
    <row r="84" spans="2:2" hidden="1" x14ac:dyDescent="0.3">
      <c r="B84" s="7" t="s">
        <v>95</v>
      </c>
    </row>
    <row r="85" spans="2:2" hidden="1" x14ac:dyDescent="0.3">
      <c r="B85" s="7" t="s">
        <v>96</v>
      </c>
    </row>
  </sheetData>
  <mergeCells count="85">
    <mergeCell ref="C70:D70"/>
    <mergeCell ref="C66:D67"/>
    <mergeCell ref="I67:J67"/>
    <mergeCell ref="H55:I55"/>
    <mergeCell ref="C65:E65"/>
    <mergeCell ref="C68:D68"/>
    <mergeCell ref="I68:J68"/>
    <mergeCell ref="C61:D61"/>
    <mergeCell ref="C64:E64"/>
    <mergeCell ref="I69:J69"/>
    <mergeCell ref="E66:E67"/>
    <mergeCell ref="C63:K63"/>
    <mergeCell ref="K66:L66"/>
    <mergeCell ref="K67:L67"/>
    <mergeCell ref="K65:L65"/>
    <mergeCell ref="C55:E55"/>
    <mergeCell ref="G74:H74"/>
    <mergeCell ref="C69:D69"/>
    <mergeCell ref="K64:L64"/>
    <mergeCell ref="C72:D72"/>
    <mergeCell ref="C71:D71"/>
    <mergeCell ref="I72:J72"/>
    <mergeCell ref="I66:J66"/>
    <mergeCell ref="I64:J64"/>
    <mergeCell ref="I65:J65"/>
    <mergeCell ref="K68:L68"/>
    <mergeCell ref="K69:L69"/>
    <mergeCell ref="K70:L70"/>
    <mergeCell ref="K71:L71"/>
    <mergeCell ref="K72:L72"/>
    <mergeCell ref="I71:J71"/>
    <mergeCell ref="I70:J70"/>
    <mergeCell ref="B56:B61"/>
    <mergeCell ref="C56:D56"/>
    <mergeCell ref="C57:D57"/>
    <mergeCell ref="C17:G17"/>
    <mergeCell ref="C58:D58"/>
    <mergeCell ref="C59:D59"/>
    <mergeCell ref="C60:D60"/>
    <mergeCell ref="G56:G61"/>
    <mergeCell ref="C32:G32"/>
    <mergeCell ref="C33:G33"/>
    <mergeCell ref="C34:G34"/>
    <mergeCell ref="C38:G38"/>
    <mergeCell ref="C22:G22"/>
    <mergeCell ref="C23:G23"/>
    <mergeCell ref="C41:G41"/>
    <mergeCell ref="C43:G43"/>
    <mergeCell ref="H15:L15"/>
    <mergeCell ref="B15:G15"/>
    <mergeCell ref="B6:L6"/>
    <mergeCell ref="B2:B4"/>
    <mergeCell ref="B12:L12"/>
    <mergeCell ref="B7:L7"/>
    <mergeCell ref="C2:J4"/>
    <mergeCell ref="K2:L4"/>
    <mergeCell ref="C16:G16"/>
    <mergeCell ref="C18:G18"/>
    <mergeCell ref="C19:G19"/>
    <mergeCell ref="C20:G20"/>
    <mergeCell ref="C21:G21"/>
    <mergeCell ref="C40:G40"/>
    <mergeCell ref="C24:G24"/>
    <mergeCell ref="C29:G29"/>
    <mergeCell ref="C30:G30"/>
    <mergeCell ref="C39:G39"/>
    <mergeCell ref="C25:G25"/>
    <mergeCell ref="C28:G28"/>
    <mergeCell ref="C31:G31"/>
    <mergeCell ref="C26:G26"/>
    <mergeCell ref="C27:G27"/>
    <mergeCell ref="C35:G35"/>
    <mergeCell ref="C37:G37"/>
    <mergeCell ref="C36:G36"/>
    <mergeCell ref="C42:G42"/>
    <mergeCell ref="C52:G52"/>
    <mergeCell ref="C51:G51"/>
    <mergeCell ref="C53:G53"/>
    <mergeCell ref="C49:G49"/>
    <mergeCell ref="C50:G50"/>
    <mergeCell ref="C44:G44"/>
    <mergeCell ref="C45:G45"/>
    <mergeCell ref="C46:G46"/>
    <mergeCell ref="C47:G47"/>
    <mergeCell ref="C48:G48"/>
  </mergeCells>
  <phoneticPr fontId="1" type="noConversion"/>
  <conditionalFormatting sqref="J17:K53">
    <cfRule type="expression" dxfId="17" priority="1" stopIfTrue="1">
      <formula>"""bajo"""</formula>
    </cfRule>
  </conditionalFormatting>
  <conditionalFormatting sqref="L17:L53">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22">
    <dataValidation type="list" allowBlank="1" showInputMessage="1" showErrorMessage="1" sqref="H15" xr:uid="{00000000-0002-0000-0200-000002000000}">
      <formula1>$B$84:$B$85</formula1>
    </dataValidation>
    <dataValidation type="list" allowBlank="1" showInputMessage="1" showErrorMessage="1" sqref="C17:G17" xr:uid="{00000000-0002-0000-0200-000003000000}">
      <formula1>INDIRECT($B$17)</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C28 D24:G25 D28:G28" xr:uid="{00000000-0002-0000-0200-00000B000000}">
      <formula1>INDIRECT($B$24)</formula1>
    </dataValidation>
    <dataValidation type="list" allowBlank="1" showInputMessage="1" showErrorMessage="1" sqref="C29:G29" xr:uid="{00000000-0002-0000-0200-00000C000000}">
      <formula1>INDIRECT($B$29)</formula1>
    </dataValidation>
    <dataValidation type="list" allowBlank="1" showInputMessage="1" showErrorMessage="1" sqref="C30:G31" xr:uid="{00000000-0002-0000-0200-00000D000000}">
      <formula1>INDIRECT($B$30)</formula1>
    </dataValidation>
    <dataValidation type="list" allowBlank="1" showInputMessage="1" showErrorMessage="1" sqref="C32:G32" xr:uid="{00000000-0002-0000-0200-00000E000000}">
      <formula1>INDIRECT($B$32)</formula1>
    </dataValidation>
    <dataValidation type="list" allowBlank="1" showInputMessage="1" showErrorMessage="1" sqref="C33:G33" xr:uid="{00000000-0002-0000-0200-00000F000000}">
      <formula1>INDIRECT($B$33)</formula1>
    </dataValidation>
    <dataValidation type="list" allowBlank="1" showInputMessage="1" showErrorMessage="1" sqref="C34:C37 D34:G34" xr:uid="{00000000-0002-0000-0200-000010000000}">
      <formula1>INDIRECT($B$34)</formula1>
    </dataValidation>
    <dataValidation type="list" allowBlank="1" showInputMessage="1" showErrorMessage="1" sqref="C38:G38" xr:uid="{00000000-0002-0000-0200-000011000000}">
      <formula1>INDIRECT($B$38)</formula1>
    </dataValidation>
    <dataValidation type="list" allowBlank="1" showInputMessage="1" showErrorMessage="1" sqref="C39:G39" xr:uid="{00000000-0002-0000-0200-000012000000}">
      <formula1>INDIRECT($B$39)</formula1>
    </dataValidation>
    <dataValidation type="list" allowBlank="1" showInputMessage="1" showErrorMessage="1" sqref="C40:G40" xr:uid="{00000000-0002-0000-0200-000013000000}">
      <formula1>INDIRECT($B$40)</formula1>
    </dataValidation>
    <dataValidation type="list" allowBlank="1" showInputMessage="1" showErrorMessage="1" sqref="C41:C42 D41:G41" xr:uid="{00000000-0002-0000-0200-000014000000}">
      <formula1>INDIRECT($B$41)</formula1>
    </dataValidation>
    <dataValidation type="list" allowBlank="1" showInputMessage="1" showErrorMessage="1" sqref="C43:G43" xr:uid="{00000000-0002-0000-0200-000016000000}">
      <formula1>INDIRECT($B$43)</formula1>
    </dataValidation>
    <dataValidation type="list" allowBlank="1" showInputMessage="1" showErrorMessage="1" sqref="I17:I53" xr:uid="{00000000-0002-0000-0200-000000000000}">
      <formula1>$E$57:$E$61</formula1>
    </dataValidation>
    <dataValidation type="list" allowBlank="1" showInputMessage="1" showErrorMessage="1" sqref="J17:J53" xr:uid="{00000000-0002-0000-0200-000001000000}">
      <formula1>$I$57:$I$61</formula1>
    </dataValidation>
    <dataValidation type="list" allowBlank="1" showInputMessage="1" showErrorMessage="1" sqref="B17:B53"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70"/>
  <sheetViews>
    <sheetView showGridLines="0" topLeftCell="F37" zoomScale="90" zoomScaleNormal="90" zoomScalePageLayoutView="70" workbookViewId="0">
      <selection activeCell="L41" sqref="L41"/>
    </sheetView>
  </sheetViews>
  <sheetFormatPr baseColWidth="10" defaultColWidth="10.77734375" defaultRowHeight="13.2" x14ac:dyDescent="0.25"/>
  <cols>
    <col min="1" max="1" width="2.77734375" customWidth="1"/>
    <col min="2" max="2" width="41.44140625" customWidth="1"/>
    <col min="3" max="3" width="15.77734375" customWidth="1"/>
    <col min="4" max="4" width="13.21875" customWidth="1"/>
    <col min="5" max="5" width="16.44140625" customWidth="1"/>
    <col min="6" max="6" width="14.77734375" customWidth="1"/>
    <col min="7" max="7" width="17.44140625" customWidth="1"/>
    <col min="8" max="8" width="66.6640625" customWidth="1"/>
    <col min="9" max="9" width="15.77734375" customWidth="1"/>
    <col min="10" max="10" width="9.44140625" customWidth="1"/>
    <col min="11" max="17" width="14" customWidth="1"/>
    <col min="18" max="18" width="20.77734375" style="4" customWidth="1"/>
  </cols>
  <sheetData>
    <row r="2" spans="2:26" ht="48.75" customHeight="1" x14ac:dyDescent="0.25">
      <c r="B2" s="118"/>
      <c r="C2" s="125" t="s">
        <v>107</v>
      </c>
      <c r="D2" s="126"/>
      <c r="E2" s="126"/>
      <c r="F2" s="126"/>
      <c r="G2" s="126"/>
      <c r="H2" s="126"/>
      <c r="I2" s="126"/>
      <c r="J2" s="126"/>
      <c r="K2" s="126"/>
      <c r="L2" s="126"/>
      <c r="M2" s="126"/>
      <c r="N2" s="126"/>
      <c r="O2" s="126"/>
      <c r="P2" s="127"/>
      <c r="Q2" s="134" t="s">
        <v>119</v>
      </c>
      <c r="R2" s="135"/>
    </row>
    <row r="3" spans="2:26" ht="30" customHeight="1" x14ac:dyDescent="0.25">
      <c r="B3" s="118"/>
      <c r="C3" s="128"/>
      <c r="D3" s="129"/>
      <c r="E3" s="129"/>
      <c r="F3" s="129"/>
      <c r="G3" s="129"/>
      <c r="H3" s="129"/>
      <c r="I3" s="129"/>
      <c r="J3" s="129"/>
      <c r="K3" s="129"/>
      <c r="L3" s="129"/>
      <c r="M3" s="129"/>
      <c r="N3" s="129"/>
      <c r="O3" s="129"/>
      <c r="P3" s="130"/>
      <c r="Q3" s="136"/>
      <c r="R3" s="137"/>
    </row>
    <row r="4" spans="2:26" ht="39.75" customHeight="1" x14ac:dyDescent="0.25">
      <c r="B4" s="118"/>
      <c r="C4" s="131"/>
      <c r="D4" s="132"/>
      <c r="E4" s="132"/>
      <c r="F4" s="132"/>
      <c r="G4" s="132"/>
      <c r="H4" s="132"/>
      <c r="I4" s="132"/>
      <c r="J4" s="132"/>
      <c r="K4" s="132"/>
      <c r="L4" s="132"/>
      <c r="M4" s="132"/>
      <c r="N4" s="132"/>
      <c r="O4" s="132"/>
      <c r="P4" s="133"/>
      <c r="Q4" s="138"/>
      <c r="R4" s="139"/>
    </row>
    <row r="5" spans="2:26" ht="13.8" thickBot="1" x14ac:dyDescent="0.3"/>
    <row r="6" spans="2:26" ht="78.75" customHeight="1" thickBot="1" x14ac:dyDescent="0.3">
      <c r="B6" s="194" t="str">
        <f>+EVALUACION!B6</f>
        <v>Objeto Contractual: “SUMINISTRAR A MONTO AGOTABLE LOS ELEMENTOS NECESARIOS PARA EL FUN-CIONAMIENTO DE LA ENTIDAD Y LOS DIFERENTES PROGRAMAS Y PROYECTOS A CARGO DEL FONDO DE DESARROLLO LOCAL DE CIUDAD BOLÍVAR, EN EL MARCO DEL PLAN DE DESARROLLO LOCAL 2025-2028”</v>
      </c>
      <c r="C6" s="195"/>
      <c r="D6" s="195"/>
      <c r="E6" s="195"/>
      <c r="F6" s="195"/>
      <c r="G6" s="195"/>
      <c r="H6" s="195"/>
      <c r="I6" s="195"/>
      <c r="J6" s="195"/>
      <c r="K6" s="195"/>
      <c r="L6" s="195"/>
      <c r="M6" s="195"/>
      <c r="N6" s="195"/>
      <c r="O6" s="195"/>
      <c r="P6" s="195"/>
      <c r="Q6" s="195"/>
      <c r="R6" s="196"/>
      <c r="S6" s="1"/>
      <c r="T6" s="1"/>
      <c r="U6" s="1"/>
      <c r="V6" s="1"/>
      <c r="W6" s="1"/>
      <c r="X6" s="1"/>
      <c r="Y6" s="1"/>
      <c r="Z6" s="1"/>
    </row>
    <row r="7" spans="2:26" ht="24.75" customHeight="1" x14ac:dyDescent="0.25">
      <c r="B7" s="197" t="s">
        <v>81</v>
      </c>
      <c r="C7" s="198"/>
      <c r="D7" s="198"/>
      <c r="E7" s="198"/>
      <c r="F7" s="198"/>
      <c r="G7" s="198"/>
      <c r="H7" s="198"/>
      <c r="I7" s="198"/>
      <c r="J7" s="198"/>
      <c r="K7" s="198"/>
      <c r="L7" s="198"/>
      <c r="M7" s="198"/>
      <c r="N7" s="198"/>
      <c r="O7" s="198"/>
      <c r="P7" s="198"/>
      <c r="Q7" s="198"/>
      <c r="R7" s="199"/>
    </row>
    <row r="8" spans="2:26" ht="15.6" x14ac:dyDescent="0.3">
      <c r="B8" s="205" t="s">
        <v>82</v>
      </c>
      <c r="C8" s="206"/>
      <c r="D8" s="206"/>
      <c r="E8" s="206"/>
      <c r="F8" s="206"/>
      <c r="G8" s="206"/>
      <c r="H8" s="206"/>
      <c r="I8" s="206"/>
      <c r="J8" s="206"/>
      <c r="K8" s="206"/>
      <c r="L8" s="206"/>
      <c r="M8" s="206"/>
      <c r="N8" s="206"/>
      <c r="O8" s="206"/>
      <c r="P8" s="206"/>
      <c r="Q8" s="206"/>
      <c r="R8" s="206"/>
    </row>
    <row r="9" spans="2:26" ht="34.5" customHeight="1" x14ac:dyDescent="0.25">
      <c r="B9" s="203" t="s">
        <v>112</v>
      </c>
      <c r="C9" s="204"/>
      <c r="D9" s="204"/>
      <c r="E9" s="204"/>
      <c r="F9" s="204"/>
      <c r="G9" s="204"/>
      <c r="H9" s="204"/>
      <c r="I9" s="204"/>
      <c r="J9" s="204"/>
      <c r="K9" s="204"/>
      <c r="L9" s="204"/>
      <c r="M9" s="204"/>
      <c r="N9" s="204"/>
      <c r="O9" s="204"/>
      <c r="P9" s="204"/>
      <c r="Q9" s="204"/>
      <c r="R9" s="204"/>
    </row>
    <row r="10" spans="2:26" ht="15.6" x14ac:dyDescent="0.3">
      <c r="B10" s="205" t="s">
        <v>116</v>
      </c>
      <c r="C10" s="206"/>
      <c r="D10" s="206"/>
      <c r="E10" s="206"/>
      <c r="F10" s="206"/>
      <c r="G10" s="206"/>
      <c r="H10" s="206"/>
      <c r="I10" s="206"/>
      <c r="J10" s="206"/>
      <c r="K10" s="206"/>
      <c r="L10" s="206"/>
      <c r="M10" s="206"/>
      <c r="N10" s="206"/>
      <c r="O10" s="206"/>
      <c r="P10" s="206"/>
      <c r="Q10" s="206"/>
      <c r="R10" s="206"/>
    </row>
    <row r="11" spans="2:26" x14ac:dyDescent="0.25">
      <c r="B11" s="34"/>
      <c r="R11" s="3"/>
    </row>
    <row r="12" spans="2:26" ht="7.5" customHeight="1" thickBot="1" x14ac:dyDescent="0.3">
      <c r="B12" s="2"/>
      <c r="R12" s="3"/>
    </row>
    <row r="13" spans="2:26" ht="93.75" customHeight="1" thickBot="1" x14ac:dyDescent="0.3">
      <c r="B13" s="70" t="s">
        <v>63</v>
      </c>
      <c r="C13" s="202" t="s">
        <v>68</v>
      </c>
      <c r="D13" s="202"/>
      <c r="E13" s="202"/>
      <c r="F13" s="202"/>
      <c r="G13" s="108" t="s">
        <v>73</v>
      </c>
      <c r="H13" s="108"/>
      <c r="I13" s="41" t="s">
        <v>5</v>
      </c>
      <c r="J13" s="41" t="s">
        <v>3</v>
      </c>
      <c r="K13" s="41" t="s">
        <v>74</v>
      </c>
      <c r="L13" s="41" t="s">
        <v>71</v>
      </c>
      <c r="M13" s="41" t="s">
        <v>75</v>
      </c>
      <c r="N13" s="41" t="s">
        <v>76</v>
      </c>
      <c r="O13" s="41" t="s">
        <v>77</v>
      </c>
      <c r="P13" s="41" t="s">
        <v>78</v>
      </c>
      <c r="Q13" s="41" t="s">
        <v>103</v>
      </c>
      <c r="R13" s="42" t="s">
        <v>80</v>
      </c>
    </row>
    <row r="14" spans="2:26" s="22" customFormat="1" ht="83.25" customHeight="1" thickBot="1" x14ac:dyDescent="0.3">
      <c r="B14" s="71" t="str">
        <f>+EVALUACION!B17</f>
        <v>PLANEACIÓN</v>
      </c>
      <c r="C14" s="201" t="str">
        <f>+EVALUACION!C17</f>
        <v>Inadecuada escogencia de la modalidad de contratación</v>
      </c>
      <c r="D14" s="201"/>
      <c r="E14" s="201"/>
      <c r="F14" s="201"/>
      <c r="G14" s="200" t="s">
        <v>232</v>
      </c>
      <c r="H14" s="200"/>
      <c r="I14" s="72">
        <f>+EVALUACION!I17</f>
        <v>2</v>
      </c>
      <c r="J14" s="72">
        <f>+EVALUACION!J17</f>
        <v>5</v>
      </c>
      <c r="K14" s="72">
        <f>+I14+J14</f>
        <v>7</v>
      </c>
      <c r="L14" s="72" t="str">
        <f>IF(K14&lt;=4,"BAJO",IF(K14=5,"MEDIO",IF(K14=6,"ALTO",IF(K14=7,"ALTO","EXTREMO"))))</f>
        <v>ALTO</v>
      </c>
      <c r="M14" s="72" t="s">
        <v>64</v>
      </c>
      <c r="N14" s="73" t="s">
        <v>145</v>
      </c>
      <c r="O14" s="73" t="s">
        <v>146</v>
      </c>
      <c r="P14" s="73" t="s">
        <v>147</v>
      </c>
      <c r="Q14" s="73" t="s">
        <v>148</v>
      </c>
      <c r="R14" s="276" t="s">
        <v>149</v>
      </c>
    </row>
    <row r="15" spans="2:26" s="22" customFormat="1" ht="85.5" customHeight="1" thickBot="1" x14ac:dyDescent="0.3">
      <c r="B15" s="74" t="str">
        <f>+EVALUACION!B18</f>
        <v>PLANEACIÓN</v>
      </c>
      <c r="C15" s="188" t="str">
        <f>+EVALUACION!C18</f>
        <v xml:space="preserve">Requisitos habilitantes inapropiados para el proceso de selección </v>
      </c>
      <c r="D15" s="188"/>
      <c r="E15" s="188"/>
      <c r="F15" s="188"/>
      <c r="G15" s="142" t="s">
        <v>233</v>
      </c>
      <c r="H15" s="142"/>
      <c r="I15" s="79">
        <f>+EVALUACION!I18</f>
        <v>1</v>
      </c>
      <c r="J15" s="44">
        <f>+EVALUACION!J18</f>
        <v>5</v>
      </c>
      <c r="K15" s="44">
        <f>+I15+J15</f>
        <v>6</v>
      </c>
      <c r="L15" s="44" t="str">
        <f>IF(K15&lt;=4,"BAJO",IF(K15=5,"MEDIO",IF(K15=6,"ALTO",IF(K15=7,"ALTO","EXTREMO"))))</f>
        <v>ALTO</v>
      </c>
      <c r="M15" s="72" t="s">
        <v>64</v>
      </c>
      <c r="N15" s="73" t="s">
        <v>145</v>
      </c>
      <c r="O15" s="73" t="s">
        <v>146</v>
      </c>
      <c r="P15" s="73" t="s">
        <v>150</v>
      </c>
      <c r="Q15" s="73" t="s">
        <v>183</v>
      </c>
      <c r="R15" s="276" t="s">
        <v>149</v>
      </c>
    </row>
    <row r="16" spans="2:26" s="22" customFormat="1" ht="57.75" customHeight="1" thickBot="1" x14ac:dyDescent="0.3">
      <c r="B16" s="74" t="str">
        <f>+EVALUACION!B19</f>
        <v>PLANEACIÓN</v>
      </c>
      <c r="C16" s="188" t="str">
        <f>+EVALUACION!C19</f>
        <v>Inadecuado análisis  económico estimativo del valor del contrato</v>
      </c>
      <c r="D16" s="188"/>
      <c r="E16" s="188"/>
      <c r="F16" s="188"/>
      <c r="G16" s="142" t="s">
        <v>234</v>
      </c>
      <c r="H16" s="142"/>
      <c r="I16" s="44">
        <f>+EVALUACION!I19</f>
        <v>2</v>
      </c>
      <c r="J16" s="44">
        <f>+EVALUACION!J19</f>
        <v>5</v>
      </c>
      <c r="K16" s="44">
        <f t="shared" ref="K16:K35" si="0">+I16+J16</f>
        <v>7</v>
      </c>
      <c r="L16" s="44" t="str">
        <f t="shared" ref="L16:L40" si="1">IF(K16&lt;=4,"BAJO",IF(K16=5,"MEDIO",IF(K16=6,"ALTO",IF(K16=7,"ALTO","EXTREMO"))))</f>
        <v>ALTO</v>
      </c>
      <c r="M16" s="44" t="s">
        <v>151</v>
      </c>
      <c r="N16" s="75" t="s">
        <v>181</v>
      </c>
      <c r="O16" s="75" t="s">
        <v>182</v>
      </c>
      <c r="P16" s="73" t="s">
        <v>150</v>
      </c>
      <c r="Q16" s="73" t="s">
        <v>184</v>
      </c>
      <c r="R16" s="276" t="s">
        <v>149</v>
      </c>
    </row>
    <row r="17" spans="2:18" s="22" customFormat="1" ht="57.75" customHeight="1" thickBot="1" x14ac:dyDescent="0.3">
      <c r="B17" s="74" t="str">
        <f>+EVALUACION!B20</f>
        <v>PLANEACIÓN</v>
      </c>
      <c r="C17" s="188" t="str">
        <f>+EVALUACION!C20</f>
        <v xml:space="preserve">Inadecuada  descripción del bien o servicio requerido </v>
      </c>
      <c r="D17" s="188"/>
      <c r="E17" s="188"/>
      <c r="F17" s="188"/>
      <c r="G17" s="142" t="s">
        <v>235</v>
      </c>
      <c r="H17" s="142"/>
      <c r="I17" s="44">
        <f>+EVALUACION!I20</f>
        <v>2</v>
      </c>
      <c r="J17" s="44">
        <f>+EVALUACION!J20</f>
        <v>4</v>
      </c>
      <c r="K17" s="44">
        <f t="shared" si="0"/>
        <v>6</v>
      </c>
      <c r="L17" s="44" t="str">
        <f t="shared" si="1"/>
        <v>ALTO</v>
      </c>
      <c r="M17" s="44" t="s">
        <v>64</v>
      </c>
      <c r="N17" s="75" t="s">
        <v>181</v>
      </c>
      <c r="O17" s="75" t="s">
        <v>182</v>
      </c>
      <c r="P17" s="73" t="s">
        <v>150</v>
      </c>
      <c r="Q17" s="73" t="s">
        <v>184</v>
      </c>
      <c r="R17" s="276" t="s">
        <v>149</v>
      </c>
    </row>
    <row r="18" spans="2:18" s="22" customFormat="1" ht="57.75" customHeight="1" thickBot="1" x14ac:dyDescent="0.3">
      <c r="B18" s="74" t="str">
        <f>+EVALUACION!B21</f>
        <v>PLANEACIÓN</v>
      </c>
      <c r="C18" s="188" t="str">
        <f>+EVALUACION!C21</f>
        <v>Requisitos habilitantes que impidan la selección objetiva</v>
      </c>
      <c r="D18" s="188"/>
      <c r="E18" s="188"/>
      <c r="F18" s="188"/>
      <c r="G18" s="142" t="s">
        <v>185</v>
      </c>
      <c r="H18" s="142"/>
      <c r="I18" s="44">
        <f>+EVALUACION!I21</f>
        <v>1</v>
      </c>
      <c r="J18" s="44">
        <f>+EVALUACION!J21</f>
        <v>5</v>
      </c>
      <c r="K18" s="44">
        <f t="shared" si="0"/>
        <v>6</v>
      </c>
      <c r="L18" s="44" t="str">
        <f t="shared" si="1"/>
        <v>ALTO</v>
      </c>
      <c r="M18" s="44" t="s">
        <v>64</v>
      </c>
      <c r="N18" s="75" t="s">
        <v>181</v>
      </c>
      <c r="O18" s="75" t="s">
        <v>182</v>
      </c>
      <c r="P18" s="73" t="s">
        <v>150</v>
      </c>
      <c r="Q18" s="73" t="s">
        <v>184</v>
      </c>
      <c r="R18" s="276" t="s">
        <v>149</v>
      </c>
    </row>
    <row r="19" spans="2:18" s="22" customFormat="1" ht="57.75" customHeight="1" thickBot="1" x14ac:dyDescent="0.3">
      <c r="B19" s="74" t="str">
        <f>+EVALUACION!B22</f>
        <v>PLANEACIÓN</v>
      </c>
      <c r="C19" s="188" t="str">
        <f>+EVALUACION!C22</f>
        <v xml:space="preserve">Falta de profundidad en el estudio de sector no identificandose claramente aspectos de oferta y demanda </v>
      </c>
      <c r="D19" s="188"/>
      <c r="E19" s="188"/>
      <c r="F19" s="188"/>
      <c r="G19" s="142" t="s">
        <v>236</v>
      </c>
      <c r="H19" s="142"/>
      <c r="I19" s="44">
        <f>+EVALUACION!I22</f>
        <v>2</v>
      </c>
      <c r="J19" s="44">
        <f>+EVALUACION!J22</f>
        <v>5</v>
      </c>
      <c r="K19" s="44">
        <f t="shared" si="0"/>
        <v>7</v>
      </c>
      <c r="L19" s="44" t="str">
        <f t="shared" si="1"/>
        <v>ALTO</v>
      </c>
      <c r="M19" s="44" t="s">
        <v>64</v>
      </c>
      <c r="N19" s="75" t="s">
        <v>181</v>
      </c>
      <c r="O19" s="75" t="s">
        <v>182</v>
      </c>
      <c r="P19" s="73" t="s">
        <v>150</v>
      </c>
      <c r="Q19" s="73" t="s">
        <v>184</v>
      </c>
      <c r="R19" s="276" t="s">
        <v>149</v>
      </c>
    </row>
    <row r="20" spans="2:18" s="22" customFormat="1" ht="57.75" customHeight="1" thickBot="1" x14ac:dyDescent="0.3">
      <c r="B20" s="74" t="str">
        <f>+EVALUACION!B23</f>
        <v>PLANEACIÓN</v>
      </c>
      <c r="C20" s="188" t="str">
        <f>+EVALUACION!C23</f>
        <v>Ausencia de fundamentación de la justificación y conveniencia de la contratación</v>
      </c>
      <c r="D20" s="188"/>
      <c r="E20" s="188"/>
      <c r="F20" s="188"/>
      <c r="G20" s="142" t="s">
        <v>237</v>
      </c>
      <c r="H20" s="142"/>
      <c r="I20" s="44">
        <f>+EVALUACION!I23</f>
        <v>2</v>
      </c>
      <c r="J20" s="44">
        <f>+EVALUACION!J23</f>
        <v>5</v>
      </c>
      <c r="K20" s="44">
        <f t="shared" si="0"/>
        <v>7</v>
      </c>
      <c r="L20" s="44" t="str">
        <f t="shared" si="1"/>
        <v>ALTO</v>
      </c>
      <c r="M20" s="44" t="s">
        <v>64</v>
      </c>
      <c r="N20" s="75" t="s">
        <v>181</v>
      </c>
      <c r="O20" s="75" t="s">
        <v>182</v>
      </c>
      <c r="P20" s="73" t="s">
        <v>150</v>
      </c>
      <c r="Q20" s="73" t="s">
        <v>184</v>
      </c>
      <c r="R20" s="276" t="s">
        <v>149</v>
      </c>
    </row>
    <row r="21" spans="2:18" s="22" customFormat="1" ht="115.5" customHeight="1" thickBot="1" x14ac:dyDescent="0.3">
      <c r="B21" s="74" t="str">
        <f>+EVALUACION!B24</f>
        <v>PLANEACIÓN</v>
      </c>
      <c r="C21" s="191" t="str">
        <f>+EVALUACION!C24</f>
        <v>Inadecuada identificación de las condiciones contractuales</v>
      </c>
      <c r="D21" s="192"/>
      <c r="E21" s="192"/>
      <c r="F21" s="193"/>
      <c r="G21" s="142" t="s">
        <v>186</v>
      </c>
      <c r="H21" s="142"/>
      <c r="I21" s="44">
        <f>+EVALUACION!I24</f>
        <v>1</v>
      </c>
      <c r="J21" s="44">
        <f>+EVALUACION!J24</f>
        <v>4</v>
      </c>
      <c r="K21" s="44">
        <f t="shared" si="0"/>
        <v>5</v>
      </c>
      <c r="L21" s="44" t="str">
        <f t="shared" si="1"/>
        <v>MEDIO</v>
      </c>
      <c r="M21" s="44" t="s">
        <v>64</v>
      </c>
      <c r="N21" s="75" t="s">
        <v>164</v>
      </c>
      <c r="O21" s="75" t="s">
        <v>182</v>
      </c>
      <c r="P21" s="73" t="s">
        <v>150</v>
      </c>
      <c r="Q21" s="73" t="s">
        <v>184</v>
      </c>
      <c r="R21" s="276" t="s">
        <v>149</v>
      </c>
    </row>
    <row r="22" spans="2:18" s="22" customFormat="1" ht="115.5" customHeight="1" thickBot="1" x14ac:dyDescent="0.3">
      <c r="B22" s="74" t="str">
        <f>+EVALUACION!B25</f>
        <v>PLANEACIÓN</v>
      </c>
      <c r="C22" s="191" t="str">
        <f>+EVALUACION!C25</f>
        <v>Baja participación de oferentes</v>
      </c>
      <c r="D22" s="192"/>
      <c r="E22" s="192"/>
      <c r="F22" s="193"/>
      <c r="G22" s="189" t="s">
        <v>265</v>
      </c>
      <c r="H22" s="190"/>
      <c r="I22" s="44">
        <f>+EVALUACION!I25</f>
        <v>3</v>
      </c>
      <c r="J22" s="44">
        <f>+EVALUACION!J25</f>
        <v>3</v>
      </c>
      <c r="K22" s="44">
        <f t="shared" ref="K22:K25" si="2">+I22+J22</f>
        <v>6</v>
      </c>
      <c r="L22" s="44" t="str">
        <f t="shared" ref="L22:L25" si="3">IF(K22&lt;=4,"BAJO",IF(K22=5,"MEDIO",IF(K22=6,"ALTO",IF(K22=7,"ALTO","EXTREMO"))))</f>
        <v>ALTO</v>
      </c>
      <c r="M22" s="44" t="s">
        <v>64</v>
      </c>
      <c r="N22" s="73" t="s">
        <v>145</v>
      </c>
      <c r="O22" s="75" t="s">
        <v>182</v>
      </c>
      <c r="P22" s="73" t="s">
        <v>150</v>
      </c>
      <c r="Q22" s="73" t="s">
        <v>184</v>
      </c>
      <c r="R22" s="276" t="s">
        <v>149</v>
      </c>
    </row>
    <row r="23" spans="2:18" s="22" customFormat="1" ht="115.5" customHeight="1" thickBot="1" x14ac:dyDescent="0.3">
      <c r="B23" s="74" t="str">
        <f>+EVALUACION!B26</f>
        <v>PLANEACIÓN</v>
      </c>
      <c r="C23" s="191" t="str">
        <f>+EVALUACION!C26</f>
        <v>Estudios previos insuficientes</v>
      </c>
      <c r="D23" s="192"/>
      <c r="E23" s="192"/>
      <c r="F23" s="193"/>
      <c r="G23" s="189" t="s">
        <v>246</v>
      </c>
      <c r="H23" s="190"/>
      <c r="I23" s="44">
        <f>+EVALUACION!I26</f>
        <v>3</v>
      </c>
      <c r="J23" s="44">
        <f>+EVALUACION!J26</f>
        <v>3</v>
      </c>
      <c r="K23" s="44">
        <f t="shared" ref="K23:K24" si="4">+I23+J23</f>
        <v>6</v>
      </c>
      <c r="L23" s="44" t="str">
        <f t="shared" ref="L23:L24" si="5">IF(K23&lt;=4,"BAJO",IF(K23=5,"MEDIO",IF(K23=6,"ALTO",IF(K23=7,"ALTO","EXTREMO"))))</f>
        <v>ALTO</v>
      </c>
      <c r="M23" s="44" t="s">
        <v>64</v>
      </c>
      <c r="N23" s="73" t="s">
        <v>145</v>
      </c>
      <c r="O23" s="75" t="s">
        <v>182</v>
      </c>
      <c r="P23" s="73" t="s">
        <v>150</v>
      </c>
      <c r="Q23" s="73" t="s">
        <v>184</v>
      </c>
      <c r="R23" s="276" t="s">
        <v>149</v>
      </c>
    </row>
    <row r="24" spans="2:18" s="22" customFormat="1" ht="115.5" customHeight="1" thickBot="1" x14ac:dyDescent="0.3">
      <c r="B24" s="74" t="str">
        <f>+EVALUACION!B27</f>
        <v>PLANEACIÓN</v>
      </c>
      <c r="C24" s="191" t="str">
        <f>+EVALUACION!C27</f>
        <v>Desbalance en los lotes</v>
      </c>
      <c r="D24" s="192"/>
      <c r="E24" s="192"/>
      <c r="F24" s="193"/>
      <c r="G24" s="189" t="s">
        <v>266</v>
      </c>
      <c r="H24" s="190"/>
      <c r="I24" s="44">
        <f>+EVALUACION!I27</f>
        <v>3</v>
      </c>
      <c r="J24" s="44">
        <f>+EVALUACION!J27</f>
        <v>3</v>
      </c>
      <c r="K24" s="44">
        <f t="shared" si="4"/>
        <v>6</v>
      </c>
      <c r="L24" s="44" t="str">
        <f t="shared" si="5"/>
        <v>ALTO</v>
      </c>
      <c r="M24" s="44" t="s">
        <v>64</v>
      </c>
      <c r="N24" s="73" t="s">
        <v>145</v>
      </c>
      <c r="O24" s="75" t="s">
        <v>182</v>
      </c>
      <c r="P24" s="73" t="s">
        <v>150</v>
      </c>
      <c r="Q24" s="73" t="s">
        <v>184</v>
      </c>
      <c r="R24" s="276" t="s">
        <v>149</v>
      </c>
    </row>
    <row r="25" spans="2:18" s="22" customFormat="1" ht="115.5" customHeight="1" thickBot="1" x14ac:dyDescent="0.3">
      <c r="B25" s="74" t="str">
        <f>+EVALUACION!B28</f>
        <v>PLANEACIÓN</v>
      </c>
      <c r="C25" s="191" t="str">
        <f>+EVALUACION!C28</f>
        <v>Definición inadecuada de lotes</v>
      </c>
      <c r="D25" s="192"/>
      <c r="E25" s="192"/>
      <c r="F25" s="193"/>
      <c r="G25" s="189" t="s">
        <v>247</v>
      </c>
      <c r="H25" s="190"/>
      <c r="I25" s="44">
        <f>+EVALUACION!I28</f>
        <v>2</v>
      </c>
      <c r="J25" s="44">
        <f>+EVALUACION!J28</f>
        <v>2</v>
      </c>
      <c r="K25" s="44">
        <f t="shared" si="2"/>
        <v>4</v>
      </c>
      <c r="L25" s="44" t="str">
        <f t="shared" si="3"/>
        <v>BAJO</v>
      </c>
      <c r="M25" s="44" t="s">
        <v>151</v>
      </c>
      <c r="N25" s="75" t="s">
        <v>194</v>
      </c>
      <c r="O25" s="75" t="s">
        <v>182</v>
      </c>
      <c r="P25" s="73" t="s">
        <v>150</v>
      </c>
      <c r="Q25" s="73" t="s">
        <v>184</v>
      </c>
      <c r="R25" s="276" t="s">
        <v>149</v>
      </c>
    </row>
    <row r="26" spans="2:18" s="22" customFormat="1" ht="57.75" customHeight="1" x14ac:dyDescent="0.25">
      <c r="B26" s="74" t="str">
        <f>+EVALUACION!B29</f>
        <v>PLANEACIÓN</v>
      </c>
      <c r="C26" s="188" t="str">
        <f>+EVALUACION!C29</f>
        <v>Apertura de procesos sin disponibilidad  presupuestal</v>
      </c>
      <c r="D26" s="188"/>
      <c r="E26" s="188"/>
      <c r="F26" s="188"/>
      <c r="G26" s="142" t="s">
        <v>187</v>
      </c>
      <c r="H26" s="142"/>
      <c r="I26" s="44">
        <f>+EVALUACION!I29</f>
        <v>1</v>
      </c>
      <c r="J26" s="44">
        <f>+EVALUACION!J29</f>
        <v>5</v>
      </c>
      <c r="K26" s="44">
        <f t="shared" si="0"/>
        <v>6</v>
      </c>
      <c r="L26" s="44" t="str">
        <f t="shared" si="1"/>
        <v>ALTO</v>
      </c>
      <c r="M26" s="44" t="s">
        <v>64</v>
      </c>
      <c r="N26" s="75" t="s">
        <v>188</v>
      </c>
      <c r="O26" s="75" t="s">
        <v>190</v>
      </c>
      <c r="P26" s="75" t="s">
        <v>189</v>
      </c>
      <c r="Q26" s="75" t="s">
        <v>191</v>
      </c>
      <c r="R26" s="276" t="s">
        <v>192</v>
      </c>
    </row>
    <row r="27" spans="2:18" s="22" customFormat="1" ht="57.75" customHeight="1" x14ac:dyDescent="0.25">
      <c r="B27" s="74" t="str">
        <f>+EVALUACION!B30</f>
        <v>SELECCIÓN</v>
      </c>
      <c r="C27" s="188" t="str">
        <f>+EVALUACION!C30</f>
        <v>Inadecuada evaluación de las ofertas y/o verificación de requisitos habilitantes</v>
      </c>
      <c r="D27" s="188"/>
      <c r="E27" s="188"/>
      <c r="F27" s="188"/>
      <c r="G27" s="142" t="s">
        <v>193</v>
      </c>
      <c r="H27" s="142"/>
      <c r="I27" s="44">
        <f>+EVALUACION!I30</f>
        <v>2</v>
      </c>
      <c r="J27" s="44">
        <f>+EVALUACION!J30</f>
        <v>3</v>
      </c>
      <c r="K27" s="44">
        <f t="shared" si="0"/>
        <v>5</v>
      </c>
      <c r="L27" s="44" t="str">
        <f t="shared" si="1"/>
        <v>MEDIO</v>
      </c>
      <c r="M27" s="44" t="s">
        <v>64</v>
      </c>
      <c r="N27" s="75" t="s">
        <v>194</v>
      </c>
      <c r="O27" s="75" t="s">
        <v>195</v>
      </c>
      <c r="P27" s="75" t="s">
        <v>196</v>
      </c>
      <c r="Q27" s="75" t="s">
        <v>197</v>
      </c>
      <c r="R27" s="277" t="s">
        <v>198</v>
      </c>
    </row>
    <row r="28" spans="2:18" s="22" customFormat="1" ht="57.75" customHeight="1" x14ac:dyDescent="0.25">
      <c r="B28" s="74" t="str">
        <f>+EVALUACION!B31</f>
        <v>SELECCIÓN</v>
      </c>
      <c r="C28" s="188" t="str">
        <f>+EVALUACION!C31</f>
        <v>Subasta desierta</v>
      </c>
      <c r="D28" s="188"/>
      <c r="E28" s="188"/>
      <c r="F28" s="188"/>
      <c r="G28" s="189" t="s">
        <v>248</v>
      </c>
      <c r="H28" s="190"/>
      <c r="I28" s="44">
        <f>+EVALUACION!I31</f>
        <v>3</v>
      </c>
      <c r="J28" s="44">
        <f>+EVALUACION!J31</f>
        <v>4</v>
      </c>
      <c r="K28" s="44">
        <f t="shared" ref="K28" si="6">+I28+J28</f>
        <v>7</v>
      </c>
      <c r="L28" s="44" t="str">
        <f t="shared" ref="L28" si="7">IF(K28&lt;=4,"BAJO",IF(K28=5,"MEDIO",IF(K28=6,"ALTO",IF(K28=7,"ALTO","EXTREMO"))))</f>
        <v>ALTO</v>
      </c>
      <c r="M28" s="44" t="s">
        <v>151</v>
      </c>
      <c r="N28" s="75" t="s">
        <v>164</v>
      </c>
      <c r="O28" s="75" t="s">
        <v>165</v>
      </c>
      <c r="P28" s="75" t="s">
        <v>166</v>
      </c>
      <c r="Q28" s="75" t="s">
        <v>167</v>
      </c>
      <c r="R28" s="277" t="s">
        <v>163</v>
      </c>
    </row>
    <row r="29" spans="2:18" s="22" customFormat="1" ht="57.75" customHeight="1" x14ac:dyDescent="0.25">
      <c r="B29" s="74" t="str">
        <f>+EVALUACION!B32</f>
        <v>SELECCIÓN</v>
      </c>
      <c r="C29" s="188" t="str">
        <f>+EVALUACION!C32</f>
        <v>Falta de claridad en la elaboración de los actos administrativos</v>
      </c>
      <c r="D29" s="188"/>
      <c r="E29" s="188"/>
      <c r="F29" s="188"/>
      <c r="G29" s="142" t="s">
        <v>199</v>
      </c>
      <c r="H29" s="142"/>
      <c r="I29" s="44">
        <f>+EVALUACION!I32</f>
        <v>2</v>
      </c>
      <c r="J29" s="44">
        <f>+EVALUACION!J32</f>
        <v>3</v>
      </c>
      <c r="K29" s="44">
        <f t="shared" si="0"/>
        <v>5</v>
      </c>
      <c r="L29" s="44" t="str">
        <f t="shared" si="1"/>
        <v>MEDIO</v>
      </c>
      <c r="M29" s="44" t="s">
        <v>64</v>
      </c>
      <c r="N29" s="75" t="s">
        <v>164</v>
      </c>
      <c r="O29" s="75" t="s">
        <v>201</v>
      </c>
      <c r="P29" s="75" t="s">
        <v>202</v>
      </c>
      <c r="Q29" s="75" t="s">
        <v>203</v>
      </c>
      <c r="R29" s="277" t="s">
        <v>201</v>
      </c>
    </row>
    <row r="30" spans="2:18" s="22" customFormat="1" ht="109.5" customHeight="1" x14ac:dyDescent="0.25">
      <c r="B30" s="74" t="str">
        <f>+EVALUACION!B33</f>
        <v>SELECCIÓN</v>
      </c>
      <c r="C30" s="188" t="str">
        <f>+EVALUACION!C33</f>
        <v>Contestación inoportuna a todas las observaciones formuladas a los documentos de la contratación</v>
      </c>
      <c r="D30" s="188"/>
      <c r="E30" s="188"/>
      <c r="F30" s="188"/>
      <c r="G30" s="142" t="s">
        <v>200</v>
      </c>
      <c r="H30" s="142"/>
      <c r="I30" s="44">
        <f>+EVALUACION!I33</f>
        <v>2</v>
      </c>
      <c r="J30" s="44">
        <f>+EVALUACION!J33</f>
        <v>4</v>
      </c>
      <c r="K30" s="44">
        <f t="shared" si="0"/>
        <v>6</v>
      </c>
      <c r="L30" s="44" t="str">
        <f t="shared" si="1"/>
        <v>ALTO</v>
      </c>
      <c r="M30" s="44" t="s">
        <v>64</v>
      </c>
      <c r="N30" s="75" t="s">
        <v>164</v>
      </c>
      <c r="O30" s="75" t="s">
        <v>165</v>
      </c>
      <c r="P30" s="75" t="s">
        <v>166</v>
      </c>
      <c r="Q30" s="75" t="s">
        <v>167</v>
      </c>
      <c r="R30" s="277" t="s">
        <v>163</v>
      </c>
    </row>
    <row r="31" spans="2:18" s="22" customFormat="1" ht="100.5" customHeight="1" x14ac:dyDescent="0.25">
      <c r="B31" s="74" t="str">
        <f>+EVALUACION!B34</f>
        <v>SELECCIÓN</v>
      </c>
      <c r="C31" s="188" t="str">
        <f>+EVALUACION!C34</f>
        <v>Falta de constitución o constitución tardía de la garantía única. Aceptación de garantías que no se ajustan a lo contemplado en el contrato</v>
      </c>
      <c r="D31" s="188"/>
      <c r="E31" s="188"/>
      <c r="F31" s="188"/>
      <c r="G31" s="142" t="s">
        <v>204</v>
      </c>
      <c r="H31" s="142"/>
      <c r="I31" s="44">
        <f>+EVALUACION!I34</f>
        <v>2</v>
      </c>
      <c r="J31" s="44">
        <f>+EVALUACION!J34</f>
        <v>4</v>
      </c>
      <c r="K31" s="44">
        <f t="shared" si="0"/>
        <v>6</v>
      </c>
      <c r="L31" s="44" t="str">
        <f t="shared" si="1"/>
        <v>ALTO</v>
      </c>
      <c r="M31" s="44" t="s">
        <v>64</v>
      </c>
      <c r="N31" s="75" t="s">
        <v>164</v>
      </c>
      <c r="O31" s="75" t="s">
        <v>205</v>
      </c>
      <c r="P31" s="75" t="s">
        <v>206</v>
      </c>
      <c r="Q31" s="75" t="s">
        <v>207</v>
      </c>
      <c r="R31" s="277" t="s">
        <v>149</v>
      </c>
    </row>
    <row r="32" spans="2:18" s="22" customFormat="1" ht="100.5" customHeight="1" x14ac:dyDescent="0.25">
      <c r="B32" s="74" t="str">
        <f>+EVALUACION!B35</f>
        <v>SELECCIÓN</v>
      </c>
      <c r="C32" s="188" t="str">
        <f>+EVALUACION!C35</f>
        <v>Baja concurrencia</v>
      </c>
      <c r="D32" s="188"/>
      <c r="E32" s="188"/>
      <c r="F32" s="188"/>
      <c r="G32" s="207" t="s">
        <v>267</v>
      </c>
      <c r="H32" s="209"/>
      <c r="I32" s="44">
        <f>+EVALUACION!I35</f>
        <v>2</v>
      </c>
      <c r="J32" s="44">
        <f>+EVALUACION!J35</f>
        <v>3</v>
      </c>
      <c r="K32" s="44">
        <f t="shared" ref="K32:K34" si="8">+I32+J32</f>
        <v>5</v>
      </c>
      <c r="L32" s="44" t="str">
        <f t="shared" si="1"/>
        <v>MEDIO</v>
      </c>
      <c r="M32" s="44" t="s">
        <v>64</v>
      </c>
      <c r="N32" s="75" t="s">
        <v>164</v>
      </c>
      <c r="O32" s="75" t="s">
        <v>205</v>
      </c>
      <c r="P32" s="75" t="s">
        <v>206</v>
      </c>
      <c r="Q32" s="75" t="s">
        <v>207</v>
      </c>
      <c r="R32" s="277" t="s">
        <v>149</v>
      </c>
    </row>
    <row r="33" spans="2:18" s="22" customFormat="1" ht="100.5" customHeight="1" x14ac:dyDescent="0.25">
      <c r="B33" s="74" t="str">
        <f>+EVALUACION!B36</f>
        <v>SELECCIÓN</v>
      </c>
      <c r="C33" s="188" t="str">
        <f>+EVALUACION!C36</f>
        <v>Ofertas bajas</v>
      </c>
      <c r="D33" s="188"/>
      <c r="E33" s="188"/>
      <c r="F33" s="188"/>
      <c r="G33" s="207" t="s">
        <v>268</v>
      </c>
      <c r="H33" s="209"/>
      <c r="I33" s="44">
        <f>+EVALUACION!I36</f>
        <v>2</v>
      </c>
      <c r="J33" s="44">
        <f>+EVALUACION!J36</f>
        <v>4</v>
      </c>
      <c r="K33" s="44">
        <f t="shared" si="8"/>
        <v>6</v>
      </c>
      <c r="L33" s="44" t="str">
        <f t="shared" si="1"/>
        <v>ALTO</v>
      </c>
      <c r="M33" s="44" t="s">
        <v>64</v>
      </c>
      <c r="N33" s="75" t="s">
        <v>273</v>
      </c>
      <c r="O33" s="75" t="s">
        <v>275</v>
      </c>
      <c r="P33" s="75" t="s">
        <v>276</v>
      </c>
      <c r="Q33" s="75" t="s">
        <v>207</v>
      </c>
      <c r="R33" s="277" t="s">
        <v>149</v>
      </c>
    </row>
    <row r="34" spans="2:18" s="22" customFormat="1" ht="100.5" customHeight="1" x14ac:dyDescent="0.25">
      <c r="B34" s="74" t="str">
        <f>+EVALUACION!B37</f>
        <v>SELECCIÓN</v>
      </c>
      <c r="C34" s="188" t="str">
        <f>+EVALUACION!C37</f>
        <v>Falla SECOP</v>
      </c>
      <c r="D34" s="188"/>
      <c r="E34" s="188"/>
      <c r="F34" s="188"/>
      <c r="G34" s="207" t="s">
        <v>269</v>
      </c>
      <c r="H34" s="209"/>
      <c r="I34" s="44">
        <f>+EVALUACION!I37</f>
        <v>4</v>
      </c>
      <c r="J34" s="44">
        <f>+EVALUACION!J37</f>
        <v>4</v>
      </c>
      <c r="K34" s="44">
        <f t="shared" si="8"/>
        <v>8</v>
      </c>
      <c r="L34" s="44" t="str">
        <f t="shared" si="1"/>
        <v>EXTREMO</v>
      </c>
      <c r="M34" s="44" t="s">
        <v>64</v>
      </c>
      <c r="N34" s="75" t="s">
        <v>274</v>
      </c>
      <c r="O34" s="75" t="s">
        <v>277</v>
      </c>
      <c r="P34" s="75" t="s">
        <v>278</v>
      </c>
      <c r="Q34" s="75"/>
      <c r="R34" s="277" t="s">
        <v>149</v>
      </c>
    </row>
    <row r="35" spans="2:18" s="22" customFormat="1" ht="57.75" customHeight="1" thickBot="1" x14ac:dyDescent="0.3">
      <c r="B35" s="74" t="str">
        <f>+EVALUACION!B38</f>
        <v>SELECCIÓN</v>
      </c>
      <c r="C35" s="188" t="str">
        <f>+EVALUACION!C38</f>
        <v>Confabulacion de los proponentes (Colusión)</v>
      </c>
      <c r="D35" s="188"/>
      <c r="E35" s="188"/>
      <c r="F35" s="188"/>
      <c r="G35" s="142" t="s">
        <v>208</v>
      </c>
      <c r="H35" s="142"/>
      <c r="I35" s="44">
        <f>+EVALUACION!I38</f>
        <v>1</v>
      </c>
      <c r="J35" s="44">
        <f>+EVALUACION!J38</f>
        <v>5</v>
      </c>
      <c r="K35" s="44">
        <f t="shared" si="0"/>
        <v>6</v>
      </c>
      <c r="L35" s="44" t="str">
        <f t="shared" si="1"/>
        <v>ALTO</v>
      </c>
      <c r="M35" s="44" t="s">
        <v>64</v>
      </c>
      <c r="N35" s="75" t="s">
        <v>164</v>
      </c>
      <c r="O35" s="75" t="s">
        <v>174</v>
      </c>
      <c r="P35" s="75" t="s">
        <v>209</v>
      </c>
      <c r="Q35" s="75" t="s">
        <v>210</v>
      </c>
      <c r="R35" s="277" t="s">
        <v>149</v>
      </c>
    </row>
    <row r="36" spans="2:18" s="22" customFormat="1" ht="81" customHeight="1" thickBot="1" x14ac:dyDescent="0.3">
      <c r="B36" s="74" t="str">
        <f>+EVALUACION!B39</f>
        <v>SELECCIÓN</v>
      </c>
      <c r="C36" s="188" t="str">
        <f>+EVALUACION!C39</f>
        <v>Selección de ofertas con precios  artificialmente bajos.</v>
      </c>
      <c r="D36" s="188"/>
      <c r="E36" s="188"/>
      <c r="F36" s="188"/>
      <c r="G36" s="142" t="s">
        <v>169</v>
      </c>
      <c r="H36" s="142"/>
      <c r="I36" s="44">
        <f>+EVALUACION!I39</f>
        <v>2</v>
      </c>
      <c r="J36" s="44">
        <f>+EVALUACION!J39</f>
        <v>5</v>
      </c>
      <c r="K36" s="44">
        <f t="shared" ref="K36:K40" si="9">+I36+J36</f>
        <v>7</v>
      </c>
      <c r="L36" s="44" t="str">
        <f t="shared" si="1"/>
        <v>ALTO</v>
      </c>
      <c r="M36" s="44" t="s">
        <v>151</v>
      </c>
      <c r="N36" s="75" t="s">
        <v>168</v>
      </c>
      <c r="O36" s="75" t="s">
        <v>152</v>
      </c>
      <c r="P36" s="75" t="s">
        <v>153</v>
      </c>
      <c r="Q36" s="75" t="s">
        <v>154</v>
      </c>
      <c r="R36" s="276" t="s">
        <v>149</v>
      </c>
    </row>
    <row r="37" spans="2:18" s="22" customFormat="1" ht="93.75" customHeight="1" thickBot="1" x14ac:dyDescent="0.3">
      <c r="B37" s="74" t="str">
        <f>+EVALUACION!B40</f>
        <v>CONTRATACIÓN</v>
      </c>
      <c r="C37" s="188" t="str">
        <f>+EVALUACION!C40</f>
        <v>Falta de constitución o constitución tardía de la garantía única. Aceptación de garantías que no se ajustan a lo contemplado en el contrato</v>
      </c>
      <c r="D37" s="188"/>
      <c r="E37" s="188"/>
      <c r="F37" s="188"/>
      <c r="G37" s="142" t="s">
        <v>170</v>
      </c>
      <c r="H37" s="142"/>
      <c r="I37" s="44">
        <f>+EVALUACION!I40</f>
        <v>1</v>
      </c>
      <c r="J37" s="44">
        <f>+EVALUACION!J40</f>
        <v>4</v>
      </c>
      <c r="K37" s="44">
        <f t="shared" si="9"/>
        <v>5</v>
      </c>
      <c r="L37" s="44" t="str">
        <f t="shared" si="1"/>
        <v>MEDIO</v>
      </c>
      <c r="M37" s="44" t="s">
        <v>64</v>
      </c>
      <c r="N37" s="75" t="s">
        <v>155</v>
      </c>
      <c r="O37" s="75" t="s">
        <v>156</v>
      </c>
      <c r="P37" s="75" t="s">
        <v>213</v>
      </c>
      <c r="Q37" s="75" t="s">
        <v>157</v>
      </c>
      <c r="R37" s="276" t="s">
        <v>149</v>
      </c>
    </row>
    <row r="38" spans="2:18" s="22" customFormat="1" ht="57.75" customHeight="1" thickBot="1" x14ac:dyDescent="0.3">
      <c r="B38" s="74" t="str">
        <f>+EVALUACION!B41</f>
        <v>CONTRATACIÓN</v>
      </c>
      <c r="C38" s="188" t="str">
        <f>+EVALUACION!C41</f>
        <v>Falta de solicitud o solicitud tardía del registro  presupuestal</v>
      </c>
      <c r="D38" s="188"/>
      <c r="E38" s="188"/>
      <c r="F38" s="188"/>
      <c r="G38" s="142" t="s">
        <v>211</v>
      </c>
      <c r="H38" s="142"/>
      <c r="I38" s="44">
        <f>+EVALUACION!I41</f>
        <v>1</v>
      </c>
      <c r="J38" s="44">
        <f>+EVALUACION!J41</f>
        <v>3</v>
      </c>
      <c r="K38" s="44">
        <f t="shared" si="9"/>
        <v>4</v>
      </c>
      <c r="L38" s="44" t="str">
        <f t="shared" si="1"/>
        <v>BAJO</v>
      </c>
      <c r="M38" s="44" t="s">
        <v>64</v>
      </c>
      <c r="N38" s="75" t="s">
        <v>212</v>
      </c>
      <c r="O38" s="75" t="s">
        <v>156</v>
      </c>
      <c r="P38" s="75" t="s">
        <v>214</v>
      </c>
      <c r="Q38" s="75" t="s">
        <v>215</v>
      </c>
      <c r="R38" s="276" t="s">
        <v>149</v>
      </c>
    </row>
    <row r="39" spans="2:18" s="22" customFormat="1" ht="57.75" customHeight="1" x14ac:dyDescent="0.25">
      <c r="B39" s="74" t="str">
        <f>+EVALUACION!B42</f>
        <v>CONTRATACIÓN</v>
      </c>
      <c r="C39" s="188" t="str">
        <f>+EVALUACION!C42</f>
        <v>Concentración lotes</v>
      </c>
      <c r="D39" s="188"/>
      <c r="E39" s="188"/>
      <c r="F39" s="188"/>
      <c r="G39" s="207" t="s">
        <v>270</v>
      </c>
      <c r="H39" s="209"/>
      <c r="I39" s="44">
        <f>+EVALUACION!I42</f>
        <v>2</v>
      </c>
      <c r="J39" s="44">
        <f>+EVALUACION!J42</f>
        <v>3</v>
      </c>
      <c r="K39" s="44">
        <f t="shared" ref="K39" si="10">+I39+J39</f>
        <v>5</v>
      </c>
      <c r="L39" s="44" t="str">
        <f t="shared" ref="L39" si="11">IF(K39&lt;=4,"BAJO",IF(K39=5,"MEDIO",IF(K39=6,"ALTO",IF(K39=7,"ALTO","EXTREMO"))))</f>
        <v>MEDIO</v>
      </c>
      <c r="M39" s="44" t="s">
        <v>64</v>
      </c>
      <c r="N39" s="75" t="s">
        <v>155</v>
      </c>
      <c r="O39" s="75" t="s">
        <v>156</v>
      </c>
      <c r="P39" s="75" t="s">
        <v>213</v>
      </c>
      <c r="Q39" s="75" t="s">
        <v>157</v>
      </c>
      <c r="R39" s="276" t="s">
        <v>149</v>
      </c>
    </row>
    <row r="40" spans="2:18" s="22" customFormat="1" ht="103.5" customHeight="1" x14ac:dyDescent="0.25">
      <c r="B40" s="74" t="str">
        <f>+EVALUACION!B43</f>
        <v>CONTRATACIÓN</v>
      </c>
      <c r="C40" s="188" t="str">
        <f>+EVALUACION!C43</f>
        <v>Presentación de reclamos de terceros sobre la selección del oferente que retrasen el perfeccionamiento del contrato.</v>
      </c>
      <c r="D40" s="188"/>
      <c r="E40" s="188"/>
      <c r="F40" s="188"/>
      <c r="G40" s="142" t="s">
        <v>171</v>
      </c>
      <c r="H40" s="142"/>
      <c r="I40" s="44">
        <f>+EVALUACION!I43</f>
        <v>2</v>
      </c>
      <c r="J40" s="44">
        <f>+EVALUACION!J43</f>
        <v>3</v>
      </c>
      <c r="K40" s="44">
        <f t="shared" si="9"/>
        <v>5</v>
      </c>
      <c r="L40" s="44" t="str">
        <f t="shared" si="1"/>
        <v>MEDIO</v>
      </c>
      <c r="M40" s="44" t="s">
        <v>64</v>
      </c>
      <c r="N40" s="75" t="s">
        <v>172</v>
      </c>
      <c r="O40" s="75" t="s">
        <v>174</v>
      </c>
      <c r="P40" s="75" t="s">
        <v>173</v>
      </c>
      <c r="Q40" s="75" t="s">
        <v>217</v>
      </c>
      <c r="R40" s="277" t="s">
        <v>163</v>
      </c>
    </row>
    <row r="41" spans="2:18" s="22" customFormat="1" ht="100.5" customHeight="1" x14ac:dyDescent="0.25">
      <c r="B41" s="74" t="str">
        <f>+EVALUACION!B44</f>
        <v>EJECUCIÓN</v>
      </c>
      <c r="C41" s="188" t="str">
        <f>+EVALUACION!C44</f>
        <v>Fluctuaciones del valor de la moneda</v>
      </c>
      <c r="D41" s="188"/>
      <c r="E41" s="188"/>
      <c r="F41" s="188"/>
      <c r="G41" s="142" t="s">
        <v>216</v>
      </c>
      <c r="H41" s="142"/>
      <c r="I41" s="44">
        <f>+EVALUACION!I44</f>
        <v>2</v>
      </c>
      <c r="J41" s="44">
        <f>+EVALUACION!J44</f>
        <v>3</v>
      </c>
      <c r="K41" s="44">
        <f t="shared" ref="K41:K47" si="12">+I41+J41</f>
        <v>5</v>
      </c>
      <c r="L41" s="44" t="str">
        <f t="shared" ref="L41:L47" si="13">IF(K41&lt;=4,"BAJO",IF(K41=5,"MEDIO",IF(K41=6,"ALTO",IF(K41=7,"ALTO","EXTREMO"))))</f>
        <v>MEDIO</v>
      </c>
      <c r="M41" s="86" t="s">
        <v>151</v>
      </c>
      <c r="N41" s="87" t="s">
        <v>158</v>
      </c>
      <c r="O41" s="87" t="s">
        <v>161</v>
      </c>
      <c r="P41" s="87" t="s">
        <v>160</v>
      </c>
      <c r="Q41" s="87" t="s">
        <v>162</v>
      </c>
      <c r="R41" s="278" t="s">
        <v>159</v>
      </c>
    </row>
    <row r="42" spans="2:18" s="22" customFormat="1" ht="72" customHeight="1" x14ac:dyDescent="0.25">
      <c r="B42" s="74" t="str">
        <f>+EVALUACION!B45</f>
        <v>EJECUCIÓN</v>
      </c>
      <c r="C42" s="188" t="str">
        <f>+EVALUACION!C45</f>
        <v>Variación de los precios del mercado</v>
      </c>
      <c r="D42" s="188"/>
      <c r="E42" s="188"/>
      <c r="F42" s="188"/>
      <c r="G42" s="142" t="s">
        <v>175</v>
      </c>
      <c r="H42" s="142"/>
      <c r="I42" s="44">
        <f>+EVALUACION!I45</f>
        <v>2</v>
      </c>
      <c r="J42" s="44">
        <f>+EVALUACION!J45</f>
        <v>3</v>
      </c>
      <c r="K42" s="44">
        <f t="shared" si="12"/>
        <v>5</v>
      </c>
      <c r="L42" s="44" t="str">
        <f t="shared" si="13"/>
        <v>MEDIO</v>
      </c>
      <c r="M42" s="86" t="s">
        <v>151</v>
      </c>
      <c r="N42" s="87" t="s">
        <v>158</v>
      </c>
      <c r="O42" s="87" t="s">
        <v>161</v>
      </c>
      <c r="P42" s="87" t="s">
        <v>160</v>
      </c>
      <c r="Q42" s="87" t="s">
        <v>162</v>
      </c>
      <c r="R42" s="278" t="s">
        <v>159</v>
      </c>
    </row>
    <row r="43" spans="2:18" s="22" customFormat="1" ht="57.75" customHeight="1" x14ac:dyDescent="0.25">
      <c r="B43" s="74" t="str">
        <f>+EVALUACION!B46</f>
        <v>EJECUCIÓN</v>
      </c>
      <c r="C43" s="188" t="str">
        <f>+EVALUACION!C46</f>
        <v>Cancelación de pedidos por parte del proveedor o imposibilidad de suministrar los bienes requeridos</v>
      </c>
      <c r="D43" s="188"/>
      <c r="E43" s="188"/>
      <c r="F43" s="188"/>
      <c r="G43" s="142" t="s">
        <v>176</v>
      </c>
      <c r="H43" s="142"/>
      <c r="I43" s="44">
        <f>+EVALUACION!I46</f>
        <v>3</v>
      </c>
      <c r="J43" s="44">
        <f>+EVALUACION!J46</f>
        <v>3</v>
      </c>
      <c r="K43" s="44">
        <f t="shared" si="12"/>
        <v>6</v>
      </c>
      <c r="L43" s="44" t="str">
        <f t="shared" si="13"/>
        <v>ALTO</v>
      </c>
      <c r="M43" s="86" t="s">
        <v>64</v>
      </c>
      <c r="N43" s="87" t="s">
        <v>158</v>
      </c>
      <c r="O43" s="87" t="s">
        <v>161</v>
      </c>
      <c r="P43" s="87" t="s">
        <v>160</v>
      </c>
      <c r="Q43" s="87" t="s">
        <v>177</v>
      </c>
      <c r="R43" s="278" t="s">
        <v>178</v>
      </c>
    </row>
    <row r="44" spans="2:18" s="22" customFormat="1" ht="94.5" customHeight="1" x14ac:dyDescent="0.25">
      <c r="B44" s="74" t="str">
        <f>+EVALUACION!B47</f>
        <v>EJECUCIÓN</v>
      </c>
      <c r="C44" s="188" t="str">
        <f>+EVALUACION!C47</f>
        <v>Variación en la disponibilidad o en el costo de los insumos necesarios para prestar los servicios.</v>
      </c>
      <c r="D44" s="188"/>
      <c r="E44" s="188"/>
      <c r="F44" s="188"/>
      <c r="G44" s="142" t="s">
        <v>176</v>
      </c>
      <c r="H44" s="142"/>
      <c r="I44" s="44">
        <f>+EVALUACION!I47</f>
        <v>2</v>
      </c>
      <c r="J44" s="44">
        <f>+EVALUACION!J47</f>
        <v>3</v>
      </c>
      <c r="K44" s="44">
        <f t="shared" si="12"/>
        <v>5</v>
      </c>
      <c r="L44" s="44" t="str">
        <f t="shared" si="13"/>
        <v>MEDIO</v>
      </c>
      <c r="M44" s="86" t="s">
        <v>64</v>
      </c>
      <c r="N44" s="87" t="s">
        <v>158</v>
      </c>
      <c r="O44" s="87" t="s">
        <v>161</v>
      </c>
      <c r="P44" s="87" t="s">
        <v>160</v>
      </c>
      <c r="Q44" s="87" t="s">
        <v>177</v>
      </c>
      <c r="R44" s="278" t="s">
        <v>178</v>
      </c>
    </row>
    <row r="45" spans="2:18" s="22" customFormat="1" ht="87.75" customHeight="1" x14ac:dyDescent="0.25">
      <c r="B45" s="74" t="str">
        <f>+EVALUACION!B48</f>
        <v>EJECUCIÓN</v>
      </c>
      <c r="C45" s="188" t="str">
        <f>+EVALUACION!C48</f>
        <v>Incumplimiento de compromisos adquiridos por el contratista seleccionado con sus subcontratistas, suministradores de bienes y servicios.</v>
      </c>
      <c r="D45" s="188"/>
      <c r="E45" s="188"/>
      <c r="F45" s="188"/>
      <c r="G45" s="142" t="s">
        <v>179</v>
      </c>
      <c r="H45" s="142"/>
      <c r="I45" s="44">
        <f>+EVALUACION!I48</f>
        <v>2</v>
      </c>
      <c r="J45" s="44">
        <f>+EVALUACION!J48</f>
        <v>4</v>
      </c>
      <c r="K45" s="44">
        <f t="shared" si="12"/>
        <v>6</v>
      </c>
      <c r="L45" s="44" t="str">
        <f t="shared" si="13"/>
        <v>ALTO</v>
      </c>
      <c r="M45" s="86" t="s">
        <v>64</v>
      </c>
      <c r="N45" s="87" t="s">
        <v>158</v>
      </c>
      <c r="O45" s="87" t="s">
        <v>161</v>
      </c>
      <c r="P45" s="87" t="s">
        <v>160</v>
      </c>
      <c r="Q45" s="87" t="s">
        <v>177</v>
      </c>
      <c r="R45" s="278" t="s">
        <v>159</v>
      </c>
    </row>
    <row r="46" spans="2:18" s="22" customFormat="1" ht="68.25" customHeight="1" x14ac:dyDescent="0.25">
      <c r="B46" s="74" t="str">
        <f>+EVALUACION!B49</f>
        <v>EJECUCIÓN</v>
      </c>
      <c r="C46" s="188" t="str">
        <f>+EVALUACION!C49</f>
        <v>Los bienes y/o servicios suministrados no corresponden con la calidad o especificaciones técnicas contratadas o presenten defectos de fábrica</v>
      </c>
      <c r="D46" s="188"/>
      <c r="E46" s="188"/>
      <c r="F46" s="188"/>
      <c r="G46" s="142" t="s">
        <v>180</v>
      </c>
      <c r="H46" s="142"/>
      <c r="I46" s="44">
        <f>+EVALUACION!I49</f>
        <v>2</v>
      </c>
      <c r="J46" s="44">
        <f>+EVALUACION!J49</f>
        <v>4</v>
      </c>
      <c r="K46" s="44">
        <f t="shared" si="12"/>
        <v>6</v>
      </c>
      <c r="L46" s="44" t="str">
        <f t="shared" si="13"/>
        <v>ALTO</v>
      </c>
      <c r="M46" s="86" t="s">
        <v>64</v>
      </c>
      <c r="N46" s="87" t="s">
        <v>218</v>
      </c>
      <c r="O46" s="87" t="s">
        <v>219</v>
      </c>
      <c r="P46" s="87" t="s">
        <v>220</v>
      </c>
      <c r="Q46" s="87" t="s">
        <v>221</v>
      </c>
      <c r="R46" s="278" t="s">
        <v>222</v>
      </c>
    </row>
    <row r="47" spans="2:18" s="22" customFormat="1" ht="57.75" customHeight="1" x14ac:dyDescent="0.25">
      <c r="B47" s="74" t="str">
        <f>+EVALUACION!B50</f>
        <v>EJECUCIÓN</v>
      </c>
      <c r="C47" s="188" t="str">
        <f>+EVALUACION!C50</f>
        <v>Que por alguna razón imprevista por alguno de los proyectos que componen el presupuesto del contrato sea necesario prorrogar el plazo de ejecución o adicionar presupuesto al contrato.</v>
      </c>
      <c r="D47" s="188"/>
      <c r="E47" s="188"/>
      <c r="F47" s="188"/>
      <c r="G47" s="142" t="s">
        <v>223</v>
      </c>
      <c r="H47" s="142"/>
      <c r="I47" s="44">
        <f>+EVALUACION!I50</f>
        <v>4</v>
      </c>
      <c r="J47" s="44">
        <f>+EVALUACION!J50</f>
        <v>2</v>
      </c>
      <c r="K47" s="44">
        <f t="shared" si="12"/>
        <v>6</v>
      </c>
      <c r="L47" s="44" t="str">
        <f t="shared" si="13"/>
        <v>ALTO</v>
      </c>
      <c r="M47" s="86" t="s">
        <v>64</v>
      </c>
      <c r="N47" s="87" t="s">
        <v>218</v>
      </c>
      <c r="O47" s="87" t="s">
        <v>224</v>
      </c>
      <c r="P47" s="87" t="s">
        <v>225</v>
      </c>
      <c r="Q47" s="87" t="s">
        <v>226</v>
      </c>
      <c r="R47" s="278" t="s">
        <v>227</v>
      </c>
    </row>
    <row r="48" spans="2:18" s="22" customFormat="1" ht="57.75" customHeight="1" x14ac:dyDescent="0.25">
      <c r="B48" s="74" t="str">
        <f>+EVALUACION!B51</f>
        <v>EJECUCIÓN</v>
      </c>
      <c r="C48" s="188" t="str">
        <f>+EVALUACION!C51</f>
        <v>Incumplimiento entrega</v>
      </c>
      <c r="D48" s="188"/>
      <c r="E48" s="188"/>
      <c r="F48" s="188"/>
      <c r="G48" s="207" t="s">
        <v>271</v>
      </c>
      <c r="H48" s="209"/>
      <c r="I48" s="44">
        <f>+EVALUACION!I51</f>
        <v>4</v>
      </c>
      <c r="J48" s="44">
        <f>+EVALUACION!J51</f>
        <v>4</v>
      </c>
      <c r="K48" s="44">
        <f t="shared" ref="K48:K49" si="14">+I48+J48</f>
        <v>8</v>
      </c>
      <c r="L48" s="44" t="str">
        <f t="shared" ref="L48:L49" si="15">IF(K48&lt;=4,"BAJO",IF(K48=5,"MEDIO",IF(K48=6,"ALTO",IF(K48=7,"ALTO","EXTREMO"))))</f>
        <v>EXTREMO</v>
      </c>
      <c r="M48" s="86" t="s">
        <v>64</v>
      </c>
      <c r="N48" s="87" t="s">
        <v>218</v>
      </c>
      <c r="O48" s="87" t="s">
        <v>224</v>
      </c>
      <c r="P48" s="87" t="s">
        <v>225</v>
      </c>
      <c r="Q48" s="87" t="s">
        <v>279</v>
      </c>
      <c r="R48" s="278" t="s">
        <v>222</v>
      </c>
    </row>
    <row r="49" spans="2:23" s="22" customFormat="1" ht="57.75" customHeight="1" x14ac:dyDescent="0.25">
      <c r="B49" s="74" t="str">
        <f>+EVALUACION!B52</f>
        <v>EJECUCIÓN</v>
      </c>
      <c r="C49" s="188" t="str">
        <f>+EVALUACION!C52</f>
        <v>Productos defectuosos</v>
      </c>
      <c r="D49" s="188"/>
      <c r="E49" s="188"/>
      <c r="F49" s="188"/>
      <c r="G49" s="207" t="s">
        <v>272</v>
      </c>
      <c r="H49" s="209"/>
      <c r="I49" s="44">
        <f>+EVALUACION!I52</f>
        <v>3</v>
      </c>
      <c r="J49" s="44">
        <f>+EVALUACION!J52</f>
        <v>4</v>
      </c>
      <c r="K49" s="44">
        <f t="shared" si="14"/>
        <v>7</v>
      </c>
      <c r="L49" s="44" t="str">
        <f t="shared" si="15"/>
        <v>ALTO</v>
      </c>
      <c r="M49" s="86" t="s">
        <v>64</v>
      </c>
      <c r="N49" s="87" t="s">
        <v>218</v>
      </c>
      <c r="O49" s="87" t="s">
        <v>224</v>
      </c>
      <c r="P49" s="87" t="s">
        <v>225</v>
      </c>
      <c r="Q49" s="87" t="s">
        <v>279</v>
      </c>
      <c r="R49" s="278" t="s">
        <v>222</v>
      </c>
    </row>
    <row r="50" spans="2:23" s="22" customFormat="1" ht="57.75" customHeight="1" thickBot="1" x14ac:dyDescent="0.3">
      <c r="B50" s="74" t="str">
        <f>+EVALUACION!B53</f>
        <v>EJECUCIÓN</v>
      </c>
      <c r="C50" s="188" t="str">
        <f>+EVALUACION!C53</f>
        <v>Mal manejo administrativo y económico del contrato</v>
      </c>
      <c r="D50" s="188"/>
      <c r="E50" s="188"/>
      <c r="F50" s="188"/>
      <c r="G50" s="142" t="s">
        <v>228</v>
      </c>
      <c r="H50" s="142"/>
      <c r="I50" s="44">
        <f>+EVALUACION!I53</f>
        <v>3</v>
      </c>
      <c r="J50" s="44">
        <f>+EVALUACION!J53</f>
        <v>3</v>
      </c>
      <c r="K50" s="44">
        <f t="shared" ref="K50" si="16">+I50+J50</f>
        <v>6</v>
      </c>
      <c r="L50" s="44" t="str">
        <f t="shared" ref="L50" si="17">IF(K50&lt;=4,"BAJO",IF(K50=5,"MEDIO",IF(K50=6,"ALTO",IF(K50=7,"ALTO","EXTREMO"))))</f>
        <v>ALTO</v>
      </c>
      <c r="M50" s="50" t="s">
        <v>64</v>
      </c>
      <c r="N50" s="76" t="s">
        <v>218</v>
      </c>
      <c r="O50" s="76" t="s">
        <v>161</v>
      </c>
      <c r="P50" s="76" t="s">
        <v>160</v>
      </c>
      <c r="Q50" s="76" t="s">
        <v>229</v>
      </c>
      <c r="R50" s="279" t="s">
        <v>230</v>
      </c>
    </row>
    <row r="51" spans="2:23" ht="12.75" customHeight="1" x14ac:dyDescent="0.25">
      <c r="B51" s="34"/>
      <c r="C51" s="35"/>
      <c r="D51" s="35"/>
      <c r="E51" s="35"/>
      <c r="F51" s="35"/>
      <c r="G51" s="35"/>
      <c r="H51" s="35"/>
      <c r="I51" s="35"/>
      <c r="J51" s="35"/>
      <c r="K51" s="35"/>
      <c r="L51" s="35"/>
      <c r="M51" s="35"/>
      <c r="N51" s="35"/>
      <c r="O51" s="35"/>
      <c r="P51" s="35"/>
      <c r="Q51" s="35"/>
      <c r="R51" s="3"/>
    </row>
    <row r="52" spans="2:23" x14ac:dyDescent="0.25">
      <c r="B52" s="34"/>
      <c r="C52" s="214" t="s">
        <v>14</v>
      </c>
      <c r="D52" s="214"/>
      <c r="E52" s="214"/>
      <c r="F52" s="214"/>
      <c r="G52" s="35"/>
      <c r="H52" s="145" t="s">
        <v>19</v>
      </c>
      <c r="I52" s="145"/>
      <c r="J52" s="145"/>
      <c r="K52" s="145"/>
      <c r="L52" s="77"/>
      <c r="M52" s="77"/>
      <c r="N52" s="77"/>
      <c r="O52" s="77"/>
      <c r="P52" s="77"/>
      <c r="Q52" s="77"/>
      <c r="R52" s="3"/>
    </row>
    <row r="53" spans="2:23" ht="19.5" customHeight="1" x14ac:dyDescent="0.25">
      <c r="B53" s="140" t="s">
        <v>2</v>
      </c>
      <c r="C53" s="219" t="s">
        <v>13</v>
      </c>
      <c r="D53" s="225"/>
      <c r="E53" s="220"/>
      <c r="F53" s="54" t="s">
        <v>12</v>
      </c>
      <c r="G53" s="35"/>
      <c r="H53" s="219" t="s">
        <v>18</v>
      </c>
      <c r="I53" s="220"/>
      <c r="J53" s="219" t="s">
        <v>12</v>
      </c>
      <c r="K53" s="220"/>
      <c r="L53" s="59"/>
      <c r="M53" s="59"/>
      <c r="N53" s="145" t="s">
        <v>14</v>
      </c>
      <c r="O53" s="145"/>
      <c r="P53" s="145"/>
      <c r="Q53" s="59"/>
      <c r="R53" s="3"/>
    </row>
    <row r="54" spans="2:23" ht="21" customHeight="1" x14ac:dyDescent="0.25">
      <c r="B54" s="140"/>
      <c r="C54" s="207" t="s">
        <v>7</v>
      </c>
      <c r="D54" s="208"/>
      <c r="E54" s="209"/>
      <c r="F54" s="56">
        <v>1</v>
      </c>
      <c r="G54" s="35"/>
      <c r="H54" s="207" t="s">
        <v>15</v>
      </c>
      <c r="I54" s="209"/>
      <c r="J54" s="207">
        <v>1</v>
      </c>
      <c r="K54" s="209"/>
      <c r="L54" s="59"/>
      <c r="M54" s="59"/>
      <c r="N54" s="215" t="s">
        <v>20</v>
      </c>
      <c r="O54" s="216"/>
      <c r="P54" s="68" t="s">
        <v>21</v>
      </c>
      <c r="Q54" s="59"/>
      <c r="R54" s="3"/>
    </row>
    <row r="55" spans="2:23" ht="15.75" customHeight="1" x14ac:dyDescent="0.25">
      <c r="B55" s="140"/>
      <c r="C55" s="207" t="s">
        <v>8</v>
      </c>
      <c r="D55" s="208"/>
      <c r="E55" s="209"/>
      <c r="F55" s="56">
        <v>2</v>
      </c>
      <c r="G55" s="35"/>
      <c r="H55" s="207" t="s">
        <v>16</v>
      </c>
      <c r="I55" s="209"/>
      <c r="J55" s="207">
        <v>2</v>
      </c>
      <c r="K55" s="209"/>
      <c r="L55" s="59"/>
      <c r="M55" s="59"/>
      <c r="N55" s="217" t="s">
        <v>22</v>
      </c>
      <c r="O55" s="218"/>
      <c r="P55" s="69" t="s">
        <v>23</v>
      </c>
      <c r="Q55" s="59"/>
      <c r="R55" s="3"/>
      <c r="T55" s="5"/>
      <c r="U55" s="5"/>
      <c r="V55" s="5"/>
      <c r="W55" s="5"/>
    </row>
    <row r="56" spans="2:23" ht="24.75" customHeight="1" x14ac:dyDescent="0.25">
      <c r="B56" s="140"/>
      <c r="C56" s="207" t="s">
        <v>9</v>
      </c>
      <c r="D56" s="208"/>
      <c r="E56" s="209"/>
      <c r="F56" s="56">
        <v>3</v>
      </c>
      <c r="G56" s="35"/>
      <c r="H56" s="207" t="s">
        <v>1</v>
      </c>
      <c r="I56" s="209"/>
      <c r="J56" s="207">
        <v>3</v>
      </c>
      <c r="K56" s="209"/>
      <c r="L56" s="59"/>
      <c r="M56" s="59"/>
      <c r="N56" s="151" t="s">
        <v>24</v>
      </c>
      <c r="O56" s="221"/>
      <c r="P56" s="69" t="s">
        <v>25</v>
      </c>
      <c r="Q56" s="59"/>
      <c r="R56" s="3"/>
    </row>
    <row r="57" spans="2:23" ht="18" customHeight="1" x14ac:dyDescent="0.25">
      <c r="B57" s="140"/>
      <c r="C57" s="207" t="s">
        <v>10</v>
      </c>
      <c r="D57" s="208"/>
      <c r="E57" s="209"/>
      <c r="F57" s="56">
        <v>4</v>
      </c>
      <c r="G57" s="35"/>
      <c r="H57" s="207" t="s">
        <v>17</v>
      </c>
      <c r="I57" s="209"/>
      <c r="J57" s="207">
        <v>4</v>
      </c>
      <c r="K57" s="209"/>
      <c r="L57" s="59"/>
      <c r="M57" s="59"/>
      <c r="N57" s="212">
        <v>5</v>
      </c>
      <c r="O57" s="213"/>
      <c r="P57" s="69" t="s">
        <v>26</v>
      </c>
      <c r="Q57" s="59"/>
      <c r="R57" s="3"/>
    </row>
    <row r="58" spans="2:23" ht="21" customHeight="1" thickBot="1" x14ac:dyDescent="0.3">
      <c r="B58" s="140"/>
      <c r="C58" s="207" t="s">
        <v>11</v>
      </c>
      <c r="D58" s="208"/>
      <c r="E58" s="209"/>
      <c r="F58" s="56">
        <v>5</v>
      </c>
      <c r="G58" s="35"/>
      <c r="H58" s="207" t="s">
        <v>0</v>
      </c>
      <c r="I58" s="209"/>
      <c r="J58" s="207">
        <v>5</v>
      </c>
      <c r="K58" s="209"/>
      <c r="L58" s="59"/>
      <c r="M58" s="59"/>
      <c r="N58" s="222" t="s">
        <v>27</v>
      </c>
      <c r="O58" s="223"/>
      <c r="P58" s="78" t="s">
        <v>28</v>
      </c>
      <c r="Q58" s="59"/>
      <c r="R58" s="3"/>
    </row>
    <row r="59" spans="2:23" x14ac:dyDescent="0.25">
      <c r="B59" s="34"/>
      <c r="C59" s="35"/>
      <c r="D59" s="35"/>
      <c r="E59" s="35"/>
      <c r="F59" s="35"/>
      <c r="G59" s="35"/>
      <c r="H59" s="35"/>
      <c r="I59" s="35"/>
      <c r="J59" s="35"/>
      <c r="K59" s="35"/>
      <c r="L59" s="35"/>
      <c r="M59" s="35"/>
      <c r="N59" s="35"/>
      <c r="O59" s="35"/>
      <c r="P59" s="35"/>
      <c r="Q59" s="35"/>
      <c r="R59" s="3"/>
    </row>
    <row r="60" spans="2:23" ht="18" customHeight="1" x14ac:dyDescent="0.25">
      <c r="B60" s="34"/>
      <c r="C60" s="145" t="s">
        <v>20</v>
      </c>
      <c r="D60" s="145"/>
      <c r="E60" s="145"/>
      <c r="F60" s="145"/>
      <c r="G60" s="145"/>
      <c r="H60" s="145"/>
      <c r="I60" s="145"/>
      <c r="J60" s="145"/>
      <c r="K60" s="145"/>
      <c r="L60" s="145"/>
      <c r="M60" s="145"/>
      <c r="N60" s="145"/>
      <c r="O60" s="145"/>
      <c r="P60" s="145"/>
      <c r="Q60" s="145"/>
      <c r="R60" s="3"/>
    </row>
    <row r="61" spans="2:23" ht="68.25" customHeight="1" x14ac:dyDescent="0.25">
      <c r="B61" s="34"/>
      <c r="C61" s="207" t="s">
        <v>83</v>
      </c>
      <c r="D61" s="208"/>
      <c r="E61" s="208"/>
      <c r="F61" s="209"/>
      <c r="G61" s="207" t="s">
        <v>85</v>
      </c>
      <c r="H61" s="209"/>
      <c r="I61" s="207" t="s">
        <v>92</v>
      </c>
      <c r="J61" s="208"/>
      <c r="K61" s="209"/>
      <c r="L61" s="207" t="s">
        <v>90</v>
      </c>
      <c r="M61" s="209"/>
      <c r="N61" s="207" t="s">
        <v>88</v>
      </c>
      <c r="O61" s="209"/>
      <c r="P61" s="207" t="s">
        <v>86</v>
      </c>
      <c r="Q61" s="209"/>
      <c r="R61" s="3"/>
    </row>
    <row r="62" spans="2:23" ht="60" customHeight="1" x14ac:dyDescent="0.25">
      <c r="B62" s="34"/>
      <c r="C62" s="207" t="s">
        <v>84</v>
      </c>
      <c r="D62" s="208"/>
      <c r="E62" s="208"/>
      <c r="F62" s="209"/>
      <c r="G62" s="207" t="s">
        <v>94</v>
      </c>
      <c r="H62" s="209"/>
      <c r="I62" s="207" t="s">
        <v>93</v>
      </c>
      <c r="J62" s="208"/>
      <c r="K62" s="209"/>
      <c r="L62" s="207" t="s">
        <v>91</v>
      </c>
      <c r="M62" s="209"/>
      <c r="N62" s="207" t="s">
        <v>89</v>
      </c>
      <c r="O62" s="209"/>
      <c r="P62" s="207" t="s">
        <v>87</v>
      </c>
      <c r="Q62" s="209"/>
      <c r="R62" s="3"/>
    </row>
    <row r="63" spans="2:23" x14ac:dyDescent="0.25">
      <c r="B63" s="34"/>
      <c r="C63" s="227" t="s">
        <v>13</v>
      </c>
      <c r="D63" s="228"/>
      <c r="E63" s="229"/>
      <c r="F63" s="233" t="s">
        <v>12</v>
      </c>
      <c r="G63" s="215" t="s">
        <v>15</v>
      </c>
      <c r="H63" s="216"/>
      <c r="I63" s="215" t="s">
        <v>16</v>
      </c>
      <c r="J63" s="235"/>
      <c r="K63" s="216"/>
      <c r="L63" s="215" t="s">
        <v>1</v>
      </c>
      <c r="M63" s="216"/>
      <c r="N63" s="215" t="s">
        <v>17</v>
      </c>
      <c r="O63" s="216"/>
      <c r="P63" s="219" t="s">
        <v>0</v>
      </c>
      <c r="Q63" s="220"/>
      <c r="R63" s="3"/>
    </row>
    <row r="64" spans="2:23" x14ac:dyDescent="0.25">
      <c r="B64" s="34"/>
      <c r="C64" s="230"/>
      <c r="D64" s="231"/>
      <c r="E64" s="232"/>
      <c r="F64" s="234"/>
      <c r="G64" s="236">
        <v>1</v>
      </c>
      <c r="H64" s="237"/>
      <c r="I64" s="236">
        <v>2</v>
      </c>
      <c r="J64" s="238"/>
      <c r="K64" s="237"/>
      <c r="L64" s="236">
        <v>3</v>
      </c>
      <c r="M64" s="237"/>
      <c r="N64" s="236">
        <v>4</v>
      </c>
      <c r="O64" s="237"/>
      <c r="P64" s="236">
        <v>5</v>
      </c>
      <c r="Q64" s="237"/>
      <c r="R64" s="3"/>
    </row>
    <row r="65" spans="2:18" ht="19.5" customHeight="1" x14ac:dyDescent="0.25">
      <c r="B65" s="34"/>
      <c r="C65" s="207" t="s">
        <v>7</v>
      </c>
      <c r="D65" s="208"/>
      <c r="E65" s="209"/>
      <c r="F65" s="63">
        <v>1</v>
      </c>
      <c r="G65" s="210">
        <v>2</v>
      </c>
      <c r="H65" s="211"/>
      <c r="I65" s="210">
        <v>3</v>
      </c>
      <c r="J65" s="239"/>
      <c r="K65" s="211"/>
      <c r="L65" s="210">
        <v>4</v>
      </c>
      <c r="M65" s="211"/>
      <c r="N65" s="212">
        <v>5</v>
      </c>
      <c r="O65" s="213"/>
      <c r="P65" s="151">
        <v>6</v>
      </c>
      <c r="Q65" s="221"/>
      <c r="R65" s="3"/>
    </row>
    <row r="66" spans="2:18" ht="21.75" customHeight="1" x14ac:dyDescent="0.25">
      <c r="B66" s="34"/>
      <c r="C66" s="207" t="s">
        <v>8</v>
      </c>
      <c r="D66" s="208"/>
      <c r="E66" s="209"/>
      <c r="F66" s="63">
        <v>2</v>
      </c>
      <c r="G66" s="210">
        <v>3</v>
      </c>
      <c r="H66" s="211"/>
      <c r="I66" s="210">
        <v>4</v>
      </c>
      <c r="J66" s="239"/>
      <c r="K66" s="211"/>
      <c r="L66" s="212">
        <v>5</v>
      </c>
      <c r="M66" s="213"/>
      <c r="N66" s="151">
        <v>6</v>
      </c>
      <c r="O66" s="221"/>
      <c r="P66" s="151">
        <v>7</v>
      </c>
      <c r="Q66" s="221"/>
      <c r="R66" s="3"/>
    </row>
    <row r="67" spans="2:18" ht="21" customHeight="1" x14ac:dyDescent="0.25">
      <c r="B67" s="34"/>
      <c r="C67" s="207" t="s">
        <v>9</v>
      </c>
      <c r="D67" s="208"/>
      <c r="E67" s="209"/>
      <c r="F67" s="63">
        <v>3</v>
      </c>
      <c r="G67" s="210">
        <v>4</v>
      </c>
      <c r="H67" s="211"/>
      <c r="I67" s="212">
        <v>5</v>
      </c>
      <c r="J67" s="226"/>
      <c r="K67" s="213"/>
      <c r="L67" s="151">
        <v>6</v>
      </c>
      <c r="M67" s="221"/>
      <c r="N67" s="151">
        <v>7</v>
      </c>
      <c r="O67" s="221"/>
      <c r="P67" s="217">
        <v>8</v>
      </c>
      <c r="Q67" s="218"/>
      <c r="R67" s="3"/>
    </row>
    <row r="68" spans="2:18" ht="21" customHeight="1" x14ac:dyDescent="0.25">
      <c r="B68" s="34"/>
      <c r="C68" s="207" t="s">
        <v>10</v>
      </c>
      <c r="D68" s="208"/>
      <c r="E68" s="209"/>
      <c r="F68" s="63">
        <v>4</v>
      </c>
      <c r="G68" s="212">
        <v>5</v>
      </c>
      <c r="H68" s="213"/>
      <c r="I68" s="151">
        <v>6</v>
      </c>
      <c r="J68" s="224"/>
      <c r="K68" s="221"/>
      <c r="L68" s="151">
        <v>7</v>
      </c>
      <c r="M68" s="221"/>
      <c r="N68" s="217">
        <v>8</v>
      </c>
      <c r="O68" s="218"/>
      <c r="P68" s="217">
        <v>9</v>
      </c>
      <c r="Q68" s="218"/>
      <c r="R68" s="3"/>
    </row>
    <row r="69" spans="2:18" ht="21" customHeight="1" x14ac:dyDescent="0.25">
      <c r="B69" s="34"/>
      <c r="C69" s="207" t="s">
        <v>11</v>
      </c>
      <c r="D69" s="208"/>
      <c r="E69" s="209"/>
      <c r="F69" s="63">
        <v>5</v>
      </c>
      <c r="G69" s="151">
        <v>6</v>
      </c>
      <c r="H69" s="221"/>
      <c r="I69" s="151">
        <v>7</v>
      </c>
      <c r="J69" s="224"/>
      <c r="K69" s="221"/>
      <c r="L69" s="217">
        <v>8</v>
      </c>
      <c r="M69" s="218"/>
      <c r="N69" s="217">
        <v>9</v>
      </c>
      <c r="O69" s="218"/>
      <c r="P69" s="217">
        <v>10</v>
      </c>
      <c r="Q69" s="218"/>
      <c r="R69" s="3"/>
    </row>
    <row r="70" spans="2:18" ht="13.8" thickBot="1" x14ac:dyDescent="0.3">
      <c r="B70" s="37"/>
      <c r="C70" s="38"/>
      <c r="D70" s="38"/>
      <c r="E70" s="38"/>
      <c r="F70" s="38"/>
      <c r="G70" s="38"/>
      <c r="H70" s="38"/>
      <c r="I70" s="38"/>
      <c r="J70" s="38"/>
      <c r="K70" s="38"/>
      <c r="L70" s="38"/>
      <c r="M70" s="38"/>
      <c r="N70" s="38"/>
      <c r="O70" s="38"/>
      <c r="P70" s="38"/>
      <c r="Q70" s="38"/>
      <c r="R70" s="8"/>
    </row>
  </sheetData>
  <mergeCells count="166">
    <mergeCell ref="C32:F32"/>
    <mergeCell ref="G32:H32"/>
    <mergeCell ref="C33:F33"/>
    <mergeCell ref="G33:H33"/>
    <mergeCell ref="C34:F34"/>
    <mergeCell ref="G34:H34"/>
    <mergeCell ref="C39:F39"/>
    <mergeCell ref="G39:H39"/>
    <mergeCell ref="C48:F48"/>
    <mergeCell ref="G48:H48"/>
    <mergeCell ref="G37:H37"/>
    <mergeCell ref="C38:F38"/>
    <mergeCell ref="G38:H38"/>
    <mergeCell ref="L69:M69"/>
    <mergeCell ref="L67:M67"/>
    <mergeCell ref="L64:M64"/>
    <mergeCell ref="G69:H69"/>
    <mergeCell ref="I66:K66"/>
    <mergeCell ref="N64:O64"/>
    <mergeCell ref="N65:O65"/>
    <mergeCell ref="N66:O66"/>
    <mergeCell ref="N67:O67"/>
    <mergeCell ref="N68:O68"/>
    <mergeCell ref="L68:M68"/>
    <mergeCell ref="N69:O69"/>
    <mergeCell ref="G66:H66"/>
    <mergeCell ref="I68:K68"/>
    <mergeCell ref="G64:H64"/>
    <mergeCell ref="G65:H65"/>
    <mergeCell ref="P66:Q66"/>
    <mergeCell ref="L65:M65"/>
    <mergeCell ref="L66:M66"/>
    <mergeCell ref="I63:K63"/>
    <mergeCell ref="P64:Q64"/>
    <mergeCell ref="I64:K64"/>
    <mergeCell ref="I65:K65"/>
    <mergeCell ref="N63:O63"/>
    <mergeCell ref="P63:Q63"/>
    <mergeCell ref="P65:Q65"/>
    <mergeCell ref="B53:B58"/>
    <mergeCell ref="C53:E53"/>
    <mergeCell ref="H53:I53"/>
    <mergeCell ref="C65:E65"/>
    <mergeCell ref="C66:E66"/>
    <mergeCell ref="C67:E67"/>
    <mergeCell ref="C61:F61"/>
    <mergeCell ref="C62:F62"/>
    <mergeCell ref="I67:K67"/>
    <mergeCell ref="C57:E57"/>
    <mergeCell ref="C58:E58"/>
    <mergeCell ref="H58:I58"/>
    <mergeCell ref="J58:K58"/>
    <mergeCell ref="C63:E64"/>
    <mergeCell ref="J57:K57"/>
    <mergeCell ref="F63:F64"/>
    <mergeCell ref="H57:I57"/>
    <mergeCell ref="G61:H61"/>
    <mergeCell ref="G62:H62"/>
    <mergeCell ref="I61:K61"/>
    <mergeCell ref="I62:K62"/>
    <mergeCell ref="J54:K54"/>
    <mergeCell ref="C60:Q60"/>
    <mergeCell ref="G63:H63"/>
    <mergeCell ref="C69:E69"/>
    <mergeCell ref="N53:P53"/>
    <mergeCell ref="N54:O54"/>
    <mergeCell ref="N55:O55"/>
    <mergeCell ref="C56:E56"/>
    <mergeCell ref="H56:I56"/>
    <mergeCell ref="J56:K56"/>
    <mergeCell ref="J53:K53"/>
    <mergeCell ref="C54:E54"/>
    <mergeCell ref="J55:K55"/>
    <mergeCell ref="N56:O56"/>
    <mergeCell ref="N61:O61"/>
    <mergeCell ref="N62:O62"/>
    <mergeCell ref="L61:M61"/>
    <mergeCell ref="L62:M62"/>
    <mergeCell ref="N57:O57"/>
    <mergeCell ref="N58:O58"/>
    <mergeCell ref="P61:Q61"/>
    <mergeCell ref="P62:Q62"/>
    <mergeCell ref="L63:M63"/>
    <mergeCell ref="I69:K69"/>
    <mergeCell ref="P69:Q69"/>
    <mergeCell ref="P67:Q67"/>
    <mergeCell ref="P68:Q68"/>
    <mergeCell ref="C30:F30"/>
    <mergeCell ref="G30:H30"/>
    <mergeCell ref="C31:F31"/>
    <mergeCell ref="G31:H31"/>
    <mergeCell ref="C35:F35"/>
    <mergeCell ref="G35:H35"/>
    <mergeCell ref="C29:F29"/>
    <mergeCell ref="G29:H29"/>
    <mergeCell ref="C55:E55"/>
    <mergeCell ref="H55:I55"/>
    <mergeCell ref="C40:F40"/>
    <mergeCell ref="G40:H40"/>
    <mergeCell ref="C50:F50"/>
    <mergeCell ref="C41:F41"/>
    <mergeCell ref="G41:H41"/>
    <mergeCell ref="C42:F42"/>
    <mergeCell ref="G42:H42"/>
    <mergeCell ref="C43:F43"/>
    <mergeCell ref="G43:H43"/>
    <mergeCell ref="C44:F44"/>
    <mergeCell ref="G44:H44"/>
    <mergeCell ref="C45:F45"/>
    <mergeCell ref="G45:H45"/>
    <mergeCell ref="C46:F46"/>
    <mergeCell ref="C68:E68"/>
    <mergeCell ref="G67:H67"/>
    <mergeCell ref="G68:H68"/>
    <mergeCell ref="G36:H36"/>
    <mergeCell ref="C37:F37"/>
    <mergeCell ref="H54:I54"/>
    <mergeCell ref="C52:F52"/>
    <mergeCell ref="H52:K52"/>
    <mergeCell ref="C36:F36"/>
    <mergeCell ref="G46:H46"/>
    <mergeCell ref="C47:F47"/>
    <mergeCell ref="G47:H47"/>
    <mergeCell ref="G50:H50"/>
    <mergeCell ref="C49:F49"/>
    <mergeCell ref="G49:H49"/>
    <mergeCell ref="B6:R6"/>
    <mergeCell ref="B7:R7"/>
    <mergeCell ref="G14:H14"/>
    <mergeCell ref="G13:H13"/>
    <mergeCell ref="C19:F19"/>
    <mergeCell ref="G19:H19"/>
    <mergeCell ref="B2:B4"/>
    <mergeCell ref="C14:F14"/>
    <mergeCell ref="C18:F18"/>
    <mergeCell ref="G18:H18"/>
    <mergeCell ref="C15:F15"/>
    <mergeCell ref="G15:H15"/>
    <mergeCell ref="C13:F13"/>
    <mergeCell ref="C2:P4"/>
    <mergeCell ref="Q2:R4"/>
    <mergeCell ref="B9:R9"/>
    <mergeCell ref="B8:R8"/>
    <mergeCell ref="B10:R10"/>
    <mergeCell ref="C28:F28"/>
    <mergeCell ref="G28:H28"/>
    <mergeCell ref="C20:F20"/>
    <mergeCell ref="G20:H20"/>
    <mergeCell ref="C16:F16"/>
    <mergeCell ref="G16:H16"/>
    <mergeCell ref="C17:F17"/>
    <mergeCell ref="G17:H17"/>
    <mergeCell ref="C21:F21"/>
    <mergeCell ref="G21:H21"/>
    <mergeCell ref="C26:F26"/>
    <mergeCell ref="G26:H26"/>
    <mergeCell ref="C22:F22"/>
    <mergeCell ref="C25:F25"/>
    <mergeCell ref="G22:H22"/>
    <mergeCell ref="G25:H25"/>
    <mergeCell ref="C27:F27"/>
    <mergeCell ref="G27:H27"/>
    <mergeCell ref="C23:F23"/>
    <mergeCell ref="G23:H23"/>
    <mergeCell ref="C24:F24"/>
    <mergeCell ref="G24:H24"/>
  </mergeCells>
  <conditionalFormatting sqref="J14:K50 M14:Q50">
    <cfRule type="expression" dxfId="12" priority="29" stopIfTrue="1">
      <formula>"""bajo"""</formula>
    </cfRule>
  </conditionalFormatting>
  <conditionalFormatting sqref="L14:L50">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65"/>
  <sheetViews>
    <sheetView showGridLines="0" tabSelected="1" zoomScale="58" zoomScaleNormal="70" zoomScaleSheetLayoutView="25" zoomScalePageLayoutView="70" workbookViewId="0">
      <selection activeCell="G9" sqref="G9"/>
    </sheetView>
  </sheetViews>
  <sheetFormatPr baseColWidth="10" defaultColWidth="11.44140625" defaultRowHeight="13.8" x14ac:dyDescent="0.25"/>
  <cols>
    <col min="1" max="1" width="4.33203125" style="14" customWidth="1"/>
    <col min="2" max="2" width="6.77734375" style="14" customWidth="1"/>
    <col min="3" max="3" width="47.109375" style="14" customWidth="1"/>
    <col min="4" max="4" width="17.44140625" style="14" customWidth="1"/>
    <col min="5" max="5" width="22.44140625" style="14" customWidth="1"/>
    <col min="6" max="6" width="15.21875" style="14" customWidth="1"/>
    <col min="7" max="7" width="17.44140625" style="14" customWidth="1"/>
    <col min="8" max="8" width="5.21875" style="14" customWidth="1"/>
    <col min="9" max="9" width="4.33203125" style="14" customWidth="1"/>
    <col min="10" max="10" width="5.77734375" style="14" customWidth="1"/>
    <col min="11" max="11" width="5.33203125" style="14" customWidth="1"/>
    <col min="12" max="12" width="14.21875" style="14" customWidth="1"/>
    <col min="13" max="13" width="5.33203125" style="14" customWidth="1"/>
    <col min="14" max="14" width="17.77734375" style="14" customWidth="1"/>
    <col min="15" max="15" width="5.44140625" style="14" customWidth="1"/>
    <col min="16" max="16" width="6.44140625" style="14" customWidth="1"/>
    <col min="17" max="17" width="8.44140625" style="14" customWidth="1"/>
    <col min="18" max="18" width="5.77734375" style="14" customWidth="1"/>
    <col min="19" max="19" width="9.6640625" style="14" customWidth="1"/>
    <col min="20" max="20" width="12.77734375" style="14" customWidth="1"/>
    <col min="21" max="21" width="11.44140625" style="14"/>
    <col min="22" max="22" width="10.77734375" style="14" customWidth="1"/>
    <col min="23" max="23" width="15.44140625" style="14" customWidth="1"/>
    <col min="24" max="24" width="13.77734375" style="14" customWidth="1"/>
    <col min="25" max="16384" width="11.44140625" style="14"/>
  </cols>
  <sheetData>
    <row r="1" spans="2:24" s="12" customFormat="1" x14ac:dyDescent="0.25">
      <c r="S1" s="13"/>
    </row>
    <row r="2" spans="2:24" s="12" customFormat="1" ht="54" customHeight="1" x14ac:dyDescent="0.25">
      <c r="B2" s="256"/>
      <c r="C2" s="257" t="s">
        <v>107</v>
      </c>
      <c r="D2" s="257"/>
      <c r="E2" s="257"/>
      <c r="F2" s="257"/>
      <c r="G2" s="257"/>
      <c r="H2" s="257"/>
      <c r="I2" s="257"/>
      <c r="J2" s="257"/>
      <c r="K2" s="257"/>
      <c r="L2" s="257"/>
      <c r="M2" s="257"/>
      <c r="N2" s="257"/>
      <c r="O2" s="257"/>
      <c r="P2" s="257"/>
      <c r="Q2" s="257"/>
      <c r="R2" s="257"/>
      <c r="S2" s="257"/>
      <c r="T2" s="257"/>
      <c r="U2" s="257"/>
      <c r="V2" s="257"/>
      <c r="W2" s="134" t="s">
        <v>119</v>
      </c>
      <c r="X2" s="263"/>
    </row>
    <row r="3" spans="2:24" s="12" customFormat="1" ht="31.5" customHeight="1" x14ac:dyDescent="0.25">
      <c r="B3" s="256"/>
      <c r="C3" s="257"/>
      <c r="D3" s="257"/>
      <c r="E3" s="257"/>
      <c r="F3" s="257"/>
      <c r="G3" s="257"/>
      <c r="H3" s="257"/>
      <c r="I3" s="257"/>
      <c r="J3" s="257"/>
      <c r="K3" s="257"/>
      <c r="L3" s="257"/>
      <c r="M3" s="257"/>
      <c r="N3" s="257"/>
      <c r="O3" s="257"/>
      <c r="P3" s="257"/>
      <c r="Q3" s="257"/>
      <c r="R3" s="257"/>
      <c r="S3" s="257"/>
      <c r="T3" s="257"/>
      <c r="U3" s="257"/>
      <c r="V3" s="257"/>
      <c r="W3" s="264"/>
      <c r="X3" s="265"/>
    </row>
    <row r="4" spans="2:24" s="12" customFormat="1" ht="47.25" customHeight="1" x14ac:dyDescent="0.25">
      <c r="B4" s="256"/>
      <c r="C4" s="257"/>
      <c r="D4" s="257"/>
      <c r="E4" s="257"/>
      <c r="F4" s="257"/>
      <c r="G4" s="257"/>
      <c r="H4" s="257"/>
      <c r="I4" s="257"/>
      <c r="J4" s="257"/>
      <c r="K4" s="257"/>
      <c r="L4" s="257"/>
      <c r="M4" s="257"/>
      <c r="N4" s="257"/>
      <c r="O4" s="257"/>
      <c r="P4" s="257"/>
      <c r="Q4" s="257"/>
      <c r="R4" s="257"/>
      <c r="S4" s="257"/>
      <c r="T4" s="257"/>
      <c r="U4" s="257"/>
      <c r="V4" s="257"/>
      <c r="W4" s="266"/>
      <c r="X4" s="267"/>
    </row>
    <row r="5" spans="2:24" s="12" customFormat="1" ht="32.25" customHeight="1" thickBot="1" x14ac:dyDescent="0.3">
      <c r="B5" s="23"/>
      <c r="C5" s="23"/>
      <c r="D5" s="23"/>
      <c r="E5" s="23"/>
      <c r="F5" s="23"/>
      <c r="G5" s="23"/>
      <c r="H5" s="23"/>
      <c r="I5" s="23"/>
      <c r="J5" s="23"/>
      <c r="K5" s="23"/>
      <c r="L5" s="23"/>
      <c r="M5" s="23"/>
      <c r="N5" s="23"/>
      <c r="O5" s="23"/>
      <c r="P5" s="23"/>
      <c r="Q5" s="23"/>
      <c r="R5" s="23"/>
      <c r="S5" s="24"/>
      <c r="T5" s="23"/>
      <c r="U5" s="23"/>
      <c r="V5" s="23"/>
      <c r="W5" s="23"/>
      <c r="X5" s="23"/>
    </row>
    <row r="6" spans="2:24" ht="91.5" customHeight="1" thickBot="1" x14ac:dyDescent="0.3">
      <c r="B6" s="243" t="str">
        <f>+EVALUACION!B6</f>
        <v>Objeto Contractual: “SUMINISTRAR A MONTO AGOTABLE LOS ELEMENTOS NECESARIOS PARA EL FUN-CIONAMIENTO DE LA ENTIDAD Y LOS DIFERENTES PROGRAMAS Y PROYECTOS A CARGO DEL FONDO DE DESARROLLO LOCAL DE CIUDAD BOLÍVAR, EN EL MARCO DEL PLAN DE DESARROLLO LOCAL 2025-2028”</v>
      </c>
      <c r="C6" s="244"/>
      <c r="D6" s="244"/>
      <c r="E6" s="244"/>
      <c r="F6" s="244"/>
      <c r="G6" s="244"/>
      <c r="H6" s="244"/>
      <c r="I6" s="244"/>
      <c r="J6" s="244"/>
      <c r="K6" s="244"/>
      <c r="L6" s="244"/>
      <c r="M6" s="244"/>
      <c r="N6" s="244"/>
      <c r="O6" s="244"/>
      <c r="P6" s="244"/>
      <c r="Q6" s="244"/>
      <c r="R6" s="244"/>
      <c r="S6" s="244"/>
      <c r="T6" s="244"/>
      <c r="U6" s="244"/>
      <c r="V6" s="244"/>
      <c r="W6" s="244"/>
      <c r="X6" s="245"/>
    </row>
    <row r="7" spans="2:24" ht="106.5" customHeight="1" thickBot="1" x14ac:dyDescent="0.3">
      <c r="B7" s="40" t="s">
        <v>64</v>
      </c>
      <c r="C7" s="97" t="s">
        <v>68</v>
      </c>
      <c r="D7" s="290" t="s">
        <v>67</v>
      </c>
      <c r="E7" s="290" t="s">
        <v>65</v>
      </c>
      <c r="F7" s="290" t="s">
        <v>66</v>
      </c>
      <c r="G7" s="97" t="s">
        <v>69</v>
      </c>
      <c r="H7" s="290" t="s">
        <v>2</v>
      </c>
      <c r="I7" s="290" t="s">
        <v>3</v>
      </c>
      <c r="J7" s="290" t="s">
        <v>70</v>
      </c>
      <c r="K7" s="290" t="s">
        <v>71</v>
      </c>
      <c r="L7" s="290" t="s">
        <v>72</v>
      </c>
      <c r="M7" s="97" t="s">
        <v>4</v>
      </c>
      <c r="N7" s="97" t="s">
        <v>73</v>
      </c>
      <c r="O7" s="290" t="s">
        <v>2</v>
      </c>
      <c r="P7" s="290" t="s">
        <v>3</v>
      </c>
      <c r="Q7" s="290" t="s">
        <v>70</v>
      </c>
      <c r="R7" s="290" t="s">
        <v>71</v>
      </c>
      <c r="S7" s="97" t="s">
        <v>75</v>
      </c>
      <c r="T7" s="97" t="s">
        <v>76</v>
      </c>
      <c r="U7" s="97" t="s">
        <v>77</v>
      </c>
      <c r="V7" s="97" t="s">
        <v>78</v>
      </c>
      <c r="W7" s="97" t="s">
        <v>79</v>
      </c>
      <c r="X7" s="291" t="s">
        <v>80</v>
      </c>
    </row>
    <row r="8" spans="2:24" ht="106.5" customHeight="1" thickBot="1" x14ac:dyDescent="0.3">
      <c r="B8" s="280">
        <v>1</v>
      </c>
      <c r="C8" s="99" t="str">
        <f>+'EVALUACION CON CONTROLES'!C14:F14</f>
        <v>Inadecuada escogencia de la modalidad de contratación</v>
      </c>
      <c r="D8" s="281" t="str">
        <f>+'EVALUACION CON CONTROLES'!B14</f>
        <v>PLANEACIÓN</v>
      </c>
      <c r="E8" s="281" t="str">
        <f>VLOOKUP(C8,'IDENTIFICACION Y ANALISIS'!$B$19:$F$56,3,FALSE)</f>
        <v>Estatal</v>
      </c>
      <c r="F8" s="281" t="str">
        <f>VLOOKUP(C8,'IDENTIFICACION Y ANALISIS'!$B$19:$F$56,4,FALSE)</f>
        <v>Interno</v>
      </c>
      <c r="G8" s="99" t="str">
        <f>+EVALUACION!H17</f>
        <v>Imposibilidad de seguir adleante con el proceso contractual y reproceso del mismo</v>
      </c>
      <c r="H8" s="99">
        <f>+EVALUACION!I17</f>
        <v>2</v>
      </c>
      <c r="I8" s="99">
        <f>+EVALUACION!J17</f>
        <v>5</v>
      </c>
      <c r="J8" s="99">
        <f>+EVALUACION!K17</f>
        <v>7</v>
      </c>
      <c r="K8" s="281" t="str">
        <f>+EVALUACION!L17</f>
        <v>ALTO</v>
      </c>
      <c r="L8" s="99" t="s">
        <v>104</v>
      </c>
      <c r="M8" s="281">
        <v>100</v>
      </c>
      <c r="N8" s="99" t="str">
        <f>+'EVALUACION CON CONTROLES'!G14</f>
        <v>Revisión previa por el contratación, el profesional de planeación y demás personal designados por el alcalde local para adelantar el proceso de contratación, previo al comité de contratación, realizarán una revisión del proceso para garantizar la correcta modalidad de contratación según las características de las necesidades, cuantía y naturaleza del objeto y especificaciones. La evidencia de la ejecución del control será el formato acta de reunión GDI-GPD-F029 o los correos electrónicos.</v>
      </c>
      <c r="O8" s="99">
        <f>+'EVALUACION CON CONTROLES'!I14</f>
        <v>2</v>
      </c>
      <c r="P8" s="99">
        <f>+'EVALUACION CON CONTROLES'!J14</f>
        <v>5</v>
      </c>
      <c r="Q8" s="99">
        <f>+'EVALUACION CON CONTROLES'!K14</f>
        <v>7</v>
      </c>
      <c r="R8" s="281" t="str">
        <f>+'EVALUACION CON CONTROLES'!L14</f>
        <v>ALTO</v>
      </c>
      <c r="S8" s="99" t="str">
        <f>+'EVALUACION CON CONTROLES'!M14</f>
        <v>No</v>
      </c>
      <c r="T8" s="99" t="str">
        <f>+'EVALUACION CON CONTROLES'!N14</f>
        <v>El abogado de contratación, el profesional de planeación y demás personal designados por el alcalde local para adelantar el proceso de contratación</v>
      </c>
      <c r="U8" s="99" t="str">
        <f>+'EVALUACION CON CONTROLES'!O14</f>
        <v>Antes  del inicio estructuración de los estudios previos</v>
      </c>
      <c r="V8" s="99" t="str">
        <f>+'EVALUACION CON CONTROLES'!P14</f>
        <v>Al iniciar la estructuración de los estudios previos</v>
      </c>
      <c r="W8" s="99" t="str">
        <f>+'EVALUACION CON CONTROLES'!Q14</f>
        <v>Mediante reunión y consenso de los actores del control</v>
      </c>
      <c r="X8" s="282" t="str">
        <f>+'EVALUACION CON CONTROLES'!R14</f>
        <v>Por única vez</v>
      </c>
    </row>
    <row r="9" spans="2:24" ht="106.5" customHeight="1" thickBot="1" x14ac:dyDescent="0.3">
      <c r="B9" s="283">
        <v>2</v>
      </c>
      <c r="C9" s="98" t="str">
        <f>+'EVALUACION CON CONTROLES'!C15:F15</f>
        <v xml:space="preserve">Requisitos habilitantes inapropiados para el proceso de selección </v>
      </c>
      <c r="D9" s="284" t="str">
        <f>+'EVALUACION CON CONTROLES'!B15</f>
        <v>PLANEACIÓN</v>
      </c>
      <c r="E9" s="284" t="str">
        <f>VLOOKUP(C9,'IDENTIFICACION Y ANALISIS'!$B$19:$F$56,3,FALSE)</f>
        <v>Estatal</v>
      </c>
      <c r="F9" s="284" t="str">
        <f>VLOOKUP(C9,'IDENTIFICACION Y ANALISIS'!$B$19:$F$56,4,FALSE)</f>
        <v>Interno</v>
      </c>
      <c r="G9" s="98" t="str">
        <f>+EVALUACION!H18</f>
        <v>Posibilidad de direccionamiento de contrato, afectación reputacional a la Entidad, posible comisión de delito. Hallazgos por falta de planeación</v>
      </c>
      <c r="H9" s="98">
        <f>+EVALUACION!I18</f>
        <v>1</v>
      </c>
      <c r="I9" s="98">
        <f>+EVALUACION!J18</f>
        <v>5</v>
      </c>
      <c r="J9" s="98">
        <f>+EVALUACION!K18</f>
        <v>6</v>
      </c>
      <c r="K9" s="284" t="str">
        <f>+EVALUACION!L18</f>
        <v>ALTO</v>
      </c>
      <c r="L9" s="99" t="s">
        <v>104</v>
      </c>
      <c r="M9" s="281">
        <v>100</v>
      </c>
      <c r="N9" s="98" t="str">
        <f>+'EVALUACION CON CONTROLES'!G15</f>
        <v>Estructuración y validacion previa por parte del  abogado de contratación, el profesional de planeación y demás personal designados por el alcalde local para adelantar el proceso de contratación, previo al comité de contratación, de los requisitos habilitantes y realización de  una revisión del proceso para garantizar la coherencia con los principios de la contratación pública para garantizar entre otras cosas, la pluralidad de oferentes. La evidencia de la ejecución del control será el formato acta de reunión GDI-GPD-F029 o los correos electrónicos.</v>
      </c>
      <c r="O9" s="98">
        <f>+'EVALUACION CON CONTROLES'!I15</f>
        <v>1</v>
      </c>
      <c r="P9" s="98">
        <f>+'EVALUACION CON CONTROLES'!J15</f>
        <v>5</v>
      </c>
      <c r="Q9" s="98">
        <f>+'EVALUACION CON CONTROLES'!K15</f>
        <v>6</v>
      </c>
      <c r="R9" s="284" t="str">
        <f>+'EVALUACION CON CONTROLES'!L15</f>
        <v>ALTO</v>
      </c>
      <c r="S9" s="98" t="str">
        <f>+'EVALUACION CON CONTROLES'!M15</f>
        <v>No</v>
      </c>
      <c r="T9" s="98" t="str">
        <f>+'EVALUACION CON CONTROLES'!N15</f>
        <v>El abogado de contratación, el profesional de planeación y demás personal designados por el alcalde local para adelantar el proceso de contratación</v>
      </c>
      <c r="U9" s="98" t="str">
        <f>+'EVALUACION CON CONTROLES'!O15</f>
        <v>Antes  del inicio estructuración de los estudios previos</v>
      </c>
      <c r="V9" s="98" t="str">
        <f>+'EVALUACION CON CONTROLES'!P15</f>
        <v>Al momento de enviar el proceso al Comité de Contratación</v>
      </c>
      <c r="W9" s="98" t="str">
        <f>+'EVALUACION CON CONTROLES'!Q15</f>
        <v>Mediante reunión o comunicación y consenso de los actores del control</v>
      </c>
      <c r="X9" s="285" t="str">
        <f>+'EVALUACION CON CONTROLES'!R15</f>
        <v>Por única vez</v>
      </c>
    </row>
    <row r="10" spans="2:24" ht="106.5" customHeight="1" thickBot="1" x14ac:dyDescent="0.3">
      <c r="B10" s="283">
        <v>3</v>
      </c>
      <c r="C10" s="98" t="str">
        <f>+'EVALUACION CON CONTROLES'!C16:F16</f>
        <v>Inadecuado análisis  económico estimativo del valor del contrato</v>
      </c>
      <c r="D10" s="284" t="str">
        <f>+'EVALUACION CON CONTROLES'!B16</f>
        <v>PLANEACIÓN</v>
      </c>
      <c r="E10" s="284" t="str">
        <f>VLOOKUP(C10,'IDENTIFICACION Y ANALISIS'!$B$19:$F$56,3,FALSE)</f>
        <v>Estatal</v>
      </c>
      <c r="F10" s="284" t="str">
        <f>VLOOKUP(C10,'IDENTIFICACION Y ANALISIS'!$B$19:$F$56,4,FALSE)</f>
        <v>Interno</v>
      </c>
      <c r="G10" s="98" t="str">
        <f>+EVALUACION!H19</f>
        <v>Posibilidad de desequilibrio económico del contrato, así como solicitudes de aclaraciones y reclamaciones por parte de los proponentes y la ciudadanía</v>
      </c>
      <c r="H10" s="98">
        <f>+EVALUACION!I19</f>
        <v>2</v>
      </c>
      <c r="I10" s="98">
        <f>+EVALUACION!J19</f>
        <v>5</v>
      </c>
      <c r="J10" s="98">
        <f>+EVALUACION!K19</f>
        <v>7</v>
      </c>
      <c r="K10" s="284" t="str">
        <f>+EVALUACION!L19</f>
        <v>ALTO</v>
      </c>
      <c r="L10" s="99" t="s">
        <v>104</v>
      </c>
      <c r="M10" s="281">
        <v>100</v>
      </c>
      <c r="N10" s="98" t="str">
        <f>+'EVALUACION CON CONTROLES'!G16</f>
        <v>El profesional de planeación  y el profesional financiero designados por el alcalde local, antes de remitir los estudios previos al Comité de Contratación, realizará una revisión integral a los aspectos económicos y financieros de los Estudios Previos y Estudios de mercado y en caso que se generarán observaciones, las comunicará al equipo estructurador para que ajuste los documentos. La evidencia de la ejecución del control será el formato acta de reunión GDI-GPD-F029 o los correos electrónicos.</v>
      </c>
      <c r="O10" s="98">
        <f>+'EVALUACION CON CONTROLES'!I16</f>
        <v>2</v>
      </c>
      <c r="P10" s="98">
        <f>+'EVALUACION CON CONTROLES'!J16</f>
        <v>5</v>
      </c>
      <c r="Q10" s="98">
        <f>+'EVALUACION CON CONTROLES'!K16</f>
        <v>7</v>
      </c>
      <c r="R10" s="284" t="str">
        <f>+'EVALUACION CON CONTROLES'!L16</f>
        <v>ALTO</v>
      </c>
      <c r="S10" s="98" t="str">
        <f>+'EVALUACION CON CONTROLES'!M16</f>
        <v>Sí</v>
      </c>
      <c r="T10" s="98" t="str">
        <f>+'EVALUACION CON CONTROLES'!N16</f>
        <v>El profesional de planeación designado por el alcalde local</v>
      </c>
      <c r="U10" s="98" t="str">
        <f>+'EVALUACION CON CONTROLES'!O16</f>
        <v>Antes de remitir los estudios previos al Comité de Contratación</v>
      </c>
      <c r="V10" s="98" t="str">
        <f>+'EVALUACION CON CONTROLES'!P16</f>
        <v>Al momento de enviar el proceso al Comité de Contratación</v>
      </c>
      <c r="W10" s="98" t="str">
        <f>+'EVALUACION CON CONTROLES'!Q16</f>
        <v>Mediante reunión, comunicación y consenso de los actores del control</v>
      </c>
      <c r="X10" s="285" t="str">
        <f>+'EVALUACION CON CONTROLES'!R16</f>
        <v>Por única vez</v>
      </c>
    </row>
    <row r="11" spans="2:24" ht="106.5" customHeight="1" thickBot="1" x14ac:dyDescent="0.3">
      <c r="B11" s="283">
        <v>4</v>
      </c>
      <c r="C11" s="98" t="str">
        <f>+'EVALUACION CON CONTROLES'!C17:F17</f>
        <v xml:space="preserve">Inadecuada  descripción del bien o servicio requerido </v>
      </c>
      <c r="D11" s="284" t="str">
        <f>+'EVALUACION CON CONTROLES'!B17</f>
        <v>PLANEACIÓN</v>
      </c>
      <c r="E11" s="284" t="str">
        <f>VLOOKUP(C11,'IDENTIFICACION Y ANALISIS'!$B$19:$F$56,3,FALSE)</f>
        <v>Estatal</v>
      </c>
      <c r="F11" s="284" t="str">
        <f>VLOOKUP(C11,'IDENTIFICACION Y ANALISIS'!$B$19:$F$56,4,FALSE)</f>
        <v>Interno</v>
      </c>
      <c r="G11" s="98" t="str">
        <f>+EVALUACION!H20</f>
        <v>Hallazgos por la falta de planeación en el marco del proceso contractual así como posibilidad de aclaraciones y reclamaciones por parte de los proponentes y ciudadanía en general.</v>
      </c>
      <c r="H11" s="98">
        <f>+EVALUACION!I20</f>
        <v>2</v>
      </c>
      <c r="I11" s="98">
        <f>+EVALUACION!J20</f>
        <v>4</v>
      </c>
      <c r="J11" s="98">
        <f>+EVALUACION!K20</f>
        <v>6</v>
      </c>
      <c r="K11" s="284" t="str">
        <f>+EVALUACION!L20</f>
        <v>ALTO</v>
      </c>
      <c r="L11" s="99" t="s">
        <v>104</v>
      </c>
      <c r="M11" s="281">
        <v>100</v>
      </c>
      <c r="N11" s="98" t="str">
        <f>+'EVALUACION CON CONTROLES'!G17</f>
        <v>El profesional de planeación y el coordinador de planeación designado por el alcalde local, antes de remitir los estudios previos al Comité de Contratación, realizará una revisión integral a los aspectos técnicos de los Estudios Previos y en caso que se generarán observaciones, las comunicará al equipo estructurador para que ajuste los documentos. La evidencia de la ejecución del control será el formato acta de reunión GDI-GPD-F029 o los correos electrónicos.</v>
      </c>
      <c r="O11" s="98">
        <f>+'EVALUACION CON CONTROLES'!I17</f>
        <v>2</v>
      </c>
      <c r="P11" s="98">
        <f>+'EVALUACION CON CONTROLES'!J17</f>
        <v>4</v>
      </c>
      <c r="Q11" s="98">
        <f>+'EVALUACION CON CONTROLES'!K17</f>
        <v>6</v>
      </c>
      <c r="R11" s="284" t="str">
        <f>+'EVALUACION CON CONTROLES'!L17</f>
        <v>ALTO</v>
      </c>
      <c r="S11" s="98" t="str">
        <f>+'EVALUACION CON CONTROLES'!M17</f>
        <v>No</v>
      </c>
      <c r="T11" s="98" t="str">
        <f>+'EVALUACION CON CONTROLES'!N17</f>
        <v>El profesional de planeación designado por el alcalde local</v>
      </c>
      <c r="U11" s="98" t="str">
        <f>+'EVALUACION CON CONTROLES'!O17</f>
        <v>Antes de remitir los estudios previos al Comité de Contratación</v>
      </c>
      <c r="V11" s="98" t="str">
        <f>+'EVALUACION CON CONTROLES'!P17</f>
        <v>Al momento de enviar el proceso al Comité de Contratación</v>
      </c>
      <c r="W11" s="98" t="str">
        <f>+'EVALUACION CON CONTROLES'!Q17</f>
        <v>Mediante reunión, comunicación y consenso de los actores del control</v>
      </c>
      <c r="X11" s="285" t="str">
        <f>+'EVALUACION CON CONTROLES'!R17</f>
        <v>Por única vez</v>
      </c>
    </row>
    <row r="12" spans="2:24" ht="106.5" customHeight="1" thickBot="1" x14ac:dyDescent="0.3">
      <c r="B12" s="283">
        <v>5</v>
      </c>
      <c r="C12" s="98" t="str">
        <f>+'EVALUACION CON CONTROLES'!C18:F18</f>
        <v>Requisitos habilitantes que impidan la selección objetiva</v>
      </c>
      <c r="D12" s="284" t="str">
        <f>+'EVALUACION CON CONTROLES'!B18</f>
        <v>PLANEACIÓN</v>
      </c>
      <c r="E12" s="284" t="str">
        <f>VLOOKUP(C12,'IDENTIFICACION Y ANALISIS'!$B$19:$F$56,3,FALSE)</f>
        <v>Estatal</v>
      </c>
      <c r="F12" s="284" t="str">
        <f>VLOOKUP(C12,'IDENTIFICACION Y ANALISIS'!$B$19:$F$56,4,FALSE)</f>
        <v>Interno</v>
      </c>
      <c r="G12" s="98" t="str">
        <f>+EVALUACION!H21</f>
        <v>Posibilidad de direccionamiento de contrato, afectación reputacional a la Entidad, posible comisión de delito.</v>
      </c>
      <c r="H12" s="98">
        <f>+EVALUACION!I21</f>
        <v>1</v>
      </c>
      <c r="I12" s="98">
        <f>+EVALUACION!J21</f>
        <v>5</v>
      </c>
      <c r="J12" s="98">
        <f>+EVALUACION!K21</f>
        <v>6</v>
      </c>
      <c r="K12" s="284" t="str">
        <f>+EVALUACION!L21</f>
        <v>ALTO</v>
      </c>
      <c r="L12" s="99" t="s">
        <v>104</v>
      </c>
      <c r="M12" s="281">
        <v>100</v>
      </c>
      <c r="N12" s="98" t="str">
        <f>+'EVALUACION CON CONTROLES'!G18</f>
        <v>El profesional de planeación designado por el alcalde local, antes de remitir los estudios previos al Comité de Contratación, realizará una revisión a los requisitos habilitantes de los Estudios Previos y en caso que se generarán observaciones, las comunicará al equipo estructurador para que ajuste los documentos. La evidencia de la ejecución del control será el formato acta de reunión GDI-GPD-F029 o los correos electrónicos.</v>
      </c>
      <c r="O12" s="98">
        <f>+'EVALUACION CON CONTROLES'!I18</f>
        <v>1</v>
      </c>
      <c r="P12" s="98">
        <f>+'EVALUACION CON CONTROLES'!J18</f>
        <v>5</v>
      </c>
      <c r="Q12" s="98">
        <f>+'EVALUACION CON CONTROLES'!K18</f>
        <v>6</v>
      </c>
      <c r="R12" s="284" t="str">
        <f>+'EVALUACION CON CONTROLES'!L18</f>
        <v>ALTO</v>
      </c>
      <c r="S12" s="98" t="str">
        <f>+'EVALUACION CON CONTROLES'!M18</f>
        <v>No</v>
      </c>
      <c r="T12" s="98" t="str">
        <f>+'EVALUACION CON CONTROLES'!N18</f>
        <v>El profesional de planeación designado por el alcalde local</v>
      </c>
      <c r="U12" s="98" t="str">
        <f>+'EVALUACION CON CONTROLES'!O18</f>
        <v>Antes de remitir los estudios previos al Comité de Contratación</v>
      </c>
      <c r="V12" s="98" t="str">
        <f>+'EVALUACION CON CONTROLES'!P18</f>
        <v>Al momento de enviar el proceso al Comité de Contratación</v>
      </c>
      <c r="W12" s="98" t="str">
        <f>+'EVALUACION CON CONTROLES'!Q18</f>
        <v>Mediante reunión, comunicación y consenso de los actores del control</v>
      </c>
      <c r="X12" s="285" t="str">
        <f>+'EVALUACION CON CONTROLES'!R18</f>
        <v>Por única vez</v>
      </c>
    </row>
    <row r="13" spans="2:24" ht="106.5" customHeight="1" thickBot="1" x14ac:dyDescent="0.3">
      <c r="B13" s="283">
        <v>6</v>
      </c>
      <c r="C13" s="98" t="str">
        <f>+'EVALUACION CON CONTROLES'!C19:F19</f>
        <v xml:space="preserve">Falta de profundidad en el estudio de sector no identificandose claramente aspectos de oferta y demanda </v>
      </c>
      <c r="D13" s="284" t="str">
        <f>+'EVALUACION CON CONTROLES'!B19</f>
        <v>PLANEACIÓN</v>
      </c>
      <c r="E13" s="284" t="str">
        <f>VLOOKUP(C13,'IDENTIFICACION Y ANALISIS'!$B$19:$F$56,3,FALSE)</f>
        <v>Estatal</v>
      </c>
      <c r="F13" s="284" t="str">
        <f>VLOOKUP(C13,'IDENTIFICACION Y ANALISIS'!$B$19:$F$56,4,FALSE)</f>
        <v>Interno</v>
      </c>
      <c r="G13" s="98" t="str">
        <f>+EVALUACION!H22</f>
        <v>Hallazgos por la falta de planeación en el marco del proceso contractual así como posibilidad de aclaraciones y reclamaciones por parte de los proponentes y ciudadanía en general.</v>
      </c>
      <c r="H13" s="98">
        <f>+EVALUACION!I22</f>
        <v>2</v>
      </c>
      <c r="I13" s="98">
        <f>+EVALUACION!J22</f>
        <v>5</v>
      </c>
      <c r="J13" s="98">
        <f>+EVALUACION!K22</f>
        <v>7</v>
      </c>
      <c r="K13" s="284" t="str">
        <f>+EVALUACION!L22</f>
        <v>ALTO</v>
      </c>
      <c r="L13" s="99" t="s">
        <v>104</v>
      </c>
      <c r="M13" s="281">
        <v>100</v>
      </c>
      <c r="N13" s="98" t="str">
        <f>+'EVALUACION CON CONTROLES'!G19</f>
        <v>El profesional de planeación  y el profesional financiero designados por el alcalde local, antes de remitir los estudios previos al Comité de Contratación, realizará una revisión al estudio del sector de los Estudios Previos y en caso que se generarán observaciones, las comunicará al equipo estructurador para que ajuste los documentos. La evidencia de la ejecución del control será el formato acta de reunión GDI-GPD-F029 o los correos electrónicos.</v>
      </c>
      <c r="O13" s="98">
        <f>+'EVALUACION CON CONTROLES'!I19</f>
        <v>2</v>
      </c>
      <c r="P13" s="98">
        <f>+'EVALUACION CON CONTROLES'!J19</f>
        <v>5</v>
      </c>
      <c r="Q13" s="98">
        <f>+'EVALUACION CON CONTROLES'!K19</f>
        <v>7</v>
      </c>
      <c r="R13" s="284" t="str">
        <f>+'EVALUACION CON CONTROLES'!L19</f>
        <v>ALTO</v>
      </c>
      <c r="S13" s="98" t="str">
        <f>+'EVALUACION CON CONTROLES'!M19</f>
        <v>No</v>
      </c>
      <c r="T13" s="98" t="str">
        <f>+'EVALUACION CON CONTROLES'!N19</f>
        <v>El profesional de planeación designado por el alcalde local</v>
      </c>
      <c r="U13" s="98" t="str">
        <f>+'EVALUACION CON CONTROLES'!O19</f>
        <v>Antes de remitir los estudios previos al Comité de Contratación</v>
      </c>
      <c r="V13" s="98" t="str">
        <f>+'EVALUACION CON CONTROLES'!P19</f>
        <v>Al momento de enviar el proceso al Comité de Contratación</v>
      </c>
      <c r="W13" s="98" t="str">
        <f>+'EVALUACION CON CONTROLES'!Q19</f>
        <v>Mediante reunión, comunicación y consenso de los actores del control</v>
      </c>
      <c r="X13" s="285" t="str">
        <f>+'EVALUACION CON CONTROLES'!R19</f>
        <v>Por única vez</v>
      </c>
    </row>
    <row r="14" spans="2:24" ht="106.5" customHeight="1" thickBot="1" x14ac:dyDescent="0.3">
      <c r="B14" s="283">
        <v>7</v>
      </c>
      <c r="C14" s="98" t="str">
        <f>+'EVALUACION CON CONTROLES'!C20:F20</f>
        <v>Ausencia de fundamentación de la justificación y conveniencia de la contratación</v>
      </c>
      <c r="D14" s="284" t="str">
        <f>+'EVALUACION CON CONTROLES'!B20</f>
        <v>PLANEACIÓN</v>
      </c>
      <c r="E14" s="284" t="str">
        <f>VLOOKUP(C14,'IDENTIFICACION Y ANALISIS'!$B$19:$F$56,3,FALSE)</f>
        <v>Estatal</v>
      </c>
      <c r="F14" s="284" t="str">
        <f>VLOOKUP(C14,'IDENTIFICACION Y ANALISIS'!$B$19:$F$56,4,FALSE)</f>
        <v>Interno</v>
      </c>
      <c r="G14" s="98" t="str">
        <f>+EVALUACION!H23</f>
        <v>Hallazgos por la falta de planeación en el marco del proceso contractual así como posibilidad de solicitudes de aclaraciones y reclamaciones por parte de los proponentes y ciudadanía en general</v>
      </c>
      <c r="H14" s="98">
        <f>+EVALUACION!I23</f>
        <v>2</v>
      </c>
      <c r="I14" s="98">
        <f>+EVALUACION!J23</f>
        <v>5</v>
      </c>
      <c r="J14" s="98">
        <f>+EVALUACION!K23</f>
        <v>7</v>
      </c>
      <c r="K14" s="284" t="str">
        <f>+EVALUACION!L23</f>
        <v>ALTO</v>
      </c>
      <c r="L14" s="99" t="s">
        <v>104</v>
      </c>
      <c r="M14" s="281">
        <v>100</v>
      </c>
      <c r="N14" s="98" t="str">
        <f>+'EVALUACION CON CONTROLES'!G20</f>
        <v>El profesional de planeación y el coordinador de planeación designados por el alcalde local, antes de remitir los estudios previos al Comité de Contratación, realizará una revisión la justificación y la conveniencia de la contratación de los Estudios Previos y en caso que se generarán observaciones, las comunicará al equipo estructurador para que ajuste los documentos. La evidencia de la ejecución del control será el formato acta de reunión GDI-GPD-F029 o los correos electrónicos.</v>
      </c>
      <c r="O14" s="98">
        <f>+'EVALUACION CON CONTROLES'!I20</f>
        <v>2</v>
      </c>
      <c r="P14" s="98">
        <f>+'EVALUACION CON CONTROLES'!J20</f>
        <v>5</v>
      </c>
      <c r="Q14" s="98">
        <f>+'EVALUACION CON CONTROLES'!K20</f>
        <v>7</v>
      </c>
      <c r="R14" s="284" t="str">
        <f>+'EVALUACION CON CONTROLES'!L20</f>
        <v>ALTO</v>
      </c>
      <c r="S14" s="98" t="str">
        <f>+'EVALUACION CON CONTROLES'!M20</f>
        <v>No</v>
      </c>
      <c r="T14" s="98" t="str">
        <f>+'EVALUACION CON CONTROLES'!N20</f>
        <v>El profesional de planeación designado por el alcalde local</v>
      </c>
      <c r="U14" s="98" t="str">
        <f>+'EVALUACION CON CONTROLES'!O20</f>
        <v>Antes de remitir los estudios previos al Comité de Contratación</v>
      </c>
      <c r="V14" s="98" t="str">
        <f>+'EVALUACION CON CONTROLES'!P20</f>
        <v>Al momento de enviar el proceso al Comité de Contratación</v>
      </c>
      <c r="W14" s="98" t="str">
        <f>+'EVALUACION CON CONTROLES'!Q20</f>
        <v>Mediante reunión, comunicación y consenso de los actores del control</v>
      </c>
      <c r="X14" s="285" t="str">
        <f>+'EVALUACION CON CONTROLES'!R20</f>
        <v>Por única vez</v>
      </c>
    </row>
    <row r="15" spans="2:24" ht="106.5" customHeight="1" thickBot="1" x14ac:dyDescent="0.3">
      <c r="B15" s="283">
        <v>8</v>
      </c>
      <c r="C15" s="98" t="str">
        <f>+'EVALUACION CON CONTROLES'!C21:F21</f>
        <v>Inadecuada identificación de las condiciones contractuales</v>
      </c>
      <c r="D15" s="284" t="str">
        <f>+'EVALUACION CON CONTROLES'!B21</f>
        <v>PLANEACIÓN</v>
      </c>
      <c r="E15" s="284" t="str">
        <f>VLOOKUP(C15,'IDENTIFICACION Y ANALISIS'!$B$19:$F$56,3,FALSE)</f>
        <v>Estatal</v>
      </c>
      <c r="F15" s="284" t="str">
        <f>VLOOKUP(C15,'IDENTIFICACION Y ANALISIS'!$B$19:$F$56,4,FALSE)</f>
        <v>Interno</v>
      </c>
      <c r="G15" s="98" t="str">
        <f>+EVALUACION!H24</f>
        <v>Imposibilidad de seguir adelante con el proceso contractual y reproceso</v>
      </c>
      <c r="H15" s="98">
        <f>+EVALUACION!I24</f>
        <v>1</v>
      </c>
      <c r="I15" s="98">
        <f>+EVALUACION!J24</f>
        <v>4</v>
      </c>
      <c r="J15" s="98">
        <f>+EVALUACION!K24</f>
        <v>5</v>
      </c>
      <c r="K15" s="284" t="str">
        <f>+EVALUACION!L24</f>
        <v>MEDIO</v>
      </c>
      <c r="L15" s="99" t="s">
        <v>104</v>
      </c>
      <c r="M15" s="281">
        <v>100</v>
      </c>
      <c r="N15" s="98" t="str">
        <f>+'EVALUACION CON CONTROLES'!G21</f>
        <v>El abogado de contratación designado por el alcalde local, antes de remitir los estudios previos al Comité de Contratación, realizará una revisión jurídica y al apartado de las condiciones contractuales de los Estudios Previos y en caso que se generarán observaciones, las comunicará al equipo estructurador para que ajuste los documentos. La evidencia de la ejecución del control será el formato acta de reunión GDI-GPD-F029 o los correos electrónicos.</v>
      </c>
      <c r="O15" s="98">
        <f>+'EVALUACION CON CONTROLES'!I21</f>
        <v>1</v>
      </c>
      <c r="P15" s="98">
        <f>+'EVALUACION CON CONTROLES'!J21</f>
        <v>4</v>
      </c>
      <c r="Q15" s="98">
        <f>+'EVALUACION CON CONTROLES'!K21</f>
        <v>5</v>
      </c>
      <c r="R15" s="284" t="str">
        <f>+'EVALUACION CON CONTROLES'!L21</f>
        <v>MEDIO</v>
      </c>
      <c r="S15" s="98" t="str">
        <f>+'EVALUACION CON CONTROLES'!M21</f>
        <v>No</v>
      </c>
      <c r="T15" s="98" t="str">
        <f>+'EVALUACION CON CONTROLES'!N21</f>
        <v>El abogado de contratación designado por el alcalde local</v>
      </c>
      <c r="U15" s="98" t="str">
        <f>+'EVALUACION CON CONTROLES'!O21</f>
        <v>Antes de remitir los estudios previos al Comité de Contratación</v>
      </c>
      <c r="V15" s="98" t="str">
        <f>+'EVALUACION CON CONTROLES'!P21</f>
        <v>Al momento de enviar el proceso al Comité de Contratación</v>
      </c>
      <c r="W15" s="98" t="str">
        <f>+'EVALUACION CON CONTROLES'!Q21</f>
        <v>Mediante reunión, comunicación y consenso de los actores del control</v>
      </c>
      <c r="X15" s="285" t="str">
        <f>+'EVALUACION CON CONTROLES'!R21</f>
        <v>Por única vez</v>
      </c>
    </row>
    <row r="16" spans="2:24" ht="106.5" customHeight="1" thickBot="1" x14ac:dyDescent="0.3">
      <c r="B16" s="283"/>
      <c r="C16" s="98" t="str">
        <f>+'EVALUACION CON CONTROLES'!C22:F22</f>
        <v>Baja participación de oferentes</v>
      </c>
      <c r="D16" s="284" t="str">
        <f>+'EVALUACION CON CONTROLES'!B22</f>
        <v>PLANEACIÓN</v>
      </c>
      <c r="E16" s="284" t="str">
        <f>VLOOKUP(C16,'IDENTIFICACION Y ANALISIS'!$B$19:$F$56,3,FALSE)</f>
        <v>Estatal</v>
      </c>
      <c r="F16" s="284" t="str">
        <f>VLOOKUP(C16,'IDENTIFICACION Y ANALISIS'!$B$19:$F$56,4,FALSE)</f>
        <v>Interno</v>
      </c>
      <c r="G16" s="98" t="str">
        <f>+EVALUACION!H25</f>
        <v>Posibilidad de contar con pocos o ningún proponente en la subasta inversa, lo que limita la competencia y afecta la obtención de mejores condiciones para la entidad. Este riesgo se evidenció en el SIP, donde en algunos casos solo se recibió una cotización.</v>
      </c>
      <c r="H16" s="98">
        <f>+EVALUACION!I25</f>
        <v>3</v>
      </c>
      <c r="I16" s="98">
        <f>+EVALUACION!J25</f>
        <v>3</v>
      </c>
      <c r="J16" s="98">
        <f>+EVALUACION!K25</f>
        <v>6</v>
      </c>
      <c r="K16" s="284" t="str">
        <f>+EVALUACION!L25</f>
        <v>ALTO</v>
      </c>
      <c r="L16" s="99" t="s">
        <v>104</v>
      </c>
      <c r="M16" s="281">
        <v>101</v>
      </c>
      <c r="N16" s="98" t="str">
        <f>+'EVALUACION CON CONTROLES'!G22</f>
        <v>Realizar un estudio de mercado exhaustivo con mínimo tres cotizaciones válidas, análisis de precios históricos en SECOP, identificación de oferentes potenciales y validación técnica y jurídica de los estudios previos antes de la apertura del proceso.</v>
      </c>
      <c r="O16" s="98">
        <f>+'EVALUACION CON CONTROLES'!I22</f>
        <v>3</v>
      </c>
      <c r="P16" s="98">
        <f>+'EVALUACION CON CONTROLES'!J22</f>
        <v>3</v>
      </c>
      <c r="Q16" s="98">
        <f>+'EVALUACION CON CONTROLES'!K22</f>
        <v>6</v>
      </c>
      <c r="R16" s="284" t="str">
        <f>+'EVALUACION CON CONTROLES'!L22</f>
        <v>ALTO</v>
      </c>
      <c r="S16" s="98" t="str">
        <f>+'EVALUACION CON CONTROLES'!M22</f>
        <v>No</v>
      </c>
      <c r="T16" s="98" t="str">
        <f>+'EVALUACION CON CONTROLES'!N22</f>
        <v>El abogado de contratación, el profesional de planeación y demás personal designados por el alcalde local para adelantar el proceso de contratación</v>
      </c>
      <c r="U16" s="98" t="str">
        <f>+'EVALUACION CON CONTROLES'!O22</f>
        <v>Antes de remitir los estudios previos al Comité de Contratación</v>
      </c>
      <c r="V16" s="98" t="str">
        <f>+'EVALUACION CON CONTROLES'!P22</f>
        <v>Al momento de enviar el proceso al Comité de Contratación</v>
      </c>
      <c r="W16" s="98" t="str">
        <f>+'EVALUACION CON CONTROLES'!Q22</f>
        <v>Mediante reunión, comunicación y consenso de los actores del control</v>
      </c>
      <c r="X16" s="285" t="str">
        <f>+'EVALUACION CON CONTROLES'!R22</f>
        <v>Por única vez</v>
      </c>
    </row>
    <row r="17" spans="2:24" ht="106.5" customHeight="1" thickBot="1" x14ac:dyDescent="0.3">
      <c r="B17" s="283"/>
      <c r="C17" s="98" t="str">
        <f>+'EVALUACION CON CONTROLES'!C25:F25</f>
        <v>Definición inadecuada de lotes</v>
      </c>
      <c r="D17" s="284" t="str">
        <f>+'EVALUACION CON CONTROLES'!B25</f>
        <v>PLANEACIÓN</v>
      </c>
      <c r="E17" s="284" t="str">
        <f>VLOOKUP(C17,'IDENTIFICACION Y ANALISIS'!$B$19:$F$56,3,FALSE)</f>
        <v>Estatal</v>
      </c>
      <c r="F17" s="284" t="str">
        <f>VLOOKUP(C17,'IDENTIFICACION Y ANALISIS'!$B$19:$F$56,4,FALSE)</f>
        <v>Interno</v>
      </c>
      <c r="G17" s="98" t="str">
        <f>+EVALUACION!H28</f>
        <v>Posibilidad de estructurar los lotes agrupando bienes no homogéneos o con características técnicas distintas, lo que puede limitar la participación de oferentes, afectar la comparabilidad de ofertas y reducir la competencia en la subasta.</v>
      </c>
      <c r="H17" s="98">
        <f>+EVALUACION!I28</f>
        <v>2</v>
      </c>
      <c r="I17" s="98">
        <f>+EVALUACION!J28</f>
        <v>2</v>
      </c>
      <c r="J17" s="98">
        <f>+EVALUACION!K28</f>
        <v>4</v>
      </c>
      <c r="K17" s="284" t="str">
        <f>+EVALUACION!L28</f>
        <v>BAJO</v>
      </c>
      <c r="L17" s="99" t="s">
        <v>104</v>
      </c>
      <c r="M17" s="281">
        <v>102</v>
      </c>
      <c r="N17" s="98" t="str">
        <f>+'EVALUACION CON CONTROLES'!G25</f>
        <v>Reestructurar los lotes agrupando bienes homogéneos con características técnicas similares, validando previamente con el mercado su adecuada segmentación, con el fin de facilitar la participación de oferentes y garantizar la comparabilidad de las ofertas.</v>
      </c>
      <c r="O17" s="98">
        <f>+'EVALUACION CON CONTROLES'!I25</f>
        <v>2</v>
      </c>
      <c r="P17" s="98">
        <f>+'EVALUACION CON CONTROLES'!J25</f>
        <v>2</v>
      </c>
      <c r="Q17" s="98">
        <f>+'EVALUACION CON CONTROLES'!K25</f>
        <v>4</v>
      </c>
      <c r="R17" s="284" t="str">
        <f>+'EVALUACION CON CONTROLES'!L25</f>
        <v>BAJO</v>
      </c>
      <c r="S17" s="98" t="str">
        <f>+'EVALUACION CON CONTROLES'!M25</f>
        <v>Sí</v>
      </c>
      <c r="T17" s="98" t="str">
        <f>+'EVALUACION CON CONTROLES'!N25</f>
        <v>Profesional o profesionales designados por el alcalde local</v>
      </c>
      <c r="U17" s="98" t="str">
        <f>+'EVALUACION CON CONTROLES'!O25</f>
        <v>Antes de remitir los estudios previos al Comité de Contratación</v>
      </c>
      <c r="V17" s="98" t="str">
        <f>+'EVALUACION CON CONTROLES'!P25</f>
        <v>Al momento de enviar el proceso al Comité de Contratación</v>
      </c>
      <c r="W17" s="98" t="str">
        <f>+'EVALUACION CON CONTROLES'!Q25</f>
        <v>Mediante reunión, comunicación y consenso de los actores del control</v>
      </c>
      <c r="X17" s="285" t="str">
        <f>+'EVALUACION CON CONTROLES'!R25</f>
        <v>Por única vez</v>
      </c>
    </row>
    <row r="18" spans="2:24" ht="106.5" customHeight="1" thickBot="1" x14ac:dyDescent="0.3">
      <c r="B18" s="283">
        <v>9</v>
      </c>
      <c r="C18" s="98" t="str">
        <f>+'EVALUACION CON CONTROLES'!C26:F26</f>
        <v>Apertura de procesos sin disponibilidad  presupuestal</v>
      </c>
      <c r="D18" s="284" t="str">
        <f>+'EVALUACION CON CONTROLES'!B26</f>
        <v>PLANEACIÓN</v>
      </c>
      <c r="E18" s="284" t="str">
        <f>VLOOKUP(C18,'IDENTIFICACION Y ANALISIS'!$B$19:$F$56,3,FALSE)</f>
        <v>Estatal</v>
      </c>
      <c r="F18" s="284" t="str">
        <f>VLOOKUP(C18,'IDENTIFICACION Y ANALISIS'!$B$19:$F$56,4,FALSE)</f>
        <v>Interno</v>
      </c>
      <c r="G18" s="98" t="str">
        <f>+EVALUACION!H29</f>
        <v>Imposibilidad de seguir adelante con el proceso contractual</v>
      </c>
      <c r="H18" s="98">
        <f>+EVALUACION!I29</f>
        <v>1</v>
      </c>
      <c r="I18" s="98">
        <f>+EVALUACION!J29</f>
        <v>5</v>
      </c>
      <c r="J18" s="98">
        <f>+EVALUACION!K29</f>
        <v>6</v>
      </c>
      <c r="K18" s="284" t="str">
        <f>+EVALUACION!L29</f>
        <v>ALTO</v>
      </c>
      <c r="L18" s="99" t="s">
        <v>104</v>
      </c>
      <c r="M18" s="281">
        <v>100</v>
      </c>
      <c r="N18" s="98" t="str">
        <f>+'EVALUACION CON CONTROLES'!G26</f>
        <v>El profesional de planeación designado por el alcalde local, previo al inicio de la estructuración de los estudios previos verificará que el o los proyectos de inversión que componen el presupuesto del contrato tengan la disponibilidad presupuestal para adelantar el proceso contractual. Así mismo, después de la celebración del comité de contratación, deberá solicitar la expedición del o de los respectivos CDP. Como evidencia de la ejecución del control quedarán las comunicaciones, formato de acta de reunión GDI-GPD-F029 y el o los CDP expedidos.</v>
      </c>
      <c r="O18" s="98">
        <f>+'EVALUACION CON CONTROLES'!I26</f>
        <v>1</v>
      </c>
      <c r="P18" s="98">
        <f>+'EVALUACION CON CONTROLES'!J26</f>
        <v>5</v>
      </c>
      <c r="Q18" s="98">
        <f>+'EVALUACION CON CONTROLES'!K26</f>
        <v>6</v>
      </c>
      <c r="R18" s="284" t="str">
        <f>+'EVALUACION CON CONTROLES'!L26</f>
        <v>ALTO</v>
      </c>
      <c r="S18" s="98" t="str">
        <f>+'EVALUACION CON CONTROLES'!M26</f>
        <v>No</v>
      </c>
      <c r="T18" s="98" t="str">
        <f>+'EVALUACION CON CONTROLES'!N26</f>
        <v>Profesional de planeación designado por el alcalde local</v>
      </c>
      <c r="U18" s="98" t="str">
        <f>+'EVALUACION CON CONTROLES'!O26</f>
        <v>Antes de iniciar al estructuración del proceso de contratación</v>
      </c>
      <c r="V18" s="98" t="str">
        <f>+'EVALUACION CON CONTROLES'!P26</f>
        <v>Después del comité de contratación</v>
      </c>
      <c r="W18" s="98" t="str">
        <f>+'EVALUACION CON CONTROLES'!Q26</f>
        <v>Mediante reunión, comunicaciones y expedición del CDP</v>
      </c>
      <c r="X18" s="285" t="str">
        <f>+'EVALUACION CON CONTROLES'!R26</f>
        <v>Dos momentos: 1. Al iniciar el proceso contractual. 2. Después de celebrar el Comité de Contratación</v>
      </c>
    </row>
    <row r="19" spans="2:24" ht="106.5" customHeight="1" thickBot="1" x14ac:dyDescent="0.3">
      <c r="B19" s="283">
        <v>10</v>
      </c>
      <c r="C19" s="98" t="str">
        <f>+'EVALUACION CON CONTROLES'!C27:F27</f>
        <v>Inadecuada evaluación de las ofertas y/o verificación de requisitos habilitantes</v>
      </c>
      <c r="D19" s="284" t="str">
        <f>+'EVALUACION CON CONTROLES'!B27</f>
        <v>SELECCIÓN</v>
      </c>
      <c r="E19" s="284" t="str">
        <f>VLOOKUP(C19,'IDENTIFICACION Y ANALISIS'!$B$19:$F$56,3,FALSE)</f>
        <v>Estatal</v>
      </c>
      <c r="F19" s="284" t="str">
        <f>VLOOKUP(C19,'IDENTIFICACION Y ANALISIS'!$B$19:$F$56,4,FALSE)</f>
        <v>Interno</v>
      </c>
      <c r="G19" s="98" t="str">
        <f>+EVALUACION!H30</f>
        <v>Posibilidad de reclamaciones o solicitudes de aclaración por parte de los proponentes</v>
      </c>
      <c r="H19" s="98">
        <f>+EVALUACION!I30</f>
        <v>2</v>
      </c>
      <c r="I19" s="98">
        <f>+EVALUACION!J30</f>
        <v>3</v>
      </c>
      <c r="J19" s="98">
        <f>+EVALUACION!K30</f>
        <v>5</v>
      </c>
      <c r="K19" s="284" t="str">
        <f>+EVALUACION!L30</f>
        <v>MEDIO</v>
      </c>
      <c r="L19" s="99" t="s">
        <v>104</v>
      </c>
      <c r="M19" s="281">
        <v>100</v>
      </c>
      <c r="N19" s="98" t="str">
        <f>+'EVALUACION CON CONTROLES'!G27</f>
        <v>Antes de la publicación del informe de evaluación, el alcalde local designará a uno o varios profesionales a realizar una revisión integral al informe de evaluación elaborado por el comité evaluador designado previamente, para garantizar que no se hayan cometido errores en la selección del proponente ganador. La evidencia de la ejecución del control será el formato acta de reunión GDI-GPD-F029, los correos electrónicos o demás comunicaciones que evidencien la revisión realizada.</v>
      </c>
      <c r="O19" s="98">
        <f>+'EVALUACION CON CONTROLES'!I27</f>
        <v>2</v>
      </c>
      <c r="P19" s="98">
        <f>+'EVALUACION CON CONTROLES'!J27</f>
        <v>3</v>
      </c>
      <c r="Q19" s="98">
        <f>+'EVALUACION CON CONTROLES'!K27</f>
        <v>5</v>
      </c>
      <c r="R19" s="284" t="str">
        <f>+'EVALUACION CON CONTROLES'!L27</f>
        <v>MEDIO</v>
      </c>
      <c r="S19" s="98" t="str">
        <f>+'EVALUACION CON CONTROLES'!M27</f>
        <v>No</v>
      </c>
      <c r="T19" s="98" t="str">
        <f>+'EVALUACION CON CONTROLES'!N27</f>
        <v>Profesional o profesionales designados por el alcalde local</v>
      </c>
      <c r="U19" s="98" t="str">
        <f>+'EVALUACION CON CONTROLES'!O27</f>
        <v>Antes de la publicación del informe de evaluación</v>
      </c>
      <c r="V19" s="98" t="str">
        <f>+'EVALUACION CON CONTROLES'!P27</f>
        <v>Al publicar el informe de evaluación</v>
      </c>
      <c r="W19" s="98" t="str">
        <f>+'EVALUACION CON CONTROLES'!Q27</f>
        <v>Mediante la revisión del informe de evaluación elaborado por el comité evaluador y la comunicación de las observaciones o sugerencias si hay lugar a ellas</v>
      </c>
      <c r="X19" s="285" t="str">
        <f>+'EVALUACION CON CONTROLES'!R27</f>
        <v>Antes de la publicación del informe  de evaluación</v>
      </c>
    </row>
    <row r="20" spans="2:24" ht="106.5" customHeight="1" thickBot="1" x14ac:dyDescent="0.3">
      <c r="B20" s="283"/>
      <c r="C20" s="98" t="str">
        <f>+'EVALUACION CON CONTROLES'!C28:F28</f>
        <v>Subasta desierta</v>
      </c>
      <c r="D20" s="284" t="str">
        <f>+'EVALUACION CON CONTROLES'!B28</f>
        <v>SELECCIÓN</v>
      </c>
      <c r="E20" s="284" t="str">
        <f>VLOOKUP(C20,'IDENTIFICACION Y ANALISIS'!$B$19:$F$56,3,FALSE)</f>
        <v>Estatal</v>
      </c>
      <c r="F20" s="284" t="str">
        <f>VLOOKUP(C20,'IDENTIFICACION Y ANALISIS'!$B$19:$F$56,4,FALSE)</f>
        <v>Externo</v>
      </c>
      <c r="G20" s="98" t="str">
        <f>+EVALUACION!H31</f>
        <v>Retraso en la satisfacción de la necesidad de la entidad, reproceso contractual y posible afectación de la ejecución de los proyectos</v>
      </c>
      <c r="H20" s="98">
        <f>+EVALUACION!I31</f>
        <v>3</v>
      </c>
      <c r="I20" s="98">
        <f>+EVALUACION!J31</f>
        <v>4</v>
      </c>
      <c r="J20" s="98">
        <f>+EVALUACION!K31</f>
        <v>7</v>
      </c>
      <c r="K20" s="284" t="str">
        <f>+EVALUACION!L31</f>
        <v>ALTO</v>
      </c>
      <c r="L20" s="99" t="s">
        <v>104</v>
      </c>
      <c r="M20" s="281">
        <v>101</v>
      </c>
      <c r="N20" s="98" t="str">
        <f>+'EVALUACION CON CONTROLES'!G28</f>
        <v>Ajustar las condiciones del proceso mediante la revisión de requisitos habilitantes, análisis de mercado actualizado, adecuada estructuración de los lotes y fortalecimiento de la difusión en SECOP II, con el fin de incentivar la participación y garantizar pluralidad de oferentes.</v>
      </c>
      <c r="O20" s="98">
        <f>+'EVALUACION CON CONTROLES'!I28</f>
        <v>3</v>
      </c>
      <c r="P20" s="98">
        <f>+'EVALUACION CON CONTROLES'!J28</f>
        <v>4</v>
      </c>
      <c r="Q20" s="98">
        <f>+'EVALUACION CON CONTROLES'!K28</f>
        <v>7</v>
      </c>
      <c r="R20" s="284" t="str">
        <f>+'EVALUACION CON CONTROLES'!L28</f>
        <v>ALTO</v>
      </c>
      <c r="S20" s="98" t="str">
        <f>+'EVALUACION CON CONTROLES'!M28</f>
        <v>Sí</v>
      </c>
      <c r="T20" s="98" t="str">
        <f>+'EVALUACION CON CONTROLES'!N28</f>
        <v>El abogado de contratación designado por el alcalde local</v>
      </c>
      <c r="U20" s="98" t="str">
        <f>+'EVALUACION CON CONTROLES'!O28</f>
        <v>Al iniciar las fases del cronograma donde hay observaciones</v>
      </c>
      <c r="V20" s="98" t="str">
        <f>+'EVALUACION CON CONTROLES'!P28</f>
        <v>Al finalizar el crongograma del proceso contractual</v>
      </c>
      <c r="W20" s="98" t="str">
        <f>+'EVALUACION CON CONTROLES'!Q28</f>
        <v>Mediante el control a las respuestas dadas a cada observaciones radicada en el aplicativo SECOP 2</v>
      </c>
      <c r="X20" s="285" t="str">
        <f>+'EVALUACION CON CONTROLES'!R28</f>
        <v>Durante el cronograma del proceso de contratación en donde hay observaciones</v>
      </c>
    </row>
    <row r="21" spans="2:24" ht="106.5" customHeight="1" thickBot="1" x14ac:dyDescent="0.3">
      <c r="B21" s="283">
        <v>11</v>
      </c>
      <c r="C21" s="98" t="str">
        <f>+'EVALUACION CON CONTROLES'!C29:F29</f>
        <v>Falta de claridad en la elaboración de los actos administrativos</v>
      </c>
      <c r="D21" s="284" t="str">
        <f>+'EVALUACION CON CONTROLES'!B29</f>
        <v>SELECCIÓN</v>
      </c>
      <c r="E21" s="284" t="str">
        <f>VLOOKUP(C21,'IDENTIFICACION Y ANALISIS'!$B$19:$F$56,3,FALSE)</f>
        <v>Estatal</v>
      </c>
      <c r="F21" s="284" t="str">
        <f>VLOOKUP(C21,'IDENTIFICACION Y ANALISIS'!$B$19:$F$56,4,FALSE)</f>
        <v>Interno</v>
      </c>
      <c r="G21" s="98" t="str">
        <f>+EVALUACION!H32</f>
        <v>Posibilidad de reclamaciones o solicitudes de aclaración por parte de los proponentes</v>
      </c>
      <c r="H21" s="98">
        <f>+EVALUACION!I32</f>
        <v>2</v>
      </c>
      <c r="I21" s="98">
        <f>+EVALUACION!J32</f>
        <v>3</v>
      </c>
      <c r="J21" s="98">
        <f>+EVALUACION!K32</f>
        <v>5</v>
      </c>
      <c r="K21" s="284" t="str">
        <f>+EVALUACION!L32</f>
        <v>MEDIO</v>
      </c>
      <c r="L21" s="99" t="s">
        <v>104</v>
      </c>
      <c r="M21" s="281">
        <v>100</v>
      </c>
      <c r="N21" s="98" t="str">
        <f>+'EVALUACION CON CONTROLES'!G29</f>
        <v>Previamente a su publicación, el abogado de contratación designado por el alcalde local realizará una revisión a cada uno de los actos administrativos que se van a publicar en la plataforma SECOP. En caso de haber observaciones se las remitirá al abogado que proyectó el acto administrativo. Como evidencia de la ejecución del control quedarán las actas de reunión  GDI-GPD-F029 o los correos electrónicos y comunicaciones enviadas.</v>
      </c>
      <c r="O21" s="98">
        <f>+'EVALUACION CON CONTROLES'!I29</f>
        <v>2</v>
      </c>
      <c r="P21" s="98">
        <f>+'EVALUACION CON CONTROLES'!J29</f>
        <v>3</v>
      </c>
      <c r="Q21" s="98">
        <f>+'EVALUACION CON CONTROLES'!K29</f>
        <v>5</v>
      </c>
      <c r="R21" s="284" t="str">
        <f>+'EVALUACION CON CONTROLES'!L29</f>
        <v>MEDIO</v>
      </c>
      <c r="S21" s="98" t="str">
        <f>+'EVALUACION CON CONTROLES'!M29</f>
        <v>No</v>
      </c>
      <c r="T21" s="98" t="str">
        <f>+'EVALUACION CON CONTROLES'!N29</f>
        <v>El abogado de contratación designado por el alcalde local</v>
      </c>
      <c r="U21" s="98" t="str">
        <f>+'EVALUACION CON CONTROLES'!O29</f>
        <v>Antes de la publicación del acto administrativo</v>
      </c>
      <c r="V21" s="98" t="str">
        <f>+'EVALUACION CON CONTROLES'!P29</f>
        <v>Con la publicación del acto administrativo</v>
      </c>
      <c r="W21" s="98" t="str">
        <f>+'EVALUACION CON CONTROLES'!Q29</f>
        <v>Mediante la revisión del acto administrativo y las observaciones planteadas</v>
      </c>
      <c r="X21" s="285" t="str">
        <f>+'EVALUACION CON CONTROLES'!R29</f>
        <v>Antes de la publicación del acto administrativo</v>
      </c>
    </row>
    <row r="22" spans="2:24" ht="106.5" customHeight="1" thickBot="1" x14ac:dyDescent="0.3">
      <c r="B22" s="283">
        <v>12</v>
      </c>
      <c r="C22" s="98" t="str">
        <f>+'EVALUACION CON CONTROLES'!C30:F30</f>
        <v>Contestación inoportuna a todas las observaciones formuladas a los documentos de la contratación</v>
      </c>
      <c r="D22" s="284" t="str">
        <f>+'EVALUACION CON CONTROLES'!B30</f>
        <v>SELECCIÓN</v>
      </c>
      <c r="E22" s="284" t="str">
        <f>VLOOKUP(C22,'IDENTIFICACION Y ANALISIS'!$B$19:$F$56,3,FALSE)</f>
        <v>Estatal</v>
      </c>
      <c r="F22" s="284" t="str">
        <f>VLOOKUP(C22,'IDENTIFICACION Y ANALISIS'!$B$19:$F$56,4,FALSE)</f>
        <v>Interno</v>
      </c>
      <c r="G22" s="98" t="str">
        <f>+EVALUACION!H33</f>
        <v>Posibilidade afectación reputacional a la Entidad, hallazgos por falta de transparencia en el proceso contractual</v>
      </c>
      <c r="H22" s="98">
        <f>+EVALUACION!I33</f>
        <v>2</v>
      </c>
      <c r="I22" s="98">
        <f>+EVALUACION!J33</f>
        <v>4</v>
      </c>
      <c r="J22" s="98">
        <f>+EVALUACION!K33</f>
        <v>6</v>
      </c>
      <c r="K22" s="284" t="str">
        <f>+EVALUACION!L33</f>
        <v>ALTO</v>
      </c>
      <c r="L22" s="99" t="s">
        <v>104</v>
      </c>
      <c r="M22" s="281">
        <v>100</v>
      </c>
      <c r="N22" s="98" t="str">
        <f>+'EVALUACION CON CONTROLES'!G30</f>
        <v>El abogado de contratación designado por el alcalde local realizará un control diario al proceso contractual en las fases en las que haya que responder a las observaciones de los proponentes o posibles proponentes y de acuerdo con la temática de las observaciones las reasignará a las personas responsables del comité evaluador asignado el proceso. La evidencia de la ejecución del control será la trazabilidad en el aplicativo SECOP 2 y en caso de haber comunicaciones internas que evidencien la ejecución del control se deberán aportar.</v>
      </c>
      <c r="O22" s="98">
        <f>+'EVALUACION CON CONTROLES'!I30</f>
        <v>2</v>
      </c>
      <c r="P22" s="98">
        <f>+'EVALUACION CON CONTROLES'!J30</f>
        <v>4</v>
      </c>
      <c r="Q22" s="98">
        <f>+'EVALUACION CON CONTROLES'!K30</f>
        <v>6</v>
      </c>
      <c r="R22" s="284" t="str">
        <f>+'EVALUACION CON CONTROLES'!L30</f>
        <v>ALTO</v>
      </c>
      <c r="S22" s="98" t="str">
        <f>+'EVALUACION CON CONTROLES'!M30</f>
        <v>No</v>
      </c>
      <c r="T22" s="98" t="str">
        <f>+'EVALUACION CON CONTROLES'!N30</f>
        <v>El abogado de contratación designado por el alcalde local</v>
      </c>
      <c r="U22" s="98" t="str">
        <f>+'EVALUACION CON CONTROLES'!O30</f>
        <v>Al iniciar las fases del cronograma donde hay observaciones</v>
      </c>
      <c r="V22" s="98" t="str">
        <f>+'EVALUACION CON CONTROLES'!P30</f>
        <v>Al finalizar el crongograma del proceso contractual</v>
      </c>
      <c r="W22" s="98" t="str">
        <f>+'EVALUACION CON CONTROLES'!Q30</f>
        <v>Mediante el control a las respuestas dadas a cada observaciones radicada en el aplicativo SECOP 2</v>
      </c>
      <c r="X22" s="285" t="str">
        <f>+'EVALUACION CON CONTROLES'!R30</f>
        <v>Durante el cronograma del proceso de contratación en donde hay observaciones</v>
      </c>
    </row>
    <row r="23" spans="2:24" ht="106.5" customHeight="1" thickBot="1" x14ac:dyDescent="0.3">
      <c r="B23" s="283">
        <v>13</v>
      </c>
      <c r="C23" s="98" t="str">
        <f>+'EVALUACION CON CONTROLES'!C31:F31</f>
        <v>Falta de constitución o constitución tardía de la garantía única. Aceptación de garantías que no se ajustan a lo contemplado en el contrato</v>
      </c>
      <c r="D23" s="284" t="str">
        <f>+'EVALUACION CON CONTROLES'!B31</f>
        <v>SELECCIÓN</v>
      </c>
      <c r="E23" s="284" t="str">
        <f>VLOOKUP(C23,'IDENTIFICACION Y ANALISIS'!$B$19:$F$56,3,FALSE)</f>
        <v>Estatal</v>
      </c>
      <c r="F23" s="284" t="str">
        <f>VLOOKUP(C23,'IDENTIFICACION Y ANALISIS'!$B$19:$F$56,4,FALSE)</f>
        <v>Interno</v>
      </c>
      <c r="G23" s="98" t="str">
        <f>+EVALUACION!H34</f>
        <v>Posibilidade afectación reputacional a la Entidad, hallazgos por falta de transparencia en el proceso contractual</v>
      </c>
      <c r="H23" s="98">
        <f>+EVALUACION!I34</f>
        <v>2</v>
      </c>
      <c r="I23" s="98">
        <f>+EVALUACION!J34</f>
        <v>4</v>
      </c>
      <c r="J23" s="98">
        <f>+EVALUACION!K34</f>
        <v>6</v>
      </c>
      <c r="K23" s="284" t="str">
        <f>+EVALUACION!L34</f>
        <v>ALTO</v>
      </c>
      <c r="L23" s="99" t="s">
        <v>104</v>
      </c>
      <c r="M23" s="281">
        <v>100</v>
      </c>
      <c r="N23" s="98" t="str">
        <f>+'EVALUACION CON CONTROLES'!G31</f>
        <v>El abogado de contratación designado por el alcalde local para adelantar el proceso de contratación, previo al cargue de la documentación del proceso en SECOP 2, realizará la revisión de los documentos del proceso contractual y verificará que estén completos de acuerdo con la lista de chequeo según la modalidad de selección. Como evidencia de la ejecución del control quedará la lista de chequeo y las comunicaciones solicitando documentos en caso de evidenciar la ausencia de los mismos.</v>
      </c>
      <c r="O23" s="98">
        <f>+'EVALUACION CON CONTROLES'!I31</f>
        <v>2</v>
      </c>
      <c r="P23" s="98">
        <f>+'EVALUACION CON CONTROLES'!J31</f>
        <v>4</v>
      </c>
      <c r="Q23" s="98">
        <f>+'EVALUACION CON CONTROLES'!K31</f>
        <v>6</v>
      </c>
      <c r="R23" s="284" t="str">
        <f>+'EVALUACION CON CONTROLES'!L31</f>
        <v>ALTO</v>
      </c>
      <c r="S23" s="98" t="str">
        <f>+'EVALUACION CON CONTROLES'!M31</f>
        <v>No</v>
      </c>
      <c r="T23" s="98" t="str">
        <f>+'EVALUACION CON CONTROLES'!N31</f>
        <v>El abogado de contratación designado por el alcalde local</v>
      </c>
      <c r="U23" s="98" t="str">
        <f>+'EVALUACION CON CONTROLES'!O31</f>
        <v>Antes del cargue de los documentos del proceso en SECOP 2</v>
      </c>
      <c r="V23" s="98" t="str">
        <f>+'EVALUACION CON CONTROLES'!P31</f>
        <v>Con el cargue de los documentos del proceso en SECOP 2</v>
      </c>
      <c r="W23" s="98" t="str">
        <f>+'EVALUACION CON CONTROLES'!Q31</f>
        <v>Mediante la revisión y aplicación de lista de chequeo</v>
      </c>
      <c r="X23" s="285" t="str">
        <f>+'EVALUACION CON CONTROLES'!R31</f>
        <v>Por única vez</v>
      </c>
    </row>
    <row r="24" spans="2:24" ht="106.5" customHeight="1" thickBot="1" x14ac:dyDescent="0.3">
      <c r="B24" s="283">
        <v>14</v>
      </c>
      <c r="C24" s="98" t="str">
        <f>+'EVALUACION CON CONTROLES'!C35:F35</f>
        <v>Confabulacion de los proponentes (Colusión)</v>
      </c>
      <c r="D24" s="284" t="str">
        <f>+'EVALUACION CON CONTROLES'!B35</f>
        <v>SELECCIÓN</v>
      </c>
      <c r="E24" s="284" t="str">
        <f>VLOOKUP(C24,'IDENTIFICACION Y ANALISIS'!$B$19:$F$56,3,FALSE)</f>
        <v>General</v>
      </c>
      <c r="F24" s="284" t="str">
        <f>VLOOKUP(C24,'IDENTIFICACION Y ANALISIS'!$B$19:$F$56,4,FALSE)</f>
        <v>Externo</v>
      </c>
      <c r="G24" s="98" t="str">
        <f>+EVALUACION!H38</f>
        <v>Escogencia de un proponente no ídoneo para la ejecución del proceso contractual. Posibilidad de comisión de delito</v>
      </c>
      <c r="H24" s="98">
        <f>+EVALUACION!I38</f>
        <v>1</v>
      </c>
      <c r="I24" s="98">
        <f>+EVALUACION!J38</f>
        <v>5</v>
      </c>
      <c r="J24" s="98">
        <f>+EVALUACION!K38</f>
        <v>6</v>
      </c>
      <c r="K24" s="284" t="str">
        <f>+EVALUACION!L38</f>
        <v>ALTO</v>
      </c>
      <c r="L24" s="99" t="s">
        <v>104</v>
      </c>
      <c r="M24" s="281">
        <v>100</v>
      </c>
      <c r="N24" s="98" t="str">
        <f>+'EVALUACION CON CONTROLES'!G35</f>
        <v>El abogado de contratación designado por el alcalde local para adelantar el proceso de contratación, antes de la consolidación del informe de evaluación y de la resolución de adjudicación, realizará un análisis del comporamiento de los proponentes en cuanto a las ofertas realizadas, desestimientos y demás aspectos importantes que puedan evidenciar una colusión entre los proponentes o algunos de ellos, y en caso de evidenciar colusión notificará al Alcalde Local para que se tomen las medidas correspondientes. Como evidencia de la ejecución del control quedarán las comunicaciones remitidas y el análisis realizado.</v>
      </c>
      <c r="O24" s="98">
        <f>+'EVALUACION CON CONTROLES'!I35</f>
        <v>1</v>
      </c>
      <c r="P24" s="98">
        <f>+'EVALUACION CON CONTROLES'!J35</f>
        <v>5</v>
      </c>
      <c r="Q24" s="98">
        <f>+'EVALUACION CON CONTROLES'!K35</f>
        <v>6</v>
      </c>
      <c r="R24" s="284" t="str">
        <f>+'EVALUACION CON CONTROLES'!L35</f>
        <v>ALTO</v>
      </c>
      <c r="S24" s="98" t="str">
        <f>+'EVALUACION CON CONTROLES'!M35</f>
        <v>No</v>
      </c>
      <c r="T24" s="98" t="str">
        <f>+'EVALUACION CON CONTROLES'!N35</f>
        <v>El abogado de contratación designado por el alcalde local</v>
      </c>
      <c r="U24" s="98" t="str">
        <f>+'EVALUACION CON CONTROLES'!O35</f>
        <v>Antes de la consolidación del informe de evaluación</v>
      </c>
      <c r="V24" s="98" t="str">
        <f>+'EVALUACION CON CONTROLES'!P35</f>
        <v>Con la adjudicación del contrato</v>
      </c>
      <c r="W24" s="98" t="str">
        <f>+'EVALUACION CON CONTROLES'!Q35</f>
        <v>Mediante revisión y análisis del comportamiento de los proponentes</v>
      </c>
      <c r="X24" s="285" t="str">
        <f>+'EVALUACION CON CONTROLES'!R35</f>
        <v>Por única vez</v>
      </c>
    </row>
    <row r="25" spans="2:24" ht="106.5" customHeight="1" thickBot="1" x14ac:dyDescent="0.3">
      <c r="B25" s="283">
        <v>15</v>
      </c>
      <c r="C25" s="98" t="str">
        <f>+'EVALUACION CON CONTROLES'!C36:F36</f>
        <v>Selección de ofertas con precios  artificialmente bajos.</v>
      </c>
      <c r="D25" s="284" t="str">
        <f>+'EVALUACION CON CONTROLES'!B36</f>
        <v>SELECCIÓN</v>
      </c>
      <c r="E25" s="284" t="str">
        <f>VLOOKUP(C25,'IDENTIFICACION Y ANALISIS'!$B$19:$F$56,3,FALSE)</f>
        <v>Estatal</v>
      </c>
      <c r="F25" s="284" t="str">
        <f>VLOOKUP(C25,'IDENTIFICACION Y ANALISIS'!$B$19:$F$56,4,FALSE)</f>
        <v>Interno</v>
      </c>
      <c r="G25" s="98" t="str">
        <f>+EVALUACION!H39</f>
        <v>Escogencia de un proponente no ídoneo para la ejecución del proceso contractual y desequilibrio económico del contrato</v>
      </c>
      <c r="H25" s="98">
        <f>+EVALUACION!I39</f>
        <v>2</v>
      </c>
      <c r="I25" s="98">
        <f>+EVALUACION!J39</f>
        <v>5</v>
      </c>
      <c r="J25" s="98">
        <f>+EVALUACION!K39</f>
        <v>7</v>
      </c>
      <c r="K25" s="284" t="str">
        <f>+EVALUACION!L39</f>
        <v>ALTO</v>
      </c>
      <c r="L25" s="99" t="s">
        <v>104</v>
      </c>
      <c r="M25" s="281">
        <v>100</v>
      </c>
      <c r="N25" s="98" t="str">
        <f>+'EVALUACION CON CONTROLES'!G36</f>
        <v xml:space="preserve">El profesional financiero designado por el alcalde local para integrar el comité evaluador, en caso de evidenciar una oferta con precios artificialmente bajos en la fase de selección, requerirá al proponente las respectivas explicaciones frente a los ítems ofertados con precios artificialmente bajos. En caso que la respuesta no satisfaga a la Entidad, el proponente será excluido del proceso de selección. Como evidencia de la ejecución del control quedará la trazabilidad del aplicativo SECOP 2 y/o las comunicaciones remitidas el proponente </v>
      </c>
      <c r="O25" s="98">
        <f>+'EVALUACION CON CONTROLES'!I36</f>
        <v>2</v>
      </c>
      <c r="P25" s="98">
        <f>+'EVALUACION CON CONTROLES'!J36</f>
        <v>5</v>
      </c>
      <c r="Q25" s="98">
        <f>+'EVALUACION CON CONTROLES'!K36</f>
        <v>7</v>
      </c>
      <c r="R25" s="284" t="str">
        <f>+'EVALUACION CON CONTROLES'!L36</f>
        <v>ALTO</v>
      </c>
      <c r="S25" s="98" t="str">
        <f>+'EVALUACION CON CONTROLES'!M36</f>
        <v>Sí</v>
      </c>
      <c r="T25" s="98" t="str">
        <f>+'EVALUACION CON CONTROLES'!N36</f>
        <v xml:space="preserve">El profesional financiero designado por el alcalde local para integrar el comité evaluador </v>
      </c>
      <c r="U25" s="98" t="str">
        <f>+'EVALUACION CON CONTROLES'!O36</f>
        <v>Al iniciar la evaluación de proponentes</v>
      </c>
      <c r="V25" s="98" t="str">
        <f>+'EVALUACION CON CONTROLES'!P36</f>
        <v>Antes de publicar el informe de evaluación</v>
      </c>
      <c r="W25" s="98" t="str">
        <f>+'EVALUACION CON CONTROLES'!Q36</f>
        <v>Mediante la revisión de las ofertas y le proyección del informe de evaluación</v>
      </c>
      <c r="X25" s="285" t="str">
        <f>+'EVALUACION CON CONTROLES'!R36</f>
        <v>Por única vez</v>
      </c>
    </row>
    <row r="26" spans="2:24" ht="106.5" customHeight="1" x14ac:dyDescent="0.25">
      <c r="B26" s="283">
        <v>16</v>
      </c>
      <c r="C26" s="98" t="str">
        <f>+'EVALUACION CON CONTROLES'!C37:F37</f>
        <v>Falta de constitución o constitución tardía de la garantía única. Aceptación de garantías que no se ajustan a lo contemplado en el contrato</v>
      </c>
      <c r="D26" s="284" t="str">
        <f>+'EVALUACION CON CONTROLES'!B37</f>
        <v>CONTRATACIÓN</v>
      </c>
      <c r="E26" s="284" t="str">
        <f>VLOOKUP(C26,'IDENTIFICACION Y ANALISIS'!$B$19:$F$56,3,FALSE)</f>
        <v>Estatal</v>
      </c>
      <c r="F26" s="284" t="str">
        <f>VLOOKUP(C26,'IDENTIFICACION Y ANALISIS'!$B$19:$F$56,4,FALSE)</f>
        <v>Interno</v>
      </c>
      <c r="G26" s="98" t="str">
        <f>+EVALUACION!H40</f>
        <v>Imposibilidad de iniciar la ejecución del contrato y posibilidad de incumplimiento contractual</v>
      </c>
      <c r="H26" s="98">
        <f>+EVALUACION!I40</f>
        <v>1</v>
      </c>
      <c r="I26" s="98">
        <f>+EVALUACION!J40</f>
        <v>4</v>
      </c>
      <c r="J26" s="98">
        <f>+EVALUACION!K40</f>
        <v>5</v>
      </c>
      <c r="K26" s="284" t="str">
        <f>+EVALUACION!L40</f>
        <v>MEDIO</v>
      </c>
      <c r="L26" s="98" t="s">
        <v>105</v>
      </c>
      <c r="M26" s="281">
        <v>100</v>
      </c>
      <c r="N26" s="98" t="str">
        <f>+'EVALUACION CON CONTROLES'!G37</f>
        <v>El abogado de contratación designado por el alcalde, realizará la respectiva revisión de las garantías presentadas por el contratista y si están de acuerdo con lo exigido en el pliego de condiciones definitivo procederá a validarla en el aplicativo SECOP. En caso contrario, procederá a requerir al contratista. En caso que, se evidencie que el contratista no está cumpliendo con su obligación, se procederá a notificar al supervisor del contrato para declarar un posible incumplimiento. Como evidencia de la ejecución del control quedará la trazabilidad del aplicativo SECOP 2 y/o las comunicaciones requiriendo al contratista</v>
      </c>
      <c r="O26" s="98">
        <f>+'EVALUACION CON CONTROLES'!I37</f>
        <v>1</v>
      </c>
      <c r="P26" s="98">
        <f>+'EVALUACION CON CONTROLES'!J37</f>
        <v>4</v>
      </c>
      <c r="Q26" s="98">
        <f>+'EVALUACION CON CONTROLES'!K37</f>
        <v>5</v>
      </c>
      <c r="R26" s="284" t="str">
        <f>+'EVALUACION CON CONTROLES'!L37</f>
        <v>MEDIO</v>
      </c>
      <c r="S26" s="98" t="str">
        <f>+'EVALUACION CON CONTROLES'!M37</f>
        <v>No</v>
      </c>
      <c r="T26" s="98" t="str">
        <f>+'EVALUACION CON CONTROLES'!N37</f>
        <v>El abogado de contratación designado por alcalde local para adelantar el proceso de contratación</v>
      </c>
      <c r="U26" s="98" t="str">
        <f>+'EVALUACION CON CONTROLES'!O37</f>
        <v>Después de la firma del contrato</v>
      </c>
      <c r="V26" s="98" t="str">
        <f>+'EVALUACION CON CONTROLES'!P37</f>
        <v>Antes de validar las garantías en la plataforma SECOP
Antes de la firma del acta de inicio</v>
      </c>
      <c r="W26" s="98" t="str">
        <f>+'EVALUACION CON CONTROLES'!Q37</f>
        <v>Mediante la revisión de las garantías presentadas por el proponente</v>
      </c>
      <c r="X26" s="285" t="str">
        <f>+'EVALUACION CON CONTROLES'!R37</f>
        <v>Por única vez</v>
      </c>
    </row>
    <row r="27" spans="2:24" ht="106.5" customHeight="1" x14ac:dyDescent="0.25">
      <c r="B27" s="283">
        <v>17</v>
      </c>
      <c r="C27" s="98" t="str">
        <f>+'EVALUACION CON CONTROLES'!C38:F38</f>
        <v>Falta de solicitud o solicitud tardía del registro  presupuestal</v>
      </c>
      <c r="D27" s="284" t="str">
        <f>+'EVALUACION CON CONTROLES'!B38</f>
        <v>CONTRATACIÓN</v>
      </c>
      <c r="E27" s="284" t="str">
        <f>VLOOKUP(C27,'IDENTIFICACION Y ANALISIS'!$B$19:$F$56,3,FALSE)</f>
        <v>Estatal</v>
      </c>
      <c r="F27" s="284" t="str">
        <f>VLOOKUP(C27,'IDENTIFICACION Y ANALISIS'!$B$19:$F$56,4,FALSE)</f>
        <v>Interno</v>
      </c>
      <c r="G27" s="98" t="str">
        <f>+EVALUACION!H41</f>
        <v>Imposibilidad de seguir adelante con el proceso contractual</v>
      </c>
      <c r="H27" s="98">
        <f>+EVALUACION!I41</f>
        <v>1</v>
      </c>
      <c r="I27" s="98">
        <f>+EVALUACION!J41</f>
        <v>3</v>
      </c>
      <c r="J27" s="98">
        <f>+EVALUACION!K41</f>
        <v>4</v>
      </c>
      <c r="K27" s="284" t="str">
        <f>+EVALUACION!L41</f>
        <v>BAJO</v>
      </c>
      <c r="L27" s="98" t="s">
        <v>104</v>
      </c>
      <c r="M27" s="284">
        <v>100</v>
      </c>
      <c r="N27" s="98" t="str">
        <f>+'EVALUACION CON CONTROLES'!G38</f>
        <v>El profesional de planeación designado por el Alcalde Local para estrucutrar los estudios previos, una vez firmado el contrato, solicitará la expedición del registro presupuestal al profesional de presupuesto de la Entidad. Como evidencia de la ejecución del control queda el RP expedido.</v>
      </c>
      <c r="O27" s="98">
        <f>+'EVALUACION CON CONTROLES'!I38</f>
        <v>1</v>
      </c>
      <c r="P27" s="98">
        <f>+'EVALUACION CON CONTROLES'!J38</f>
        <v>3</v>
      </c>
      <c r="Q27" s="98">
        <f>+'EVALUACION CON CONTROLES'!K38</f>
        <v>4</v>
      </c>
      <c r="R27" s="284" t="str">
        <f>+'EVALUACION CON CONTROLES'!L38</f>
        <v>BAJO</v>
      </c>
      <c r="S27" s="98" t="str">
        <f>+'EVALUACION CON CONTROLES'!M38</f>
        <v>No</v>
      </c>
      <c r="T27" s="98" t="str">
        <f>+'EVALUACION CON CONTROLES'!N38</f>
        <v>El profesional de planeación designado por el Alcalde Local</v>
      </c>
      <c r="U27" s="98" t="str">
        <f>+'EVALUACION CON CONTROLES'!O38</f>
        <v>Después de la firma del contrato</v>
      </c>
      <c r="V27" s="98" t="str">
        <f>+'EVALUACION CON CONTROLES'!P38</f>
        <v>Con la expedición del RP</v>
      </c>
      <c r="W27" s="98" t="str">
        <f>+'EVALUACION CON CONTROLES'!Q38</f>
        <v>Mediante la solicitud de expedición del RP</v>
      </c>
      <c r="X27" s="285" t="str">
        <f>+'EVALUACION CON CONTROLES'!R38</f>
        <v>Por única vez</v>
      </c>
    </row>
    <row r="28" spans="2:24" ht="106.5" customHeight="1" x14ac:dyDescent="0.25">
      <c r="B28" s="283">
        <v>19</v>
      </c>
      <c r="C28" s="98" t="str">
        <f>+'EVALUACION CON CONTROLES'!C40:F40</f>
        <v>Presentación de reclamos de terceros sobre la selección del oferente que retrasen el perfeccionamiento del contrato.</v>
      </c>
      <c r="D28" s="284" t="str">
        <f>+'EVALUACION CON CONTROLES'!B40</f>
        <v>CONTRATACIÓN</v>
      </c>
      <c r="E28" s="284" t="str">
        <f>VLOOKUP(C28,'IDENTIFICACION Y ANALISIS'!$B$19:$F$56,3,FALSE)</f>
        <v>General</v>
      </c>
      <c r="F28" s="284" t="str">
        <f>VLOOKUP(C28,'IDENTIFICACION Y ANALISIS'!$B$19:$F$56,4,FALSE)</f>
        <v>Externo</v>
      </c>
      <c r="G28" s="98" t="str">
        <f>+EVALUACION!H43</f>
        <v>Afetación reputacional y económica a la Entidad</v>
      </c>
      <c r="H28" s="98">
        <f>+EVALUACION!I43</f>
        <v>2</v>
      </c>
      <c r="I28" s="98">
        <f>+EVALUACION!J43</f>
        <v>3</v>
      </c>
      <c r="J28" s="98">
        <f>+EVALUACION!K43</f>
        <v>5</v>
      </c>
      <c r="K28" s="284" t="str">
        <f>+EVALUACION!L43</f>
        <v>MEDIO</v>
      </c>
      <c r="L28" s="98" t="s">
        <v>104</v>
      </c>
      <c r="M28" s="284">
        <v>100</v>
      </c>
      <c r="N28" s="98" t="str">
        <f>+'EVALUACION CON CONTROLES'!G40</f>
        <v>El profesional designado por el alcalde, antes de realizar la audiencia de adjudicación, realizará una revisión integral al informe de evaluación propuesto por el comité evaluador para identificar posibles errores. En caso de identificar algún error, solicitará el ajuste. En caso que se presenten reclamos, deberá realizar la respuesta con el apoyo del comité evaluador. Como evidencia de la ejecución del control quedará la trazabilidad del SECOP 2, el informe de evaluación, las comunicaciones observando o avalando el informe de evaluación y/o las comunicaciones de respuesta a los reclamos en el caso que se hayan dado</v>
      </c>
      <c r="O28" s="98">
        <f>+'EVALUACION CON CONTROLES'!I40</f>
        <v>2</v>
      </c>
      <c r="P28" s="98">
        <f>+'EVALUACION CON CONTROLES'!J40</f>
        <v>3</v>
      </c>
      <c r="Q28" s="98">
        <f>+'EVALUACION CON CONTROLES'!K40</f>
        <v>5</v>
      </c>
      <c r="R28" s="284" t="str">
        <f>+'EVALUACION CON CONTROLES'!L40</f>
        <v>MEDIO</v>
      </c>
      <c r="S28" s="98" t="str">
        <f>+'EVALUACION CON CONTROLES'!M40</f>
        <v>No</v>
      </c>
      <c r="T28" s="98" t="str">
        <f>+'EVALUACION CON CONTROLES'!N40</f>
        <v>El profesional designado por el alcalde</v>
      </c>
      <c r="U28" s="98" t="str">
        <f>+'EVALUACION CON CONTROLES'!O40</f>
        <v>Antes de la consolidación del informe de evaluación</v>
      </c>
      <c r="V28" s="98" t="str">
        <f>+'EVALUACION CON CONTROLES'!P40</f>
        <v>Antes de la adjudicación</v>
      </c>
      <c r="W28" s="98" t="str">
        <f>+'EVALUACION CON CONTROLES'!Q40</f>
        <v>Mediante monitoreo mensual</v>
      </c>
      <c r="X28" s="286" t="str">
        <f>+'EVALUACION CON CONTROLES'!R40</f>
        <v>Durante el cronograma del proceso de contratación en donde hay observaciones</v>
      </c>
    </row>
    <row r="29" spans="2:24" ht="106.5" customHeight="1" thickBot="1" x14ac:dyDescent="0.3">
      <c r="B29" s="287">
        <v>20</v>
      </c>
      <c r="C29" s="98" t="str">
        <f>+'EVALUACION CON CONTROLES'!C41:F41</f>
        <v>Fluctuaciones del valor de la moneda</v>
      </c>
      <c r="D29" s="284" t="str">
        <f>+'EVALUACION CON CONTROLES'!B41</f>
        <v>EJECUCIÓN</v>
      </c>
      <c r="E29" s="284" t="str">
        <f>VLOOKUP(C29,'IDENTIFICACION Y ANALISIS'!$B$19:$F$56,3,FALSE)</f>
        <v>General</v>
      </c>
      <c r="F29" s="284" t="str">
        <f>VLOOKUP(C29,'IDENTIFICACION Y ANALISIS'!$B$19:$F$56,4,FALSE)</f>
        <v>Externo</v>
      </c>
      <c r="G29" s="98" t="str">
        <f>+EVALUACION!H44</f>
        <v>Imposibilidad de cumplir con el objeto contractual y posible desiquilibrio económico del contrato</v>
      </c>
      <c r="H29" s="98">
        <f>+EVALUACION!I44</f>
        <v>2</v>
      </c>
      <c r="I29" s="98">
        <f>+EVALUACION!J44</f>
        <v>3</v>
      </c>
      <c r="J29" s="98">
        <f>+EVALUACION!K44</f>
        <v>5</v>
      </c>
      <c r="K29" s="284" t="str">
        <f>+EVALUACION!L44</f>
        <v>MEDIO</v>
      </c>
      <c r="L29" s="98" t="s">
        <v>106</v>
      </c>
      <c r="M29" s="284">
        <v>50</v>
      </c>
      <c r="N29" s="98" t="str">
        <f>+'EVALUACION CON CONTROLES'!G41</f>
        <v>El supervisor/apoyo a la supervisión y el contratista realizarán un monitoreo mensual a los precios de los bienes incluidos en la oferta económica e identificará los ítems que tengan relación con la TRM. En caso de detectar fluctuaciones en la TRM que generen cambios de precios bruscos el apoyo a la supervisión informará al supervisor para tomar las medidas correspondientes que garanticen los principios de eficiencia, eficacia y efectividad en la administración pública. Como evidencia de la ejecución del control será el formato acta de reunión GDI-GPD-F029 donde se evidencien los monitoreos realizados.</v>
      </c>
      <c r="O29" s="98">
        <f>+'EVALUACION CON CONTROLES'!I41</f>
        <v>2</v>
      </c>
      <c r="P29" s="98">
        <f>+'EVALUACION CON CONTROLES'!J41</f>
        <v>3</v>
      </c>
      <c r="Q29" s="98">
        <f>+'EVALUACION CON CONTROLES'!K41</f>
        <v>5</v>
      </c>
      <c r="R29" s="284" t="str">
        <f>+'EVALUACION CON CONTROLES'!L41</f>
        <v>MEDIO</v>
      </c>
      <c r="S29" s="98" t="str">
        <f>+'EVALUACION CON CONTROLES'!M41</f>
        <v>Sí</v>
      </c>
      <c r="T29" s="98" t="str">
        <f>+'EVALUACION CON CONTROLES'!N41</f>
        <v>El supervisor/apoyo a la supervisión y el contratista</v>
      </c>
      <c r="U29" s="98" t="str">
        <f>+'EVALUACION CON CONTROLES'!O41</f>
        <v>Al iniciar la ejecución del contrato</v>
      </c>
      <c r="V29" s="98" t="str">
        <f>+'EVALUACION CON CONTROLES'!P41</f>
        <v>Al finalizar la ejecución del contrato</v>
      </c>
      <c r="W29" s="98" t="str">
        <f>+'EVALUACION CON CONTROLES'!Q41</f>
        <v>Mediante el monitoreo de los precios de la oferta económica. Revisión de precios en grandes plataformas y o distribuidores</v>
      </c>
      <c r="X29" s="286" t="str">
        <f>+'EVALUACION CON CONTROLES'!R41</f>
        <v>Mensual</v>
      </c>
    </row>
    <row r="30" spans="2:24" ht="106.5" customHeight="1" thickBot="1" x14ac:dyDescent="0.3">
      <c r="B30" s="287">
        <v>21</v>
      </c>
      <c r="C30" s="98" t="str">
        <f>+'EVALUACION CON CONTROLES'!C42:F42</f>
        <v>Variación de los precios del mercado</v>
      </c>
      <c r="D30" s="284" t="str">
        <f>+'EVALUACION CON CONTROLES'!B42</f>
        <v>EJECUCIÓN</v>
      </c>
      <c r="E30" s="284" t="str">
        <f>VLOOKUP(C30,'IDENTIFICACION Y ANALISIS'!$B$19:$F$56,3,FALSE)</f>
        <v>General</v>
      </c>
      <c r="F30" s="284" t="str">
        <f>VLOOKUP(C30,'IDENTIFICACION Y ANALISIS'!$B$19:$F$56,4,FALSE)</f>
        <v>Externo</v>
      </c>
      <c r="G30" s="98" t="str">
        <f>+EVALUACION!H45</f>
        <v>Imposibilidad de cumplir con el objeto contractual y posible desiquilibrio económico del contrato</v>
      </c>
      <c r="H30" s="98">
        <f>+EVALUACION!I45</f>
        <v>2</v>
      </c>
      <c r="I30" s="98">
        <f>+EVALUACION!J45</f>
        <v>3</v>
      </c>
      <c r="J30" s="98">
        <f>+EVALUACION!K45</f>
        <v>5</v>
      </c>
      <c r="K30" s="284" t="str">
        <f>+EVALUACION!L45</f>
        <v>MEDIO</v>
      </c>
      <c r="L30" s="288" t="s">
        <v>106</v>
      </c>
      <c r="M30" s="289">
        <v>50</v>
      </c>
      <c r="N30" s="98" t="str">
        <f>+'EVALUACION CON CONTROLES'!G42</f>
        <v>El supervisor/apoyo a la supervisión y el contratista realizarán un monitoreo mensual a los precios de los bienes incluidos en la oferta económica. En caso de detectar cambios de precios el apoyo a la supervisión informará al supervisor para tomar las medidas correspondientes que garanticen los principios de eficiencia, eficacia y efectividad en la administración pública. Como evidencia de la ejecución del control será el formato acta de reunión GDI-GPD-F029 donde se evidencien los monitoreos realizados.</v>
      </c>
      <c r="O30" s="98">
        <f>+'EVALUACION CON CONTROLES'!I42</f>
        <v>2</v>
      </c>
      <c r="P30" s="98">
        <f>+'EVALUACION CON CONTROLES'!J42</f>
        <v>3</v>
      </c>
      <c r="Q30" s="98">
        <f>+'EVALUACION CON CONTROLES'!K42</f>
        <v>5</v>
      </c>
      <c r="R30" s="284" t="str">
        <f>+'EVALUACION CON CONTROLES'!L42</f>
        <v>MEDIO</v>
      </c>
      <c r="S30" s="98" t="str">
        <f>+'EVALUACION CON CONTROLES'!M42</f>
        <v>Sí</v>
      </c>
      <c r="T30" s="98" t="str">
        <f>+'EVALUACION CON CONTROLES'!N42</f>
        <v>El supervisor/apoyo a la supervisión y el contratista</v>
      </c>
      <c r="U30" s="98" t="str">
        <f>+'EVALUACION CON CONTROLES'!O42</f>
        <v>Al iniciar la ejecución del contrato</v>
      </c>
      <c r="V30" s="98" t="str">
        <f>+'EVALUACION CON CONTROLES'!P42</f>
        <v>Al finalizar la ejecución del contrato</v>
      </c>
      <c r="W30" s="98" t="str">
        <f>+'EVALUACION CON CONTROLES'!Q42</f>
        <v>Mediante el monitoreo de los precios de la oferta económica. Revisión de precios en grandes plataformas y o distribuidores</v>
      </c>
      <c r="X30" s="286" t="str">
        <f>+'EVALUACION CON CONTROLES'!R42</f>
        <v>Mensual</v>
      </c>
    </row>
    <row r="31" spans="2:24" ht="106.5" customHeight="1" thickBot="1" x14ac:dyDescent="0.3">
      <c r="B31" s="287">
        <v>22</v>
      </c>
      <c r="C31" s="98" t="str">
        <f>+'EVALUACION CON CONTROLES'!C43:F43</f>
        <v>Cancelación de pedidos por parte del proveedor o imposibilidad de suministrar los bienes requeridos</v>
      </c>
      <c r="D31" s="284" t="str">
        <f>+'EVALUACION CON CONTROLES'!B43</f>
        <v>EJECUCIÓN</v>
      </c>
      <c r="E31" s="284" t="str">
        <f>VLOOKUP(C31,'IDENTIFICACION Y ANALISIS'!$B$19:$F$56,3,FALSE)</f>
        <v>General</v>
      </c>
      <c r="F31" s="284" t="str">
        <f>VLOOKUP(C31,'IDENTIFICACION Y ANALISIS'!$B$19:$F$56,4,FALSE)</f>
        <v>Externo</v>
      </c>
      <c r="G31" s="98" t="str">
        <f>+EVALUACION!H46</f>
        <v>Incumplimiento parcial o total de las obligaciones contractuales, retrasos en la entrega de los bienes, afectación de la continuidad de las actividades de la entidad, posible imposición de multas o sanciones contractuales y eventual declaratoria de incumplimiento.</v>
      </c>
      <c r="H31" s="98">
        <f>+EVALUACION!I46</f>
        <v>3</v>
      </c>
      <c r="I31" s="98">
        <f>+EVALUACION!J46</f>
        <v>3</v>
      </c>
      <c r="J31" s="98">
        <f>+EVALUACION!K46</f>
        <v>6</v>
      </c>
      <c r="K31" s="284" t="str">
        <f>+EVALUACION!L46</f>
        <v>ALTO</v>
      </c>
      <c r="L31" s="288" t="s">
        <v>105</v>
      </c>
      <c r="M31" s="289">
        <v>100</v>
      </c>
      <c r="N31" s="98" t="str">
        <f>+'EVALUACION CON CONTROLES'!G43</f>
        <v>El supervisor/apoyo a la supervisión, una vez se suscriba el acta de inicio, aprobará el cronograma de actividades y le realizará seguimiento quincenal para que en caso de evidenciar dificultades con su cumplimiento se tomen las medidas correspondientes que garanticen el cumplimiento del objeto contractual. Como evidencia de la ejecución del control quedarán las actas de evidencia de reunión GDI-GPD-F029 y las comunicaciones correspondientes</v>
      </c>
      <c r="O31" s="98">
        <f>+'EVALUACION CON CONTROLES'!I43</f>
        <v>3</v>
      </c>
      <c r="P31" s="98">
        <f>+'EVALUACION CON CONTROLES'!J43</f>
        <v>3</v>
      </c>
      <c r="Q31" s="98">
        <f>+'EVALUACION CON CONTROLES'!K43</f>
        <v>6</v>
      </c>
      <c r="R31" s="284" t="str">
        <f>+'EVALUACION CON CONTROLES'!L43</f>
        <v>ALTO</v>
      </c>
      <c r="S31" s="98" t="str">
        <f>+'EVALUACION CON CONTROLES'!M43</f>
        <v>No</v>
      </c>
      <c r="T31" s="98" t="str">
        <f>+'EVALUACION CON CONTROLES'!N43</f>
        <v>El supervisor/apoyo a la supervisión y el contratista</v>
      </c>
      <c r="U31" s="98" t="str">
        <f>+'EVALUACION CON CONTROLES'!O43</f>
        <v>Al iniciar la ejecución del contrato</v>
      </c>
      <c r="V31" s="98" t="str">
        <f>+'EVALUACION CON CONTROLES'!P43</f>
        <v>Al finalizar la ejecución del contrato</v>
      </c>
      <c r="W31" s="98" t="str">
        <f>+'EVALUACION CON CONTROLES'!Q43</f>
        <v>Mediante el monitoreo del cronograma de trabajo</v>
      </c>
      <c r="X31" s="286" t="str">
        <f>+'EVALUACION CON CONTROLES'!R43</f>
        <v>Quincenal</v>
      </c>
    </row>
    <row r="32" spans="2:24" ht="106.5" customHeight="1" thickBot="1" x14ac:dyDescent="0.3">
      <c r="B32" s="287">
        <v>23</v>
      </c>
      <c r="C32" s="98" t="str">
        <f>+'EVALUACION CON CONTROLES'!C44:F44</f>
        <v>Variación en la disponibilidad o en el costo de los insumos necesarios para prestar los servicios.</v>
      </c>
      <c r="D32" s="284" t="str">
        <f>+'EVALUACION CON CONTROLES'!B44</f>
        <v>EJECUCIÓN</v>
      </c>
      <c r="E32" s="284" t="str">
        <f>VLOOKUP(C32,'IDENTIFICACION Y ANALISIS'!$B$19:$F$56,3,FALSE)</f>
        <v>Especifico</v>
      </c>
      <c r="F32" s="284" t="str">
        <f>VLOOKUP(C32,'IDENTIFICACION Y ANALISIS'!$B$19:$F$56,4,FALSE)</f>
        <v>Externo</v>
      </c>
      <c r="G32" s="98" t="str">
        <f>+EVALUACION!H47</f>
        <v>Imposibilidad de cumplir con el objeto contractual y posible desiquilibrio económico del contrato</v>
      </c>
      <c r="H32" s="98">
        <f>+EVALUACION!I47</f>
        <v>2</v>
      </c>
      <c r="I32" s="98">
        <f>+EVALUACION!J47</f>
        <v>3</v>
      </c>
      <c r="J32" s="98">
        <f>+EVALUACION!K47</f>
        <v>5</v>
      </c>
      <c r="K32" s="284" t="str">
        <f>+EVALUACION!L47</f>
        <v>MEDIO</v>
      </c>
      <c r="L32" s="288" t="s">
        <v>105</v>
      </c>
      <c r="M32" s="289">
        <v>70</v>
      </c>
      <c r="N32" s="98" t="str">
        <f>+'EVALUACION CON CONTROLES'!G44</f>
        <v>El supervisor/apoyo a la supervisión, una vez se suscriba el acta de inicio, aprobará el cronograma de actividades y le realizará seguimiento quincenal para que en caso de evidenciar dificultades con su cumplimiento se tomen las medidas correspondientes que garanticen el cumplimiento del objeto contractual. Como evidencia de la ejecución del control quedarán las actas de evidencia de reunión GDI-GPD-F029 y las comunicaciones correspondientes</v>
      </c>
      <c r="O32" s="98">
        <f>+'EVALUACION CON CONTROLES'!I44</f>
        <v>2</v>
      </c>
      <c r="P32" s="98">
        <f>+'EVALUACION CON CONTROLES'!J44</f>
        <v>3</v>
      </c>
      <c r="Q32" s="98">
        <f>+'EVALUACION CON CONTROLES'!K44</f>
        <v>5</v>
      </c>
      <c r="R32" s="284" t="str">
        <f>+'EVALUACION CON CONTROLES'!L44</f>
        <v>MEDIO</v>
      </c>
      <c r="S32" s="98" t="str">
        <f>+'EVALUACION CON CONTROLES'!M44</f>
        <v>No</v>
      </c>
      <c r="T32" s="98" t="str">
        <f>+'EVALUACION CON CONTROLES'!N44</f>
        <v>El supervisor/apoyo a la supervisión y el contratista</v>
      </c>
      <c r="U32" s="98" t="str">
        <f>+'EVALUACION CON CONTROLES'!O44</f>
        <v>Al iniciar la ejecución del contrato</v>
      </c>
      <c r="V32" s="98" t="str">
        <f>+'EVALUACION CON CONTROLES'!P44</f>
        <v>Al finalizar la ejecución del contrato</v>
      </c>
      <c r="W32" s="98" t="str">
        <f>+'EVALUACION CON CONTROLES'!Q44</f>
        <v>Mediante el monitoreo del cronograma de trabajo</v>
      </c>
      <c r="X32" s="286" t="str">
        <f>+'EVALUACION CON CONTROLES'!R44</f>
        <v>Quincenal</v>
      </c>
    </row>
    <row r="33" spans="2:24" ht="106.5" customHeight="1" thickBot="1" x14ac:dyDescent="0.3">
      <c r="B33" s="287">
        <v>24</v>
      </c>
      <c r="C33" s="98" t="str">
        <f>+'EVALUACION CON CONTROLES'!C45:F45</f>
        <v>Incumplimiento de compromisos adquiridos por el contratista seleccionado con sus subcontratistas, suministradores de bienes y servicios.</v>
      </c>
      <c r="D33" s="284" t="str">
        <f>+'EVALUACION CON CONTROLES'!B45</f>
        <v>EJECUCIÓN</v>
      </c>
      <c r="E33" s="284" t="str">
        <f>VLOOKUP(C33,'IDENTIFICACION Y ANALISIS'!$B$19:$F$56,3,FALSE)</f>
        <v>Especifico</v>
      </c>
      <c r="F33" s="284" t="str">
        <f>VLOOKUP(C33,'IDENTIFICACION Y ANALISIS'!$B$19:$F$56,4,FALSE)</f>
        <v>Externo</v>
      </c>
      <c r="G33" s="98" t="str">
        <f>+EVALUACION!H48</f>
        <v>Dificultades con la ejecución del contrato y posible declaración de incumplimiento contractual por parte del contratista</v>
      </c>
      <c r="H33" s="98">
        <f>+EVALUACION!I48</f>
        <v>2</v>
      </c>
      <c r="I33" s="98">
        <f>+EVALUACION!J48</f>
        <v>4</v>
      </c>
      <c r="J33" s="98">
        <f>+EVALUACION!K48</f>
        <v>6</v>
      </c>
      <c r="K33" s="284" t="str">
        <f>+EVALUACION!L48</f>
        <v>ALTO</v>
      </c>
      <c r="L33" s="288" t="s">
        <v>105</v>
      </c>
      <c r="M33" s="289">
        <v>100</v>
      </c>
      <c r="N33" s="98" t="str">
        <f>+'EVALUACION CON CONTROLES'!G45</f>
        <v>El supervisor/apoyo a la supervisión del contrato, después de la suscripción del acta de inicio, solicitará al contratista el cronograma de actividades y le realizará un seguimiento mensual, haciendo énfasis en sus obligaciones con terceros. Así mismo, se garantizará que bajo ninguna circunstancia los pagos de los compromisos del contratista estén atados a los desembolsos por parte de la Entidad. Como evidencia de la ejecución del control quedarán las actas de evidencia de reunión GDI-GPD-F029 y las comunicaciones correspondientes</v>
      </c>
      <c r="O33" s="98">
        <f>+'EVALUACION CON CONTROLES'!I45</f>
        <v>2</v>
      </c>
      <c r="P33" s="98">
        <f>+'EVALUACION CON CONTROLES'!J45</f>
        <v>4</v>
      </c>
      <c r="Q33" s="98">
        <f>+'EVALUACION CON CONTROLES'!K45</f>
        <v>6</v>
      </c>
      <c r="R33" s="284" t="str">
        <f>+'EVALUACION CON CONTROLES'!L45</f>
        <v>ALTO</v>
      </c>
      <c r="S33" s="98" t="str">
        <f>+'EVALUACION CON CONTROLES'!M45</f>
        <v>No</v>
      </c>
      <c r="T33" s="98" t="str">
        <f>+'EVALUACION CON CONTROLES'!N45</f>
        <v>El supervisor/apoyo a la supervisión y el contratista</v>
      </c>
      <c r="U33" s="98" t="str">
        <f>+'EVALUACION CON CONTROLES'!O45</f>
        <v>Al iniciar la ejecución del contrato</v>
      </c>
      <c r="V33" s="98" t="str">
        <f>+'EVALUACION CON CONTROLES'!P45</f>
        <v>Al finalizar la ejecución del contrato</v>
      </c>
      <c r="W33" s="98" t="str">
        <f>+'EVALUACION CON CONTROLES'!Q45</f>
        <v>Mediante el monitoreo del cronograma de trabajo</v>
      </c>
      <c r="X33" s="286" t="str">
        <f>+'EVALUACION CON CONTROLES'!R45</f>
        <v>Mensual</v>
      </c>
    </row>
    <row r="34" spans="2:24" ht="106.5" customHeight="1" thickBot="1" x14ac:dyDescent="0.3">
      <c r="B34" s="287">
        <v>25</v>
      </c>
      <c r="C34" s="98" t="str">
        <f>+'EVALUACION CON CONTROLES'!C46:F46</f>
        <v>Los bienes y/o servicios suministrados no corresponden con la calidad o especificaciones técnicas contratadas o presenten defectos de fábrica</v>
      </c>
      <c r="D34" s="284" t="str">
        <f>+'EVALUACION CON CONTROLES'!B46</f>
        <v>EJECUCIÓN</v>
      </c>
      <c r="E34" s="284" t="s">
        <v>60</v>
      </c>
      <c r="F34" s="284" t="s">
        <v>60</v>
      </c>
      <c r="G34" s="98" t="str">
        <f>+EVALUACION!H49</f>
        <v>Insatisfacción por parte de los beneficiarios y posibles quejas ante organismos de control. Así mismo, la imagen reputacional de la Entidad se verá afectada</v>
      </c>
      <c r="H34" s="98">
        <f>+EVALUACION!I49</f>
        <v>2</v>
      </c>
      <c r="I34" s="98">
        <f>+EVALUACION!J49</f>
        <v>4</v>
      </c>
      <c r="J34" s="98">
        <f>+EVALUACION!K49</f>
        <v>6</v>
      </c>
      <c r="K34" s="284" t="str">
        <f>+EVALUACION!L49</f>
        <v>ALTO</v>
      </c>
      <c r="L34" s="288" t="s">
        <v>105</v>
      </c>
      <c r="M34" s="289">
        <v>100</v>
      </c>
      <c r="N34" s="98" t="str">
        <f>+'EVALUACION CON CONTROLES'!G46</f>
        <v>El supervisor/apoyo a la supervisión, antes de realizar los ingresos al almacén deberá aprobarlos teniendo en cuenta las características técnicas de los bienes a ingresar. Frente a los servicios a prestar, el contratista deberá socializar las características y detalles al supervisor/apoyo a la supervisión para que este los apruebe antes de prestarlos de acuerdo con las condiciones señaladas en los estudios previos del contrato. Como evidencia de la ejecución del control quedarán las actas de evidencia de reunión GDI-GPD-F029 y las comunicaciones correspondientes.</v>
      </c>
      <c r="O34" s="98">
        <f>+'EVALUACION CON CONTROLES'!I46</f>
        <v>2</v>
      </c>
      <c r="P34" s="98">
        <f>+'EVALUACION CON CONTROLES'!J46</f>
        <v>4</v>
      </c>
      <c r="Q34" s="98">
        <f>+'EVALUACION CON CONTROLES'!K46</f>
        <v>6</v>
      </c>
      <c r="R34" s="284" t="str">
        <f>+'EVALUACION CON CONTROLES'!L46</f>
        <v>ALTO</v>
      </c>
      <c r="S34" s="98" t="str">
        <f>+'EVALUACION CON CONTROLES'!M46</f>
        <v>No</v>
      </c>
      <c r="T34" s="98" t="str">
        <f>+'EVALUACION CON CONTROLES'!N46</f>
        <v>El supervisor/apoyo a la supervisión</v>
      </c>
      <c r="U34" s="98" t="str">
        <f>+'EVALUACION CON CONTROLES'!O46</f>
        <v>Antes de ingresar bienes al almacén o antes de prestar servicios</v>
      </c>
      <c r="V34" s="98" t="str">
        <f>+'EVALUACION CON CONTROLES'!P46</f>
        <v>Al realizar el ingreso al almacén o al prestar los servicios</v>
      </c>
      <c r="W34" s="98" t="str">
        <f>+'EVALUACION CON CONTROLES'!Q46</f>
        <v>Mediante aprobación previa de bienes o servicios al ingreso de almacén o prestación del servicio</v>
      </c>
      <c r="X34" s="286" t="str">
        <f>+'EVALUACION CON CONTROLES'!R46</f>
        <v>Cada que se vayan a prestar servicios o a realizar ingresos al almacén</v>
      </c>
    </row>
    <row r="35" spans="2:24" ht="106.5" customHeight="1" thickBot="1" x14ac:dyDescent="0.3">
      <c r="B35" s="287">
        <v>26</v>
      </c>
      <c r="C35" s="98" t="str">
        <f>+'EVALUACION CON CONTROLES'!C47:F47</f>
        <v>Que por alguna razón imprevista por alguno de los proyectos que componen el presupuesto del contrato sea necesario prorrogar el plazo de ejecución o adicionar presupuesto al contrato.</v>
      </c>
      <c r="D35" s="284" t="str">
        <f>+'EVALUACION CON CONTROLES'!B47</f>
        <v>EJECUCIÓN</v>
      </c>
      <c r="E35" s="284" t="s">
        <v>231</v>
      </c>
      <c r="F35" s="284" t="s">
        <v>60</v>
      </c>
      <c r="G35" s="98" t="str">
        <f>+EVALUACION!H50</f>
        <v>Necesidad de realizar un acto modificatorio para poder garantizar el cumplimiento del objeto contractual y las metas y objetivos de cada uno de los proyectos que componen el presupuesto del contrato</v>
      </c>
      <c r="H35" s="98">
        <f>+EVALUACION!I50</f>
        <v>4</v>
      </c>
      <c r="I35" s="98">
        <f>+EVALUACION!J50</f>
        <v>2</v>
      </c>
      <c r="J35" s="98">
        <f>+EVALUACION!K50</f>
        <v>6</v>
      </c>
      <c r="K35" s="284" t="str">
        <f>+EVALUACION!L50</f>
        <v>ALTO</v>
      </c>
      <c r="L35" s="288" t="s">
        <v>106</v>
      </c>
      <c r="M35" s="289">
        <v>50</v>
      </c>
      <c r="N35" s="98" t="str">
        <f>+'EVALUACION CON CONTROLES'!G47</f>
        <v xml:space="preserve">El supervisor/apoyo a la supervisión al evidenciar la insuficiencia en tiempo o recursos para poder cumplir con el objeto contractual deberá solicitar la adición y/o prórroga del contrato justificando y evidenciando la o las situaciones que ponen en riesgo el cumplimiento del contrato. Como evidencia de la ejecución del control quedará el formato de modificación o prórroga diligenciado y las comunicaciones relacioandas. </v>
      </c>
      <c r="O35" s="98">
        <f>+'EVALUACION CON CONTROLES'!I47</f>
        <v>4</v>
      </c>
      <c r="P35" s="98">
        <f>+'EVALUACION CON CONTROLES'!J47</f>
        <v>2</v>
      </c>
      <c r="Q35" s="98">
        <f>+'EVALUACION CON CONTROLES'!K47</f>
        <v>6</v>
      </c>
      <c r="R35" s="284" t="str">
        <f>+'EVALUACION CON CONTROLES'!L47</f>
        <v>ALTO</v>
      </c>
      <c r="S35" s="98" t="str">
        <f>+'EVALUACION CON CONTROLES'!M47</f>
        <v>No</v>
      </c>
      <c r="T35" s="98" t="str">
        <f>+'EVALUACION CON CONTROLES'!N47</f>
        <v>El supervisor/apoyo a la supervisión</v>
      </c>
      <c r="U35" s="98" t="str">
        <f>+'EVALUACION CON CONTROLES'!O47</f>
        <v>Al evidenciar la insuficiencia en tiempo o recursos</v>
      </c>
      <c r="V35" s="98" t="str">
        <f>+'EVALUACION CON CONTROLES'!P47</f>
        <v>Con la suscripción del acto modificatorio</v>
      </c>
      <c r="W35" s="98" t="str">
        <f>+'EVALUACION CON CONTROLES'!Q47</f>
        <v>Mediante la solicitud del acto modificatorio</v>
      </c>
      <c r="X35" s="286" t="str">
        <f>+'EVALUACION CON CONTROLES'!R47</f>
        <v>Cada vez que se requiera modificar el contrato en tiempo o en recursos</v>
      </c>
    </row>
    <row r="36" spans="2:24" ht="106.5" customHeight="1" thickBot="1" x14ac:dyDescent="0.3">
      <c r="B36" s="287">
        <v>27</v>
      </c>
      <c r="C36" s="98" t="str">
        <f>+'EVALUACION CON CONTROLES'!C50:F50</f>
        <v>Mal manejo administrativo y económico del contrato</v>
      </c>
      <c r="D36" s="284" t="str">
        <f>+'EVALUACION CON CONTROLES'!B50</f>
        <v>EJECUCIÓN</v>
      </c>
      <c r="E36" s="284" t="s">
        <v>231</v>
      </c>
      <c r="F36" s="284" t="s">
        <v>60</v>
      </c>
      <c r="G36" s="98" t="str">
        <f>+EVALUACION!H53</f>
        <v>Dificultad o imposibilidad de liquidar el contrato</v>
      </c>
      <c r="H36" s="98">
        <f>+EVALUACION!I53</f>
        <v>3</v>
      </c>
      <c r="I36" s="98">
        <f>+EVALUACION!J53</f>
        <v>3</v>
      </c>
      <c r="J36" s="98">
        <f>+EVALUACION!K53</f>
        <v>6</v>
      </c>
      <c r="K36" s="284" t="str">
        <f>+EVALUACION!L53</f>
        <v>ALTO</v>
      </c>
      <c r="L36" s="288" t="s">
        <v>104</v>
      </c>
      <c r="M36" s="289">
        <v>100</v>
      </c>
      <c r="N36" s="98" t="str">
        <f>+'EVALUACION CON CONTROLES'!G50</f>
        <v>El supervisor/apoyo a la supervisión, al iniciar la ejecución del contrato, a través de una matriz de control financiero y presupuestal del contrato, garantizará que los pedidos tengan coherencia con cada rubro y proyecto de inversión, generando un reporte mensual presupuestal y financiero del proceso contractual. Como evidencia de la ejecución del control quedará la matriz de control por cada mes de ejecución y las comunicaciones relacioandas</v>
      </c>
      <c r="O36" s="98">
        <f>+'EVALUACION CON CONTROLES'!I50</f>
        <v>3</v>
      </c>
      <c r="P36" s="98">
        <f>+'EVALUACION CON CONTROLES'!J50</f>
        <v>3</v>
      </c>
      <c r="Q36" s="98">
        <f>+'EVALUACION CON CONTROLES'!K50</f>
        <v>6</v>
      </c>
      <c r="R36" s="284" t="str">
        <f>+'EVALUACION CON CONTROLES'!L50</f>
        <v>ALTO</v>
      </c>
      <c r="S36" s="98" t="str">
        <f>+'EVALUACION CON CONTROLES'!M50</f>
        <v>No</v>
      </c>
      <c r="T36" s="98" t="str">
        <f>+'EVALUACION CON CONTROLES'!N50</f>
        <v>El supervisor/apoyo a la supervisión</v>
      </c>
      <c r="U36" s="98" t="str">
        <f>+'EVALUACION CON CONTROLES'!O50</f>
        <v>Al iniciar la ejecución del contrato</v>
      </c>
      <c r="V36" s="98" t="str">
        <f>+'EVALUACION CON CONTROLES'!P50</f>
        <v>Al finalizar la ejecución del contrato</v>
      </c>
      <c r="W36" s="98" t="str">
        <f>+'EVALUACION CON CONTROLES'!Q50</f>
        <v>Mediante la matriz de control presupuestal y financiero</v>
      </c>
      <c r="X36" s="285" t="str">
        <f>+'EVALUACION CON CONTROLES'!R50</f>
        <v>mensual</v>
      </c>
    </row>
    <row r="37" spans="2:24" ht="13.5" customHeight="1" x14ac:dyDescent="0.25">
      <c r="B37" s="32"/>
      <c r="X37" s="33"/>
    </row>
    <row r="38" spans="2:24" ht="13.5" customHeight="1" x14ac:dyDescent="0.25">
      <c r="B38" s="32"/>
      <c r="E38" s="12"/>
      <c r="F38" s="246" t="s">
        <v>99</v>
      </c>
      <c r="G38" s="246"/>
      <c r="H38" s="12"/>
      <c r="I38" s="12"/>
      <c r="J38" s="247" t="s">
        <v>19</v>
      </c>
      <c r="K38" s="247"/>
      <c r="L38" s="247"/>
      <c r="M38" s="247"/>
      <c r="X38" s="33"/>
    </row>
    <row r="39" spans="2:24" ht="13.5" customHeight="1" x14ac:dyDescent="0.25">
      <c r="B39" s="32"/>
      <c r="E39" s="262" t="s">
        <v>2</v>
      </c>
      <c r="F39" s="28" t="s">
        <v>13</v>
      </c>
      <c r="G39" s="28" t="s">
        <v>12</v>
      </c>
      <c r="H39" s="12"/>
      <c r="I39" s="12"/>
      <c r="J39" s="274" t="s">
        <v>18</v>
      </c>
      <c r="K39" s="275"/>
      <c r="L39" s="274" t="s">
        <v>12</v>
      </c>
      <c r="M39" s="275"/>
      <c r="X39" s="33"/>
    </row>
    <row r="40" spans="2:24" ht="13.5" customHeight="1" x14ac:dyDescent="0.25">
      <c r="B40" s="32"/>
      <c r="E40" s="262"/>
      <c r="F40" s="15" t="s">
        <v>7</v>
      </c>
      <c r="G40" s="15">
        <v>1</v>
      </c>
      <c r="H40" s="12"/>
      <c r="I40" s="12"/>
      <c r="J40" s="250" t="s">
        <v>15</v>
      </c>
      <c r="K40" s="251"/>
      <c r="L40" s="252">
        <v>1</v>
      </c>
      <c r="M40" s="252"/>
      <c r="X40" s="33"/>
    </row>
    <row r="41" spans="2:24" ht="13.5" customHeight="1" x14ac:dyDescent="0.25">
      <c r="B41" s="32"/>
      <c r="E41" s="262"/>
      <c r="F41" s="15" t="s">
        <v>8</v>
      </c>
      <c r="G41" s="15">
        <v>2</v>
      </c>
      <c r="H41" s="12"/>
      <c r="I41" s="12"/>
      <c r="J41" s="250" t="s">
        <v>16</v>
      </c>
      <c r="K41" s="251"/>
      <c r="L41" s="252">
        <v>2</v>
      </c>
      <c r="M41" s="252"/>
      <c r="X41" s="33"/>
    </row>
    <row r="42" spans="2:24" ht="13.5" customHeight="1" x14ac:dyDescent="0.25">
      <c r="B42" s="32"/>
      <c r="E42" s="262"/>
      <c r="F42" s="15" t="s">
        <v>9</v>
      </c>
      <c r="G42" s="15">
        <v>3</v>
      </c>
      <c r="H42" s="12"/>
      <c r="I42" s="12"/>
      <c r="J42" s="250" t="s">
        <v>1</v>
      </c>
      <c r="K42" s="251"/>
      <c r="L42" s="252">
        <v>3</v>
      </c>
      <c r="M42" s="252"/>
      <c r="X42" s="33"/>
    </row>
    <row r="43" spans="2:24" ht="13.5" customHeight="1" x14ac:dyDescent="0.25">
      <c r="B43" s="32"/>
      <c r="E43" s="262"/>
      <c r="F43" s="15" t="s">
        <v>10</v>
      </c>
      <c r="G43" s="15">
        <v>4</v>
      </c>
      <c r="H43" s="12"/>
      <c r="I43" s="12"/>
      <c r="J43" s="250" t="s">
        <v>17</v>
      </c>
      <c r="K43" s="251"/>
      <c r="L43" s="252">
        <v>4</v>
      </c>
      <c r="M43" s="252"/>
      <c r="X43" s="33"/>
    </row>
    <row r="44" spans="2:24" ht="13.5" customHeight="1" x14ac:dyDescent="0.25">
      <c r="B44" s="32"/>
      <c r="E44" s="262"/>
      <c r="F44" s="15" t="s">
        <v>11</v>
      </c>
      <c r="G44" s="15">
        <v>5</v>
      </c>
      <c r="H44" s="12"/>
      <c r="I44" s="12"/>
      <c r="J44" s="250" t="s">
        <v>0</v>
      </c>
      <c r="K44" s="251"/>
      <c r="L44" s="252">
        <v>5</v>
      </c>
      <c r="M44" s="252"/>
      <c r="X44" s="33"/>
    </row>
    <row r="45" spans="2:24" ht="13.5" customHeight="1" x14ac:dyDescent="0.25">
      <c r="B45" s="32"/>
      <c r="D45" s="12"/>
      <c r="E45" s="12"/>
      <c r="F45" s="12"/>
      <c r="G45" s="12"/>
      <c r="H45" s="12"/>
      <c r="I45" s="12"/>
      <c r="J45" s="12"/>
      <c r="K45" s="12"/>
      <c r="L45" s="12"/>
      <c r="M45" s="12"/>
      <c r="X45" s="33"/>
    </row>
    <row r="46" spans="2:24" ht="13.5" customHeight="1" x14ac:dyDescent="0.25">
      <c r="B46" s="32"/>
      <c r="D46" s="247" t="s">
        <v>20</v>
      </c>
      <c r="E46" s="247"/>
      <c r="F46" s="247"/>
      <c r="G46" s="247"/>
      <c r="H46" s="247"/>
      <c r="I46" s="247"/>
      <c r="J46" s="247"/>
      <c r="K46" s="247"/>
      <c r="X46" s="33"/>
    </row>
    <row r="47" spans="2:24" ht="13.5" customHeight="1" x14ac:dyDescent="0.25">
      <c r="B47" s="32"/>
      <c r="D47" s="258" t="s">
        <v>13</v>
      </c>
      <c r="E47" s="258" t="s">
        <v>12</v>
      </c>
      <c r="F47" s="253" t="s">
        <v>15</v>
      </c>
      <c r="G47" s="253"/>
      <c r="H47" s="248" t="s">
        <v>16</v>
      </c>
      <c r="I47" s="249"/>
      <c r="J47" s="29" t="s">
        <v>1</v>
      </c>
      <c r="K47" s="29" t="s">
        <v>17</v>
      </c>
      <c r="L47" s="28" t="s">
        <v>0</v>
      </c>
      <c r="P47" s="247" t="s">
        <v>14</v>
      </c>
      <c r="Q47" s="247"/>
      <c r="R47" s="247"/>
      <c r="S47" s="247"/>
      <c r="T47" s="247"/>
      <c r="X47" s="33"/>
    </row>
    <row r="48" spans="2:24" ht="13.5" customHeight="1" x14ac:dyDescent="0.25">
      <c r="B48" s="32"/>
      <c r="D48" s="258"/>
      <c r="E48" s="258"/>
      <c r="F48" s="261">
        <v>1</v>
      </c>
      <c r="G48" s="261"/>
      <c r="H48" s="259">
        <v>2</v>
      </c>
      <c r="I48" s="260"/>
      <c r="J48" s="30">
        <v>3</v>
      </c>
      <c r="K48" s="30">
        <v>4</v>
      </c>
      <c r="L48" s="30">
        <v>5</v>
      </c>
      <c r="P48" s="253" t="s">
        <v>20</v>
      </c>
      <c r="Q48" s="253"/>
      <c r="R48" s="253"/>
      <c r="S48" s="253" t="s">
        <v>21</v>
      </c>
      <c r="T48" s="253"/>
      <c r="X48" s="33"/>
    </row>
    <row r="49" spans="2:24" ht="13.5" customHeight="1" x14ac:dyDescent="0.25">
      <c r="B49" s="32"/>
      <c r="D49" s="15" t="s">
        <v>7</v>
      </c>
      <c r="E49" s="16">
        <v>1</v>
      </c>
      <c r="F49" s="241">
        <v>2</v>
      </c>
      <c r="G49" s="241"/>
      <c r="H49" s="271">
        <v>3</v>
      </c>
      <c r="I49" s="272"/>
      <c r="J49" s="26">
        <v>4</v>
      </c>
      <c r="K49" s="31">
        <v>5</v>
      </c>
      <c r="L49" s="25">
        <v>6</v>
      </c>
      <c r="P49" s="242" t="s">
        <v>22</v>
      </c>
      <c r="Q49" s="242"/>
      <c r="R49" s="242"/>
      <c r="S49" s="240" t="s">
        <v>23</v>
      </c>
      <c r="T49" s="240"/>
      <c r="X49" s="33"/>
    </row>
    <row r="50" spans="2:24" ht="13.5" customHeight="1" x14ac:dyDescent="0.25">
      <c r="B50" s="32"/>
      <c r="D50" s="15" t="s">
        <v>8</v>
      </c>
      <c r="E50" s="16">
        <v>2</v>
      </c>
      <c r="F50" s="241">
        <v>3</v>
      </c>
      <c r="G50" s="241"/>
      <c r="H50" s="271">
        <v>4</v>
      </c>
      <c r="I50" s="272"/>
      <c r="J50" s="31">
        <v>5</v>
      </c>
      <c r="K50" s="25">
        <v>6</v>
      </c>
      <c r="L50" s="25">
        <v>7</v>
      </c>
      <c r="P50" s="268" t="s">
        <v>24</v>
      </c>
      <c r="Q50" s="268"/>
      <c r="R50" s="268"/>
      <c r="S50" s="240" t="s">
        <v>25</v>
      </c>
      <c r="T50" s="240"/>
      <c r="X50" s="33"/>
    </row>
    <row r="51" spans="2:24" ht="13.5" customHeight="1" x14ac:dyDescent="0.25">
      <c r="B51" s="32"/>
      <c r="D51" s="15" t="s">
        <v>9</v>
      </c>
      <c r="E51" s="16">
        <v>3</v>
      </c>
      <c r="F51" s="241">
        <v>4</v>
      </c>
      <c r="G51" s="241"/>
      <c r="H51" s="254">
        <v>5</v>
      </c>
      <c r="I51" s="255"/>
      <c r="J51" s="25">
        <v>6</v>
      </c>
      <c r="K51" s="25">
        <v>7</v>
      </c>
      <c r="L51" s="27">
        <v>8</v>
      </c>
      <c r="P51" s="273">
        <v>5</v>
      </c>
      <c r="Q51" s="273"/>
      <c r="R51" s="273"/>
      <c r="S51" s="240" t="s">
        <v>26</v>
      </c>
      <c r="T51" s="240"/>
      <c r="X51" s="33"/>
    </row>
    <row r="52" spans="2:24" ht="13.5" customHeight="1" x14ac:dyDescent="0.25">
      <c r="B52" s="32"/>
      <c r="D52" s="15" t="s">
        <v>10</v>
      </c>
      <c r="E52" s="16">
        <v>4</v>
      </c>
      <c r="F52" s="273">
        <v>5</v>
      </c>
      <c r="G52" s="273"/>
      <c r="H52" s="269">
        <v>6</v>
      </c>
      <c r="I52" s="270"/>
      <c r="J52" s="25">
        <v>7</v>
      </c>
      <c r="K52" s="27">
        <v>8</v>
      </c>
      <c r="L52" s="27">
        <v>9</v>
      </c>
      <c r="P52" s="241" t="s">
        <v>27</v>
      </c>
      <c r="Q52" s="241"/>
      <c r="R52" s="241"/>
      <c r="S52" s="240" t="s">
        <v>28</v>
      </c>
      <c r="T52" s="240"/>
      <c r="X52" s="33"/>
    </row>
    <row r="53" spans="2:24" ht="13.5" customHeight="1" x14ac:dyDescent="0.25">
      <c r="B53" s="32"/>
      <c r="D53" s="15" t="s">
        <v>11</v>
      </c>
      <c r="E53" s="16">
        <v>5</v>
      </c>
      <c r="F53" s="268">
        <v>6</v>
      </c>
      <c r="G53" s="268"/>
      <c r="H53" s="269">
        <v>7</v>
      </c>
      <c r="I53" s="270"/>
      <c r="J53" s="27">
        <v>8</v>
      </c>
      <c r="K53" s="27">
        <v>9</v>
      </c>
      <c r="L53" s="27">
        <v>10</v>
      </c>
      <c r="X53" s="33"/>
    </row>
    <row r="54" spans="2:24" ht="13.5" customHeight="1" thickBot="1" x14ac:dyDescent="0.3">
      <c r="B54" s="17"/>
      <c r="C54" s="18"/>
      <c r="D54" s="19"/>
      <c r="E54" s="19"/>
      <c r="F54" s="19"/>
      <c r="G54" s="19"/>
      <c r="H54" s="19"/>
      <c r="I54" s="19"/>
      <c r="J54" s="19"/>
      <c r="K54" s="19"/>
      <c r="L54" s="19"/>
      <c r="M54" s="19"/>
      <c r="N54" s="18"/>
      <c r="O54" s="18"/>
      <c r="P54" s="18"/>
      <c r="Q54" s="18"/>
      <c r="R54" s="18"/>
      <c r="S54" s="18"/>
      <c r="T54" s="18"/>
      <c r="U54" s="18"/>
      <c r="V54" s="18"/>
      <c r="W54" s="18"/>
      <c r="X54" s="20"/>
    </row>
    <row r="55" spans="2:24" ht="16.5" customHeight="1" x14ac:dyDescent="0.25">
      <c r="D55" s="12"/>
      <c r="F55" s="12"/>
      <c r="G55" s="12"/>
      <c r="H55" s="12"/>
      <c r="I55" s="12"/>
      <c r="J55" s="12"/>
      <c r="K55" s="12"/>
      <c r="L55" s="12"/>
      <c r="M55" s="12"/>
      <c r="N55" s="12"/>
      <c r="O55" s="12"/>
      <c r="P55" s="12"/>
      <c r="Q55" s="12"/>
      <c r="R55" s="12"/>
    </row>
    <row r="56" spans="2:24" ht="16.5" customHeight="1" x14ac:dyDescent="0.25">
      <c r="D56" s="12"/>
      <c r="F56" s="12"/>
      <c r="G56" s="12"/>
      <c r="H56" s="12"/>
      <c r="I56" s="12"/>
      <c r="J56" s="12"/>
      <c r="K56" s="12"/>
      <c r="L56" s="12"/>
      <c r="M56" s="12"/>
      <c r="N56" s="12"/>
      <c r="O56" s="12"/>
      <c r="P56" s="12"/>
      <c r="Q56" s="12"/>
      <c r="R56" s="12"/>
    </row>
    <row r="57" spans="2:24" ht="12.75" customHeight="1" x14ac:dyDescent="0.25">
      <c r="D57" s="12"/>
      <c r="F57" s="12"/>
      <c r="G57" s="12"/>
      <c r="H57" s="12"/>
      <c r="I57" s="12"/>
      <c r="J57" s="12"/>
      <c r="K57" s="12"/>
      <c r="L57" s="12"/>
      <c r="M57" s="12"/>
      <c r="N57" s="12"/>
      <c r="O57" s="12"/>
      <c r="P57" s="12"/>
      <c r="Q57" s="12"/>
      <c r="R57" s="12"/>
    </row>
    <row r="58" spans="2:24" hidden="1" x14ac:dyDescent="0.25">
      <c r="B58" s="14" t="s">
        <v>105</v>
      </c>
      <c r="D58" s="12"/>
      <c r="F58" s="12"/>
      <c r="G58" s="12"/>
      <c r="H58" s="12"/>
      <c r="I58" s="12"/>
      <c r="J58" s="12"/>
      <c r="K58" s="12"/>
      <c r="L58" s="12"/>
      <c r="M58" s="12"/>
      <c r="N58" s="12"/>
      <c r="O58" s="12"/>
      <c r="P58" s="12"/>
      <c r="Q58" s="12"/>
      <c r="R58" s="12"/>
    </row>
    <row r="59" spans="2:24" hidden="1" x14ac:dyDescent="0.25">
      <c r="B59" s="14" t="s">
        <v>104</v>
      </c>
      <c r="D59" s="21"/>
      <c r="F59" s="12"/>
      <c r="G59" s="21"/>
      <c r="H59" s="21"/>
      <c r="I59" s="21"/>
      <c r="J59" s="21"/>
      <c r="K59" s="21"/>
      <c r="L59" s="21"/>
      <c r="M59" s="21"/>
      <c r="N59" s="21"/>
      <c r="O59" s="21"/>
      <c r="P59" s="21"/>
      <c r="Q59" s="21"/>
      <c r="R59" s="21"/>
    </row>
    <row r="60" spans="2:24" hidden="1" x14ac:dyDescent="0.25">
      <c r="B60" s="14" t="s">
        <v>106</v>
      </c>
      <c r="D60" s="12"/>
      <c r="F60" s="12"/>
      <c r="G60" s="12"/>
      <c r="H60" s="12"/>
      <c r="I60" s="12"/>
      <c r="J60" s="12"/>
      <c r="K60" s="12"/>
      <c r="L60" s="12"/>
      <c r="M60" s="12"/>
      <c r="N60" s="12"/>
      <c r="O60" s="12"/>
      <c r="P60" s="12"/>
      <c r="Q60" s="12"/>
      <c r="R60" s="12"/>
    </row>
    <row r="61" spans="2:24" x14ac:dyDescent="0.25">
      <c r="D61" s="12"/>
      <c r="F61" s="12"/>
      <c r="G61" s="12"/>
      <c r="H61" s="12"/>
      <c r="I61" s="12"/>
      <c r="J61" s="12"/>
      <c r="K61" s="12"/>
      <c r="L61" s="12"/>
      <c r="M61" s="12"/>
      <c r="N61" s="12"/>
      <c r="O61" s="12"/>
      <c r="P61" s="12"/>
      <c r="Q61" s="12"/>
      <c r="R61" s="12"/>
    </row>
    <row r="62" spans="2:24" x14ac:dyDescent="0.25">
      <c r="D62" s="12"/>
      <c r="F62" s="12"/>
      <c r="G62" s="12"/>
      <c r="H62" s="12"/>
      <c r="I62" s="12"/>
      <c r="J62" s="12"/>
      <c r="K62" s="12"/>
      <c r="L62" s="12"/>
      <c r="M62" s="12"/>
      <c r="N62" s="12"/>
      <c r="O62" s="12"/>
      <c r="P62" s="12"/>
      <c r="Q62" s="12"/>
      <c r="R62" s="12"/>
    </row>
    <row r="63" spans="2:24" x14ac:dyDescent="0.25">
      <c r="D63" s="12"/>
      <c r="F63" s="12"/>
      <c r="G63" s="12"/>
      <c r="H63" s="12"/>
      <c r="I63" s="12"/>
      <c r="J63" s="12"/>
      <c r="K63" s="12"/>
      <c r="L63" s="12"/>
      <c r="M63" s="12"/>
      <c r="N63" s="12"/>
      <c r="O63" s="12"/>
      <c r="P63" s="12"/>
      <c r="Q63" s="12"/>
      <c r="R63" s="12"/>
    </row>
    <row r="64" spans="2:24" ht="12.75" customHeight="1" x14ac:dyDescent="0.25">
      <c r="D64" s="12"/>
    </row>
    <row r="65" spans="4:4" x14ac:dyDescent="0.25">
      <c r="D65" s="12"/>
    </row>
  </sheetData>
  <mergeCells count="47">
    <mergeCell ref="W2:X4"/>
    <mergeCell ref="F53:G53"/>
    <mergeCell ref="H53:I53"/>
    <mergeCell ref="P48:R48"/>
    <mergeCell ref="H50:I50"/>
    <mergeCell ref="H49:I49"/>
    <mergeCell ref="F51:G51"/>
    <mergeCell ref="F52:G52"/>
    <mergeCell ref="P51:R51"/>
    <mergeCell ref="H52:I52"/>
    <mergeCell ref="P50:R50"/>
    <mergeCell ref="L39:M39"/>
    <mergeCell ref="J39:K39"/>
    <mergeCell ref="J42:K42"/>
    <mergeCell ref="S48:T48"/>
    <mergeCell ref="J43:K43"/>
    <mergeCell ref="P47:T47"/>
    <mergeCell ref="B2:B4"/>
    <mergeCell ref="C2:V4"/>
    <mergeCell ref="E47:E48"/>
    <mergeCell ref="H48:I48"/>
    <mergeCell ref="J44:K44"/>
    <mergeCell ref="L44:M44"/>
    <mergeCell ref="D47:D48"/>
    <mergeCell ref="F48:G48"/>
    <mergeCell ref="E39:E44"/>
    <mergeCell ref="F49:G49"/>
    <mergeCell ref="S50:T50"/>
    <mergeCell ref="S51:T51"/>
    <mergeCell ref="H51:I51"/>
    <mergeCell ref="F50:G50"/>
    <mergeCell ref="S52:T52"/>
    <mergeCell ref="P52:R52"/>
    <mergeCell ref="P49:R49"/>
    <mergeCell ref="B6:X6"/>
    <mergeCell ref="F38:G38"/>
    <mergeCell ref="J38:M38"/>
    <mergeCell ref="H47:I47"/>
    <mergeCell ref="J40:K40"/>
    <mergeCell ref="J41:K41"/>
    <mergeCell ref="L42:M42"/>
    <mergeCell ref="L43:M43"/>
    <mergeCell ref="D46:K46"/>
    <mergeCell ref="F47:G47"/>
    <mergeCell ref="L40:M40"/>
    <mergeCell ref="L41:M41"/>
    <mergeCell ref="S49:T49"/>
  </mergeCells>
  <phoneticPr fontId="1" type="noConversion"/>
  <conditionalFormatting sqref="K8:K36">
    <cfRule type="cellIs" dxfId="7" priority="65" stopIfTrue="1" operator="equal">
      <formula>"EXTREMO"</formula>
    </cfRule>
    <cfRule type="cellIs" dxfId="6" priority="66" stopIfTrue="1" operator="equal">
      <formula>"ALTO"</formula>
    </cfRule>
    <cfRule type="cellIs" dxfId="5" priority="67" stopIfTrue="1" operator="equal">
      <formula>"MEDIO"</formula>
    </cfRule>
    <cfRule type="cellIs" dxfId="4" priority="68" stopIfTrue="1" operator="equal">
      <formula>"BAJO"</formula>
    </cfRule>
  </conditionalFormatting>
  <conditionalFormatting sqref="R8:R36">
    <cfRule type="cellIs" dxfId="3" priority="105" stopIfTrue="1" operator="equal">
      <formula>"EXTREMO"</formula>
    </cfRule>
    <cfRule type="cellIs" dxfId="2" priority="106" stopIfTrue="1" operator="equal">
      <formula>"ALTO"</formula>
    </cfRule>
    <cfRule type="cellIs" dxfId="1" priority="107" stopIfTrue="1" operator="equal">
      <formula>"MEDIO"</formula>
    </cfRule>
    <cfRule type="cellIs" dxfId="0" priority="108" stopIfTrue="1" operator="equal">
      <formula>"BAJO"</formula>
    </cfRule>
  </conditionalFormatting>
  <dataValidations count="1">
    <dataValidation type="list" allowBlank="1" showInputMessage="1" showErrorMessage="1" sqref="L8:L36"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4" min="1" max="23" man="1"/>
    <brk id="26"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LIDIA YULIETH VALDEZ ARIAS</cp:lastModifiedBy>
  <cp:lastPrinted>2021-08-05T16:35:29Z</cp:lastPrinted>
  <dcterms:created xsi:type="dcterms:W3CDTF">2007-06-14T01:55:06Z</dcterms:created>
  <dcterms:modified xsi:type="dcterms:W3CDTF">2026-07-06T14:49:33Z</dcterms:modified>
</cp:coreProperties>
</file>