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codeName="ThisWorkbook"/>
  <mc:AlternateContent xmlns:mc="http://schemas.openxmlformats.org/markup-compatibility/2006">
    <mc:Choice Requires="x15">
      <x15ac:absPath xmlns:x15ac="http://schemas.microsoft.com/office/spreadsheetml/2010/11/ac" url="C:\Users\ANA MARIA RAAD\Downloads\"/>
    </mc:Choice>
  </mc:AlternateContent>
  <xr:revisionPtr revIDLastSave="0" documentId="8_{C40F098F-6027-4450-B863-EA8653D41953}" xr6:coauthVersionLast="36" xr6:coauthVersionMax="36" xr10:uidLastSave="{00000000-0000-0000-0000-000000000000}"/>
  <bookViews>
    <workbookView xWindow="0" yWindow="0" windowWidth="20490" windowHeight="6825" tabRatio="500" firstSheet="2" activeTab="2" xr2:uid="{00000000-000D-0000-FFFF-FFFF00000000}"/>
  </bookViews>
  <sheets>
    <sheet name="RESUMEN POR ASPECTO" sheetId="1" state="hidden" r:id="rId1"/>
    <sheet name="PERSONAL ACIEM" sheetId="2" state="hidden" r:id="rId2"/>
    <sheet name="PRESUPUESTO" sheetId="3" r:id="rId3"/>
    <sheet name="PRESTACIONES" sheetId="8" state="hidden" r:id="rId4"/>
    <sheet name="Categorías ACIEM" sheetId="9" state="hidden" r:id="rId5"/>
    <sheet name="GRADOS FP" sheetId="11" state="hidden" r:id="rId6"/>
    <sheet name="SUPUESTOS MACRO BANREP" sheetId="12" state="hidden" r:id="rId7"/>
    <sheet name="VISITAS" sheetId="15" state="hidden" r:id="rId8"/>
  </sheets>
  <definedNames>
    <definedName name="\0">#REF!</definedName>
    <definedName name="\A">#N/A</definedName>
    <definedName name="\B">#N/A</definedName>
    <definedName name="\C">#REF!</definedName>
    <definedName name="\d">#REF!</definedName>
    <definedName name="\f">#REF!</definedName>
    <definedName name="\H">#REF!</definedName>
    <definedName name="\I">#REF!</definedName>
    <definedName name="\k">#REF!</definedName>
    <definedName name="\l">#REF!</definedName>
    <definedName name="\P">#REF!</definedName>
    <definedName name="\R">#REF!</definedName>
    <definedName name="\S">#REF!</definedName>
    <definedName name="\U">#REF!</definedName>
    <definedName name="\y">#REF!</definedName>
    <definedName name="\Z">#REF!</definedName>
    <definedName name="________r" hidden="1">{"TAB1",#N/A,TRUE,"GENERAL";"TAB2",#N/A,TRUE,"GENERAL";"TAB3",#N/A,TRUE,"GENERAL";"TAB4",#N/A,TRUE,"GENERAL";"TAB5",#N/A,TRUE,"GENERAL"}</definedName>
    <definedName name="________r4r" hidden="1">{"via1",#N/A,TRUE,"general";"via2",#N/A,TRUE,"general";"via3",#N/A,TRUE,"general"}</definedName>
    <definedName name="________wrn1" localSheetId="5" hidden="1">{#N/A,#N/A,FALSE,"(15) 2x2";#N/A,#N/A,FALSE,"(15) 4x2";#N/A,#N/A,FALSE,"(15) 8x2";#N/A,#N/A,FALSE,"(15) 16x2";#N/A,#N/A,FALSE,"(23) 2x2";#N/A,#N/A,FALSE,"(23) 4x2";#N/A,#N/A,FALSE,"(23) 8x2";#N/A,#N/A,FALSE,"(23) 16x2";#N/A,#N/A,FALSE,"(38) 4x2";#N/A,#N/A,FALSE,"(38) 8x2";#N/A,#N/A,FALSE,"(38) 16x2"}</definedName>
    <definedName name="________wrn1" localSheetId="3" hidden="1">{#N/A,#N/A,FALSE,"(15) 2x2";#N/A,#N/A,FALSE,"(15) 4x2";#N/A,#N/A,FALSE,"(15) 8x2";#N/A,#N/A,FALSE,"(15) 16x2";#N/A,#N/A,FALSE,"(23) 2x2";#N/A,#N/A,FALSE,"(23) 4x2";#N/A,#N/A,FALSE,"(23) 8x2";#N/A,#N/A,FALSE,"(23) 16x2";#N/A,#N/A,FALSE,"(38) 4x2";#N/A,#N/A,FALSE,"(38) 8x2";#N/A,#N/A,FALSE,"(38) 16x2"}</definedName>
    <definedName name="________wrn1" localSheetId="7" hidden="1">{#N/A,#N/A,FALSE,"(15) 2x2";#N/A,#N/A,FALSE,"(15) 4x2";#N/A,#N/A,FALSE,"(15) 8x2";#N/A,#N/A,FALSE,"(15) 16x2";#N/A,#N/A,FALSE,"(23) 2x2";#N/A,#N/A,FALSE,"(23) 4x2";#N/A,#N/A,FALSE,"(23) 8x2";#N/A,#N/A,FALSE,"(23) 16x2";#N/A,#N/A,FALSE,"(38) 4x2";#N/A,#N/A,FALSE,"(38) 8x2";#N/A,#N/A,FALSE,"(38) 16x2"}</definedName>
    <definedName name="________wrn1" hidden="1">{#N/A,#N/A,FALSE,"(15) 2x2";#N/A,#N/A,FALSE,"(15) 4x2";#N/A,#N/A,FALSE,"(15) 8x2";#N/A,#N/A,FALSE,"(15) 16x2";#N/A,#N/A,FALSE,"(23) 2x2";#N/A,#N/A,FALSE,"(23) 4x2";#N/A,#N/A,FALSE,"(23) 8x2";#N/A,#N/A,FALSE,"(23) 16x2";#N/A,#N/A,FALSE,"(38) 4x2";#N/A,#N/A,FALSE,"(38) 8x2";#N/A,#N/A,FALSE,"(38) 16x2"}</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wrn1" localSheetId="5" hidden="1">{#N/A,#N/A,FALSE,"(15) 2x2";#N/A,#N/A,FALSE,"(15) 4x2";#N/A,#N/A,FALSE,"(15) 8x2";#N/A,#N/A,FALSE,"(15) 16x2";#N/A,#N/A,FALSE,"(23) 2x2";#N/A,#N/A,FALSE,"(23) 4x2";#N/A,#N/A,FALSE,"(23) 8x2";#N/A,#N/A,FALSE,"(23) 16x2";#N/A,#N/A,FALSE,"(38) 4x2";#N/A,#N/A,FALSE,"(38) 8x2";#N/A,#N/A,FALSE,"(38) 16x2"}</definedName>
    <definedName name="_______wrn1" localSheetId="3" hidden="1">{#N/A,#N/A,FALSE,"(15) 2x2";#N/A,#N/A,FALSE,"(15) 4x2";#N/A,#N/A,FALSE,"(15) 8x2";#N/A,#N/A,FALSE,"(15) 16x2";#N/A,#N/A,FALSE,"(23) 2x2";#N/A,#N/A,FALSE,"(23) 4x2";#N/A,#N/A,FALSE,"(23) 8x2";#N/A,#N/A,FALSE,"(23) 16x2";#N/A,#N/A,FALSE,"(38) 4x2";#N/A,#N/A,FALSE,"(38) 8x2";#N/A,#N/A,FALSE,"(38) 16x2"}</definedName>
    <definedName name="_______wrn1" localSheetId="7" hidden="1">{#N/A,#N/A,FALSE,"(15) 2x2";#N/A,#N/A,FALSE,"(15) 4x2";#N/A,#N/A,FALSE,"(15) 8x2";#N/A,#N/A,FALSE,"(15) 16x2";#N/A,#N/A,FALSE,"(23) 2x2";#N/A,#N/A,FALSE,"(23) 4x2";#N/A,#N/A,FALSE,"(23) 8x2";#N/A,#N/A,FALSE,"(23) 16x2";#N/A,#N/A,FALSE,"(38) 4x2";#N/A,#N/A,FALSE,"(38) 8x2";#N/A,#N/A,FALSE,"(38) 16x2"}</definedName>
    <definedName name="_______wrn1" hidden="1">{#N/A,#N/A,FALSE,"(15) 2x2";#N/A,#N/A,FALSE,"(15) 4x2";#N/A,#N/A,FALSE,"(15) 8x2";#N/A,#N/A,FALSE,"(15) 16x2";#N/A,#N/A,FALSE,"(23) 2x2";#N/A,#N/A,FALSE,"(23) 4x2";#N/A,#N/A,FALSE,"(23) 8x2";#N/A,#N/A,FALSE,"(23) 16x2";#N/A,#N/A,FALSE,"(38) 4x2";#N/A,#N/A,FALSE,"(38) 8x2";#N/A,#N/A,FALSE,"(38) 16x2"}</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wrn1" localSheetId="5" hidden="1">{#N/A,#N/A,FALSE,"(15) 2x2";#N/A,#N/A,FALSE,"(15) 4x2";#N/A,#N/A,FALSE,"(15) 8x2";#N/A,#N/A,FALSE,"(15) 16x2";#N/A,#N/A,FALSE,"(23) 2x2";#N/A,#N/A,FALSE,"(23) 4x2";#N/A,#N/A,FALSE,"(23) 8x2";#N/A,#N/A,FALSE,"(23) 16x2";#N/A,#N/A,FALSE,"(38) 4x2";#N/A,#N/A,FALSE,"(38) 8x2";#N/A,#N/A,FALSE,"(38) 16x2"}</definedName>
    <definedName name="______wrn1" localSheetId="3" hidden="1">{#N/A,#N/A,FALSE,"(15) 2x2";#N/A,#N/A,FALSE,"(15) 4x2";#N/A,#N/A,FALSE,"(15) 8x2";#N/A,#N/A,FALSE,"(15) 16x2";#N/A,#N/A,FALSE,"(23) 2x2";#N/A,#N/A,FALSE,"(23) 4x2";#N/A,#N/A,FALSE,"(23) 8x2";#N/A,#N/A,FALSE,"(23) 16x2";#N/A,#N/A,FALSE,"(38) 4x2";#N/A,#N/A,FALSE,"(38) 8x2";#N/A,#N/A,FALSE,"(38) 16x2"}</definedName>
    <definedName name="______wrn1" localSheetId="7" hidden="1">{#N/A,#N/A,FALSE,"(15) 2x2";#N/A,#N/A,FALSE,"(15) 4x2";#N/A,#N/A,FALSE,"(15) 8x2";#N/A,#N/A,FALSE,"(15) 16x2";#N/A,#N/A,FALSE,"(23) 2x2";#N/A,#N/A,FALSE,"(23) 4x2";#N/A,#N/A,FALSE,"(23) 8x2";#N/A,#N/A,FALSE,"(23) 16x2";#N/A,#N/A,FALSE,"(38) 4x2";#N/A,#N/A,FALSE,"(38) 8x2";#N/A,#N/A,FALSE,"(38) 16x2"}</definedName>
    <definedName name="______wrn1" hidden="1">{#N/A,#N/A,FALSE,"(15) 2x2";#N/A,#N/A,FALSE,"(15) 4x2";#N/A,#N/A,FALSE,"(15) 8x2";#N/A,#N/A,FALSE,"(15) 16x2";#N/A,#N/A,FALSE,"(23) 2x2";#N/A,#N/A,FALSE,"(23) 4x2";#N/A,#N/A,FALSE,"(23) 8x2";#N/A,#N/A,FALSE,"(23) 16x2";#N/A,#N/A,FALSE,"(38) 4x2";#N/A,#N/A,FALSE,"(38) 8x2";#N/A,#N/A,FALSE,"(38) 16x2"}</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wrn1" localSheetId="5" hidden="1">{#N/A,#N/A,FALSE,"(15) 2x2";#N/A,#N/A,FALSE,"(15) 4x2";#N/A,#N/A,FALSE,"(15) 8x2";#N/A,#N/A,FALSE,"(15) 16x2";#N/A,#N/A,FALSE,"(23) 2x2";#N/A,#N/A,FALSE,"(23) 4x2";#N/A,#N/A,FALSE,"(23) 8x2";#N/A,#N/A,FALSE,"(23) 16x2";#N/A,#N/A,FALSE,"(38) 4x2";#N/A,#N/A,FALSE,"(38) 8x2";#N/A,#N/A,FALSE,"(38) 16x2"}</definedName>
    <definedName name="_____wrn1" localSheetId="3" hidden="1">{#N/A,#N/A,FALSE,"(15) 2x2";#N/A,#N/A,FALSE,"(15) 4x2";#N/A,#N/A,FALSE,"(15) 8x2";#N/A,#N/A,FALSE,"(15) 16x2";#N/A,#N/A,FALSE,"(23) 2x2";#N/A,#N/A,FALSE,"(23) 4x2";#N/A,#N/A,FALSE,"(23) 8x2";#N/A,#N/A,FALSE,"(23) 16x2";#N/A,#N/A,FALSE,"(38) 4x2";#N/A,#N/A,FALSE,"(38) 8x2";#N/A,#N/A,FALSE,"(38) 16x2"}</definedName>
    <definedName name="_____wrn1" localSheetId="7" hidden="1">{#N/A,#N/A,FALSE,"(15) 2x2";#N/A,#N/A,FALSE,"(15) 4x2";#N/A,#N/A,FALSE,"(15) 8x2";#N/A,#N/A,FALSE,"(15) 16x2";#N/A,#N/A,FALSE,"(23) 2x2";#N/A,#N/A,FALSE,"(23) 4x2";#N/A,#N/A,FALSE,"(23) 8x2";#N/A,#N/A,FALSE,"(23) 16x2";#N/A,#N/A,FALSE,"(38) 4x2";#N/A,#N/A,FALSE,"(38) 8x2";#N/A,#N/A,FALSE,"(38) 16x2"}</definedName>
    <definedName name="_____wrn1" hidden="1">{#N/A,#N/A,FALSE,"(15) 2x2";#N/A,#N/A,FALSE,"(15) 4x2";#N/A,#N/A,FALSE,"(15) 8x2";#N/A,#N/A,FALSE,"(15) 16x2";#N/A,#N/A,FALSE,"(23) 2x2";#N/A,#N/A,FALSE,"(23) 4x2";#N/A,#N/A,FALSE,"(23) 8x2";#N/A,#N/A,FALSE,"(23) 16x2";#N/A,#N/A,FALSE,"(38) 4x2";#N/A,#N/A,FALSE,"(38) 8x2";#N/A,#N/A,FALSE,"(38) 16x2"}</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35" hidden="1">{#N/A,#N/A,FALSE,"informes"}</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pc1">#REF!</definedName>
    <definedName name="____ipc2">#REF!</definedName>
    <definedName name="____ipc3">#REF!</definedName>
    <definedName name="____ipc4">#REF!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H170">#REF!</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VS2">#REF!</definedName>
    <definedName name="____VS3">#REF!</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35" hidden="1">{#N/A,#N/A,FALSE,"informes"}</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pc1">#REF!</definedName>
    <definedName name="___ipc2">#REF!</definedName>
    <definedName name="___ipc3">#REF!</definedName>
    <definedName name="___ipc4">#REF!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H170">#REF!</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QTY1">#REF!</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VS2">#REF!</definedName>
    <definedName name="___VS3">#REF!</definedName>
    <definedName name="___wrn1" localSheetId="5" hidden="1">{#N/A,#N/A,FALSE,"(15) 2x2";#N/A,#N/A,FALSE,"(15) 4x2";#N/A,#N/A,FALSE,"(15) 8x2";#N/A,#N/A,FALSE,"(15) 16x2";#N/A,#N/A,FALSE,"(23) 2x2";#N/A,#N/A,FALSE,"(23) 4x2";#N/A,#N/A,FALSE,"(23) 8x2";#N/A,#N/A,FALSE,"(23) 16x2";#N/A,#N/A,FALSE,"(38) 4x2";#N/A,#N/A,FALSE,"(38) 8x2";#N/A,#N/A,FALSE,"(38) 16x2"}</definedName>
    <definedName name="___wrn1" localSheetId="3" hidden="1">{#N/A,#N/A,FALSE,"(15) 2x2";#N/A,#N/A,FALSE,"(15) 4x2";#N/A,#N/A,FALSE,"(15) 8x2";#N/A,#N/A,FALSE,"(15) 16x2";#N/A,#N/A,FALSE,"(23) 2x2";#N/A,#N/A,FALSE,"(23) 4x2";#N/A,#N/A,FALSE,"(23) 8x2";#N/A,#N/A,FALSE,"(23) 16x2";#N/A,#N/A,FALSE,"(38) 4x2";#N/A,#N/A,FALSE,"(38) 8x2";#N/A,#N/A,FALSE,"(38) 16x2"}</definedName>
    <definedName name="___wrn1" localSheetId="7" hidden="1">{#N/A,#N/A,FALSE,"(15) 2x2";#N/A,#N/A,FALSE,"(15) 4x2";#N/A,#N/A,FALSE,"(15) 8x2";#N/A,#N/A,FALSE,"(15) 16x2";#N/A,#N/A,FALSE,"(23) 2x2";#N/A,#N/A,FALSE,"(23) 4x2";#N/A,#N/A,FALSE,"(23) 8x2";#N/A,#N/A,FALSE,"(23) 16x2";#N/A,#N/A,FALSE,"(38) 4x2";#N/A,#N/A,FALSE,"(38) 8x2";#N/A,#N/A,FALSE,"(38) 16x2"}</definedName>
    <definedName name="___wrn1" hidden="1">{#N/A,#N/A,FALSE,"(15) 2x2";#N/A,#N/A,FALSE,"(15) 4x2";#N/A,#N/A,FALSE,"(15) 8x2";#N/A,#N/A,FALSE,"(15) 16x2";#N/A,#N/A,FALSE,"(23) 2x2";#N/A,#N/A,FALSE,"(23) 4x2";#N/A,#N/A,FALSE,"(23) 8x2";#N/A,#N/A,FALSE,"(23) 16x2";#N/A,#N/A,FALSE,"(38) 4x2";#N/A,#N/A,FALSE,"(38) 8x2";#N/A,#N/A,FALSE,"(38) 16x2"}</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__123Graph_ACHART_1" hidden="1">#REF!</definedName>
    <definedName name="__123" hidden="1">#REF!</definedName>
    <definedName name="__1234" hidden="1">#REF!</definedName>
    <definedName name="__123Graph_A" localSheetId="3" hidden="1">PRESTACIONES!#REF!</definedName>
    <definedName name="__123Graph_A" hidden="1">#REF!</definedName>
    <definedName name="__123Graph_A___0">#N/A</definedName>
    <definedName name="__123Graph_A___1">#N/A</definedName>
    <definedName name="__123Graph_ABASE" hidden="1">#REF!</definedName>
    <definedName name="__123Graph_Acaja" hidden="1">#REF!</definedName>
    <definedName name="__123Graph_ACAR_MOV_I" hidden="1">#REF!</definedName>
    <definedName name="__123Graph_ACAR_MOV_P" hidden="1">#REF!</definedName>
    <definedName name="__123Graph_ACart_AnticAdic" hidden="1">#REF!</definedName>
    <definedName name="__123Graph_AD1" hidden="1">#REF!</definedName>
    <definedName name="__123Graph_AD2" hidden="1">#REF!</definedName>
    <definedName name="__123Graph_AD3" hidden="1">#REF!</definedName>
    <definedName name="__123Graph_AD6" hidden="1">#REF!</definedName>
    <definedName name="__123Graph_AD7" hidden="1">#REF!</definedName>
    <definedName name="__123Graph_AENER12" hidden="1">#REF!</definedName>
    <definedName name="__123Graph_AFACTURAC" hidden="1">#REF!</definedName>
    <definedName name="__123Graph_AGraph2" hidden="1">#REF!</definedName>
    <definedName name="__123Graph_AM1" hidden="1">#REF!</definedName>
    <definedName name="__123Graph_APUBMKT">#N/A</definedName>
    <definedName name="__123Graph_APUBMKT___0">#REF!</definedName>
    <definedName name="__123Graph_APUBMKT___1">#N/A</definedName>
    <definedName name="__123Graph_APVTMKT">#N/A</definedName>
    <definedName name="__123Graph_APVTMKT___0">#REF!</definedName>
    <definedName name="__123Graph_APVTMKT___1">#N/A</definedName>
    <definedName name="__123Graph_ATOTAL" hidden="1">#REF!</definedName>
    <definedName name="__123Graph_ATOTMKT">#N/A</definedName>
    <definedName name="__123Graph_ATOTMKT___0">#REF!</definedName>
    <definedName name="__123Graph_ATOTMKT___1">#N/A</definedName>
    <definedName name="__123Graph_B" localSheetId="3" hidden="1">PRESTACIONES!#REF!</definedName>
    <definedName name="__123Graph_B" hidden="1">#REF!</definedName>
    <definedName name="__123Graph_B___0">#N/A</definedName>
    <definedName name="__123Graph_B___1">#N/A</definedName>
    <definedName name="__123Graph_BBASE" hidden="1">#REF!</definedName>
    <definedName name="__123Graph_Bcaja" hidden="1">#REF!</definedName>
    <definedName name="__123Graph_BCAR_MOV_I" hidden="1">#REF!</definedName>
    <definedName name="__123Graph_BCAR_MOV_P" hidden="1">#REF!</definedName>
    <definedName name="__123Graph_BCart_AnticAdic" hidden="1">#REF!</definedName>
    <definedName name="__123Graph_BD1" hidden="1">#REF!</definedName>
    <definedName name="__123Graph_BD2" hidden="1">#REF!</definedName>
    <definedName name="__123Graph_BD3" hidden="1">#REF!</definedName>
    <definedName name="__123Graph_BD6" hidden="1">#REF!</definedName>
    <definedName name="__123Graph_BD7" hidden="1">#REF!</definedName>
    <definedName name="__123Graph_BM1" hidden="1">#REF!</definedName>
    <definedName name="__123Graph_BPUBMKT">#N/A</definedName>
    <definedName name="__123Graph_BPUBMKT___0">#REF!</definedName>
    <definedName name="__123Graph_BPUBMKT___1">#N/A</definedName>
    <definedName name="__123Graph_BPVTMKT">#N/A</definedName>
    <definedName name="__123Graph_BPVTMKT___0">#REF!</definedName>
    <definedName name="__123Graph_BPVTMKT___1">#N/A</definedName>
    <definedName name="__123Graph_BTOTMKT">#N/A</definedName>
    <definedName name="__123Graph_BTOTMKT___0">#REF!</definedName>
    <definedName name="__123Graph_BTOTMKT___1">#N/A</definedName>
    <definedName name="__123Graph_C" hidden="1">#REF!</definedName>
    <definedName name="__123Graph_C___0">#N/A</definedName>
    <definedName name="__123Graph_C___1">#N/A</definedName>
    <definedName name="__123Graph_CBASE" hidden="1">#REF!</definedName>
    <definedName name="__123Graph_Ccaja" hidden="1">#REF!</definedName>
    <definedName name="__123Graph_CCAR_MOV_I" hidden="1">#REF!</definedName>
    <definedName name="__123Graph_CCAR_MOV_P" hidden="1">#REF!</definedName>
    <definedName name="__123Graph_CCart_AnticAdic" hidden="1">#REF!</definedName>
    <definedName name="__123Graph_CD1" hidden="1">#REF!</definedName>
    <definedName name="__123Graph_CD6" hidden="1">#REF!</definedName>
    <definedName name="__123Graph_CM1" hidden="1">#REF!</definedName>
    <definedName name="__123Graph_CPUBMKT">#N/A</definedName>
    <definedName name="__123Graph_CPUBMKT___0">#REF!</definedName>
    <definedName name="__123Graph_CPUBMKT___1">#N/A</definedName>
    <definedName name="__123Graph_CPVTMKT">#N/A</definedName>
    <definedName name="__123Graph_CPVTMKT___0">#REF!</definedName>
    <definedName name="__123Graph_CPVTMKT___1">#N/A</definedName>
    <definedName name="__123Graph_CTOTMKT">#N/A</definedName>
    <definedName name="__123Graph_CTOTMKT___0">#REF!</definedName>
    <definedName name="__123Graph_CTOTMKT___1">#N/A</definedName>
    <definedName name="__123Graph_D" localSheetId="3" hidden="1">PRESTACIONES!#REF!</definedName>
    <definedName name="__123Graph_D" hidden="1">#REF!</definedName>
    <definedName name="__123Graph_Dcaja" hidden="1">#REF!</definedName>
    <definedName name="__123Graph_DCAR_MOV_I" hidden="1">#REF!</definedName>
    <definedName name="__123Graph_DCAR_MOV_P" hidden="1">#REF!</definedName>
    <definedName name="__123Graph_DCart_AnticAdic" hidden="1">#REF!</definedName>
    <definedName name="__123Graph_DD6" hidden="1">#REF!</definedName>
    <definedName name="__123Graph_DPUBMKT">#N/A</definedName>
    <definedName name="__123Graph_DPUBMKT___0">#REF!</definedName>
    <definedName name="__123Graph_DPUBMKT___1">#N/A</definedName>
    <definedName name="__123Graph_DPVTMKT">#N/A</definedName>
    <definedName name="__123Graph_DPVTMKT___0">#REF!</definedName>
    <definedName name="__123Graph_DPVTMKT___1">#N/A</definedName>
    <definedName name="__123Graph_E" hidden="1">#REF!</definedName>
    <definedName name="__123Graph_ECAR_MOV_I" hidden="1">#REF!</definedName>
    <definedName name="__123Graph_ECAR_MOV_P" hidden="1">#REF!</definedName>
    <definedName name="__123Graph_ECart_AnticAdic" hidden="1">#REF!</definedName>
    <definedName name="__123Graph_EPUBMKT">#N/A</definedName>
    <definedName name="__123Graph_EPUBMKT___0">#REF!</definedName>
    <definedName name="__123Graph_EPUBMKT___1">#N/A</definedName>
    <definedName name="__123Graph_EPVTMKT">#N/A</definedName>
    <definedName name="__123Graph_EPVTMKT___0">#REF!</definedName>
    <definedName name="__123Graph_EPVTMKT___1">#N/A</definedName>
    <definedName name="__123Graph_F" localSheetId="3" hidden="1">PRESTACIONES!#REF!</definedName>
    <definedName name="__123Graph_F" hidden="1">#REF!</definedName>
    <definedName name="__123Graph_FPUBMKT">#N/A</definedName>
    <definedName name="__123Graph_FPUBMKT___0">#REF!</definedName>
    <definedName name="__123Graph_FPUBMKT___1">#N/A</definedName>
    <definedName name="__123Graph_LBL_ACart_AnticAdic" hidden="1">#REF!</definedName>
    <definedName name="__123Graph_LBL_Ccaja" hidden="1">#REF!</definedName>
    <definedName name="__123Graph_LBL_DCart_AnticAdic" hidden="1">#REF!</definedName>
    <definedName name="__123Graph_X" localSheetId="3" hidden="1">PRESTACIONES!#REF!</definedName>
    <definedName name="__123Graph_X" hidden="1">#REF!</definedName>
    <definedName name="__123Graph_X___0">#N/A</definedName>
    <definedName name="__123Graph_X___1">#N/A</definedName>
    <definedName name="__123Graph_XBASE" hidden="1">#REF!</definedName>
    <definedName name="__123Graph_Xcaja" hidden="1">#REF!</definedName>
    <definedName name="__123Graph_XCAR_MOV_I" hidden="1">#REF!</definedName>
    <definedName name="__123Graph_XCAR_MOV_P" hidden="1">#REF!</definedName>
    <definedName name="__123Graph_XD1" hidden="1">#REF!</definedName>
    <definedName name="__123Graph_XD2" hidden="1">#REF!</definedName>
    <definedName name="__123Graph_XD3" hidden="1">#REF!</definedName>
    <definedName name="__123Graph_XD4" hidden="1">#REF!</definedName>
    <definedName name="__123Graph_XD5" hidden="1">#REF!</definedName>
    <definedName name="__123Graph_XD6" hidden="1">#REF!</definedName>
    <definedName name="__123Graph_XD7" hidden="1">#REF!</definedName>
    <definedName name="__123Graph_XENER12" hidden="1">#REF!</definedName>
    <definedName name="__123Graph_XM1" hidden="1">#REF!</definedName>
    <definedName name="__123Graph_XPUBMKT">#N/A</definedName>
    <definedName name="__123Graph_XPUBMKT___0">#REF!</definedName>
    <definedName name="__123Graph_XPUBMKT___1">#N/A</definedName>
    <definedName name="__123Graph_XPVTMKT">#N/A</definedName>
    <definedName name="__123Graph_XPVTMKT___0">#REF!</definedName>
    <definedName name="__123Graph_XPVTMKT___1">#N/A</definedName>
    <definedName name="__123Graph_XTOTMKT">#N/A</definedName>
    <definedName name="__123Graph_XTOTMKT___0">#REF!</definedName>
    <definedName name="__123Graph_XTOTMKT___1">#N/A</definedName>
    <definedName name="__2__123Graph_BCHART_1" hidden="1">#REF!</definedName>
    <definedName name="__3__123Graph_CCHART_1" hidden="1">#REF!</definedName>
    <definedName name="__4__123Graph_DCHART_1" hidden="1">#REF!</definedName>
    <definedName name="__5__123Graph_ECHART_1" hidden="1">#REF!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35" hidden="1">{#N/A,#N/A,FALSE,"informes"}</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D1">#REF!</definedName>
    <definedName name="__ipc1">#REF!</definedName>
    <definedName name="__ipc2">#REF!</definedName>
    <definedName name="__ipc3">#REF!</definedName>
    <definedName name="__ipc4">#REF!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H170">#REF!</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es1">#REF!</definedName>
    <definedName name="__Mes2">#REF!</definedName>
    <definedName name="__Mes3">#REF!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QTY1">#REF!</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VS2">#REF!</definedName>
    <definedName name="__VS3">#REF!</definedName>
    <definedName name="__wrn1" localSheetId="5" hidden="1">{#N/A,#N/A,FALSE,"(15) 2x2";#N/A,#N/A,FALSE,"(15) 4x2";#N/A,#N/A,FALSE,"(15) 8x2";#N/A,#N/A,FALSE,"(15) 16x2";#N/A,#N/A,FALSE,"(23) 2x2";#N/A,#N/A,FALSE,"(23) 4x2";#N/A,#N/A,FALSE,"(23) 8x2";#N/A,#N/A,FALSE,"(23) 16x2";#N/A,#N/A,FALSE,"(38) 4x2";#N/A,#N/A,FALSE,"(38) 8x2";#N/A,#N/A,FALSE,"(38) 16x2"}</definedName>
    <definedName name="__wrn1" localSheetId="3" hidden="1">{#N/A,#N/A,FALSE,"(15) 2x2";#N/A,#N/A,FALSE,"(15) 4x2";#N/A,#N/A,FALSE,"(15) 8x2";#N/A,#N/A,FALSE,"(15) 16x2";#N/A,#N/A,FALSE,"(23) 2x2";#N/A,#N/A,FALSE,"(23) 4x2";#N/A,#N/A,FALSE,"(23) 8x2";#N/A,#N/A,FALSE,"(23) 16x2";#N/A,#N/A,FALSE,"(38) 4x2";#N/A,#N/A,FALSE,"(38) 8x2";#N/A,#N/A,FALSE,"(38) 16x2"}</definedName>
    <definedName name="__wrn1" localSheetId="7" hidden="1">{#N/A,#N/A,FALSE,"(15) 2x2";#N/A,#N/A,FALSE,"(15) 4x2";#N/A,#N/A,FALSE,"(15) 8x2";#N/A,#N/A,FALSE,"(15) 16x2";#N/A,#N/A,FALSE,"(23) 2x2";#N/A,#N/A,FALSE,"(23) 4x2";#N/A,#N/A,FALSE,"(23) 8x2";#N/A,#N/A,FALSE,"(23) 16x2";#N/A,#N/A,FALSE,"(38) 4x2";#N/A,#N/A,FALSE,"(38) 8x2";#N/A,#N/A,FALSE,"(38) 16x2"}</definedName>
    <definedName name="__wrn1" hidden="1">{#N/A,#N/A,FALSE,"(15) 2x2";#N/A,#N/A,FALSE,"(15) 4x2";#N/A,#N/A,FALSE,"(15) 8x2";#N/A,#N/A,FALSE,"(15) 16x2";#N/A,#N/A,FALSE,"(23) 2x2";#N/A,#N/A,FALSE,"(23) 4x2";#N/A,#N/A,FALSE,"(23) 8x2";#N/A,#N/A,FALSE,"(23) 16x2";#N/A,#N/A,FALSE,"(38) 4x2";#N/A,#N/A,FALSE,"(38) 8x2";#N/A,#N/A,FALSE,"(38) 16x2"}</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0937">#REF!</definedName>
    <definedName name="_0938">#REF!</definedName>
    <definedName name="_0961">#REF!</definedName>
    <definedName name="_0978">#REF!</definedName>
    <definedName name="_1">#REF!</definedName>
    <definedName name="_1__123Graph_ACHART_1" hidden="1">#REF!</definedName>
    <definedName name="_123" hidden="1">#REF!</definedName>
    <definedName name="_2">#REF!</definedName>
    <definedName name="_2__123Graph_BCHART_1" hidden="1">#REF!</definedName>
    <definedName name="_2__123Graph_BCHART_5" hidden="1">#REF!</definedName>
    <definedName name="_3">#REF!</definedName>
    <definedName name="_3__123Graph_CCHART_1" hidden="1">#REF!</definedName>
    <definedName name="_4__123Graph_DCHART_1" hidden="1">#REF!</definedName>
    <definedName name="_5__123Graph_ECHART_1" hidden="1">#REF!</definedName>
    <definedName name="_64_Kbps">#N/A</definedName>
    <definedName name="_64_Kbps___0">#N/A</definedName>
    <definedName name="_64_Kbps___1">#N/A</definedName>
    <definedName name="_a1" hidden="1">{"TAB1",#N/A,TRUE,"GENERAL";"TAB2",#N/A,TRUE,"GENERAL";"TAB3",#N/A,TRUE,"GENERAL";"TAB4",#N/A,TRUE,"GENERAL";"TAB5",#N/A,TRUE,"GENERAL"}</definedName>
    <definedName name="_A1_1" hidden="1">{#N/A,#N/A,TRUE,"1842CWN0"}</definedName>
    <definedName name="_A1_2" hidden="1">{#N/A,#N/A,TRUE,"1842CWN0"}</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AS1_1" hidden="1">{#N/A,#N/A,TRUE,"INGENIERIA";#N/A,#N/A,TRUE,"COMPRAS";#N/A,#N/A,TRUE,"DIRECCION";#N/A,#N/A,TRUE,"RESUMEN"}</definedName>
    <definedName name="_AAS1_2" hidden="1">{#N/A,#N/A,TRUE,"INGENIERIA";#N/A,#N/A,TRUE,"COMPRAS";#N/A,#N/A,TRUE,"DIRECCION";#N/A,#N/A,TRUE,"RESUMEN"}</definedName>
    <definedName name="_ABC1" hidden="1">{#N/A,#N/A,TRUE,"1842CWN0"}</definedName>
    <definedName name="_ABC1_1" hidden="1">{#N/A,#N/A,TRUE,"1842CWN0"}</definedName>
    <definedName name="_ABC1_2" hidden="1">{#N/A,#N/A,TRUE,"1842CWN0"}</definedName>
    <definedName name="_abc2" hidden="1">{#N/A,#N/A,TRUE,"1842CWN0"}</definedName>
    <definedName name="_abc2_1" hidden="1">{#N/A,#N/A,TRUE,"1842CWN0"}</definedName>
    <definedName name="_abc2_2" hidden="1">{#N/A,#N/A,TRUE,"1842CWN0"}</definedName>
    <definedName name="_AtRisk_FitDataRange_FIT_BFF1D_5E0B0" hidden="1">#REF!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OptionCustomItemsCount" hidden="1">0</definedName>
    <definedName name="_AtRisk_SimSetting_ReportOptionDataMode" hidden="1">1</definedName>
    <definedName name="_AtRisk_SimSetting_ReportOptionReportMultiSimType" hidden="1">1</definedName>
    <definedName name="_AtRisk_SimSetting_ReportOptionReportPlacement" hidden="1">1</definedName>
    <definedName name="_AtRisk_SimSetting_ReportOptionReportSelection" hidden="1">768</definedName>
    <definedName name="_AtRisk_SimSetting_ReportOptionReportsFileType" hidden="1">1</definedName>
    <definedName name="_AtRisk_SimSetting_ReportOptionSelectiveQR" hidden="1">FALSE()</definedName>
    <definedName name="_AtRisk_SimSetting_ReportsList" hidden="1">17</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dasd" hidden="1">#REF!</definedName>
    <definedName name="_Dic2002">#REF!</definedName>
    <definedName name="_ENE07" hidden="1">{#N/A,#N/A,FALSE,"informes"}</definedName>
    <definedName name="_F" hidden="1">{#N/A,#N/A,FALSE,"informes"}</definedName>
    <definedName name="_Fill" localSheetId="3" hidden="1">#REF!</definedName>
    <definedName name="_Fill" hidden="1">#REF!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35" hidden="1">{#N/A,#N/A,FALSE,"informes"}</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D1">#REF!</definedName>
    <definedName name="_IVT91">#REF!</definedName>
    <definedName name="_IVT92">#REF!</definedName>
    <definedName name="_IVT93">#REF!</definedName>
    <definedName name="_J"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H170">#REF!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tInverse_In" hidden="1">#REF!</definedName>
    <definedName name="_MatInverse_Out" hidden="1">#REF!</definedName>
    <definedName name="_mes1">#REF!</definedName>
    <definedName name="_Mes2">#REF!</definedName>
    <definedName name="_Mes3">#REF!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OV06" hidden="1">{#N/A,#N/A,FALSE,"informes"}</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m011">#REF!</definedName>
    <definedName name="_Order1" hidden="1">255</definedName>
    <definedName name="_Order1_1" hidden="1">255</definedName>
    <definedName name="_Order1_2" hidden="1">255</definedName>
    <definedName name="_Order2" hidden="1">255</definedName>
    <definedName name="_Order2_1"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g1">#REF!</definedName>
    <definedName name="_PAG2">#REF!</definedName>
    <definedName name="_Parse_Out" hidden="1">#REF!</definedName>
    <definedName name="_PC91">#REF!</definedName>
    <definedName name="_PC92">#REF!</definedName>
    <definedName name="_PC93">#REF!</definedName>
    <definedName name="_PS91">#REF!</definedName>
    <definedName name="_PS92">#REF!</definedName>
    <definedName name="_PS93">#REF!</definedName>
    <definedName name="_PS94">#REF!</definedName>
    <definedName name="_PT91">#REF!</definedName>
    <definedName name="_PT92">#REF!</definedName>
    <definedName name="_PT93">#REF!</definedName>
    <definedName name="_QTY1">#REF!</definedName>
    <definedName name="_r" hidden="1">#REF!</definedName>
    <definedName name="_r4r" hidden="1">{"via1",#N/A,TRUE,"general";"via2",#N/A,TRUE,"general";"via3",#N/A,TRUE,"general"}</definedName>
    <definedName name="_REF4">#REF!</definedName>
    <definedName name="_Regression_Int" hidden="1">1</definedName>
    <definedName name="_Regression_Out" localSheetId="3" hidden="1">#REF!</definedName>
    <definedName name="_Regression_Out" hidden="1">#REF!</definedName>
    <definedName name="_Regression_X" localSheetId="3" hidden="1">#REF!</definedName>
    <definedName name="_Regression_X" hidden="1">#REF!</definedName>
    <definedName name="_Regression_Y" localSheetId="3" hidden="1">#REF!</definedName>
    <definedName name="_Regression_Y" hidden="1">#REF!</definedName>
    <definedName name="_rtu6" hidden="1">{"via1",#N/A,TRUE,"general";"via2",#N/A,TRUE,"general";"via3",#N/A,TRUE,"general"}</definedName>
    <definedName name="_s" hidden="1">#REF!</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C91">#REF!</definedName>
    <definedName name="_SC92">#REF!</definedName>
    <definedName name="_SC93">#REF!</definedName>
    <definedName name="_Sort" hidden="1">#REF!</definedName>
    <definedName name="_Sort1" hidden="1">#REF!</definedName>
    <definedName name="_SS91">#REF!</definedName>
    <definedName name="_SS92">#REF!</definedName>
    <definedName name="_SS93">#REF!</definedName>
    <definedName name="_ST91">#REF!</definedName>
    <definedName name="_ST92">#REF!</definedName>
    <definedName name="_ST93">#REF!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le1_In1" localSheetId="3" hidden="1">#REF!</definedName>
    <definedName name="_Table1_In1" hidden="1">#REF!</definedName>
    <definedName name="_Table1_Out" localSheetId="3" hidden="1">#REF!</definedName>
    <definedName name="_Table1_Out" hidden="1">#REF!</definedName>
    <definedName name="_Table2_In1" localSheetId="3" hidden="1">#REF!</definedName>
    <definedName name="_Table2_In1" hidden="1">#REF!</definedName>
    <definedName name="_Table2_In2" localSheetId="3" hidden="1">#REF!</definedName>
    <definedName name="_Table2_In2" hidden="1">#REF!</definedName>
    <definedName name="_Table2_Out" localSheetId="3" hidden="1">#REF!</definedName>
    <definedName name="_Table2_Out" hidden="1">#REF!</definedName>
    <definedName name="_TC91">#REF!</definedName>
    <definedName name="_TC92">#REF!</definedName>
    <definedName name="_TC93">#REF!</definedName>
    <definedName name="_TT91">#REF!</definedName>
    <definedName name="_TT92">#REF!</definedName>
    <definedName name="_TT93">#REF!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AR2001" hidden="1">{#N/A,#N/A,TRUE,"CoverLetter";#N/A,#N/A,TRUE,"Scope";#N/A,#N/A,TRUE,"Table of Contents";#N/A,#N/A,TRUE,"Summary";#N/A,#N/A,TRUE,"Assumptions";#N/A,#N/A,TRUE,"OrgChart";#N/A,#N/A,TRUE,"Schedule";#N/A,#N/A,TRUE,"Mob";#N/A,#N/A,TRUE,"Spares";#N/A,#N/A,TRUE,"MobStaff";#N/A,#N/A,TRUE,"Training";#N/A,#N/A,TRUE,"MobBackup";#N/A,#N/A,TRUE,"ComOps";#N/A,#N/A,TRUE,"Staff_Yrs1,3";#N/A,#N/A,TRUE,"Staff_Yrs4,5";#N/A,#N/A,TRUE,"Staff_Yrs6+";#N/A,#N/A,TRUE,"ExpatBenefits";#N/A,#N/A,TRUE,"ContractStaff";#N/A,#N/A,TRUE,"CommOpnsBackup";#N/A,#N/A,TRUE,"MR";#N/A,#N/A,TRUE,"CTG L&amp;E";#N/A,#N/A,TRUE,"STG L&amp;E";#N/A,#N/A,TRUE,"Rotation";#N/A,#N/A,TRUE,"AvailModl";#N/A,#N/A,TRUE,"Data";#N/A,#N/A,TRUE,"Comparisons";#N/A,#N/A,TRUE,"ScopeSplit"}</definedName>
    <definedName name="_vfv4" hidden="1">{"via1",#N/A,TRUE,"general";"via2",#N/A,TRUE,"general";"via3",#N/A,TRUE,"general"}</definedName>
    <definedName name="_VS2">#REF!</definedName>
    <definedName name="_VS3">#REF!</definedName>
    <definedName name="_wrn1" localSheetId="5" hidden="1">{#N/A,#N/A,FALSE,"(15) 2x2";#N/A,#N/A,FALSE,"(15) 4x2";#N/A,#N/A,FALSE,"(15) 8x2";#N/A,#N/A,FALSE,"(15) 16x2";#N/A,#N/A,FALSE,"(23) 2x2";#N/A,#N/A,FALSE,"(23) 4x2";#N/A,#N/A,FALSE,"(23) 8x2";#N/A,#N/A,FALSE,"(23) 16x2";#N/A,#N/A,FALSE,"(38) 4x2";#N/A,#N/A,FALSE,"(38) 8x2";#N/A,#N/A,FALSE,"(38) 16x2"}</definedName>
    <definedName name="_wrn1" localSheetId="3" hidden="1">{#N/A,#N/A,FALSE,"(15) 2x2";#N/A,#N/A,FALSE,"(15) 4x2";#N/A,#N/A,FALSE,"(15) 8x2";#N/A,#N/A,FALSE,"(15) 16x2";#N/A,#N/A,FALSE,"(23) 2x2";#N/A,#N/A,FALSE,"(23) 4x2";#N/A,#N/A,FALSE,"(23) 8x2";#N/A,#N/A,FALSE,"(23) 16x2";#N/A,#N/A,FALSE,"(38) 4x2";#N/A,#N/A,FALSE,"(38) 8x2";#N/A,#N/A,FALSE,"(38) 16x2"}</definedName>
    <definedName name="_wrn1" localSheetId="7" hidden="1">{#N/A,#N/A,FALSE,"(15) 2x2";#N/A,#N/A,FALSE,"(15) 4x2";#N/A,#N/A,FALSE,"(15) 8x2";#N/A,#N/A,FALSE,"(15) 16x2";#N/A,#N/A,FALSE,"(23) 2x2";#N/A,#N/A,FALSE,"(23) 4x2";#N/A,#N/A,FALSE,"(23) 8x2";#N/A,#N/A,FALSE,"(23) 16x2";#N/A,#N/A,FALSE,"(38) 4x2";#N/A,#N/A,FALSE,"(38) 8x2";#N/A,#N/A,FALSE,"(38) 16x2"}</definedName>
    <definedName name="_wrn1" hidden="1">{#N/A,#N/A,FALSE,"(15) 2x2";#N/A,#N/A,FALSE,"(15) 4x2";#N/A,#N/A,FALSE,"(15) 8x2";#N/A,#N/A,FALSE,"(15) 16x2";#N/A,#N/A,FALSE,"(23) 2x2";#N/A,#N/A,FALSE,"(23) 4x2";#N/A,#N/A,FALSE,"(23) 8x2";#N/A,#N/A,FALSE,"(23) 16x2";#N/A,#N/A,FALSE,"(38) 4x2";#N/A,#N/A,FALSE,"(38) 8x2";#N/A,#N/A,FALSE,"(38) 16x2"}</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YR1992">#N/A</definedName>
    <definedName name="_YR9296">#REF!</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A..A" hidden="1">{"total",#N/A,FALSE,"TD 0% ";"total",#N/A,FALSE,"TD 12%";"total",#N/A,FALSE,"TD 10%"}</definedName>
    <definedName name="A.COMB">#REF!</definedName>
    <definedName name="A.COMB1">#REF!</definedName>
    <definedName name="A.CONV1">#REF!</definedName>
    <definedName name="A.CONV2">#REF!</definedName>
    <definedName name="A.CONV4">#REF!</definedName>
    <definedName name="A.IPC1">#REF!</definedName>
    <definedName name="A.N.P.I.P">#REF!</definedName>
    <definedName name="A.SMML">#REF!</definedName>
    <definedName name="A_IMPRESIÓN_IM">#REF!</definedName>
    <definedName name="a2a" hidden="1">{"TAB1",#N/A,TRUE,"GENERAL";"TAB2",#N/A,TRUE,"GENERAL";"TAB3",#N/A,TRUE,"GENERAL";"TAB4",#N/A,TRUE,"GENERAL";"TAB5",#N/A,TRUE,"GENERAL"}</definedName>
    <definedName name="AA" hidden="1">{#N/A,#N/A,TRUE,"INGENIERIA";#N/A,#N/A,TRUE,"COMPRAS";#N/A,#N/A,TRUE,"DIRECCION";#N/A,#N/A,TRUE,"RESUMEN"}</definedName>
    <definedName name="AA.CONV1">#REF!</definedName>
    <definedName name="AA_1" hidden="1">{#N/A,#N/A,TRUE,"INGENIERIA";#N/A,#N/A,TRUE,"COMPRAS";#N/A,#N/A,TRUE,"DIRECCION";#N/A,#N/A,TRUE,"RESUMEN"}</definedName>
    <definedName name="AA_2" hidden="1">{#N/A,#N/A,TRUE,"INGENIERIA";#N/A,#N/A,TRUE,"COMPRAS";#N/A,#N/A,TRUE,"DIRECCION";#N/A,#N/A,TRUE,"RESUMEN"}</definedName>
    <definedName name="AAA">#N/A</definedName>
    <definedName name="AAA_DOCTOPS" hidden="1">"AAA_SET"</definedName>
    <definedName name="AAA_duser" hidden="1">"OFF"</definedName>
    <definedName name="aaaa"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aaaaa" hidden="1">{"INGRESOS DOLARES",#N/A,FALSE,"informes"}</definedName>
    <definedName name="aaaaas" hidden="1">{"TAB1",#N/A,TRUE,"GENERAL";"TAB2",#N/A,TRUE,"GENERAL";"TAB3",#N/A,TRUE,"GENERAL";"TAB4",#N/A,TRUE,"GENERAL";"TAB5",#N/A,TRUE,"GENERAL"}</definedName>
    <definedName name="aaaddd"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AAB_Addin5" hidden="1">"AAB_Description for addin 5,Description for addin 5,Description for addin 5,Description for addin 5,Description for addin 5,Description for addin 5"</definedName>
    <definedName name="aas" hidden="1">{"TAB1",#N/A,TRUE,"GENERAL";"TAB2",#N/A,TRUE,"GENERAL";"TAB3",#N/A,TRUE,"GENERAL";"TAB4",#N/A,TRUE,"GENERAL";"TAB5",#N/A,TRUE,"GENERAL"}</definedName>
    <definedName name="AAS_1" hidden="1">{#N/A,#N/A,TRUE,"INGENIERIA";#N/A,#N/A,TRUE,"COMPRAS";#N/A,#N/A,TRUE,"DIRECCION";#N/A,#N/A,TRUE,"RESUMEN"}</definedName>
    <definedName name="AAS_2" hidden="1">{#N/A,#N/A,TRUE,"INGENIERIA";#N/A,#N/A,TRUE,"COMPRAS";#N/A,#N/A,TRUE,"DIRECCION";#N/A,#N/A,TRUE,"RESUMEN"}</definedName>
    <definedName name="aasd" hidden="1">{#N/A,#N/A,TRUE,"BM_mes";#N/A,#N/A,TRUE,"BM_Resum_Fin";#N/A,#N/A,TRUE,"INV_Prep_Min";#N/A,#N/A,TRUE,"INV_RKEF";#N/A,#N/A,TRUE,"INV_Refineria"}</definedName>
    <definedName name="aasd_1" hidden="1">{#N/A,#N/A,TRUE,"BM_mes";#N/A,#N/A,TRUE,"BM_Resum_Fin";#N/A,#N/A,TRUE,"INV_Prep_Min";#N/A,#N/A,TRUE,"INV_RKEF";#N/A,#N/A,TRUE,"INV_Refineria"}</definedName>
    <definedName name="AASDFASD">#REF!</definedName>
    <definedName name="abc" hidden="1">#REF!</definedName>
    <definedName name="ABCD" hidden="1">#REF!</definedName>
    <definedName name="ABCDE" hidden="1">#REF!</definedName>
    <definedName name="Abr">4</definedName>
    <definedName name="abr_94">#REF!</definedName>
    <definedName name="Abril10">CHOOSE(#REF!,#REF!,(#REF!/#REF!)*#REF!,#REF!,#REF!,(#REF!/#REF!)*#REF!,#REF!)</definedName>
    <definedName name="Abril10a">CHOOSE(#REF!,#REF!,(#REF!/#REF!)*#REF!,#REF!,#REF!,(#REF!/#REF!)*#REF!,#REF!)</definedName>
    <definedName name="Abril11">CHOOSE(#REF!,#REF!,(#REF!/#REF!)*#REF!,#REF!,#REF!,(#REF!/#REF!)*#REF!,#REF!)</definedName>
    <definedName name="Abril11a">CHOOSE(#REF!,#REF!,(#REF!/#REF!)*#REF!,#REF!,#REF!,(#REF!/#REF!)*#REF!,#REF!)</definedName>
    <definedName name="Abril12">CHOOSE(#REF!,#REF!,(#REF!/#REF!)*#REF!,#REF!,#REF!,(#REF!/#REF!)*#REF!,#REF!)</definedName>
    <definedName name="Abril12a">CHOOSE(#REF!,#REF!,(#REF!/#REF!)*#REF!,#REF!,#REF!,(#REF!/#REF!)*#REF!,#REF!)</definedName>
    <definedName name="Abril6">CHOOSE(#REF!,#REF!,(#REF!/#REF!)*#REF!,#REF!,#REF!,(#REF!/#REF!)*#REF!,#REF!)</definedName>
    <definedName name="Abril6a">CHOOSE(#REF!,#REF!,(#REF!/#REF!)*#REF!,#REF!,#REF!,(#REF!/#REF!)*#REF!,#REF!)</definedName>
    <definedName name="Abril7">CHOOSE(#REF!,#REF!,(#REF!/#REF!)*#REF!,#REF!,#REF!,(#REF!/#REF!)*#REF!,#REF!)</definedName>
    <definedName name="Abril7a">CHOOSE(#REF!,#REF!,(#REF!/#REF!)*#REF!,#REF!,#REF!,(#REF!/#REF!)*#REF!,#REF!)</definedName>
    <definedName name="Abril8">CHOOSE(#REF!,#REF!,(#REF!/#REF!)*#REF!,#REF!,#REF!,(#REF!/#REF!)*#REF!,#REF!)</definedName>
    <definedName name="Abril8a">CHOOSE(#REF!,#REF!,(#REF!/#REF!)*#REF!,#REF!,#REF!,(#REF!/#REF!)*#REF!,#REF!)</definedName>
    <definedName name="Abril9">CHOOSE(#REF!,#REF!,(#REF!/#REF!)*#REF!,#REF!,#REF!,(#REF!/#REF!)*#REF!,#REF!)</definedName>
    <definedName name="Abril9a">CHOOSE(#REF!,#REF!,(#REF!/#REF!)*#REF!,#REF!,#REF!,(#REF!/#REF!)*#REF!,#REF!)</definedName>
    <definedName name="AccessDatabase" hidden="1">"C:\My Documents\current\Business case moc v2.0 .mdb"</definedName>
    <definedName name="Acero_60.000_psi__incluye_figurada">#REF!</definedName>
    <definedName name="acquisition_cost_sens">#REF!</definedName>
    <definedName name="acs" hidden="1">-1125970536</definedName>
    <definedName name="Act">#REF!</definedName>
    <definedName name="ACTAAJUSTE3" hidden="1">{"via1",#N/A,TRUE,"general";"via2",#N/A,TRUE,"general";"via3",#N/A,TRUE,"general"}</definedName>
    <definedName name="ACTCESUM">#REF!</definedName>
    <definedName name="ACTEAF">#REF!</definedName>
    <definedName name="Actividades">#REF!</definedName>
    <definedName name="ACTIVO">#REF!</definedName>
    <definedName name="ACTMEA">#REF!</definedName>
    <definedName name="ACTMFG">#REF!</definedName>
    <definedName name="ACTNAF">#REF!</definedName>
    <definedName name="ACTNSR">#REF!</definedName>
    <definedName name="Actpecuaria"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ACTPLSUM">#REF!</definedName>
    <definedName name="ACTSAM">#REF!</definedName>
    <definedName name="ACTSEA">#REF!</definedName>
    <definedName name="ACTUNA">#REF!</definedName>
    <definedName name="ACTWTT">#REF!</definedName>
    <definedName name="acueductomes">#REF!</definedName>
    <definedName name="ACUMULADO">#REF!</definedName>
    <definedName name="ad" hidden="1">{#N/A,#N/A,FALSE,"TOC";#N/A,#N/A,FALSE,"ASS";#N/A,#N/A,FALSE,"CF";#N/A,#N/A,FALSE,"FUEL&amp;MTC"}</definedName>
    <definedName name="addd"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Address_Code">#REF!</definedName>
    <definedName name="ADFGSDB" hidden="1">{"via1",#N/A,TRUE,"general";"via2",#N/A,TRUE,"general";"via3",#N/A,TRUE,"general"}</definedName>
    <definedName name="adi.yane" hidden="1">{"epma",#N/A,FALSE,"EPMA"}</definedName>
    <definedName name="ADICIONALCONIMPACTO" hidden="1">{"trimestre",#N/A,FALSE,"TRIMESTRE";"empresa",#N/A,FALSE,"xEMPRESA";"eaab",#N/A,FALSE,"EAAB";"epma",#N/A,FALSE,"EPMA";"emca",#N/A,FALSE,"EMCA"}</definedName>
    <definedName name="adicionalyaneth" hidden="1">{"epma",#N/A,FALSE,"EPMA"}</definedName>
    <definedName name="ADMIN">#REF!</definedName>
    <definedName name="ADMIN_VAR">#REF!</definedName>
    <definedName name="Administración">#REF!</definedName>
    <definedName name="Adq">#REF!</definedName>
    <definedName name="adrian" hidden="1">{#N/A,#N/A,FALSE,"TOC";#N/A,#N/A,FALSE,"ASS";#N/A,#N/A,FALSE,"CF";#N/A,#N/A,FALSE,"FUEL&amp;MTC"}</definedName>
    <definedName name="ADSAD" hidden="1">{"TAB1",#N/A,TRUE,"GENERAL";"TAB2",#N/A,TRUE,"GENERAL";"TAB3",#N/A,TRUE,"GENERAL";"TAB4",#N/A,TRUE,"GENERAL";"TAB5",#N/A,TRUE,"GENERAL"}</definedName>
    <definedName name="AE">#REF!</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go">8</definedName>
    <definedName name="ago_94">#REF!</definedName>
    <definedName name="Agosto10">CHOOSE(#REF!,#REF!,(#REF!/#REF!)*#REF!,#REF!,#REF!,(#REF!/#REF!)*#REF!,#REF!)</definedName>
    <definedName name="Agosto10a">CHOOSE(#REF!,#REF!,(#REF!/#REF!)*#REF!,#REF!,#REF!,(#REF!/#REF!)*#REF!,#REF!)</definedName>
    <definedName name="Agosto11">CHOOSE(#REF!,#REF!,(#REF!/#REF!)*#REF!,#REF!,#REF!,(#REF!/#REF!)*#REF!,#REF!)</definedName>
    <definedName name="Agosto11a">CHOOSE(#REF!,#REF!,(#REF!/#REF!)*#REF!,#REF!,#REF!,(#REF!/#REF!)*#REF!,#REF!)</definedName>
    <definedName name="Agosto12">CHOOSE(#REF!,#REF!,(#REF!/#REF!)*#REF!,#REF!,#REF!,(#REF!/#REF!)*#REF!,#REF!)</definedName>
    <definedName name="Agosto12a">CHOOSE(#REF!,#REF!,(#REF!/#REF!)*#REF!,#REF!,#REF!,(#REF!/#REF!)*#REF!,#REF!)</definedName>
    <definedName name="agrem" hidden="1">{"trimestre",#N/A,FALSE,"TRIMESTRE";"empresa",#N/A,FALSE,"xEMPRESA";"eaab",#N/A,FALSE,"EAAB";"epma",#N/A,FALSE,"EPMA";"emca",#N/A,FALSE,"EMCA"}</definedName>
    <definedName name="Agua">#REF!</definedName>
    <definedName name="Alambre_negro_no._18">#REF!</definedName>
    <definedName name="alfa" hidden="1">{#N/A,#N/A,FALSE,"informes"}</definedName>
    <definedName name="ALL_ACCRO">#REF!</definedName>
    <definedName name="ALL_BACHQ">#REF!</definedName>
    <definedName name="ALL_BLM">#REF!</definedName>
    <definedName name="ALL_CALIFE">#REF!</definedName>
    <definedName name="ALL_CARIB">#REF!</definedName>
    <definedName name="ALL_CNTRGS">#REF!</definedName>
    <definedName name="ALL_CORINT">#REF!</definedName>
    <definedName name="ALL_CORP_CHG">#REF!</definedName>
    <definedName name="ALL_ECO">#REF!</definedName>
    <definedName name="ALL_EPPC">#REF!</definedName>
    <definedName name="ALL_GA">#REF!</definedName>
    <definedName name="ALL_GUAM">#REF!</definedName>
    <definedName name="ALL_IGL">#REF!</definedName>
    <definedName name="ALL_OTH">#REF!</definedName>
    <definedName name="ALL_PQP">#REF!</definedName>
    <definedName name="ALL_PROCAR">#REF!</definedName>
    <definedName name="ALL_SECLP">#REF!</definedName>
    <definedName name="ALL_SJUAN">#REF!</definedName>
    <definedName name="ALL_VENGAS">#REF!</definedName>
    <definedName name="allheads">#REF!</definedName>
    <definedName name="alloc">#REF!</definedName>
    <definedName name="allom">#REF!</definedName>
    <definedName name="Almacenista">#REF!</definedName>
    <definedName name="ALV" hidden="1">{#N/A,#N/A,FALSE,"informes"}</definedName>
    <definedName name="AM">#REF!</definedName>
    <definedName name="Ambien" hidden="1">#REF!</definedName>
    <definedName name="AMO">#REF!</definedName>
    <definedName name="Amortcontcop">#REF!</definedName>
    <definedName name="Amortcontpeg">#REF!</definedName>
    <definedName name="an">#REF!</definedName>
    <definedName name="ANDRESVARGAS" hidden="1">{"via1",#N/A,TRUE,"general";"via2",#N/A,TRUE,"general";"via3",#N/A,TRUE,"general"}</definedName>
    <definedName name="Anexo" hidden="1">{"'para SB'!$A$1420:$F$1479"}</definedName>
    <definedName name="ANOPCY">#REF!</definedName>
    <definedName name="ANOPPY">#REF!</definedName>
    <definedName name="anscount" hidden="1">1</definedName>
    <definedName name="AntCach">#REF!</definedName>
    <definedName name="ANTIC">#REF!</definedName>
    <definedName name="AnticAdic">#REF!</definedName>
    <definedName name="Año">#REF!</definedName>
    <definedName name="AÑO91">#REF!</definedName>
    <definedName name="AÑO92">#REF!</definedName>
    <definedName name="AÑO93">#REF!</definedName>
    <definedName name="AñoInicioSDMPI">#REF!</definedName>
    <definedName name="años">#REF!</definedName>
    <definedName name="AOCY">#REF!</definedName>
    <definedName name="AOPY">#REF!</definedName>
    <definedName name="Ap_con_2000">#REF!</definedName>
    <definedName name="Ap_con_3000">#REF!</definedName>
    <definedName name="Ap_Mor">#REF!</definedName>
    <definedName name="april">#REF!</definedName>
    <definedName name="APU">#REF!</definedName>
    <definedName name="APU_AUXILIARES">#REF!</definedName>
    <definedName name="APU_AUXILIARES_1">#REF!</definedName>
    <definedName name="APU_AUXILIARES_3">#REF!</definedName>
    <definedName name="APU_AUXILIARES_4">#REF!</definedName>
    <definedName name="APU_AUXILIARES_5">#REF!</definedName>
    <definedName name="APU_AUXILIARES_6">#REF!</definedName>
    <definedName name="APU_AXULIARES_2">#REF!</definedName>
    <definedName name="aqaq" hidden="1">{"TAB1",#N/A,TRUE,"GENERAL";"TAB2",#N/A,TRUE,"GENERAL";"TAB3",#N/A,TRUE,"GENERAL";"TAB4",#N/A,TRUE,"GENERAL";"TAB5",#N/A,TRUE,"GENERAL"}</definedName>
    <definedName name="AQW">#REF!</definedName>
    <definedName name="Ar_con_2000">#REF!</definedName>
    <definedName name="Ar_con_3000">#REF!</definedName>
    <definedName name="Ar_Mor">#REF!</definedName>
    <definedName name="_xlnm.Print_Area" localSheetId="2">PRESUPUESTO!$A$1:$O$46</definedName>
    <definedName name="_xlnm.Print_Area" localSheetId="6">'SUPUESTOS MACRO BANREP'!$A$1:$X$99</definedName>
    <definedName name="areadistref">#REF!</definedName>
    <definedName name="Arena_fina">#REF!</definedName>
    <definedName name="Arena_lavada_de_peña">#REF!</definedName>
    <definedName name="Arial">#N/A</definedName>
    <definedName name="armdis">#REF!</definedName>
    <definedName name="ART" hidden="1">{"INGRESOS DOLARES",#N/A,FALSE,"informes"}</definedName>
    <definedName name="as" hidden="1">{"trimestre",#N/A,FALSE,"TRIMESTRE";"empresa",#N/A,FALSE,"xEMPRESA";"eaab",#N/A,FALSE,"EAAB";"epma",#N/A,FALSE,"EPMA";"emca",#N/A,FALSE,"EMCA"}</definedName>
    <definedName name="AS2DocOpenMode" hidden="1">"AS2DocumentEdit"</definedName>
    <definedName name="asas" hidden="1">{#N/A,#N/A,FALSE,"informes"}</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asdf">asdfasdf</definedName>
    <definedName name="asdis">#REF!</definedName>
    <definedName name="ase" hidden="1">{"INGRESOS DOLARES",#N/A,FALSE,"informes"}</definedName>
    <definedName name="Asesor_de_Tráfico">#REF!</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fsf" hidden="1">#REF!</definedName>
    <definedName name="asojkdr" hidden="1">{"TAB1",#N/A,TRUE,"GENERAL";"TAB2",#N/A,TRUE,"GENERAL";"TAB3",#N/A,TRUE,"GENERAL";"TAB4",#N/A,TRUE,"GENERAL";"TAB5",#N/A,TRUE,"GENERAL"}</definedName>
    <definedName name="asq" hidden="1">-1851364768</definedName>
    <definedName name="AT">#REF!</definedName>
    <definedName name="AT_C">#REF!</definedName>
    <definedName name="AUM">#REF!</definedName>
    <definedName name="ausucua" hidden="1">{#N/A,#N/A,FALSE,"TOC";#N/A,#N/A,FALSE,"ASS";#N/A,#N/A,FALSE,"CF";#N/A,#N/A,FALSE,"FUEL&amp;MTC"}</definedName>
    <definedName name="auxilio">#REF!</definedName>
    <definedName name="avail">#REF!</definedName>
    <definedName name="avge_dev_year3">#REF!</definedName>
    <definedName name="AVO" hidden="1">{TRUE,TRUE,-2.75,-17.75,483,276.75,FALSE,TRUE,TRUE,TRUE,0,3,15,1,110,11,8,4,TRUE,TRUE,3,TRUE,1,TRUE,75,"Swvu.EneFeb.","ACwvu.EneFeb.",#N/A,FALSE,FALSE,1.24,0.787401575,0.74,0.984251969,1,"","",FALSE,FALSE,FALSE,FALSE,1,#N/A,1,1,#DIV/0!,FALSE,"Rwvu.EneFeb.","Cwvu.EneFeb.",FALSE,FALSE,FALSE,1,300,300,FALSE,FALSE,TRUE,TRUE,TRUE}</definedName>
    <definedName name="awa" hidden="1">-29019408</definedName>
    <definedName name="ayudante">#REF!</definedName>
    <definedName name="az"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azaz" hidden="1">{"TAB1",#N/A,TRUE,"GENERAL";"TAB2",#N/A,TRUE,"GENERAL";"TAB3",#N/A,TRUE,"GENERAL";"TAB4",#N/A,TRUE,"GENERAL";"TAB5",#N/A,TRUE,"GENERAL"}</definedName>
    <definedName name="B" hidden="1">{"via1",#N/A,TRUE,"general";"via2",#N/A,TRUE,"general";"via3",#N/A,TRUE,"general"}</definedName>
    <definedName name="b_rec_h">#REF!</definedName>
    <definedName name="b_rec_v">#REF!</definedName>
    <definedName name="BA">#REF!</definedName>
    <definedName name="BalSht_Bs">#REF!</definedName>
    <definedName name="BalSht_USD">#REF!</definedName>
    <definedName name="BAQ">#REF!</definedName>
    <definedName name="Barreras_plasticas_de_Aproximación__Maletines_tipo_Newjersy__o_similar">#REF!</definedName>
    <definedName name="BASE">#REF!</definedName>
    <definedName name="Base_datos_IM">#REF!</definedName>
    <definedName name="_xlnm.Database">#REF!</definedName>
    <definedName name="basico" hidden="1">#REF!</definedName>
    <definedName name="BB"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#N/A</definedName>
    <definedName name="BC___0">#N/A</definedName>
    <definedName name="BC___1">#N/A</definedName>
    <definedName name="BCS">#REF!</definedName>
    <definedName name="BCS___0">#N/A</definedName>
    <definedName name="BCS___1">#N/A</definedName>
    <definedName name="BCSMKT">#REF!</definedName>
    <definedName name="BCSMKT___0">#N/A</definedName>
    <definedName name="BCSMKT___1">#N/A</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nchmark">#REF!</definedName>
    <definedName name="BETON">#REF!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LPH2" hidden="1">#REF!</definedName>
    <definedName name="BLPH3" hidden="1">#REF!</definedName>
    <definedName name="bnño4swrlnaplnmfgmn" hidden="1">{#N/A,#N/A,FALSE,"informes"}</definedName>
    <definedName name="BO">#REF!</definedName>
    <definedName name="BOG">#REF!</definedName>
    <definedName name="Bolivia">#REF!</definedName>
    <definedName name="Bonoss">Bonoss</definedName>
    <definedName name="BORDER1">#REF!</definedName>
    <definedName name="BORDET">#REF!</definedName>
    <definedName name="br" hidden="1">{"TAB1",#N/A,TRUE,"GENERAL";"TAB2",#N/A,TRUE,"GENERAL";"TAB3",#N/A,TRUE,"GENERAL";"TAB4",#N/A,TRUE,"GENERAL";"TAB5",#N/A,TRUE,"GENERAL"}</definedName>
    <definedName name="Brazil">#REF!</definedName>
    <definedName name="BRAZO">#REF!</definedName>
    <definedName name="BRY" hidden="1">{#N/A,#N/A,FALSE,"informes"}</definedName>
    <definedName name="Bs">#REF!</definedName>
    <definedName name="BS_Asst_3YrUS">#REF!</definedName>
    <definedName name="BS_Asst_98US">#REF!</definedName>
    <definedName name="BS_AstBs_3yr">#REF!</definedName>
    <definedName name="BS_AstBs_98">#REF!</definedName>
    <definedName name="BS_astUS_3yr">#REF!</definedName>
    <definedName name="BS_AstUS_98">#REF!</definedName>
    <definedName name="BS_Liab_3YrUS">#REF!</definedName>
    <definedName name="BS_Liab_98US">#REF!</definedName>
    <definedName name="BS_LiabBs_3yr">#REF!</definedName>
    <definedName name="BS_LiabBs_98">#REF!</definedName>
    <definedName name="BS_LiabUS_3yr">#REF!</definedName>
    <definedName name="BS_LiabUS_98">#REF!</definedName>
    <definedName name="BS_USD">#REF!</definedName>
    <definedName name="bsb" hidden="1">{"via1",#N/A,TRUE,"general";"via2",#N/A,TRUE,"general";"via3",#N/A,TRUE,"general"}</definedName>
    <definedName name="bsgdkjnbaklde" hidden="1">{"INGRESOS DOLARES",#N/A,FALSE,"informes"}</definedName>
    <definedName name="bspoi" hidden="1">{"TAB1",#N/A,TRUE,"GENERAL";"TAB2",#N/A,TRUE,"GENERAL";"TAB3",#N/A,TRUE,"GENERAL";"TAB4",#N/A,TRUE,"GENERAL";"TAB5",#N/A,TRUE,"GENERAL"}</definedName>
    <definedName name="BsQtr_vs97Pln">#REF!</definedName>
    <definedName name="bt" hidden="1">{"via1",#N/A,TRUE,"general";"via2",#N/A,TRUE,"general";"via3",#N/A,TRUE,"general"}</definedName>
    <definedName name="BTU">#REF!</definedName>
    <definedName name="BTYJHTR" hidden="1">{"TAB1",#N/A,TRUE,"GENERAL";"TAB2",#N/A,TRUE,"GENERAL";"TAB3",#N/A,TRUE,"GENERAL";"TAB4",#N/A,TRUE,"GENERAL";"TAB5",#N/A,TRUE,"GENERAL"}</definedName>
    <definedName name="BU">#REF!</definedName>
    <definedName name="Built_Print_Area1">#REF!</definedName>
    <definedName name="BuiltIn_Print_Area">#REF!</definedName>
    <definedName name="BuiltIn_Print_Area___0">#REF!</definedName>
    <definedName name="BuiltIn_Print_Area___0___0">#REF!</definedName>
    <definedName name="BuiltIn_Print_Area___0___0___0">#REF!</definedName>
    <definedName name="BuiltIn_Print_Area___1">#REF!</definedName>
    <definedName name="BuiltIn_Print_Area___2">#REF!</definedName>
    <definedName name="BuiltIn_Print_Area___3">#REF!</definedName>
    <definedName name="BuiltIn_Print_Area___4">#REF!</definedName>
    <definedName name="BuiltIn_Print_Area___5">#REF!</definedName>
    <definedName name="BuiltIn_Print_Area___6">#REF!</definedName>
    <definedName name="BuiltIn_Print_Area___7">#REF!</definedName>
    <definedName name="BuiltIn_Print_Area___8">#REF!</definedName>
    <definedName name="BuiltIn_Print_Area___9">#REF!</definedName>
    <definedName name="BuiltIn_Print_Titles">#REF!</definedName>
    <definedName name="BuiltIn_Print_Titles___0">#REF!</definedName>
    <definedName name="BuiltIn_Print_Titles___0___0">#REF!</definedName>
    <definedName name="Buldozer__Potencia_al_volante_de_140_HP__motor_de_2200_RPM__longitud_de_hoja_4_80_m.">#REF!</definedName>
    <definedName name="Button_1">"STUFF_Hoja9_Lista"</definedName>
    <definedName name="bvbc" hidden="1">{"TAB1",#N/A,TRUE,"GENERAL";"TAB2",#N/A,TRUE,"GENERAL";"TAB3",#N/A,TRUE,"GENERAL";"TAB4",#N/A,TRUE,"GENERAL";"TAB5",#N/A,TRUE,"GENERAL"}</definedName>
    <definedName name="bvcb" hidden="1">{"via1",#N/A,TRUE,"general";"via2",#N/A,TRUE,"general";"via3",#N/A,TRUE,"general"}</definedName>
    <definedName name="bvcbvbvcbvb" hidden="1">{#N/A,#N/A,TRUE,"BM_mes";#N/A,#N/A,TRUE,"BM_Resum_Fin";#N/A,#N/A,TRUE,"INV_Prep_Min";#N/A,#N/A,TRUE,"INV_RKEF";#N/A,#N/A,TRUE,"INV_Refineria"}</definedName>
    <definedName name="bvcbvbvcbvb_1" hidden="1">{#N/A,#N/A,TRUE,"BM_mes";#N/A,#N/A,TRUE,"BM_Resum_Fin";#N/A,#N/A,TRUE,"INV_Prep_Min";#N/A,#N/A,TRUE,"INV_RKEF";#N/A,#N/A,TRUE,"INV_Refineria"}</definedName>
    <definedName name="bvn" hidden="1">{"via1",#N/A,TRUE,"general";"via2",#N/A,TRUE,"general";"via3",#N/A,TRUE,"general"}</definedName>
    <definedName name="BW">#REF!</definedName>
    <definedName name="bwsc" hidden="1">{#N/A,#N/A,TRUE,"CoverLetter";#N/A,#N/A,TRUE,"Scope";#N/A,#N/A,TRUE,"Table of Contents";#N/A,#N/A,TRUE,"Summary";#N/A,#N/A,TRUE,"Assumptions";#N/A,#N/A,TRUE,"OrgChart";#N/A,#N/A,TRUE,"Schedule";#N/A,#N/A,TRUE,"Mob";#N/A,#N/A,TRUE,"Spares";#N/A,#N/A,TRUE,"MobStaff";#N/A,#N/A,TRUE,"Training";#N/A,#N/A,TRUE,"MobBackup";#N/A,#N/A,TRUE,"ComOps";#N/A,#N/A,TRUE,"Staff_Yrs1,3";#N/A,#N/A,TRUE,"Staff_Yrs4,5";#N/A,#N/A,TRUE,"Staff_Yrs6+";#N/A,#N/A,TRUE,"ExpatBenefits";#N/A,#N/A,TRUE,"ContractStaff";#N/A,#N/A,TRUE,"CommOpnsBackup";#N/A,#N/A,TRUE,"MR";#N/A,#N/A,TRUE,"CTG L&amp;E";#N/A,#N/A,TRUE,"STG L&amp;E";#N/A,#N/A,TRUE,"Rotation";#N/A,#N/A,TRUE,"AvailModl";#N/A,#N/A,TRUE,"Data";#N/A,#N/A,TRUE,"Comparisons";#N/A,#N/A,TRUE,"ScopeSplit"}</definedName>
    <definedName name="by" hidden="1">{"via1",#N/A,TRUE,"general";"via2",#N/A,TRUE,"general";"via3",#N/A,TRUE,"general"}</definedName>
    <definedName name="BYYEAR">#REF!</definedName>
    <definedName name="C_">#N/A</definedName>
    <definedName name="C____0">#REF!</definedName>
    <definedName name="C____1">#N/A</definedName>
    <definedName name="CA">#REF!</definedName>
    <definedName name="CAbril10">CHOOSE(#REF!,#REF!,(#REF!/#REF!)*#REF!,#REF!,#REF!,(#REF!/#REF!)*#REF!,#REF!)</definedName>
    <definedName name="CAbril11">CHOOSE(#REF!,#REF!,(#REF!/#REF!)*#REF!,#REF!,#REF!,(#REF!/#REF!)*#REF!,#REF!)</definedName>
    <definedName name="CAbril12">CHOOSE(#REF!,#REF!,(#REF!/#REF!)*#REF!,#REF!,#REF!,(#REF!/#REF!)*#REF!,#REF!)</definedName>
    <definedName name="CAbril6">CHOOSE(#REF!,#REF!,(#REF!/#REF!)*#REF!,#REF!,#REF!,(#REF!/#REF!)*#REF!,#REF!)</definedName>
    <definedName name="CAbril7">CHOOSE(#REF!,#REF!,(#REF!/#REF!)*#REF!,#REF!,#REF!,(#REF!/#REF!)*#REF!,#REF!)</definedName>
    <definedName name="CAbril8">CHOOSE(#REF!,#REF!,(#REF!/#REF!)*#REF!,#REF!,#REF!,(#REF!/#REF!)*#REF!,#REF!)</definedName>
    <definedName name="CAbril9">CHOOSE(#REF!,#REF!,(#REF!/#REF!)*#REF!,#REF!,#REF!,(#REF!/#REF!)*#REF!,#REF!)</definedName>
    <definedName name="cade">#REF!</definedName>
    <definedName name="CAgosto10">CHOOSE(#REF!,#REF!,(#REF!/#REF!)*#REF!,#REF!,#REF!,(#REF!/#REF!)*#REF!,#REF!)</definedName>
    <definedName name="CAgosto11">CHOOSE(#REF!,#REF!,(#REF!/#REF!)*#REF!,#REF!,#REF!,(#REF!/#REF!)*#REF!,#REF!)</definedName>
    <definedName name="CAgosto12">CHOOSE(#REF!,#REF!,(#REF!/#REF!)*#REF!,#REF!,#REF!,(#REF!/#REF!)*#REF!,#REF!)</definedName>
    <definedName name="CalculationNr">#REF!</definedName>
    <definedName name="Cali">#REF!</definedName>
    <definedName name="camioneta">#REF!</definedName>
    <definedName name="Camioneta_D_300">#REF!</definedName>
    <definedName name="Cap_Plan">#REF!</definedName>
    <definedName name="Capacity_Planning">#REF!</definedName>
    <definedName name="CAPCAR">#REF!</definedName>
    <definedName name="CAPEX">#REF!</definedName>
    <definedName name="capex_sens">#REF!</definedName>
    <definedName name="CAPITAL">#REF!</definedName>
    <definedName name="Capital_Inflation">#N/A</definedName>
    <definedName name="Capital_Inflation___0">#N/A</definedName>
    <definedName name="Capital_Inflation___1">#N/A</definedName>
    <definedName name="capitalizado_hasta">#REF!</definedName>
    <definedName name="CAPPAS">#REF!</definedName>
    <definedName name="Car_con_2000">#REF!</definedName>
    <definedName name="Car_con_3000">#REF!</definedName>
    <definedName name="Car_Mor">#REF!</definedName>
    <definedName name="caracterizacion">#REF!</definedName>
    <definedName name="carlosa">#REF!</definedName>
    <definedName name="carlosar">#REF!</definedName>
    <definedName name="Carrotanque_1000_gl">#REF!</definedName>
    <definedName name="case">#REF!</definedName>
    <definedName name="Cash">#REF!</definedName>
    <definedName name="CASH_FLOW">#REF!</definedName>
    <definedName name="CASH_FLOW_INPUT">#REF!</definedName>
    <definedName name="Cashflow">#REF!</definedName>
    <definedName name="CATEGORIA_1">#REF!</definedName>
    <definedName name="causey_heads">#REF!</definedName>
    <definedName name="cb" hidden="1">{#N/A,#N/A,TRUE,"CoverLetter";#N/A,#N/A,TRUE,"Scope";#N/A,#N/A,TRUE,"Table of Contents";#N/A,#N/A,TRUE,"Summary";#N/A,#N/A,TRUE,"Assumptions";#N/A,#N/A,TRUE,"OrgChart";#N/A,#N/A,TRUE,"Schedule";#N/A,#N/A,TRUE,"Mob";#N/A,#N/A,TRUE,"Spares";#N/A,#N/A,TRUE,"MobStaff";#N/A,#N/A,TRUE,"Training";#N/A,#N/A,TRUE,"MobBackup";#N/A,#N/A,TRUE,"ComOps";#N/A,#N/A,TRUE,"Staff_Yrs1,3";#N/A,#N/A,TRUE,"Staff_Yrs4,5";#N/A,#N/A,TRUE,"Staff_Yrs6+";#N/A,#N/A,TRUE,"ExpatBenefits";#N/A,#N/A,TRUE,"ContractStaff";#N/A,#N/A,TRUE,"CommOpnsBackup";#N/A,#N/A,TRUE,"MR";#N/A,#N/A,TRUE,"CTG L&amp;E";#N/A,#N/A,TRUE,"STG L&amp;E";#N/A,#N/A,TRUE,"Rotation";#N/A,#N/A,TRUE,"AvailModl";#N/A,#N/A,TRUE,"Data";#N/A,#N/A,TRUE,"Comparisons";#N/A,#N/A,TRUE,"ScopeSplit"}</definedName>
    <definedName name="CBWorkbookPriority" hidden="1">-1316325866</definedName>
    <definedName name="CBWorkbookPriority1" hidden="1">-674308301</definedName>
    <definedName name="CC" hidden="1">{#N/A,#N/A,FALSE,"informes"}</definedName>
    <definedName name="CC5091_EE3270">#REF!</definedName>
    <definedName name="CC5091_EE3270_03">#REF!</definedName>
    <definedName name="CC5092_3890">#REF!</definedName>
    <definedName name="CC5092_EE3270">#REF!</definedName>
    <definedName name="CC5092_EE3390">#REF!</definedName>
    <definedName name="CC5092_EE3890">#REF!</definedName>
    <definedName name="CC5093_EE3270">#REF!</definedName>
    <definedName name="CC5095_EE2420">#REF!</definedName>
    <definedName name="CC5095_EE3890">#REF!</definedName>
    <definedName name="CC5098_EE2030">#REF!</definedName>
    <definedName name="CC5098_EE2210">#REF!</definedName>
    <definedName name="CC5098_EE3270">#REF!</definedName>
    <definedName name="CC5098_EE3890">#REF!</definedName>
    <definedName name="ccc" hidden="1">-1853939613</definedName>
    <definedName name="ccccc" hidden="1">{"TAB1",#N/A,TRUE,"GENERAL";"TAB2",#N/A,TRUE,"GENERAL";"TAB3",#N/A,TRUE,"GENERAL";"TAB4",#N/A,TRUE,"GENERAL";"TAB5",#N/A,TRUE,"GENERAL"}</definedName>
    <definedName name="CCINPUT">#REF!</definedName>
    <definedName name="CCIRR1">#REF!</definedName>
    <definedName name="CCIRR2">#REF!</definedName>
    <definedName name="CCIRR3">#REF!</definedName>
    <definedName name="CCNPV1">#REF!</definedName>
    <definedName name="CCNPV2">#REF!</definedName>
    <definedName name="CCNPV3">#REF!</definedName>
    <definedName name="CCTAR1">#REF!</definedName>
    <definedName name="CCTAR2">#REF!</definedName>
    <definedName name="CCTAR3">#REF!</definedName>
    <definedName name="CCTEMP">#REF!</definedName>
    <definedName name="CCVAR">#REF!</definedName>
    <definedName name="CCVAR1">#REF!</definedName>
    <definedName name="CCVAR2">#REF!</definedName>
    <definedName name="cd">#REF!</definedName>
    <definedName name="cdcd" hidden="1">#REF!</definedName>
    <definedName name="cdcdc" hidden="1">{"via1",#N/A,TRUE,"general";"via2",#N/A,TRUE,"general";"via3",#N/A,TRUE,"general"}</definedName>
    <definedName name="CDE">#REF!</definedName>
    <definedName name="ceerf" hidden="1">{"TAB1",#N/A,TRUE,"GENERAL";"TAB2",#N/A,TRUE,"GENERAL";"TAB3",#N/A,TRUE,"GENERAL";"TAB4",#N/A,TRUE,"GENERAL";"TAB5",#N/A,TRUE,"GENERAL"}</definedName>
    <definedName name="CellHasFormula">#N/A</definedName>
    <definedName name="celularmes">#REF!</definedName>
    <definedName name="Cemento_gris__Inlcuye_tranporte_interno_en_obra_cargue_y_descargue">#REF!</definedName>
    <definedName name="CEnero10">CHOOSE(#REF!,#REF!,(#REF!/#REF!)*#REF!,#REF!,#REF!,(#REF!/#REF!)*#REF!,#REF!)</definedName>
    <definedName name="CEnero11">CHOOSE(#REF!,#REF!,(#REF!/#REF!)*#REF!,#REF!,#REF!,(#REF!/#REF!)*#REF!,#REF!)</definedName>
    <definedName name="CEnero12">CHOOSE(#REF!,#REF!,(#REF!/#REF!)*#REF!,#REF!,#REF!,(#REF!/#REF!)*#REF!,#REF!)</definedName>
    <definedName name="CEnero3">CHOOSE(#REF!,#REF!,(#REF!/#REF!)*#REF!,#REF!,(#REF!-#REF!)/11,(#REF!/#REF!)*#REF!,#REF!)</definedName>
    <definedName name="CEnero4">CHOOSE(#REF!,#REF!,(#REF!/#REF!)*#REF!,#REF!,(#REF!-#REF!)/11,(#REF!/#REF!)*#REF!,#REF!)</definedName>
    <definedName name="CEnero5">CHOOSE(#REF!,#REF!,(#REF!/#REF!)*#REF!,#REF!,#REF!,(#REF!/#REF!)*#REF!,#REF!)</definedName>
    <definedName name="CEnero6">CHOOSE(#REF!,#REF!,(#REF!/#REF!)*#REF!,#REF!,#REF!,(#REF!/#REF!)*#REF!,#REF!)</definedName>
    <definedName name="CEnero7">CHOOSE(#REF!,#REF!,(#REF!/#REF!)*#REF!,#REF!,#REF!,(#REF!/#REF!)*#REF!,#REF!)</definedName>
    <definedName name="CEnero8">CHOOSE(#REF!,#REF!,(#REF!/#REF!)*#REF!,#REF!,#REF!,(#REF!/#REF!)*#REF!,#REF!)</definedName>
    <definedName name="CEnero9">CHOOSE(#REF!,#REF!,(#REF!/#REF!)*#REF!,#REF!,#REF!,(#REF!/#REF!)*#REF!,#REF!)</definedName>
    <definedName name="CEYTD">#REF!</definedName>
    <definedName name="CF">#REF!</definedName>
    <definedName name="CF_2002_ACCRO">#REF!</definedName>
    <definedName name="CF_2002_BACHQ">#REF!</definedName>
    <definedName name="CF_2002_CARIB">#REF!</definedName>
    <definedName name="CF_2002_CORINT">#REF!</definedName>
    <definedName name="CF_2002_CORPCHG">#REF!</definedName>
    <definedName name="CF_2002_ECO">#REF!</definedName>
    <definedName name="CF_2002_EPPC">#REF!</definedName>
    <definedName name="CF_2002_GA">#REF!</definedName>
    <definedName name="CF_2002_GASPART">#REF!</definedName>
    <definedName name="CF_2002_GUAM">#REF!</definedName>
    <definedName name="CF_2002_OTH">#REF!</definedName>
    <definedName name="CF_2002_PQP">#REF!</definedName>
    <definedName name="CF_2002_PROCAR">#REF!</definedName>
    <definedName name="CF_2002_SJUAN">#REF!</definedName>
    <definedName name="CF_2002_VENGAS">#REF!</definedName>
    <definedName name="CF_BY_PROJ_CARIB">#REF!</definedName>
    <definedName name="CFebrero10">CHOOSE(#REF!,#REF!,(#REF!/#REF!)*#REF!,#REF!,#REF!,(#REF!/#REF!)*#REF!,#REF!)</definedName>
    <definedName name="CFebrero11">CHOOSE(#REF!,#REF!,(#REF!/#REF!)*#REF!,#REF!,#REF!,(#REF!/#REF!)*#REF!,#REF!)</definedName>
    <definedName name="CFebrero12">CHOOSE(#REF!,#REF!,(#REF!/#REF!)*#REF!,#REF!,#REF!,(#REF!/#REF!)*#REF!,#REF!)</definedName>
    <definedName name="CFebrero4">CHOOSE(#REF!,#REF!,(#REF!/#REF!)*#REF!,#REF!,#REF!,(#REF!/#REF!)*#REF!,#REF!)</definedName>
    <definedName name="CFebrero5">CHOOSE(#REF!,#REF!,(#REF!/#REF!)*#REF!,#REF!,#REF!,(#REF!/#REF!)*#REF!,#REF!)</definedName>
    <definedName name="CFebrero6">CHOOSE(#REF!,#REF!,(#REF!/#REF!)*#REF!,#REF!,#REF!,(#REF!/#REF!)*#REF!,#REF!)</definedName>
    <definedName name="CFebrero7">CHOOSE(#REF!,#REF!,(#REF!/#REF!)*#REF!,#REF!,#REF!,(#REF!/#REF!)*#REF!,#REF!)</definedName>
    <definedName name="CFebrero8">CHOOSE(#REF!,#REF!,(#REF!/#REF!)*#REF!,#REF!,#REF!,(#REF!/#REF!)*#REF!,#REF!)</definedName>
    <definedName name="CFebrero9">CHOOSE(#REF!,#REF!,(#REF!/#REF!)*#REF!,#REF!,#REF!,(#REF!/#REF!)*#REF!,#REF!)</definedName>
    <definedName name="CFlow_3Yr_US">#REF!</definedName>
    <definedName name="CFlow_98US">#REF!</definedName>
    <definedName name="Cflowb_3yr">#REF!</definedName>
    <definedName name="CFlowBs_3yr">#REF!</definedName>
    <definedName name="CFLowBs_98">#REF!</definedName>
    <definedName name="CFlowUS_3Yr">#REF!</definedName>
    <definedName name="CFlowUS_98">#REF!</definedName>
    <definedName name="CG">#REF!</definedName>
    <definedName name="Change" hidden="1">Change</definedName>
    <definedName name="Change2" hidden="1">Change2</definedName>
    <definedName name="Change3" hidden="1">Change3</definedName>
    <definedName name="Change4" hidden="1">Change4</definedName>
    <definedName name="ChangeRange" hidden="1">ChangeRange</definedName>
    <definedName name="ChangeRange2" hidden="1">ChangeRange2</definedName>
    <definedName name="check_macro">#REF!</definedName>
    <definedName name="Chi_con_2000">#REF!</definedName>
    <definedName name="Chi_con_3000">#REF!</definedName>
    <definedName name="Chi_Mor">#REF!</definedName>
    <definedName name="Chnge" hidden="1">Chnge</definedName>
    <definedName name="ChngeRange" hidden="1">ChngeRange</definedName>
    <definedName name="CierreEstimado">#REF!</definedName>
    <definedName name="Cinta_Plastica__PELIGRO_NO_PASE">#REF!</definedName>
    <definedName name="CIQWBGuid" hidden="1">"30009c04-1f12-4fba-8dbe-258a09f05844"</definedName>
    <definedName name="Ciudades">#REF!</definedName>
    <definedName name="civ" hidden="1">{#N/A,#N/A,TRUE,"1842CWN0"}</definedName>
    <definedName name="civ_1" hidden="1">{#N/A,#N/A,TRUE,"1842CWN0"}</definedName>
    <definedName name="civ_2" hidden="1">{#N/A,#N/A,TRUE,"1842CWN0"}</definedName>
    <definedName name="CJulio10">CHOOSE(#REF!,#REF!,(#REF!/#REF!)*#REF!,#REF!,#REF!,(#REF!/#REF!)*#REF!,#REF!)</definedName>
    <definedName name="CJulio11">CHOOSE(#REF!,#REF!,(#REF!/#REF!)*#REF!,#REF!,#REF!,(#REF!/#REF!)*#REF!,#REF!)</definedName>
    <definedName name="CJulio12">CHOOSE(#REF!,#REF!,(#REF!/#REF!)*#REF!,#REF!,#REF!,(#REF!/#REF!)*#REF!,#REF!)</definedName>
    <definedName name="CJulio9">CHOOSE(#REF!,#REF!,(#REF!/#REF!)*#REF!,#REF!,#REF!,(#REF!/#REF!)*#REF!,#REF!)</definedName>
    <definedName name="CJunio10">CHOOSE(#REF!,#REF!,(#REF!/#REF!)*#REF!,#REF!,#REF!,(#REF!/#REF!)*#REF!,#REF!)</definedName>
    <definedName name="CJunio11">CHOOSE(#REF!,#REF!,(#REF!/#REF!)*#REF!,#REF!,#REF!,(#REF!/#REF!)*#REF!,#REF!)</definedName>
    <definedName name="CJunio12">CHOOSE(#REF!,#REF!,(#REF!/#REF!)*#REF!,#REF!,#REF!,(#REF!/#REF!)*#REF!,#REF!)</definedName>
    <definedName name="CJunio8">CHOOSE(#REF!,#REF!,(#REF!/#REF!)*#REF!,#REF!,#REF!,(#REF!/#REF!)*#REF!,#REF!)</definedName>
    <definedName name="CJunio9">CHOOSE(#REF!,#REF!,(#REF!/#REF!)*#REF!,#REF!,#REF!,(#REF!/#REF!)*#REF!,#REF!)</definedName>
    <definedName name="CLASE_DE_MANTTO">#REF!</definedName>
    <definedName name="Clic">#REF!</definedName>
    <definedName name="ClickSpnr">#N/A</definedName>
    <definedName name="CLIENT">#REF!</definedName>
    <definedName name="CLO">#REF!</definedName>
    <definedName name="CMarzo10">CHOOSE(#REF!,#REF!,(#REF!/#REF!)*#REF!,#REF!,#REF!,(#REF!/#REF!)*#REF!,#REF!)</definedName>
    <definedName name="CMarzo11">CHOOSE(#REF!,#REF!,(#REF!/#REF!)*#REF!,#REF!,#REF!,(#REF!/#REF!)*#REF!,#REF!)</definedName>
    <definedName name="CMarzo12">CHOOSE(#REF!,#REF!,(#REF!/#REF!)*#REF!,#REF!,#REF!,(#REF!/#REF!)*#REF!,#REF!)</definedName>
    <definedName name="CMarzo5">CHOOSE(#REF!,#REF!,(#REF!/#REF!)*#REF!,#REF!,#REF!,(#REF!/#REF!)*#REF!,#REF!)</definedName>
    <definedName name="CMarzo6">CHOOSE(#REF!,#REF!,(#REF!/#REF!)*#REF!,#REF!,#REF!,(#REF!/#REF!)*#REF!,#REF!)</definedName>
    <definedName name="CMarzo7">CHOOSE(#REF!,#REF!,(#REF!/#REF!)*#REF!,#REF!,#REF!,(#REF!/#REF!)*#REF!,#REF!)</definedName>
    <definedName name="CMarzo8">CHOOSE(#REF!,#REF!,(#REF!/#REF!)*#REF!,#REF!,#REF!,(#REF!/#REF!)*#REF!,#REF!)</definedName>
    <definedName name="CMarzo9">CHOOSE(#REF!,#REF!,(#REF!/#REF!)*#REF!,#REF!,#REF!,(#REF!/#REF!)*#REF!,#REF!)</definedName>
    <definedName name="CMayo10">CHOOSE(#REF!,#REF!,(#REF!/#REF!)*#REF!,#REF!,#REF!,(#REF!/#REF!)*#REF!,#REF!)</definedName>
    <definedName name="CMayo11">CHOOSE(#REF!,#REF!,(#REF!/#REF!)*#REF!,#REF!,#REF!,(#REF!/#REF!)*#REF!,#REF!)</definedName>
    <definedName name="CMayo12">CHOOSE(#REF!,#REF!,(#REF!/#REF!)*#REF!,#REF!,#REF!,(#REF!/#REF!)*#REF!,#REF!)</definedName>
    <definedName name="CMayo7">CHOOSE(#REF!,#REF!,(#REF!/#REF!)*#REF!,#REF!,#REF!,(#REF!/#REF!)*#REF!,#REF!)</definedName>
    <definedName name="CMayo8">CHOOSE(#REF!,#REF!,(#REF!/#REF!)*#REF!,#REF!,#REF!,(#REF!/#REF!)*#REF!,#REF!)</definedName>
    <definedName name="CMayo9">CHOOSE(#REF!,#REF!,(#REF!/#REF!)*#REF!,#REF!,#REF!,(#REF!/#REF!)*#REF!,#REF!)</definedName>
    <definedName name="CMEAF">#REF!</definedName>
    <definedName name="CMMEA">#REF!</definedName>
    <definedName name="CMMFG">#REF!</definedName>
    <definedName name="CMNAF">#REF!</definedName>
    <definedName name="CMNSR">#REF!</definedName>
    <definedName name="CMSAM">#REF!</definedName>
    <definedName name="CMSEA">#REF!</definedName>
    <definedName name="CMUNA">#REF!</definedName>
    <definedName name="CMWTT">#REF!</definedName>
    <definedName name="CO">#REF!</definedName>
    <definedName name="COctubre12">CHOOSE(#REF!,#REF!,(#REF!/#REF!)*#REF!,#REF!,#REF!,(#REF!/#REF!)*#REF!,#REF!)</definedName>
    <definedName name="CÓDIGOS_EQUIPOS">#REF!</definedName>
    <definedName name="CÓDIGOS_MANO_DE_OBRA">#REF!</definedName>
    <definedName name="CÓDIGOS_SERVICIOS">#REF!</definedName>
    <definedName name="CÓDIGOS_TRANSPORTES">#REF!</definedName>
    <definedName name="col_e">#REF!</definedName>
    <definedName name="col_s">#REF!</definedName>
    <definedName name="comb1">#REF!</definedName>
    <definedName name="comb2">#REF!</definedName>
    <definedName name="comb3">#REF!</definedName>
    <definedName name="comb4">#REF!</definedName>
    <definedName name="COMMT_FEE">#REF!</definedName>
    <definedName name="Comparativo" hidden="1">{#N/A,#N/A,FALSE,"informes"}</definedName>
    <definedName name="composición" hidden="1">{"trimestre",#N/A,FALSE,"TRIMESTRE";"empresa",#N/A,FALSE,"xEMPRESA";"eaab",#N/A,FALSE,"EAAB";"epma",#N/A,FALSE,"EPMA";"emca",#N/A,FALSE,"EMCA"}</definedName>
    <definedName name="Compramos_cablero__1__No_compramos_cablero___2">#REF!</definedName>
    <definedName name="Compresor_80HP__con_martillo">#REF!</definedName>
    <definedName name="CONCENTRACIONESPROPIOS" hidden="1">{"empresa",#N/A,FALSE,"xEMPRESA"}</definedName>
    <definedName name="Construction_Budget">#N/A</definedName>
    <definedName name="Construction_Budget___0">#N/A</definedName>
    <definedName name="Construction_Budget___1">#N/A</definedName>
    <definedName name="Cont_Header">""</definedName>
    <definedName name="contador" hidden="1">1</definedName>
    <definedName name="Control">#REF!</definedName>
    <definedName name="CONV1">#REF!</definedName>
    <definedName name="conv2">#REF!</definedName>
    <definedName name="conv3">#REF!</definedName>
    <definedName name="conv4">#REF!</definedName>
    <definedName name="CONVENCIONAL">#REF!</definedName>
    <definedName name="Convert_Table">#REF!</definedName>
    <definedName name="COPIA" hidden="1">{"PAGOS DOLARES",#N/A,FALSE,"informes"}</definedName>
    <definedName name="Copper">#N/A</definedName>
    <definedName name="Copper___0">#N/A</definedName>
    <definedName name="Copper___1">#N/A</definedName>
    <definedName name="corpbox">#REF!</definedName>
    <definedName name="Costa_Rica__Cellular_Subcsribers_by_standard__1994_2001">#N/A</definedName>
    <definedName name="Costa_Rica__Cellular_Subcsribers_by_standard__1994_2001___0">#N/A</definedName>
    <definedName name="Costa_Rica__Cellular_Subcsribers_by_standard__1994_2001___1">#N/A</definedName>
    <definedName name="COSTO">#REF!</definedName>
    <definedName name="CostoFideicomiso">#REF!</definedName>
    <definedName name="CostoGarantías">#REF!</definedName>
    <definedName name="CostoInvUnitPeaje">#REF!</definedName>
    <definedName name="CostoMantPeriódico">#REF!</definedName>
    <definedName name="CostoMantRutinario">#REF!</definedName>
    <definedName name="costomestransporte">#REF!</definedName>
    <definedName name="CostoOperación">#REF!</definedName>
    <definedName name="COSTOS_DIREC">#REF!</definedName>
    <definedName name="CostoSeguros">#REF!</definedName>
    <definedName name="COuntry">#N/A</definedName>
    <definedName name="COuntry___0">#REF!</definedName>
    <definedName name="COuntry___1">#N/A</definedName>
    <definedName name="Country_X_Local_Switch_Capacity__000">#N/A</definedName>
    <definedName name="Country_X_Local_Switch_Capacity__000___0">#N/A</definedName>
    <definedName name="Country_X_Local_Switch_Capacity__000___1">#N/A</definedName>
    <definedName name="cp" hidden="1">#REF!</definedName>
    <definedName name="CPI">#REF!</definedName>
    <definedName name="CPITable">#REF!</definedName>
    <definedName name="CPoblado" hidden="1">""</definedName>
    <definedName name="CRIT">#REF!</definedName>
    <definedName name="_xlnm.Criteria">#REF!</definedName>
    <definedName name="Crono_Inv">#REF!</definedName>
    <definedName name="Crono_MPI">#REF!</definedName>
    <definedName name="Crono_Peajes">#REF!</definedName>
    <definedName name="CSeptiembre11">CHOOSE(#REF!,#REF!,(#REF!/#REF!)*#REF!,#REF!,#REF!,(#REF!/#REF!)*#REF!,#REF!)</definedName>
    <definedName name="CSeptiembre12">CHOOSE(#REF!,#REF!,(#REF!/#REF!)*#REF!,#REF!,#REF!,(#REF!/#REF!)*#REF!,#REF!)</definedName>
    <definedName name="CshRev_3Yr">#REF!</definedName>
    <definedName name="CT_COMFEE">"="</definedName>
    <definedName name="Cte">#REF!</definedName>
    <definedName name="Ctr">6</definedName>
    <definedName name="CUA18A" hidden="1">{"trimestre",#N/A,FALSE,"TRIMESTRE";"empresa",#N/A,FALSE,"xEMPRESA";"eaab",#N/A,FALSE,"EAAB";"epma",#N/A,FALSE,"EPMA";"emca",#N/A,FALSE,"EMCA"}</definedName>
    <definedName name="cua18b" hidden="1">{"trimestre",#N/A,FALSE,"TRIMESTRE";"empresa",#N/A,FALSE,"xEMPRESA";"eaab",#N/A,FALSE,"EAAB";"epma",#N/A,FALSE,"EPMA";"emca",#N/A,FALSE,"EMCA"}</definedName>
    <definedName name="cuadrillasinst">#REF!</definedName>
    <definedName name="cuadrillasoper">#REF!</definedName>
    <definedName name="cuadro2">#REF!</definedName>
    <definedName name="CUAJO" hidden="1">{"trimestre",#N/A,FALSE,"TRIMESTRE";"empresa",#N/A,FALSE,"xEMPRESA";"eaab",#N/A,FALSE,"EAAB";"epma",#N/A,FALSE,"EPMA";"emca",#N/A,FALSE,"EMCA"}</definedName>
    <definedName name="CUAT_C">#REF!</definedName>
    <definedName name="CUBS">#REF!</definedName>
    <definedName name="CUCF">#REF!</definedName>
    <definedName name="CUDEP">#REF!</definedName>
    <definedName name="CUFEE">#REF!</definedName>
    <definedName name="CUFUEL">#REF!</definedName>
    <definedName name="CUINTER">#REF!</definedName>
    <definedName name="CUIS">#REF!</definedName>
    <definedName name="CumplEscenarios2010">#REF!</definedName>
    <definedName name="CUNET" hidden="1">{"via1",#N/A,TRUE,"general";"via2",#N/A,TRUE,"general";"via3",#N/A,TRUE,"general"}</definedName>
    <definedName name="CUOTHER">#REF!</definedName>
    <definedName name="CURATE">#REF!</definedName>
    <definedName name="CUREV">#REF!</definedName>
    <definedName name="CurMo02">#REF!</definedName>
    <definedName name="CurMo03">#REF!</definedName>
    <definedName name="CurMo04">#REF!</definedName>
    <definedName name="CurMo05">#REF!</definedName>
    <definedName name="CurMo06">#REF!</definedName>
    <definedName name="CurMo07">#REF!</definedName>
    <definedName name="Curr_Month_Label">#REF!</definedName>
    <definedName name="CUTAX">#REF!</definedName>
    <definedName name="cv" hidden="1">{"TAB1",#N/A,TRUE,"GENERAL";"TAB2",#N/A,TRUE,"GENERAL";"TAB3",#N/A,TRUE,"GENERAL";"TAB4",#N/A,TRUE,"GENERAL";"TAB5",#N/A,TRUE,"GENERAL"}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wvu.ComparEneMar9697." hidden="1">#REF!,#REF!,#REF!,#REF!,#REF!,#REF!</definedName>
    <definedName name="Cwvu.EneFeb." hidden="1">#REF!,#REF!</definedName>
    <definedName name="Cwvu.EneMar." hidden="1">#REF!,#REF!,#REF!,#REF!</definedName>
    <definedName name="Cwvu.Formato._.Corto." hidden="1">#REF!,#REF!,#REF!,#REF!,#REF!,#REF!,#REF!,#REF!,#REF!,#REF!,#REF!,#REF!</definedName>
    <definedName name="Cwvu.Formato._.Total." hidden="1">#REF!,#REF!,#REF!</definedName>
    <definedName name="CYGAbril6">CHOOSE(#REF!,#REF!,(#REF!/#REF!)*#REF!,#REF!,#REF!,(#REF!/#REF!)*#REF!,#REF!)</definedName>
    <definedName name="CYGAbril7">CHOOSE(#REF!,#REF!,(#REF!/#REF!)*#REF!,#REF!,#REF!,(#REF!/#REF!)*#REF!,#REF!)</definedName>
    <definedName name="CYGAbril8">CHOOSE(#REF!,#REF!,(#REF!/#REF!)*#REF!,#REF!,#REF!,(#REF!/#REF!)*#REF!,#REF!)</definedName>
    <definedName name="CYGAbril9">CHOOSE(#REF!,#REF!,(#REF!/#REF!)*#REF!,#REF!,#REF!,(#REF!/#REF!)*#REF!,#REF!)</definedName>
    <definedName name="CYGEnero3">CHOOSE(#REF!,#REF!,(#REF!/#REF!)*#REF!,#REF!,(#REF!-#REF!)/11,(#REF!/#REF!)*#REF!,#REF!)</definedName>
    <definedName name="CYGEnero4">CHOOSE(#REF!,#REF!,(#REF!/#REF!)*#REF!,#REF!,(#REF!-#REF!)/11,(#REF!/#REF!)*#REF!,#REF!)</definedName>
    <definedName name="CYGEnero5">CHOOSE(#REF!,#REF!,(#REF!/#REF!)*#REF!,#REF!,#REF!,(#REF!/#REF!)*#REF!,#REF!)</definedName>
    <definedName name="CYGEnero6">CHOOSE(#REF!,#REF!,(#REF!/#REF!)*#REF!,#REF!,#REF!,(#REF!/#REF!)*#REF!,#REF!)</definedName>
    <definedName name="CYGEnero7">CHOOSE(#REF!,#REF!,(#REF!/#REF!)*#REF!,#REF!,#REF!,(#REF!/#REF!)*#REF!,#REF!)</definedName>
    <definedName name="CYGEnero8">CHOOSE(#REF!,#REF!,(#REF!/#REF!)*#REF!,#REF!,#REF!,(#REF!/#REF!)*#REF!,#REF!)</definedName>
    <definedName name="CYGEnero9">CHOOSE(#REF!,#REF!,(#REF!/#REF!)*#REF!,#REF!,#REF!,(#REF!/#REF!)*#REF!,#REF!)</definedName>
    <definedName name="CYGFebrero4">CHOOSE(#REF!,#REF!,(#REF!/#REF!)*#REF!,#REF!,#REF!,(#REF!/#REF!)*#REF!,#REF!)</definedName>
    <definedName name="CYGFebrero5">CHOOSE(#REF!,#REF!,(#REF!/#REF!)*#REF!,#REF!,#REF!,(#REF!/#REF!)*#REF!,#REF!)</definedName>
    <definedName name="CYGFebrero6">CHOOSE(#REF!,#REF!,(#REF!/#REF!)*#REF!,#REF!,#REF!,(#REF!/#REF!)*#REF!,#REF!)</definedName>
    <definedName name="CYGFebrero7">CHOOSE(#REF!,#REF!,(#REF!/#REF!)*#REF!,#REF!,#REF!,(#REF!/#REF!)*#REF!,#REF!)</definedName>
    <definedName name="CYGFebrero8">CHOOSE(#REF!,#REF!,(#REF!/#REF!)*#REF!,#REF!,#REF!,(#REF!/#REF!)*#REF!,#REF!)</definedName>
    <definedName name="CYGFebrero9">CHOOSE(#REF!,#REF!,(#REF!/#REF!)*#REF!,#REF!,#REF!,(#REF!/#REF!)*#REF!,#REF!)</definedName>
    <definedName name="CYGJulio9">CHOOSE(#REF!,#REF!,(#REF!/#REF!)*#REF!,#REF!,#REF!,(#REF!/#REF!)*#REF!,#REF!)</definedName>
    <definedName name="CYGJunio8">CHOOSE(#REF!,#REF!,(#REF!/#REF!)*#REF!,#REF!,#REF!,(#REF!/#REF!)*#REF!,#REF!)</definedName>
    <definedName name="CYGJunio9">CHOOSE(#REF!,#REF!,(#REF!/#REF!)*#REF!,#REF!,#REF!,(#REF!/#REF!)*#REF!,#REF!)</definedName>
    <definedName name="CYGMarzo5">CHOOSE(#REF!,#REF!,(#REF!/#REF!)*#REF!,#REF!,#REF!,(#REF!/#REF!)*#REF!,#REF!)</definedName>
    <definedName name="CYGMarzo6">CHOOSE(#REF!,#REF!,(#REF!/#REF!)*#REF!,#REF!,#REF!,(#REF!/#REF!)*#REF!,#REF!)</definedName>
    <definedName name="CYGMarzo7">CHOOSE(#REF!,#REF!,(#REF!/#REF!)*#REF!,#REF!,#REF!,(#REF!/#REF!)*#REF!,#REF!)</definedName>
    <definedName name="CYGMarzo8">CHOOSE(#REF!,#REF!,(#REF!/#REF!)*#REF!,#REF!,#REF!,(#REF!/#REF!)*#REF!,#REF!)</definedName>
    <definedName name="CYGMarzo9">CHOOSE(#REF!,#REF!,(#REF!/#REF!)*#REF!,#REF!,#REF!,(#REF!/#REF!)*#REF!,#REF!)</definedName>
    <definedName name="CYGMayo7">CHOOSE(#REF!,#REF!,(#REF!/#REF!)*#REF!,#REF!,#REF!,(#REF!/#REF!)*#REF!,#REF!)</definedName>
    <definedName name="CYGMayo8">CHOOSE(#REF!,#REF!,(#REF!/#REF!)*#REF!,#REF!,#REF!,(#REF!/#REF!)*#REF!,#REF!)</definedName>
    <definedName name="CYGMayo9">CHOOSE(#REF!,#REF!,(#REF!/#REF!)*#REF!,#REF!,#REF!,(#REF!/#REF!)*#REF!,#REF!)</definedName>
    <definedName name="Cyl_Analysis">#REF!</definedName>
    <definedName name="Czech" localSheetId="5" hidden="1">{"'RF Parameters Worksheet'!$A$1:$V$50"}</definedName>
    <definedName name="Czech" localSheetId="3" hidden="1">{"'RF Parameters Worksheet'!$A$1:$V$50"}</definedName>
    <definedName name="Czech" localSheetId="7" hidden="1">{"'RF Parameters Worksheet'!$A$1:$V$50"}</definedName>
    <definedName name="Czech" hidden="1">{"'RF Parameters Worksheet'!$A$1:$V$50"}</definedName>
    <definedName name="d" hidden="1">{"TAB1",#N/A,TRUE,"GENERAL";"TAB2",#N/A,TRUE,"GENERAL";"TAB3",#N/A,TRUE,"GENERAL";"TAB4",#N/A,TRUE,"GENERAL";"TAB5",#N/A,TRUE,"GENERAL"}</definedName>
    <definedName name="d___0">#N/A</definedName>
    <definedName name="d___1">#N/A</definedName>
    <definedName name="da"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aasa"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ADADAD" hidden="1">{#N/A,#N/A,TRUE,"CODIGO DEPENDENCIA"}</definedName>
    <definedName name="dafda"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ASD" hidden="1">{"TAB1",#N/A,TRUE,"GENERAL";"TAB2",#N/A,TRUE,"GENERAL";"TAB3",#N/A,TRUE,"GENERAL";"TAB4",#N/A,TRUE,"GENERAL";"TAB5",#N/A,TRUE,"GENERAL"}</definedName>
    <definedName name="Data_Terminals__000">#N/A</definedName>
    <definedName name="Data_Terminals__000___0">#N/A</definedName>
    <definedName name="Data_Terminals__000___1">#N/A</definedName>
    <definedName name="DATE">#REF!</definedName>
    <definedName name="Date_Copy1">#REF!</definedName>
    <definedName name="Date_Copy2">#REF!</definedName>
    <definedName name="DATOS">#REF!</definedName>
    <definedName name="db_2">#REF!</definedName>
    <definedName name="DBASE">#REF!</definedName>
    <definedName name="DBASE___0">#N/A</definedName>
    <definedName name="DBASE___1">#N/A</definedName>
    <definedName name="DBASE2">#N/A</definedName>
    <definedName name="DBASE2___0">#REF!</definedName>
    <definedName name="DBASE2___1">#N/A</definedName>
    <definedName name="dbfdfbi" hidden="1">{"TAB1",#N/A,TRUE,"GENERAL";"TAB2",#N/A,TRUE,"GENERAL";"TAB3",#N/A,TRUE,"GENERAL";"TAB4",#N/A,TRUE,"GENERAL";"TAB5",#N/A,TRUE,"GENERAL"}</definedName>
    <definedName name="DCAbril10">CHOOSE(#REF!,#REF!,(#REF!/#REF!)*#REF!,#REF!,#REF!,(#REF!/#REF!)*#REF!,#REF!)</definedName>
    <definedName name="DCAbril11">CHOOSE(#REF!,#REF!,(#REF!/#REF!)*#REF!,#REF!,#REF!,(#REF!/#REF!)*#REF!,#REF!)</definedName>
    <definedName name="DCAbril12">CHOOSE(#REF!,#REF!,(#REF!/#REF!)*#REF!,#REF!,#REF!,(#REF!/#REF!)*#REF!,#REF!)</definedName>
    <definedName name="DCAbril6">CHOOSE(#REF!,#REF!,(#REF!/#REF!)*#REF!,#REF!,#REF!,(#REF!/#REF!)*#REF!,#REF!)</definedName>
    <definedName name="DCAbril7">CHOOSE(#REF!,#REF!,(#REF!/#REF!)*#REF!,#REF!,#REF!,(#REF!/#REF!)*#REF!,#REF!)</definedName>
    <definedName name="DCAbril8">CHOOSE(#REF!,#REF!,(#REF!/#REF!)*#REF!,#REF!,#REF!,(#REF!/#REF!)*#REF!,#REF!)</definedName>
    <definedName name="DCAbril9">CHOOSE(#REF!,#REF!,(#REF!/#REF!)*#REF!,#REF!,#REF!,(#REF!/#REF!)*#REF!,#REF!)</definedName>
    <definedName name="DCAgosto10">CHOOSE(#REF!,#REF!,(#REF!/#REF!)*#REF!,#REF!,#REF!,(#REF!/#REF!)*#REF!,#REF!)</definedName>
    <definedName name="DCAgosto11">CHOOSE(#REF!,#REF!,(#REF!/#REF!)*#REF!,#REF!,#REF!,(#REF!/#REF!)*#REF!,#REF!)</definedName>
    <definedName name="DCAgosto12">CHOOSE(#REF!,#REF!,(#REF!/#REF!)*#REF!,#REF!,#REF!,(#REF!/#REF!)*#REF!,#REF!)</definedName>
    <definedName name="DCEnero10">CHOOSE(#REF!,#REF!,(#REF!/#REF!)*#REF!,#REF!,#REF!,(#REF!/#REF!)*#REF!,#REF!)</definedName>
    <definedName name="DCEnero11">CHOOSE(#REF!,#REF!,(#REF!/#REF!)*#REF!,#REF!,#REF!,(#REF!/#REF!)*#REF!,#REF!)</definedName>
    <definedName name="DCEnero12">CHOOSE(#REF!,#REF!,(#REF!/#REF!)*#REF!,#REF!,#REF!,(#REF!/#REF!)*#REF!,#REF!)</definedName>
    <definedName name="DCEnero3">CHOOSE(#REF!,#REF!,(#REF!/#REF!)*#REF!,#REF!,(#REF!-#REF!)/11,(#REF!/#REF!)*#REF!,#REF!)</definedName>
    <definedName name="DCEnero4">CHOOSE(#REF!,#REF!,(#REF!/#REF!)*#REF!,#REF!,(#REF!-#REF!)/11,(#REF!/#REF!)*#REF!,#REF!)</definedName>
    <definedName name="DCEnero5">CHOOSE(#REF!,#REF!,(#REF!/#REF!)*#REF!,#REF!,#REF!,(#REF!/#REF!)*#REF!,#REF!)</definedName>
    <definedName name="DCEnero6">CHOOSE(#REF!,#REF!,(#REF!/#REF!)*#REF!,#REF!,#REF!,(#REF!/#REF!)*#REF!,#REF!)</definedName>
    <definedName name="DCEnero7">CHOOSE(#REF!,#REF!,(#REF!/#REF!)*#REF!,#REF!,#REF!,(#REF!/#REF!)*#REF!,#REF!)</definedName>
    <definedName name="DCEnero8">CHOOSE(#REF!,#REF!,(#REF!/#REF!)*#REF!,#REF!,#REF!,(#REF!/#REF!)*#REF!,#REF!)</definedName>
    <definedName name="DCEnero9">CHOOSE(#REF!,#REF!,(#REF!/#REF!)*#REF!,#REF!,#REF!,(#REF!/#REF!)*#REF!,#REF!)</definedName>
    <definedName name="DCFebrero10">CHOOSE(#REF!,#REF!,(#REF!/#REF!)*#REF!,#REF!,#REF!,(#REF!/#REF!)*#REF!,#REF!)</definedName>
    <definedName name="DCFebrero11">CHOOSE(#REF!,#REF!,(#REF!/#REF!)*#REF!,#REF!,#REF!,(#REF!/#REF!)*#REF!,#REF!)</definedName>
    <definedName name="DCFebrero12">CHOOSE(#REF!,#REF!,(#REF!/#REF!)*#REF!,#REF!,#REF!,(#REF!/#REF!)*#REF!,#REF!)</definedName>
    <definedName name="DCFebrero4">CHOOSE(#REF!,#REF!,(#REF!/#REF!)*#REF!,#REF!,#REF!,(#REF!/#REF!)*#REF!,#REF!)</definedName>
    <definedName name="DCFebrero5">CHOOSE(#REF!,#REF!,(#REF!/#REF!)*#REF!,#REF!,#REF!,(#REF!/#REF!)*#REF!,#REF!)</definedName>
    <definedName name="DCFebrero6">CHOOSE(#REF!,#REF!,(#REF!/#REF!)*#REF!,#REF!,#REF!,(#REF!/#REF!)*#REF!,#REF!)</definedName>
    <definedName name="DCFebrero7">CHOOSE(#REF!,#REF!,(#REF!/#REF!)*#REF!,#REF!,#REF!,(#REF!/#REF!)*#REF!,#REF!)</definedName>
    <definedName name="DCFebrero8">CHOOSE(#REF!,#REF!,(#REF!/#REF!)*#REF!,#REF!,#REF!,(#REF!/#REF!)*#REF!,#REF!)</definedName>
    <definedName name="DCFebrero9">CHOOSE(#REF!,#REF!,(#REF!/#REF!)*#REF!,#REF!,#REF!,(#REF!/#REF!)*#REF!,#REF!)</definedName>
    <definedName name="DCJulio10">CHOOSE(#REF!,#REF!,(#REF!/#REF!)*#REF!,#REF!,#REF!,(#REF!/#REF!)*#REF!,#REF!)</definedName>
    <definedName name="DCJulio11">CHOOSE(#REF!,#REF!,(#REF!/#REF!)*#REF!,#REF!,#REF!,(#REF!/#REF!)*#REF!,#REF!)</definedName>
    <definedName name="DCJulio12">CHOOSE(#REF!,#REF!,(#REF!/#REF!)*#REF!,#REF!,#REF!,(#REF!/#REF!)*#REF!,#REF!)</definedName>
    <definedName name="DCJulio9">CHOOSE(#REF!,#REF!,(#REF!/#REF!)*#REF!,#REF!,#REF!,(#REF!/#REF!)*#REF!,#REF!)</definedName>
    <definedName name="DCJunio10">CHOOSE(#REF!,#REF!,(#REF!/#REF!)*#REF!,#REF!,#REF!,(#REF!/#REF!)*#REF!,#REF!)</definedName>
    <definedName name="DCJunio11">CHOOSE(#REF!,#REF!,(#REF!/#REF!)*#REF!,#REF!,#REF!,(#REF!/#REF!)*#REF!,#REF!)</definedName>
    <definedName name="DCJunio12">CHOOSE(#REF!,#REF!,(#REF!/#REF!)*#REF!,#REF!,#REF!,(#REF!/#REF!)*#REF!,#REF!)</definedName>
    <definedName name="DCJunio8">CHOOSE(#REF!,#REF!,(#REF!/#REF!)*#REF!,#REF!,#REF!,(#REF!/#REF!)*#REF!,#REF!)</definedName>
    <definedName name="DCJunio9">CHOOSE(#REF!,#REF!,(#REF!/#REF!)*#REF!,#REF!,#REF!,(#REF!/#REF!)*#REF!,#REF!)</definedName>
    <definedName name="DCMarzo10">CHOOSE(#REF!,#REF!,(#REF!/#REF!)*#REF!,#REF!,#REF!,(#REF!/#REF!)*#REF!,#REF!)</definedName>
    <definedName name="DCMarzo11">CHOOSE(#REF!,#REF!,(#REF!/#REF!)*#REF!,#REF!,#REF!,(#REF!/#REF!)*#REF!,#REF!)</definedName>
    <definedName name="DCMarzo12">CHOOSE(#REF!,#REF!,(#REF!/#REF!)*#REF!,#REF!,#REF!,(#REF!/#REF!)*#REF!,#REF!)</definedName>
    <definedName name="DCMarzo5">CHOOSE(#REF!,#REF!,(#REF!/#REF!)*#REF!,#REF!,#REF!,(#REF!/#REF!)*#REF!,#REF!)</definedName>
    <definedName name="DCMarzo6">CHOOSE(#REF!,#REF!,(#REF!/#REF!)*#REF!,#REF!,#REF!,(#REF!/#REF!)*#REF!,#REF!)</definedName>
    <definedName name="DCMarzo7">CHOOSE(#REF!,#REF!,(#REF!/#REF!)*#REF!,#REF!,#REF!,(#REF!/#REF!)*#REF!,#REF!)</definedName>
    <definedName name="DCMarzo8">CHOOSE(#REF!,#REF!,(#REF!/#REF!)*#REF!,#REF!,#REF!,(#REF!/#REF!)*#REF!,#REF!)</definedName>
    <definedName name="DCMarzo9">CHOOSE(#REF!,#REF!,(#REF!/#REF!)*#REF!,#REF!,#REF!,(#REF!/#REF!)*#REF!,#REF!)</definedName>
    <definedName name="DCMayo10">CHOOSE(#REF!,#REF!,(#REF!/#REF!)*#REF!,#REF!,#REF!,(#REF!/#REF!)*#REF!,#REF!)</definedName>
    <definedName name="DCMayo11">CHOOSE(#REF!,#REF!,(#REF!/#REF!)*#REF!,#REF!,#REF!,(#REF!/#REF!)*#REF!,#REF!)</definedName>
    <definedName name="DCMayo12">CHOOSE(#REF!,#REF!,(#REF!/#REF!)*#REF!,#REF!,#REF!,(#REF!/#REF!)*#REF!,#REF!)</definedName>
    <definedName name="DCMayo7">CHOOSE(#REF!,#REF!,(#REF!/#REF!)*#REF!,#REF!,#REF!,(#REF!/#REF!)*#REF!,#REF!)</definedName>
    <definedName name="DCMayo8">CHOOSE(#REF!,#REF!,(#REF!/#REF!)*#REF!,#REF!,#REF!,(#REF!/#REF!)*#REF!,#REF!)</definedName>
    <definedName name="DCMayo9">CHOOSE(#REF!,#REF!,(#REF!/#REF!)*#REF!,#REF!,#REF!,(#REF!/#REF!)*#REF!,#REF!)</definedName>
    <definedName name="DCOctubre12">CHOOSE(#REF!,#REF!,(#REF!/#REF!)*#REF!,#REF!,#REF!,(#REF!/#REF!)*#REF!,#REF!)</definedName>
    <definedName name="DCSDCTV" hidden="1">{"via1",#N/A,TRUE,"general";"via2",#N/A,TRUE,"general";"via3",#N/A,TRUE,"general"}</definedName>
    <definedName name="DCSeptiembre11">CHOOSE(#REF!,#REF!,(#REF!/#REF!)*#REF!,#REF!,#REF!,(#REF!/#REF!)*#REF!,#REF!)</definedName>
    <definedName name="DCSeptiembre12">CHOOSE(#REF!,#REF!,(#REF!/#REF!)*#REF!,#REF!,#REF!,(#REF!/#REF!)*#REF!,#REF!)</definedName>
    <definedName name="dd" hidden="1">{#N/A,#N/A,TRUE,"INGENIERIA";#N/A,#N/A,TRUE,"COMPRAS";#N/A,#N/A,TRUE,"DIRECCION";#N/A,#N/A,TRUE,"RESUMEN"}</definedName>
    <definedName name="dd_1" hidden="1">{#N/A,#N/A,TRUE,"INGENIERIA";#N/A,#N/A,TRUE,"COMPRAS";#N/A,#N/A,TRUE,"DIRECCION";#N/A,#N/A,TRUE,"RESUMEN"}</definedName>
    <definedName name="dd_2" hidden="1">{#N/A,#N/A,TRUE,"INGENIERIA";#N/A,#N/A,TRUE,"COMPRAS";#N/A,#N/A,TRUE,"DIRECCION";#N/A,#N/A,TRUE,"RESUMEN"}</definedName>
    <definedName name="ddd" hidden="1">{"via1",#N/A,TRUE,"general";"via2",#N/A,TRUE,"general";"via3",#N/A,TRUE,"general"}</definedName>
    <definedName name="DDDD" hidden="1">{#N/A,#N/A,FALSE,"informes"}</definedName>
    <definedName name="dddddd"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dddt" hidden="1">{"via1",#N/A,TRUE,"general";"via2",#N/A,TRUE,"general";"via3",#N/A,TRUE,"general"}</definedName>
    <definedName name="DDE" hidden="1">{#N/A,#N/A,TRUE,"1842CWN0"}</definedName>
    <definedName name="DDE_1" hidden="1">{#N/A,#N/A,TRUE,"1842CWN0"}</definedName>
    <definedName name="DDE_2" hidden="1">{#N/A,#N/A,TRUE,"1842CWN0"}</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T" hidden="1">{"empresa",#N/A,FALSE,"xEMPRESA"}</definedName>
    <definedName name="deded" hidden="1">{"TAB1",#N/A,TRUE,"GENERAL";"TAB2",#N/A,TRUE,"GENERAL";"TAB3",#N/A,TRUE,"GENERAL";"TAB4",#N/A,TRUE,"GENERAL";"TAB5",#N/A,TRUE,"GENERAL"}</definedName>
    <definedName name="dedo" hidden="1">{#N/A,#N/A,TRUE,"BM_mes";#N/A,#N/A,TRUE,"BM_Resum_Fin";#N/A,#N/A,TRUE,"INV_Prep_Min";#N/A,#N/A,TRUE,"INV_RKEF";#N/A,#N/A,TRUE,"INV_Refineria"}</definedName>
    <definedName name="dedo_1" hidden="1">{#N/A,#N/A,TRUE,"BM_mes";#N/A,#N/A,TRUE,"BM_Resum_Fin";#N/A,#N/A,TRUE,"INV_Prep_Min";#N/A,#N/A,TRUE,"INV_RKEF";#N/A,#N/A,TRUE,"INV_Refineria"}</definedName>
    <definedName name="DEF" hidden="1">-1851364768</definedName>
    <definedName name="defd" hidden="1">{"via1",#N/A,TRUE,"general";"via2",#N/A,TRUE,"general";"via3",#N/A,TRUE,"general"}</definedName>
    <definedName name="Delineadores_tubulares__Colombinas">#REF!</definedName>
    <definedName name="dep_yrs">#REF!</definedName>
    <definedName name="descapote" hidden="1">{"TAB1",#N/A,TRUE,"GENERAL";"TAB2",#N/A,TRUE,"GENERAL";"TAB3",#N/A,TRUE,"GENERAL";"TAB4",#N/A,TRUE,"GENERAL";"TAB5",#N/A,TRUE,"GENERAL"}</definedName>
    <definedName name="DESCUNMI">#REF!</definedName>
    <definedName name="Desglose">#REF!</definedName>
    <definedName name="DEST_ART">#REF!</definedName>
    <definedName name="DETAIL">#REF!</definedName>
    <definedName name="Dev_Fee1">#REF!</definedName>
    <definedName name="Dev_Fee2">#REF!</definedName>
    <definedName name="Dev_Fee3">#REF!</definedName>
    <definedName name="df" hidden="1">{"trimestre",#N/A,FALSE,"TRIMESTRE"}</definedName>
    <definedName name="dfa" hidden="1">{"TAB1",#N/A,TRUE,"GENERAL";"TAB2",#N/A,TRUE,"GENERAL";"TAB3",#N/A,TRUE,"GENERAL";"TAB4",#N/A,TRUE,"GENERAL";"TAB5",#N/A,TRUE,"GENERAL"}</definedName>
    <definedName name="dfas"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fasd" hidden="1">{"TAB1",#N/A,TRUE,"GENERAL";"TAB2",#N/A,TRUE,"GENERAL";"TAB3",#N/A,TRUE,"GENERAL";"TAB4",#N/A,TRUE,"GENERAL";"TAB5",#N/A,TRUE,"GENERAL"}</definedName>
    <definedName name="DFBNJ" hidden="1">{"via1",#N/A,TRUE,"general";"via2",#N/A,TRUE,"general";"via3",#N/A,TRUE,"general"}</definedName>
    <definedName name="dfd" hidden="1">{"empresa",#N/A,FALSE,"xEMPRESA"}</definedName>
    <definedName name="DFDE" hidden="1">{#N/A,#N/A,TRUE,"1842CWN0"}</definedName>
    <definedName name="DFDE_1" hidden="1">{#N/A,#N/A,TRUE,"1842CWN0"}</definedName>
    <definedName name="DFDE_2" hidden="1">{#N/A,#N/A,TRUE,"1842CWN0"}</definedName>
    <definedName name="dfds" hidden="1">{"TAB1",#N/A,TRUE,"GENERAL";"TAB2",#N/A,TRUE,"GENERAL";"TAB3",#N/A,TRUE,"GENERAL";"TAB4",#N/A,TRUE,"GENERAL";"TAB5",#N/A,TRUE,"GENERAL"}</definedName>
    <definedName name="dfdsfdsfdsf" hidden="1">{#N/A,#N/A,FALSE,"BM_mes";#N/A,#N/A,FALSE,"BM_Resum_Fin";#N/A,#N/A,FALSE,"Inf-Min-Mina"}</definedName>
    <definedName name="dfdsfdsfdsf_1" hidden="1">{#N/A,#N/A,FALSE,"BM_mes";#N/A,#N/A,FALSE,"BM_Resum_Fin";#N/A,#N/A,FALSE,"Inf-Min-Mina"}</definedName>
    <definedName name="dfdsfi" hidden="1">{"via1",#N/A,TRUE,"general";"via2",#N/A,TRUE,"general";"via3",#N/A,TRUE,"general"}</definedName>
    <definedName name="DFEET" hidden="1">{#N/A,#N/A,TRUE,"INGENIERIA";#N/A,#N/A,TRUE,"COMPRAS";#N/A,#N/A,TRUE,"DIRECCION";#N/A,#N/A,TRUE,"RESUMEN"}</definedName>
    <definedName name="DFEET_1" hidden="1">{#N/A,#N/A,TRUE,"INGENIERIA";#N/A,#N/A,TRUE,"COMPRAS";#N/A,#N/A,TRUE,"DIRECCION";#N/A,#N/A,TRUE,"RESUMEN"}</definedName>
    <definedName name="DFEET_2" hidden="1">{#N/A,#N/A,TRUE,"INGENIERIA";#N/A,#N/A,TRUE,"COMPRAS";#N/A,#N/A,TRUE,"DIRECCION";#N/A,#N/A,TRUE,"RESUMEN"}</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Abril10">CHOOSE(#REF!,#REF!,(#REF!/#REF!)*#REF!,#REF!,#REF!,(#REF!/#REF!)*#REF!,#REF!)</definedName>
    <definedName name="DGAbril11">CHOOSE(#REF!,#REF!,(#REF!/#REF!)*#REF!,#REF!,#REF!,(#REF!/#REF!)*#REF!,#REF!)</definedName>
    <definedName name="DGAbril12">CHOOSE(#REF!,#REF!,(#REF!/#REF!)*#REF!,#REF!,#REF!,(#REF!/#REF!)*#REF!,#REF!)</definedName>
    <definedName name="DGAbril6">CHOOSE(#REF!,#REF!,(#REF!/#REF!)*#REF!,#REF!,#REF!,(#REF!/#REF!)*#REF!,#REF!)</definedName>
    <definedName name="DGAbril7">CHOOSE(#REF!,#REF!,(#REF!/#REF!)*#REF!,#REF!,#REF!,(#REF!/#REF!)*#REF!,#REF!)</definedName>
    <definedName name="DGAbril8">CHOOSE(#REF!,#REF!,(#REF!/#REF!)*#REF!,#REF!,#REF!,(#REF!/#REF!)*#REF!,#REF!)</definedName>
    <definedName name="DGAbril9">CHOOSE(#REF!,#REF!,(#REF!/#REF!)*#REF!,#REF!,#REF!,(#REF!/#REF!)*#REF!,#REF!)</definedName>
    <definedName name="DGAgosto10">CHOOSE(#REF!,#REF!,(#REF!/#REF!)*#REF!,#REF!,#REF!,(#REF!/#REF!)*#REF!,#REF!)</definedName>
    <definedName name="DGAgosto11">CHOOSE(#REF!,#REF!,(#REF!/#REF!)*#REF!,#REF!,#REF!,(#REF!/#REF!)*#REF!,#REF!)</definedName>
    <definedName name="DGAgosto12">CHOOSE(#REF!,#REF!,(#REF!/#REF!)*#REF!,#REF!,#REF!,(#REF!/#REF!)*#REF!,#REF!)</definedName>
    <definedName name="dgdgr" hidden="1">{"via1",#N/A,TRUE,"general";"via2",#N/A,TRUE,"general";"via3",#N/A,TRUE,"general"}</definedName>
    <definedName name="DGEnero10">CHOOSE(#REF!,#REF!,(#REF!/#REF!)*#REF!,#REF!,#REF!,(#REF!/#REF!)*#REF!,#REF!)</definedName>
    <definedName name="DGEnero11">CHOOSE(#REF!,#REF!,(#REF!/#REF!)*#REF!,#REF!,#REF!,(#REF!/#REF!)*#REF!,#REF!)</definedName>
    <definedName name="DGEnero12">CHOOSE(#REF!,#REF!,(#REF!/#REF!)*#REF!,#REF!,#REF!,(#REF!/#REF!)*#REF!,#REF!)</definedName>
    <definedName name="DGEnero3">CHOOSE(#REF!,#REF!,(#REF!/#REF!)*#REF!,#REF!,(#REF!-#REF!)/11,(#REF!/#REF!)*#REF!,#REF!)</definedName>
    <definedName name="DGEnero4">CHOOSE(#REF!,#REF!,(#REF!/#REF!)*#REF!,#REF!,(#REF!-#REF!)/11,(#REF!/#REF!)*#REF!,#REF!)</definedName>
    <definedName name="DGEnero5">CHOOSE(#REF!,#REF!,(#REF!/#REF!)*#REF!,#REF!,#REF!,(#REF!/#REF!)*#REF!,#REF!)</definedName>
    <definedName name="DGEnero6">CHOOSE(#REF!,#REF!,(#REF!/#REF!)*#REF!,#REF!,#REF!,(#REF!/#REF!)*#REF!,#REF!)</definedName>
    <definedName name="DGEnero7">CHOOSE(#REF!,#REF!,(#REF!/#REF!)*#REF!,#REF!,#REF!,(#REF!/#REF!)*#REF!,#REF!)</definedName>
    <definedName name="DGEnero8">CHOOSE(#REF!,#REF!,(#REF!/#REF!)*#REF!,#REF!,#REF!,(#REF!/#REF!)*#REF!,#REF!)</definedName>
    <definedName name="DGEnero9">CHOOSE(#REF!,#REF!,(#REF!/#REF!)*#REF!,#REF!,#REF!,(#REF!/#REF!)*#REF!,#REF!)</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ebrero10">CHOOSE(#REF!,#REF!,(#REF!/#REF!)*#REF!,#REF!,#REF!,(#REF!/#REF!)*#REF!,#REF!)</definedName>
    <definedName name="DGFebrero11">CHOOSE(#REF!,#REF!,(#REF!/#REF!)*#REF!,#REF!,#REF!,(#REF!/#REF!)*#REF!,#REF!)</definedName>
    <definedName name="DGFebrero12">CHOOSE(#REF!,#REF!,(#REF!/#REF!)*#REF!,#REF!,#REF!,(#REF!/#REF!)*#REF!,#REF!)</definedName>
    <definedName name="DGFebrero4">CHOOSE(#REF!,#REF!,(#REF!/#REF!)*#REF!,#REF!,#REF!,(#REF!/#REF!)*#REF!,#REF!)</definedName>
    <definedName name="DGFebrero5">CHOOSE(#REF!,#REF!,(#REF!/#REF!)*#REF!,#REF!,#REF!,(#REF!/#REF!)*#REF!,#REF!)</definedName>
    <definedName name="DGFebrero6">CHOOSE(#REF!,#REF!,(#REF!/#REF!)*#REF!,#REF!,#REF!,(#REF!/#REF!)*#REF!,#REF!)</definedName>
    <definedName name="DGFebrero7">CHOOSE(#REF!,#REF!,(#REF!/#REF!)*#REF!,#REF!,#REF!,(#REF!/#REF!)*#REF!,#REF!)</definedName>
    <definedName name="DGFebrero8">CHOOSE(#REF!,#REF!,(#REF!/#REF!)*#REF!,#REF!,#REF!,(#REF!/#REF!)*#REF!,#REF!)</definedName>
    <definedName name="DGFebrero9">CHOOSE(#REF!,#REF!,(#REF!/#REF!)*#REF!,#REF!,#REF!,(#REF!/#REF!)*#REF!,#REF!)</definedName>
    <definedName name="DGFEE" hidden="1">{#N/A,#N/A,TRUE,"1842CWN0"}</definedName>
    <definedName name="DGFEE_1" hidden="1">{#N/A,#N/A,TRUE,"1842CWN0"}</definedName>
    <definedName name="DGFEE_2" hidden="1">{#N/A,#N/A,TRUE,"1842CWN0"}</definedName>
    <definedName name="DGFG" hidden="1">{"via1",#N/A,TRUE,"general";"via2",#N/A,TRUE,"general";"via3",#N/A,TRUE,"general"}</definedName>
    <definedName name="DGFGGHF" hidden="1">{#N/A,#N/A,TRUE,"INGENIERIA";#N/A,#N/A,TRUE,"COMPRAS";#N/A,#N/A,TRUE,"DIRECCION";#N/A,#N/A,TRUE,"RESUMEN"}</definedName>
    <definedName name="DGFGGHF_1" hidden="1">{#N/A,#N/A,TRUE,"INGENIERIA";#N/A,#N/A,TRUE,"COMPRAS";#N/A,#N/A,TRUE,"DIRECCION";#N/A,#N/A,TRUE,"RESUMEN"}</definedName>
    <definedName name="DGFGGHF_2" hidden="1">{#N/A,#N/A,TRUE,"INGENIERIA";#N/A,#N/A,TRUE,"COMPRAS";#N/A,#N/A,TRUE,"DIRECCION";#N/A,#N/A,TRUE,"RESUMEN"}</definedName>
    <definedName name="DGFR" hidden="1">{#N/A,#N/A,TRUE,"1842CWN0"}</definedName>
    <definedName name="DGFR_1" hidden="1">{#N/A,#N/A,TRUE,"1842CWN0"}</definedName>
    <definedName name="DGFR_2" hidden="1">{#N/A,#N/A,TRUE,"1842CWN0"}</definedName>
    <definedName name="dgfsado" hidden="1">{"TAB1",#N/A,TRUE,"GENERAL";"TAB2",#N/A,TRUE,"GENERAL";"TAB3",#N/A,TRUE,"GENERAL";"TAB4",#N/A,TRUE,"GENERAL";"TAB5",#N/A,TRUE,"GENERAL"}</definedName>
    <definedName name="DGGGHHJT" hidden="1">{#N/A,#N/A,TRUE,"INGENIERIA";#N/A,#N/A,TRUE,"COMPRAS";#N/A,#N/A,TRUE,"DIRECCION";#N/A,#N/A,TRUE,"RESUMEN"}</definedName>
    <definedName name="DGGGHHJT_1" hidden="1">{#N/A,#N/A,TRUE,"INGENIERIA";#N/A,#N/A,TRUE,"COMPRAS";#N/A,#N/A,TRUE,"DIRECCION";#N/A,#N/A,TRUE,"RESUMEN"}</definedName>
    <definedName name="DGGGHHJT_2" hidden="1">{#N/A,#N/A,TRUE,"INGENIERIA";#N/A,#N/A,TRUE,"COMPRAS";#N/A,#N/A,TRUE,"DIRECCION";#N/A,#N/A,TRUE,"RESUMEN"}</definedName>
    <definedName name="DGJulio10">CHOOSE(#REF!,#REF!,(#REF!/#REF!)*#REF!,#REF!,#REF!,(#REF!/#REF!)*#REF!,#REF!)</definedName>
    <definedName name="DGJulio11">CHOOSE(#REF!,#REF!,(#REF!/#REF!)*#REF!,#REF!,#REF!,(#REF!/#REF!)*#REF!,#REF!)</definedName>
    <definedName name="DGJulio12">CHOOSE(#REF!,#REF!,(#REF!/#REF!)*#REF!,#REF!,#REF!,(#REF!/#REF!)*#REF!,#REF!)</definedName>
    <definedName name="DGJulio9">CHOOSE(#REF!,#REF!,(#REF!/#REF!)*#REF!,#REF!,#REF!,(#REF!/#REF!)*#REF!,#REF!)</definedName>
    <definedName name="DGJunio10">CHOOSE(#REF!,#REF!,(#REF!/#REF!)*#REF!,#REF!,#REF!,(#REF!/#REF!)*#REF!,#REF!)</definedName>
    <definedName name="DGJunio11">CHOOSE(#REF!,#REF!,(#REF!/#REF!)*#REF!,#REF!,#REF!,(#REF!/#REF!)*#REF!,#REF!)</definedName>
    <definedName name="DGJunio12">CHOOSE(#REF!,#REF!,(#REF!/#REF!)*#REF!,#REF!,#REF!,(#REF!/#REF!)*#REF!,#REF!)</definedName>
    <definedName name="DGJunio8">CHOOSE(#REF!,#REF!,(#REF!/#REF!)*#REF!,#REF!,#REF!,(#REF!/#REF!)*#REF!,#REF!)</definedName>
    <definedName name="DGJunio9">CHOOSE(#REF!,#REF!,(#REF!/#REF!)*#REF!,#REF!,#REF!,(#REF!/#REF!)*#REF!,#REF!)</definedName>
    <definedName name="DGMarzo10">CHOOSE(#REF!,#REF!,(#REF!/#REF!)*#REF!,#REF!,#REF!,(#REF!/#REF!)*#REF!,#REF!)</definedName>
    <definedName name="DGMarzo11">CHOOSE(#REF!,#REF!,(#REF!/#REF!)*#REF!,#REF!,#REF!,(#REF!/#REF!)*#REF!,#REF!)</definedName>
    <definedName name="DGMarzo12">CHOOSE(#REF!,#REF!,(#REF!/#REF!)*#REF!,#REF!,#REF!,(#REF!/#REF!)*#REF!,#REF!)</definedName>
    <definedName name="DGMarzo5">CHOOSE(#REF!,#REF!,(#REF!/#REF!)*#REF!,#REF!,#REF!,(#REF!/#REF!)*#REF!,#REF!)</definedName>
    <definedName name="DGMarzo6">CHOOSE(#REF!,#REF!,(#REF!/#REF!)*#REF!,#REF!,#REF!,(#REF!/#REF!)*#REF!,#REF!)</definedName>
    <definedName name="DGMarzo7">CHOOSE(#REF!,#REF!,(#REF!/#REF!)*#REF!,#REF!,#REF!,(#REF!/#REF!)*#REF!,#REF!)</definedName>
    <definedName name="DGMarzo8">CHOOSE(#REF!,#REF!,(#REF!/#REF!)*#REF!,#REF!,#REF!,(#REF!/#REF!)*#REF!,#REF!)</definedName>
    <definedName name="DGMarzo9">CHOOSE(#REF!,#REF!,(#REF!/#REF!)*#REF!,#REF!,#REF!,(#REF!/#REF!)*#REF!,#REF!)</definedName>
    <definedName name="DGMayo10">CHOOSE(#REF!,#REF!,(#REF!/#REF!)*#REF!,#REF!,#REF!,(#REF!/#REF!)*#REF!,#REF!)</definedName>
    <definedName name="DGMayo11">CHOOSE(#REF!,#REF!,(#REF!/#REF!)*#REF!,#REF!,#REF!,(#REF!/#REF!)*#REF!,#REF!)</definedName>
    <definedName name="DGMayo12">CHOOSE(#REF!,#REF!,(#REF!/#REF!)*#REF!,#REF!,#REF!,(#REF!/#REF!)*#REF!,#REF!)</definedName>
    <definedName name="DGMayo7">CHOOSE(#REF!,#REF!,(#REF!/#REF!)*#REF!,#REF!,#REF!,(#REF!/#REF!)*#REF!,#REF!)</definedName>
    <definedName name="DGMayo8">CHOOSE(#REF!,#REF!,(#REF!/#REF!)*#REF!,#REF!,#REF!,(#REF!/#REF!)*#REF!,#REF!)</definedName>
    <definedName name="DGMayo9">CHOOSE(#REF!,#REF!,(#REF!/#REF!)*#REF!,#REF!,#REF!,(#REF!/#REF!)*#REF!,#REF!)</definedName>
    <definedName name="DGOctubre12">CHOOSE(#REF!,#REF!,(#REF!/#REF!)*#REF!,#REF!,#REF!,(#REF!/#REF!)*#REF!,#REF!)</definedName>
    <definedName name="dgrdeb" hidden="1">{"TAB1",#N/A,TRUE,"GENERAL";"TAB2",#N/A,TRUE,"GENERAL";"TAB3",#N/A,TRUE,"GENERAL";"TAB4",#N/A,TRUE,"GENERAL";"TAB5",#N/A,TRUE,"GENERAL"}</definedName>
    <definedName name="dgreg" hidden="1">{"via1",#N/A,TRUE,"general";"via2",#N/A,TRUE,"general";"via3",#N/A,TRUE,"general"}</definedName>
    <definedName name="DGRR" hidden="1">{#N/A,#N/A,TRUE,"INGENIERIA";#N/A,#N/A,TRUE,"COMPRAS";#N/A,#N/A,TRUE,"DIRECCION";#N/A,#N/A,TRUE,"RESUMEN"}</definedName>
    <definedName name="DGRR_1" hidden="1">{#N/A,#N/A,TRUE,"INGENIERIA";#N/A,#N/A,TRUE,"COMPRAS";#N/A,#N/A,TRUE,"DIRECCION";#N/A,#N/A,TRUE,"RESUMEN"}</definedName>
    <definedName name="DGRR_2" hidden="1">{#N/A,#N/A,TRUE,"INGENIERIA";#N/A,#N/A,TRUE,"COMPRAS";#N/A,#N/A,TRUE,"DIRECCION";#N/A,#N/A,TRUE,"RESUMEN"}</definedName>
    <definedName name="DGSeptiembre11">CHOOSE(#REF!,#REF!,(#REF!/#REF!)*#REF!,#REF!,#REF!,(#REF!/#REF!)*#REF!,#REF!)</definedName>
    <definedName name="DGSeptiembre12">CHOOSE(#REF!,#REF!,(#REF!/#REF!)*#REF!,#REF!,#REF!,(#REF!/#REF!)*#REF!,#REF!)</definedName>
    <definedName name="DH" hidden="1">{"via1",#N/A,TRUE,"general";"via2",#N/A,TRUE,"general";"via3",#N/A,TRUE,"general"}</definedName>
    <definedName name="dhdth" hidden="1">{"TAB1",#N/A,TRUE,"GENERAL";"TAB2",#N/A,TRUE,"GENERAL";"TAB3",#N/A,TRUE,"GENERAL";"TAB4",#N/A,TRUE,"GENERAL";"TAB5",#N/A,TRUE,"GENERAL"}</definedName>
    <definedName name="dhg"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dhgh" hidden="1">{"via1",#N/A,TRUE,"general";"via2",#N/A,TRUE,"general";"via3",#N/A,TRUE,"general"}</definedName>
    <definedName name="DIA">#REF!</definedName>
    <definedName name="diasentrepuntos">#REF!</definedName>
    <definedName name="diasfin">#REF!</definedName>
    <definedName name="diasfinvis">#REF!</definedName>
    <definedName name="diasfinviscal">#REF!</definedName>
    <definedName name="diasinicio">#REF!</definedName>
    <definedName name="diasiniciovis">#REF!</definedName>
    <definedName name="diasinicioviscal">#REF!</definedName>
    <definedName name="diasviscal">#REF!</definedName>
    <definedName name="diasvistec">#REF!</definedName>
    <definedName name="Dic">12</definedName>
    <definedName name="dic_94">#REF!</definedName>
    <definedName name="DIFERENCIA">#REF!</definedName>
    <definedName name="DIFU" hidden="1">{"INGRESOS DOLARES",#N/A,FALSE,"informes"}</definedName>
    <definedName name="Director_de_obra">#REF!</definedName>
    <definedName name="Directorate_Main_lines">#N/A</definedName>
    <definedName name="Directorate_Main_lines___0">#N/A</definedName>
    <definedName name="Directorate_Main_lines___1">#N/A</definedName>
    <definedName name="directores">#REF!</definedName>
    <definedName name="directoresACIEM">'PERSONAL ACIEM'!$B$2</definedName>
    <definedName name="directoresFP">#REF!</definedName>
    <definedName name="DIRECTORY">#REF!</definedName>
    <definedName name="disc">#REF!</definedName>
    <definedName name="Disco_abrasivo_corte_de_metal_14">#REF!</definedName>
    <definedName name="dispatch">#REF!</definedName>
    <definedName name="DIST_BORDILLO_GRANADA">#REF!</definedName>
    <definedName name="DIST_BORDILLO_MARINILLA">#REF!</definedName>
    <definedName name="DIST_BORDILLO_SANCARLOS">#REF!</definedName>
    <definedName name="DIST_BORDILLO_STODOMINGO">#REF!</definedName>
    <definedName name="DISTANCIA_A_SITIO_DE_BOTADA__KM__BETANIA">#REF!</definedName>
    <definedName name="DISTANCIA_A_SITIO_DE_BOTADA__KM__HISPANIA">#REF!</definedName>
    <definedName name="DISTANCIA_A_SITIO_DE_BOTADA__KM__SALGAR">#REF!</definedName>
    <definedName name="DISTANCIA_A_SITIO_DE_CANTERA__KM__BETANIA">#REF!</definedName>
    <definedName name="DISTANCIA_A_SITIO_DE_CANTERA__KM__CIUDAD_BOLÍVAR">#REF!</definedName>
    <definedName name="DISTANCIA_A_SITIO_DE_CANTERA__KM__HISPANIA">#REF!</definedName>
    <definedName name="DISTANCIA_A_SITIO_DE_CANTERA__KM__SALGAR">#REF!</definedName>
    <definedName name="DISTANCIA_BORDILLO__KM__BETANIA">#REF!</definedName>
    <definedName name="DISTANCIA_BORDILLO__KM__CIUDAD_BOLIVAR">#REF!</definedName>
    <definedName name="DISTANCIA_BORDILLO__KM__HISPANIA">#REF!</definedName>
    <definedName name="DISTANCIA_BORDILLO__KM__SALGAR">#REF!</definedName>
    <definedName name="djdytj" hidden="1">{"TAB1",#N/A,TRUE,"GENERAL";"TAB2",#N/A,TRUE,"GENERAL";"TAB3",#N/A,TRUE,"GENERAL";"TAB4",#N/A,TRUE,"GENERAL";"TAB5",#N/A,TRUE,"GENERAL"}</definedName>
    <definedName name="docum">#REF!</definedName>
    <definedName name="DOL">#REF!</definedName>
    <definedName name="DOLLAR">#REF!</definedName>
    <definedName name="DOS">#REF!</definedName>
    <definedName name="DOTACION">#REF!</definedName>
    <definedName name="doTheTick">#N/A</definedName>
    <definedName name="DRAW_TABLE">#REF!</definedName>
    <definedName name="DRAWDOWN">#REF!</definedName>
    <definedName name="dry" hidden="1">{"via1",#N/A,TRUE,"general";"via2",#N/A,TRUE,"general";"via3",#N/A,TRUE,"general"}</definedName>
    <definedName name="ds">#REF!</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dsdsdsddsddsdddsdsdsdsdsdsdsdsdsdsdsdsds" hidden="1">#REF!</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Wshare1">#N/A</definedName>
    <definedName name="DSWshare1___0">#REF!</definedName>
    <definedName name="DSWshare1___1">#N/A</definedName>
    <definedName name="DSWshare2">#N/A</definedName>
    <definedName name="DSWshare2___0">#REF!</definedName>
    <definedName name="DSWshare2___1">#N/A</definedName>
    <definedName name="dtrhj" hidden="1">{"via1",#N/A,TRUE,"general";"via2",#N/A,TRUE,"general";"via3",#N/A,TRUE,"general"}</definedName>
    <definedName name="duban">#REF!</definedName>
    <definedName name="duracion">#REF!</definedName>
    <definedName name="DUTIES">#REF!</definedName>
    <definedName name="DWPRICE" hidden="1">#REF!</definedName>
    <definedName name="dxfgg" hidden="1">{"via1",#N/A,TRUE,"general";"via2",#N/A,TRUE,"general";"via3",#N/A,TRUE,"general"}</definedName>
    <definedName name="e">e</definedName>
    <definedName name="E_1">#N/A</definedName>
    <definedName name="E_1___0">#N/A</definedName>
    <definedName name="E_1___1">#N/A</definedName>
    <definedName name="e3e33" hidden="1">{"via1",#N/A,TRUE,"general";"via2",#N/A,TRUE,"general";"via3",#N/A,TRUE,"general"}</definedName>
    <definedName name="ecenario">#REF!</definedName>
    <definedName name="EDC">#REF!</definedName>
    <definedName name="edd" hidden="1">{#N/A,#N/A,FALSE,"TOC";#N/A,#N/A,FALSE,"ASS";#N/A,#N/A,FALSE,"CF";#N/A,#N/A,FALSE,"FUEL&amp;MTC"}</definedName>
    <definedName name="EDEDWSWQA" hidden="1">{"TAB1",#N/A,TRUE,"GENERAL";"TAB2",#N/A,TRUE,"GENERAL";"TAB3",#N/A,TRUE,"GENERAL";"TAB4",#N/A,TRUE,"GENERAL";"TAB5",#N/A,TRUE,"GENERAL"}</definedName>
    <definedName name="EDG" hidden="1">{#N/A,#N/A,FALSE,"informes"}</definedName>
    <definedName name="edgfhmn" hidden="1">{"via1",#N/A,TRUE,"general";"via2",#N/A,TRUE,"general";"via3",#N/A,TRUE,"general"}</definedName>
    <definedName name="edpl" hidden="1">{#N/A,#N/A,TRUE,"CoverLetter";#N/A,#N/A,TRUE,"Scope";#N/A,#N/A,TRUE,"Table of Contents";#N/A,#N/A,TRUE,"Summary";#N/A,#N/A,TRUE,"Assumptions";#N/A,#N/A,TRUE,"OrgChart";#N/A,#N/A,TRUE,"Schedule";#N/A,#N/A,TRUE,"Mob";#N/A,#N/A,TRUE,"Spares";#N/A,#N/A,TRUE,"MobStaff";#N/A,#N/A,TRUE,"Training";#N/A,#N/A,TRUE,"MobBackup";#N/A,#N/A,TRUE,"ComOps";#N/A,#N/A,TRUE,"Staff_Yrs1,3";#N/A,#N/A,TRUE,"Staff_Yrs4,5";#N/A,#N/A,TRUE,"Staff_Yrs6+";#N/A,#N/A,TRUE,"ExpatBenefits";#N/A,#N/A,TRUE,"ContractStaff";#N/A,#N/A,TRUE,"CommOpnsBackup";#N/A,#N/A,TRUE,"MR";#N/A,#N/A,TRUE,"CTG L&amp;E";#N/A,#N/A,TRUE,"STG L&amp;E";#N/A,#N/A,TRUE,"Rotation";#N/A,#N/A,TRUE,"AvailModl";#N/A,#N/A,TRUE,"Data";#N/A,#N/A,TRUE,"Comparisons";#N/A,#N/A,TRUE,"ScopeSplit"}</definedName>
    <definedName name="EE">#REF!</definedName>
    <definedName name="eee" hidden="1">{#N/A,#N/A,TRUE,"BM_mes";#N/A,#N/A,TRUE,"BM_Resum_Fin";#N/A,#N/A,TRUE,"INV_Prep_Min";#N/A,#N/A,TRUE,"INV_RKEF";#N/A,#N/A,TRUE,"INV_Refineria"}</definedName>
    <definedName name="eee_1" hidden="1">{#N/A,#N/A,TRUE,"BM_mes";#N/A,#N/A,TRUE,"BM_Resum_Fin";#N/A,#N/A,TRUE,"INV_Prep_Min";#N/A,#N/A,TRUE,"INV_RKEF";#N/A,#N/A,TRUE,"INV_Refineria"}</definedName>
    <definedName name="eeedfr" hidden="1">{"TAB1",#N/A,TRUE,"GENERAL";"TAB2",#N/A,TRUE,"GENERAL";"TAB3",#N/A,TRUE,"GENERAL";"TAB4",#N/A,TRUE,"GENERAL";"TAB5",#N/A,TRUE,"GENERAL"}</definedName>
    <definedName name="EEEEE" hidden="1">{#N/A,#N/A,FALSE,"informes"}</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e" hidden="1">-332347980</definedName>
    <definedName name="efef" hidden="1">{"TAB1",#N/A,TRUE,"GENERAL";"TAB2",#N/A,TRUE,"GENERAL";"TAB3",#N/A,TRUE,"GENERAL";"TAB4",#N/A,TRUE,"GENERAL";"TAB5",#N/A,TRUE,"GENERAL"}</definedName>
    <definedName name="efer" hidden="1">{"via1",#N/A,TRUE,"general";"via2",#N/A,TRUE,"general";"via3",#N/A,TRUE,"general"}</definedName>
    <definedName name="efg" hidden="1">{#N/A,#N/A,FALSE,"BM_mes";#N/A,#N/A,FALSE,"BM_Resum_Fin";#N/A,#N/A,FALSE,"Inf-Min-Mina"}</definedName>
    <definedName name="efg_1" hidden="1">{#N/A,#N/A,FALSE,"BM_mes";#N/A,#N/A,FALSE,"BM_Resum_Fin";#N/A,#N/A,FALSE,"Inf-Min-Mina"}</definedName>
    <definedName name="egeg" hidden="1">{"TAB1",#N/A,TRUE,"GENERAL";"TAB2",#N/A,TRUE,"GENERAL";"TAB3",#N/A,TRUE,"GENERAL";"TAB4",#N/A,TRUE,"GENERAL";"TAB5",#N/A,TRUE,"GENERAL"}</definedName>
    <definedName name="egpl" hidden="1">{#N/A,#N/A,TRUE,"CoverLetter";#N/A,#N/A,TRUE,"Scope";#N/A,#N/A,TRUE,"Table of Contents";#N/A,#N/A,TRUE,"Summary";#N/A,#N/A,TRUE,"Assumptions";#N/A,#N/A,TRUE,"OrgChart";#N/A,#N/A,TRUE,"Schedule";#N/A,#N/A,TRUE,"Mob";#N/A,#N/A,TRUE,"Spares";#N/A,#N/A,TRUE,"MobStaff";#N/A,#N/A,TRUE,"Training";#N/A,#N/A,TRUE,"MobBackup";#N/A,#N/A,TRUE,"ComOps";#N/A,#N/A,TRUE,"Staff_Yrs1,3";#N/A,#N/A,TRUE,"Staff_Yrs4,5";#N/A,#N/A,TRUE,"Staff_Yrs6+";#N/A,#N/A,TRUE,"ExpatBenefits";#N/A,#N/A,TRUE,"ContractStaff";#N/A,#N/A,TRUE,"CommOpnsBackup";#N/A,#N/A,TRUE,"MR";#N/A,#N/A,TRUE,"CTG L&amp;E";#N/A,#N/A,TRUE,"STG L&amp;E";#N/A,#N/A,TRUE,"Rotation";#N/A,#N/A,TRUE,"AvailModl";#N/A,#N/A,TRUE,"Data";#N/A,#N/A,TRUE,"Comparisons";#N/A,#N/A,TRUE,"ScopeSplit"}</definedName>
    <definedName name="egtrgthrt" hidden="1">{"TAB1",#N/A,TRUE,"GENERAL";"TAB2",#N/A,TRUE,"GENERAL";"TAB3",#N/A,TRUE,"GENERAL";"TAB4",#N/A,TRUE,"GENERAL";"TAB5",#N/A,TRUE,"GENERAL"}</definedName>
    <definedName name="EITF_91_6">#REF!</definedName>
    <definedName name="Empresa">#REF!</definedName>
    <definedName name="En_Banda">#REF!</definedName>
    <definedName name="Ene">1</definedName>
    <definedName name="ene_94">#REF!</definedName>
    <definedName name="energiames">#REF!</definedName>
    <definedName name="ENERO" hidden="1">{#N/A,#N/A,FALSE,"informes"}</definedName>
    <definedName name="Enero10">CHOOSE(#REF!,#REF!,(#REF!/#REF!)*#REF!,#REF!,#REF!,(#REF!/#REF!)*#REF!,#REF!)</definedName>
    <definedName name="Enero10a">CHOOSE(#REF!,#REF!,(#REF!/#REF!)*#REF!,#REF!,#REF!,(#REF!/#REF!)*#REF!,#REF!)</definedName>
    <definedName name="Enero11">CHOOSE(#REF!,#REF!,(#REF!/#REF!)*#REF!,#REF!,#REF!,(#REF!/#REF!)*#REF!,#REF!)</definedName>
    <definedName name="Enero11a">CHOOSE(#REF!,#REF!,(#REF!/#REF!)*#REF!,#REF!,#REF!,(#REF!/#REF!)*#REF!,#REF!)</definedName>
    <definedName name="Enero12">CHOOSE(#REF!,#REF!,(#REF!/#REF!)*#REF!,#REF!,#REF!,(#REF!/#REF!)*#REF!,#REF!)</definedName>
    <definedName name="Enero12a">CHOOSE(#REF!,#REF!,(#REF!/#REF!)*#REF!,#REF!,#REF!,(#REF!/#REF!)*#REF!,#REF!)</definedName>
    <definedName name="Enero3">CHOOSE(#REF!,#REF!,(#REF!/#REF!)*#REF!,#REF!,#REF!,(#REF!/#REF!)*#REF!,#REF!)</definedName>
    <definedName name="Enero3a">CHOOSE(#REF!,#REF!,(#REF!/#REF!)*#REF!,#REF!,#REF!,(#REF!/#REF!)*#REF!,#REF!)</definedName>
    <definedName name="Enero4">CHOOSE(#REF!,#REF!,(#REF!/#REF!)*#REF!,#REF!,#REF!,(#REF!/#REF!)*#REF!,#REF!)</definedName>
    <definedName name="Enero4a">CHOOSE(#REF!,#REF!,(#REF!/#REF!)*#REF!,#REF!,#REF!,(#REF!/#REF!)*#REF!,#REF!)</definedName>
    <definedName name="Enero5">CHOOSE(#REF!,#REF!,(#REF!/#REF!)*#REF!,#REF!,#REF!,(#REF!/#REF!)*#REF!,#REF!)</definedName>
    <definedName name="Enero5a">CHOOSE(#REF!,#REF!,(#REF!/#REF!)*#REF!,#REF!,#REF!,(#REF!/#REF!)*#REF!,#REF!)</definedName>
    <definedName name="Enero6">CHOOSE(#REF!,#REF!,(#REF!/#REF!)*#REF!,#REF!,#REF!,(#REF!/#REF!)*#REF!,#REF!)</definedName>
    <definedName name="Enero6a">CHOOSE(#REF!,#REF!,(#REF!/#REF!)*#REF!,#REF!,#REF!,(#REF!/#REF!)*#REF!,#REF!)</definedName>
    <definedName name="Enero7">CHOOSE(#REF!,#REF!,(#REF!/#REF!)*#REF!,#REF!,#REF!,(#REF!/#REF!)*#REF!,#REF!)</definedName>
    <definedName name="Enero7a">CHOOSE(#REF!,#REF!,(#REF!/#REF!)*#REF!,#REF!,#REF!,(#REF!/#REF!)*#REF!,#REF!)</definedName>
    <definedName name="Enero8">CHOOSE(#REF!,#REF!,(#REF!/#REF!)*#REF!,#REF!,#REF!,(#REF!/#REF!)*#REF!,#REF!)</definedName>
    <definedName name="Enero8a">CHOOSE(#REF!,#REF!,(#REF!/#REF!)*#REF!,#REF!,#REF!,(#REF!/#REF!)*#REF!,#REF!)</definedName>
    <definedName name="Enero9">CHOOSE(#REF!,#REF!,(#REF!/#REF!)*#REF!,#REF!,#REF!,(#REF!/#REF!)*#REF!,#REF!)</definedName>
    <definedName name="Enero9a">CHOOSE(#REF!,#REF!,(#REF!/#REF!)*#REF!,#REF!,#REF!,(#REF!/#REF!)*#REF!,#REF!)</definedName>
    <definedName name="Enron_Global_Assets___Services___Asia___TBG">#REF!</definedName>
    <definedName name="ENTEL_Long_Distance_Tariffs">#N/A</definedName>
    <definedName name="ENTEL_Long_Distance_Tariffs___0">#N/A</definedName>
    <definedName name="ENTEL_Long_Distance_Tariffs___1">#N/A</definedName>
    <definedName name="ENTIDADES">#REF!</definedName>
    <definedName name="epe"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eq"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Eq_01">#REF!</definedName>
    <definedName name="Eq_02">#REF!</definedName>
    <definedName name="Eq_name">#REF!</definedName>
    <definedName name="EQUIP_NO">#REF!</definedName>
    <definedName name="EQUIPOS">#REF!</definedName>
    <definedName name="equiposyherramientas">#REF!</definedName>
    <definedName name="eqw" hidden="1">{"via1",#N/A,TRUE,"general";"via2",#N/A,TRUE,"general";"via3",#N/A,TRUE,"general"}</definedName>
    <definedName name="ERE_ART">#REF!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langB">ErlangB</definedName>
    <definedName name="err" hidden="1">{"TAB1",#N/A,TRUE,"GENERAL";"TAB2",#N/A,TRUE,"GENERAL";"TAB3",#N/A,TRUE,"GENERAL";"TAB4",#N/A,TRUE,"GENERAL";"TAB5",#N/A,TRUE,"GENERAL"}</definedName>
    <definedName name="error">#N/A</definedName>
    <definedName name="error___0">#N/A</definedName>
    <definedName name="error___1">#N/A</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f" hidden="1">{#N/A,#N/A,FALSE,"TOC";#N/A,#N/A,FALSE,"ASS";#N/A,#N/A,FALSE,"CF";#N/A,#N/A,FALSE,"FUEL&amp;MTC"}</definedName>
    <definedName name="eryty" hidden="1">{"via1",#N/A,TRUE,"general";"via2",#N/A,TRUE,"general";"via3",#N/A,TRUE,"general"}</definedName>
    <definedName name="eryy" hidden="1">{"via1",#N/A,TRUE,"general";"via2",#N/A,TRUE,"general";"via3",#N/A,TRUE,"general"}</definedName>
    <definedName name="ES" hidden="1">{"PAGOS DOLARES",#N/A,FALSE,"informes"}</definedName>
    <definedName name="escalafonconvencional">#REF!</definedName>
    <definedName name="EscTar">#REF!</definedName>
    <definedName name="ESP" hidden="1">{#N/A,#N/A,FALSE,"informes"}</definedName>
    <definedName name="espaciomes">#REF!</definedName>
    <definedName name="EST_COST1">#REF!</definedName>
    <definedName name="EST_DEBTPERC">#REF!</definedName>
    <definedName name="EST_IRR">#REF!</definedName>
    <definedName name="estfin">#REF!,#REF!,#REF!</definedName>
    <definedName name="ESTIMADO">#REF!</definedName>
    <definedName name="estirr">#REF!</definedName>
    <definedName name="ESTRUCTURA" hidden="1">{#N/A,#N/A,TRUE,"INGENIERIA";#N/A,#N/A,TRUE,"COMPRAS";#N/A,#N/A,TRUE,"DIRECCION";#N/A,#N/A,TRUE,"RESUMEN"}</definedName>
    <definedName name="ESTRUCTURA_1" hidden="1">{#N/A,#N/A,TRUE,"INGENIERIA";#N/A,#N/A,TRUE,"COMPRAS";#N/A,#N/A,TRUE,"DIRECCION";#N/A,#N/A,TRUE,"RESUMEN"}</definedName>
    <definedName name="ESTRUCTURA_2" hidden="1">{#N/A,#N/A,TRUE,"INGENIERIA";#N/A,#N/A,TRUE,"COMPRAS";#N/A,#N/A,TRUE,"DIRECCION";#N/A,#N/A,TRUE,"RESUMEN"}</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edentes2"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excedentes3"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EXCH_RATE_Y2">#REF!</definedName>
    <definedName name="EXCH_RATE_Y3">#REF!</definedName>
    <definedName name="EXCHANGE_RATE">#REF!</definedName>
    <definedName name="Exhibit_14_12">#REF!</definedName>
    <definedName name="Exhibit_14_13">#REF!</definedName>
    <definedName name="Exhibit_14_2">#REF!</definedName>
    <definedName name="Exhibit_14_5">#REF!</definedName>
    <definedName name="Exhibit_X__National_Tariffs">#REF!</definedName>
    <definedName name="Exit_Table">#REF!</definedName>
    <definedName name="EXPANSION2" hidden="1">{#N/A,#N/A,FALSE,"BM_mes";#N/A,#N/A,FALSE,"BM_Resum_Fin";#N/A,#N/A,FALSE,"Inf-Min-Mina"}</definedName>
    <definedName name="EXPANSION2_1" hidden="1">{#N/A,#N/A,FALSE,"BM_mes";#N/A,#N/A,FALSE,"BM_Resum_Fin";#N/A,#N/A,FALSE,"Inf-Min-Mina"}</definedName>
    <definedName name="F_NBR">#REF!</definedName>
    <definedName name="F_TITLE">#REF!</definedName>
    <definedName name="FA">#REF!</definedName>
    <definedName name="FAC" hidden="1">#REF!</definedName>
    <definedName name="factor">#REF!</definedName>
    <definedName name="FACTOR_01">#REF!</definedName>
    <definedName name="FACTOR_PRESTACIONAL">#REF!</definedName>
    <definedName name="FACTORCONVERSIÓNFEB19">#REF!</definedName>
    <definedName name="factorprescampo">PRESTACIONES!$H$21</definedName>
    <definedName name="factorpresof">PRESTACIONES!$G$21</definedName>
    <definedName name="factorpresSMI">PRESTACIONES!$G$27</definedName>
    <definedName name="fada">#REF!</definedName>
    <definedName name="Fax_Terminals__000">#N/A</definedName>
    <definedName name="Fax_Terminals__000___0">#N/A</definedName>
    <definedName name="Fax_Terminals__000___1">#N/A</definedName>
    <definedName name="FBAWV" hidden="1">{#N/A,#N/A,FALSE,"informes"}</definedName>
    <definedName name="Fcu">#REF!</definedName>
    <definedName name="fd" hidden="1">{#N/A,#N/A,FALSE,"TOC";#N/A,#N/A,FALSE,"ASS";#N/A,#N/A,FALSE,"CF";#N/A,#N/A,FALSE,"FUEL&amp;MTC"}</definedName>
    <definedName name="fda" hidden="1">{"TAB1",#N/A,TRUE,"GENERAL";"TAB2",#N/A,TRUE,"GENERAL";"TAB3",#N/A,TRUE,"GENERAL";"TAB4",#N/A,TRUE,"GENERAL";"TAB5",#N/A,TRUE,"GENERAL"}</definedName>
    <definedName name="fdaa"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fdadsfa" hidden="1">{"PRES REHAB ARM-PER POR ITEMS  KM A KM",#N/A,TRUE,"Rehabilitacion Arm-Per"}</definedName>
    <definedName name="fdasfd"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fdbjp" hidden="1">{"TAB1",#N/A,TRUE,"GENERAL";"TAB2",#N/A,TRUE,"GENERAL";"TAB3",#N/A,TRUE,"GENERAL";"TAB4",#N/A,TRUE,"GENERAL";"TAB5",#N/A,TRUE,"GENERAL"}</definedName>
    <definedName name="fddda"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 hidden="1">{"epma",#N/A,FALSE,"EPMA"}</definedName>
    <definedName name="fdsa" hidden="1">{#N/A,#N/A,FALSE,"TOC";#N/A,#N/A,FALSE,"ASS";#N/A,#N/A,FALSE,"CF";#N/A,#N/A,FALSE,"FUEL&amp;MTC"}</definedName>
    <definedName name="fdsafd">#REF!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#REF!</definedName>
    <definedName name="Feb">2</definedName>
    <definedName name="feb_94">#REF!</definedName>
    <definedName name="Febrero10">CHOOSE(#REF!,#REF!,(#REF!/#REF!)*#REF!,#REF!,#REF!,(#REF!/#REF!)*#REF!,#REF!)</definedName>
    <definedName name="Febrero10a">CHOOSE(#REF!,#REF!,(#REF!/#REF!)*#REF!,#REF!,#REF!,(#REF!/#REF!)*#REF!,#REF!)</definedName>
    <definedName name="Febrero11">CHOOSE(#REF!,#REF!,(#REF!/#REF!)*#REF!,#REF!,#REF!,(#REF!/#REF!)*#REF!,#REF!)</definedName>
    <definedName name="Febrero11a">CHOOSE(#REF!,#REF!,(#REF!/#REF!)*#REF!,#REF!,#REF!,(#REF!/#REF!)*#REF!,#REF!)</definedName>
    <definedName name="Febrero12">CHOOSE(#REF!,#REF!,(#REF!/#REF!)*#REF!,#REF!,#REF!,(#REF!/#REF!)*#REF!,#REF!)</definedName>
    <definedName name="Febrero12a">CHOOSE(#REF!,#REF!,(#REF!/#REF!)*#REF!,#REF!,#REF!,(#REF!/#REF!)*#REF!,#REF!)</definedName>
    <definedName name="Febrero4">CHOOSE(#REF!,#REF!,(#REF!/#REF!)*#REF!,#REF!,#REF!,(#REF!/#REF!)*#REF!,#REF!)</definedName>
    <definedName name="Febrero4a">CHOOSE(#REF!,#REF!,(#REF!/#REF!)*#REF!,#REF!,#REF!,(#REF!/#REF!)*#REF!,#REF!)</definedName>
    <definedName name="Febrero5">CHOOSE(#REF!,#REF!,(#REF!/#REF!)*#REF!,#REF!,#REF!,(#REF!/#REF!)*#REF!,#REF!)</definedName>
    <definedName name="Febrero5a">CHOOSE(#REF!,#REF!,(#REF!/#REF!)*#REF!,#REF!,#REF!,(#REF!/#REF!)*#REF!,#REF!)</definedName>
    <definedName name="Febrero6">CHOOSE(#REF!,#REF!,(#REF!/#REF!)*#REF!,#REF!,#REF!,(#REF!/#REF!)*#REF!,#REF!)</definedName>
    <definedName name="Febrero6a">CHOOSE(#REF!,#REF!,(#REF!/#REF!)*#REF!,#REF!,#REF!,(#REF!/#REF!)*#REF!,#REF!)</definedName>
    <definedName name="Febrero7">CHOOSE(#REF!,#REF!,(#REF!/#REF!)*#REF!,#REF!,#REF!,(#REF!/#REF!)*#REF!,#REF!)</definedName>
    <definedName name="Febrero7a">CHOOSE(#REF!,#REF!,(#REF!/#REF!)*#REF!,#REF!,#REF!,(#REF!/#REF!)*#REF!,#REF!)</definedName>
    <definedName name="Febrero8">CHOOSE(#REF!,#REF!,(#REF!/#REF!)*#REF!,#REF!,#REF!,(#REF!/#REF!)*#REF!,#REF!)</definedName>
    <definedName name="Febrero8a">CHOOSE(#REF!,#REF!,(#REF!/#REF!)*#REF!,#REF!,#REF!,(#REF!/#REF!)*#REF!,#REF!)</definedName>
    <definedName name="Febrero9">CHOOSE(#REF!,#REF!,(#REF!/#REF!)*#REF!,#REF!,#REF!,(#REF!/#REF!)*#REF!,#REF!)</definedName>
    <definedName name="Febrero9a">CHOOSE(#REF!,#REF!,(#REF!/#REF!)*#REF!,#REF!,#REF!,(#REF!/#REF!)*#REF!,#REF!)</definedName>
    <definedName name="FECHA.R1">#REF!</definedName>
    <definedName name="FECHA.R2">#REF!</definedName>
    <definedName name="FECHA.SMML">#REF!</definedName>
    <definedName name="Fechas">#REF!</definedName>
    <definedName name="FEE">#REF!</definedName>
    <definedName name="FER" hidden="1">{#N/A,#N/A,FALSE,"informes"}</definedName>
    <definedName name="ferfer" hidden="1">{"via1",#N/A,TRUE,"general";"via2",#N/A,TRUE,"general";"via3",#N/A,TRUE,"general"}</definedName>
    <definedName name="FF" hidden="1">{"emca",#N/A,FALSE,"EMCA"}</definedName>
    <definedName name="fff" hidden="1">{"via1",#N/A,TRUE,"general";"via2",#N/A,TRUE,"general";"via3",#N/A,TRUE,"general"}</definedName>
    <definedName name="ffff" hidden="1">{TRUE,TRUE,-2.75,-17.75,483,276.75,FALSE,TRUE,TRUE,TRUE,0,3,15,1,110,11,8,4,TRUE,TRUE,3,TRUE,1,TRUE,75,"Swvu.EneFeb.","ACwvu.EneFeb.",#N/A,FALSE,FALSE,1.24,0.787401575,0.74,0.984251969,1,"","",FALSE,FALSE,FALSE,FALSE,1,#N/A,1,1,#DIV/0!,FALSE,"Rwvu.EneFeb.","Cwvu.EneFeb.",FALSE,FALSE,FALSE,1,300,300,FALSE,FALSE,TRUE,TRUE,TRUE}</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TR" hidden="1">{"PAGOS DOLARES",#N/A,FALSE,"informes"}</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_1" hidden="1">{#N/A,#N/A,TRUE,"1842CWN0"}</definedName>
    <definedName name="fhg_2" hidden="1">{#N/A,#N/A,TRUE,"1842CWN0"}</definedName>
    <definedName name="fhgh" hidden="1">{"via1",#N/A,TRUE,"general";"via2",#N/A,TRUE,"general";"via3",#N/A,TRUE,"general"}</definedName>
    <definedName name="FHKJBEARNKBW" hidden="1">{"INGRESOS DOLARES",#N/A,FALSE,"informes"}</definedName>
    <definedName name="fhpltyunh" hidden="1">{"via1",#N/A,TRUE,"general";"via2",#N/A,TRUE,"general";"via3",#N/A,TRUE,"general"}</definedName>
    <definedName name="fi">#REF!</definedName>
    <definedName name="Fiber">#N/A</definedName>
    <definedName name="Fiber___0">#N/A</definedName>
    <definedName name="Fiber___1">#N/A</definedName>
    <definedName name="Fiber_Optic__000_route_km">#N/A</definedName>
    <definedName name="Fiber_Optic__000_route_km___0">#N/A</definedName>
    <definedName name="Fiber_Optic__000_route_km___1">#N/A</definedName>
    <definedName name="FieldName">#N/A</definedName>
    <definedName name="fila">#REF!</definedName>
    <definedName name="fila_e">#REF!</definedName>
    <definedName name="fila_s">#REF!</definedName>
    <definedName name="file_date_name">#REF!</definedName>
    <definedName name="FileName">"XLCONV9.XLS"</definedName>
    <definedName name="fin">#REF!</definedName>
    <definedName name="Fin_Table">#REF!</definedName>
    <definedName name="final">#REF!</definedName>
    <definedName name="finvis">#REF!</definedName>
    <definedName name="finviscal">#REF!</definedName>
    <definedName name="finvistec">#REF!</definedName>
    <definedName name="fkjrthnk3t" hidden="1">{"PAGOS DOLARES",#N/A,FALSE,"informes"}</definedName>
    <definedName name="FLAG">#N/A</definedName>
    <definedName name="FLAG___0">#N/A</definedName>
    <definedName name="FLAG___1">#N/A</definedName>
    <definedName name="Flasher_luminoso_para_barricadas">#REF!</definedName>
    <definedName name="FLECHA">#REF!</definedName>
    <definedName name="fmdñklje" hidden="1">{#N/A,#N/A,FALSE,"informes"}</definedName>
    <definedName name="FOL" hidden="1">{"INGRESOS DOLARES",#N/A,FALSE,"informes"}</definedName>
    <definedName name="FONPETOTAL"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ORD" hidden="1">{#N/A,#N/A,FALSE,"informes"}</definedName>
    <definedName name="FORM" hidden="1">{#N/A,#N/A,FALSE,"TEC-01";#N/A,#N/A,FALSE,"TEC - 02";#N/A,#N/A,FALSE,"TEC - 03";#N/A,#N/A,FALSE,"TEC - 04";#N/A,#N/A,FALSE,"TEC-07";#N/A,#N/A,FALSE,"TEC-08";#N/A,#N/A,FALSE,"TEC - 09A";#N/A,#N/A,FALSE,"TEC - 09B";#N/A,#N/A,FALSE,"TEC - 09C";#N/A,#N/A,FALSE,"TEC - 10";#N/A,#N/A,FALSE,"TEC-11"}</definedName>
    <definedName name="FORM.B" hidden="1">{#N/A,#N/A,FALSE,"TEC-01";#N/A,#N/A,FALSE,"TEC - 02";#N/A,#N/A,FALSE,"TEC - 03";#N/A,#N/A,FALSE,"TEC - 04";#N/A,#N/A,FALSE,"TEC-07";#N/A,#N/A,FALSE,"TEC-08";#N/A,#N/A,FALSE,"TEC - 09A";#N/A,#N/A,FALSE,"TEC - 09B";#N/A,#N/A,FALSE,"TEC - 09C";#N/A,#N/A,FALSE,"TEC - 10";#N/A,#N/A,FALSE,"TEC-11"}</definedName>
    <definedName name="FORM.B_1" hidden="1">{#N/A,#N/A,FALSE,"TEC-01";#N/A,#N/A,FALSE,"TEC - 02";#N/A,#N/A,FALSE,"TEC - 03";#N/A,#N/A,FALSE,"TEC - 04";#N/A,#N/A,FALSE,"TEC-07";#N/A,#N/A,FALSE,"TEC-08";#N/A,#N/A,FALSE,"TEC - 09A";#N/A,#N/A,FALSE,"TEC - 09B";#N/A,#N/A,FALSE,"TEC - 09C";#N/A,#N/A,FALSE,"TEC - 10";#N/A,#N/A,FALSE,"TEC-11"}</definedName>
    <definedName name="FORM_1" hidden="1">{#N/A,#N/A,FALSE,"TEC-01";#N/A,#N/A,FALSE,"TEC - 02";#N/A,#N/A,FALSE,"TEC - 03";#N/A,#N/A,FALSE,"TEC - 04";#N/A,#N/A,FALSE,"TEC-07";#N/A,#N/A,FALSE,"TEC-08";#N/A,#N/A,FALSE,"TEC - 09A";#N/A,#N/A,FALSE,"TEC - 09B";#N/A,#N/A,FALSE,"TEC - 09C";#N/A,#N/A,FALSE,"TEC - 10";#N/A,#N/A,FALSE,"TEC-11"}</definedName>
    <definedName name="formaleta_madera">#REF!</definedName>
    <definedName name="Formula_New">#REF!</definedName>
    <definedName name="Formula_Old">#REF!</definedName>
    <definedName name="FRAME">#REF!</definedName>
    <definedName name="frame0">#REF!</definedName>
    <definedName name="frame1">#REF!</definedName>
    <definedName name="frame10">#REF!</definedName>
    <definedName name="frame11">#REF!</definedName>
    <definedName name="frame2">#REF!</definedName>
    <definedName name="frame3">#REF!</definedName>
    <definedName name="frame4">#REF!</definedName>
    <definedName name="frame5">#REF!</definedName>
    <definedName name="frame6">#REF!</definedName>
    <definedName name="frame7">#REF!</definedName>
    <definedName name="frame8">#REF!</definedName>
    <definedName name="frame9">#REF!</definedName>
    <definedName name="frameF">#REF!</definedName>
    <definedName name="framevs">#REF!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 hidden="1">{"empresa",#N/A,FALSE,"xEMPRESA"}</definedName>
    <definedName name="fs_1">#REF!</definedName>
    <definedName name="FUEL">#REF!</definedName>
    <definedName name="Fuk">#REF!</definedName>
    <definedName name="FUL" hidden="1">{#N/A,#N/A,FALSE,"informes"}</definedName>
    <definedName name="FUN" hidden="1">{"PAGOS DOLARES",#N/A,FALSE,"informes"}</definedName>
    <definedName name="fwff" hidden="1">{"via1",#N/A,TRUE,"general";"via2",#N/A,TRUE,"general";"via3",#N/A,TRUE,"general"}</definedName>
    <definedName name="fwwe" hidden="1">{"via1",#N/A,TRUE,"general";"via2",#N/A,TRUE,"general";"via3",#N/A,TRUE,"general"}</definedName>
    <definedName name="FX_3Yr">#REF!</definedName>
    <definedName name="FX_98">#REF!</definedName>
    <definedName name="fx_sens">#REF!</definedName>
    <definedName name="g" hidden="1">{#N/A,#N/A,FALSE,"informes"}</definedName>
    <definedName name="GAAP_98Det1">#REF!</definedName>
    <definedName name="GAAP_98Det2">#REF!</definedName>
    <definedName name="GAAP_BS_Sum_Mth">#REF!</definedName>
    <definedName name="GAAP_Sum_Mth">#REF!</definedName>
    <definedName name="GAAP3Yr_1">#REF!</definedName>
    <definedName name="GAAP3Yr_2">#REF!</definedName>
    <definedName name="GAAPDep_3yr">#REF!</definedName>
    <definedName name="GAAPDep_98">#REF!</definedName>
    <definedName name="GAAPMin_3Yr">#REF!</definedName>
    <definedName name="GAAPMin_98">#REF!</definedName>
    <definedName name="GAAPSum_3Yr">#REF!</definedName>
    <definedName name="GAbril10">CHOOSE(#REF!,#REF!,(#REF!/#REF!)*#REF!,#REF!,#REF!,(#REF!/#REF!)*#REF!,#REF!)</definedName>
    <definedName name="GAbril11">CHOOSE(#REF!,#REF!,(#REF!/#REF!)*#REF!,#REF!,#REF!,(#REF!/#REF!)*#REF!,#REF!)</definedName>
    <definedName name="GAbril12">CHOOSE(#REF!,#REF!,(#REF!/#REF!)*#REF!,#REF!,#REF!,(#REF!/#REF!)*#REF!,#REF!)</definedName>
    <definedName name="GAbril6">CHOOSE(#REF!,#REF!,(#REF!/#REF!)*#REF!,#REF!,#REF!,(#REF!/#REF!)*#REF!,#REF!)</definedName>
    <definedName name="GAbril7">CHOOSE(#REF!,#REF!,(#REF!/#REF!)*#REF!,#REF!,#REF!,(#REF!/#REF!)*#REF!,#REF!)</definedName>
    <definedName name="GAbril8">CHOOSE(#REF!,#REF!,(#REF!/#REF!)*#REF!,#REF!,#REF!,(#REF!/#REF!)*#REF!,#REF!)</definedName>
    <definedName name="GAbril9">CHOOSE(#REF!,#REF!,(#REF!/#REF!)*#REF!,#REF!,#REF!,(#REF!/#REF!)*#REF!,#REF!)</definedName>
    <definedName name="GAgosto10">CHOOSE(#REF!,#REF!,(#REF!/#REF!)*#REF!,#REF!,#REF!,(#REF!/#REF!)*#REF!,#REF!)</definedName>
    <definedName name="GAgosto11">CHOOSE(#REF!,#REF!,(#REF!/#REF!)*#REF!,#REF!,#REF!,(#REF!/#REF!)*#REF!,#REF!)</definedName>
    <definedName name="GAgosto12">CHOOSE(#REF!,#REF!,(#REF!/#REF!)*#REF!,#REF!,#REF!,(#REF!/#REF!)*#REF!,#REF!)</definedName>
    <definedName name="GASTOS">#REF!</definedName>
    <definedName name="gbbfghghj" hidden="1">{"TAB1",#N/A,TRUE,"GENERAL";"TAB2",#N/A,TRUE,"GENERAL";"TAB3",#N/A,TRUE,"GENERAL";"TAB4",#N/A,TRUE,"GENERAL";"TAB5",#N/A,TRUE,"GENERAL"}</definedName>
    <definedName name="gdfgdsg" hidden="1">{#N/A,#N/A,TRUE,"BM_mes";#N/A,#N/A,TRUE,"BM_Resum_Fin";#N/A,#N/A,TRUE,"INV_Prep_Min";#N/A,#N/A,TRUE,"INV_RKEF";#N/A,#N/A,TRUE,"INV_Refineria"}</definedName>
    <definedName name="gdfgdsg_1" hidden="1">{#N/A,#N/A,TRUE,"BM_mes";#N/A,#N/A,TRUE,"BM_Resum_Fin";#N/A,#N/A,TRUE,"INV_Prep_Min";#N/A,#N/A,TRUE,"INV_RKEF";#N/A,#N/A,TRUE,"INV_Refineria"}</definedName>
    <definedName name="gdg"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dt" hidden="1">{"TAB1",#N/A,TRUE,"GENERAL";"TAB2",#N/A,TRUE,"GENERAL";"TAB3",#N/A,TRUE,"GENERAL";"TAB4",#N/A,TRUE,"GENERAL";"TAB5",#N/A,TRUE,"GENERAL"}</definedName>
    <definedName name="geg" hidden="1">{"via1",#N/A,TRUE,"general";"via2",#N/A,TRUE,"general";"via3",#N/A,TRUE,"general"}</definedName>
    <definedName name="GEnero10">CHOOSE(#REF!,#REF!,(#REF!/#REF!)*#REF!,#REF!,#REF!,(#REF!/#REF!)*#REF!,#REF!)</definedName>
    <definedName name="GEnero11">CHOOSE(#REF!,#REF!,(#REF!/#REF!)*#REF!,#REF!,#REF!,(#REF!/#REF!)*#REF!,#REF!)</definedName>
    <definedName name="GEnero12">CHOOSE(#REF!,#REF!,(#REF!/#REF!)*#REF!,#REF!,#REF!,(#REF!/#REF!)*#REF!,#REF!)</definedName>
    <definedName name="GEnero3">CHOOSE(#REF!,#REF!,(#REF!/#REF!)*#REF!,#REF!,(#REF!-#REF!)/11,(#REF!/#REF!)*#REF!,#REF!)</definedName>
    <definedName name="GEnero4">CHOOSE(#REF!,#REF!,(#REF!/#REF!)*#REF!,#REF!,(#REF!-#REF!)/11,(#REF!/#REF!)*#REF!,#REF!)</definedName>
    <definedName name="GEnero5">CHOOSE(#REF!,#REF!,(#REF!/#REF!)*#REF!,#REF!,#REF!,(#REF!/#REF!)*#REF!,#REF!)</definedName>
    <definedName name="GEnero6">CHOOSE(#REF!,#REF!,(#REF!/#REF!)*#REF!,#REF!,#REF!,(#REF!/#REF!)*#REF!,#REF!)</definedName>
    <definedName name="GEnero7">CHOOSE(#REF!,#REF!,(#REF!/#REF!)*#REF!,#REF!,#REF!,(#REF!/#REF!)*#REF!,#REF!)</definedName>
    <definedName name="GEnero8">CHOOSE(#REF!,#REF!,(#REF!/#REF!)*#REF!,#REF!,#REF!,(#REF!/#REF!)*#REF!,#REF!)</definedName>
    <definedName name="GEnero9">CHOOSE(#REF!,#REF!,(#REF!/#REF!)*#REF!,#REF!,#REF!,(#REF!/#REF!)*#REF!,#REF!)</definedName>
    <definedName name="Genesis" localSheetId="5" hidden="1">{"'Quotation'!$A$1:$G$1"}</definedName>
    <definedName name="Genesis" localSheetId="3" hidden="1">{"'Quotation'!$A$1:$G$1"}</definedName>
    <definedName name="Genesis" localSheetId="7" hidden="1">{"'Quotation'!$A$1:$G$1"}</definedName>
    <definedName name="Genesis" hidden="1">{"'Quotation'!$A$1:$G$1"}</definedName>
    <definedName name="Genesis1" localSheetId="5" hidden="1">{"'Quotation'!$A$1:$G$1"}</definedName>
    <definedName name="Genesis1" localSheetId="3" hidden="1">{"'Quotation'!$A$1:$G$1"}</definedName>
    <definedName name="Genesis1" localSheetId="7" hidden="1">{"'Quotation'!$A$1:$G$1"}</definedName>
    <definedName name="Genesis1" hidden="1">{"'Quotation'!$A$1:$G$1"}</definedName>
    <definedName name="GERENCIA">#REF!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 hidden="1">{"PAGOS DOLARES",#N/A,FALSE,"informes"}</definedName>
    <definedName name="gf\"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fd" hidden="1">{"TAB1",#N/A,TRUE,"GENERAL";"TAB2",#N/A,TRUE,"GENERAL";"TAB3",#N/A,TRUE,"GENERAL";"TAB4",#N/A,TRUE,"GENERAL";"TAB5",#N/A,TRUE,"GENERAL"}</definedName>
    <definedName name="gfdg" hidden="1">{"via1",#N/A,TRUE,"general";"via2",#N/A,TRUE,"general";"via3",#N/A,TRUE,"general"}</definedName>
    <definedName name="GFebrero10">CHOOSE(#REF!,#REF!,(#REF!/#REF!)*#REF!,#REF!,#REF!,(#REF!/#REF!)*#REF!,#REF!)</definedName>
    <definedName name="GFebrero11">CHOOSE(#REF!,#REF!,(#REF!/#REF!)*#REF!,#REF!,#REF!,(#REF!/#REF!)*#REF!,#REF!)</definedName>
    <definedName name="GFebrero12">CHOOSE(#REF!,#REF!,(#REF!/#REF!)*#REF!,#REF!,#REF!,(#REF!/#REF!)*#REF!,#REF!)</definedName>
    <definedName name="GFebrero4">CHOOSE(#REF!,#REF!,(#REF!/#REF!)*#REF!,#REF!,#REF!,(#REF!/#REF!)*#REF!,#REF!)</definedName>
    <definedName name="GFebrero5">CHOOSE(#REF!,#REF!,(#REF!/#REF!)*#REF!,#REF!,#REF!,(#REF!/#REF!)*#REF!,#REF!)</definedName>
    <definedName name="GFebrero6">CHOOSE(#REF!,#REF!,(#REF!/#REF!)*#REF!,#REF!,#REF!,(#REF!/#REF!)*#REF!,#REF!)</definedName>
    <definedName name="GFebrero7">CHOOSE(#REF!,#REF!,(#REF!/#REF!)*#REF!,#REF!,#REF!,(#REF!/#REF!)*#REF!,#REF!)</definedName>
    <definedName name="GFebrero8">CHOOSE(#REF!,#REF!,(#REF!/#REF!)*#REF!,#REF!,#REF!,(#REF!/#REF!)*#REF!,#REF!)</definedName>
    <definedName name="GFebrero9">CHOOSE(#REF!,#REF!,(#REF!/#REF!)*#REF!,#REF!,#REF!,(#REF!/#REF!)*#REF!,#REF!)</definedName>
    <definedName name="gfgfgr" hidden="1">{"via1",#N/A,TRUE,"general";"via2",#N/A,TRUE,"general";"via3",#N/A,TRUE,"general"}</definedName>
    <definedName name="gfgs"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mgfxmmfg" hidden="1">{#N/A,#N/A,FALSE,"informes"}</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S" hidden="1">{#N/A,#N/A,TRUE,"BM_mes";#N/A,#N/A,TRUE,"BM_Resum_Fin";#N/A,#N/A,TRUE,"INV_Prep_Min";#N/A,#N/A,TRUE,"INV_RKEF";#N/A,#N/A,TRUE,"INV_Refineria"}</definedName>
    <definedName name="GGS_1" hidden="1">{#N/A,#N/A,TRUE,"BM_mes";#N/A,#N/A,TRUE,"BM_Resum_Fin";#N/A,#N/A,TRUE,"INV_Prep_Min";#N/A,#N/A,TRUE,"INV_RKEF";#N/A,#N/A,TRUE,"INV_Refineria"}</definedName>
    <definedName name="ggtgt" hidden="1">{"via1",#N/A,TRUE,"general";"via2",#N/A,TRUE,"general";"via3",#N/A,TRUE,"general"}</definedName>
    <definedName name="ghd"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hhhhhhhhhhhhhhhhhhhhhhh" hidden="1">{"PAGOS DOLARES",#N/A,FALSE,"informes"}</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ILÑ" hidden="1">{#N/A,#N/A,FALSE,"informes"}</definedName>
    <definedName name="gjhg" hidden="1">{"empresa",#N/A,FALSE,"xEMPRESA"}</definedName>
    <definedName name="GJHVCB" hidden="1">{"TAB1",#N/A,TRUE,"GENERAL";"TAB2",#N/A,TRUE,"GENERAL";"TAB3",#N/A,TRUE,"GENERAL";"TAB4",#N/A,TRUE,"GENERAL";"TAB5",#N/A,TRUE,"GENERAL"}</definedName>
    <definedName name="gjrtiury6iryrirjyrysyrjyrjstrtjs" hidden="1">{#N/A,#N/A,FALSE,"informes"}</definedName>
    <definedName name="GJulio10">CHOOSE(#REF!,#REF!,(#REF!/#REF!)*#REF!,#REF!,#REF!,(#REF!/#REF!)*#REF!,#REF!)</definedName>
    <definedName name="GJulio11">CHOOSE(#REF!,#REF!,(#REF!/#REF!)*#REF!,#REF!,#REF!,(#REF!/#REF!)*#REF!,#REF!)</definedName>
    <definedName name="GJulio12">CHOOSE(#REF!,#REF!,(#REF!/#REF!)*#REF!,#REF!,#REF!,(#REF!/#REF!)*#REF!,#REF!)</definedName>
    <definedName name="GJulio9">CHOOSE(#REF!,#REF!,(#REF!/#REF!)*#REF!,#REF!,#REF!,(#REF!/#REF!)*#REF!,#REF!)</definedName>
    <definedName name="GJunio10">CHOOSE(#REF!,#REF!,(#REF!/#REF!)*#REF!,#REF!,#REF!,(#REF!/#REF!)*#REF!,#REF!)</definedName>
    <definedName name="GJunio11">CHOOSE(#REF!,#REF!,(#REF!/#REF!)*#REF!,#REF!,#REF!,(#REF!/#REF!)*#REF!,#REF!)</definedName>
    <definedName name="GJunio12">CHOOSE(#REF!,#REF!,(#REF!/#REF!)*#REF!,#REF!,#REF!,(#REF!/#REF!)*#REF!,#REF!)</definedName>
    <definedName name="GJunio8">CHOOSE(#REF!,#REF!,(#REF!/#REF!)*#REF!,#REF!,#REF!,(#REF!/#REF!)*#REF!,#REF!)</definedName>
    <definedName name="GJunio9">CHOOSE(#REF!,#REF!,(#REF!/#REF!)*#REF!,#REF!,#REF!,(#REF!/#REF!)*#REF!,#REF!)</definedName>
    <definedName name="gk" hidden="1">{"via1",#N/A,TRUE,"general";"via2",#N/A,TRUE,"general";"via3",#N/A,TRUE,"general"}</definedName>
    <definedName name="gkljae" hidden="1">{"PAGOS DOLARES",#N/A,FALSE,"informes"}</definedName>
    <definedName name="glkjheanbwBT" hidden="1">{"PAGOS DOLARES",#N/A,FALSE,"informes"}</definedName>
    <definedName name="GMarzo10">CHOOSE(#REF!,#REF!,(#REF!/#REF!)*#REF!,#REF!,#REF!,(#REF!/#REF!)*#REF!,#REF!)</definedName>
    <definedName name="GMarzo11">CHOOSE(#REF!,#REF!,(#REF!/#REF!)*#REF!,#REF!,#REF!,(#REF!/#REF!)*#REF!,#REF!)</definedName>
    <definedName name="GMarzo12">CHOOSE(#REF!,#REF!,(#REF!/#REF!)*#REF!,#REF!,#REF!,(#REF!/#REF!)*#REF!,#REF!)</definedName>
    <definedName name="GMarzo5">CHOOSE(#REF!,#REF!,(#REF!/#REF!)*#REF!,#REF!,#REF!,(#REF!/#REF!)*#REF!,#REF!)</definedName>
    <definedName name="GMarzo6">CHOOSE(#REF!,#REF!,(#REF!/#REF!)*#REF!,#REF!,#REF!,(#REF!/#REF!)*#REF!,#REF!)</definedName>
    <definedName name="GMarzo7">CHOOSE(#REF!,#REF!,(#REF!/#REF!)*#REF!,#REF!,#REF!,(#REF!/#REF!)*#REF!,#REF!)</definedName>
    <definedName name="GMarzo8">CHOOSE(#REF!,#REF!,(#REF!/#REF!)*#REF!,#REF!,#REF!,(#REF!/#REF!)*#REF!,#REF!)</definedName>
    <definedName name="GMarzo9">CHOOSE(#REF!,#REF!,(#REF!/#REF!)*#REF!,#REF!,#REF!,(#REF!/#REF!)*#REF!,#REF!)</definedName>
    <definedName name="GMayo10">CHOOSE(#REF!,#REF!,(#REF!/#REF!)*#REF!,#REF!,#REF!,(#REF!/#REF!)*#REF!,#REF!)</definedName>
    <definedName name="GMayo11">CHOOSE(#REF!,#REF!,(#REF!/#REF!)*#REF!,#REF!,#REF!,(#REF!/#REF!)*#REF!,#REF!)</definedName>
    <definedName name="GMayo12">CHOOSE(#REF!,#REF!,(#REF!/#REF!)*#REF!,#REF!,#REF!,(#REF!/#REF!)*#REF!,#REF!)</definedName>
    <definedName name="GMayo7">CHOOSE(#REF!,#REF!,(#REF!/#REF!)*#REF!,#REF!,#REF!,(#REF!/#REF!)*#REF!,#REF!)</definedName>
    <definedName name="GMayo8">CHOOSE(#REF!,#REF!,(#REF!/#REF!)*#REF!,#REF!,#REF!,(#REF!/#REF!)*#REF!,#REF!)</definedName>
    <definedName name="GMayo9">CHOOSE(#REF!,#REF!,(#REF!/#REF!)*#REF!,#REF!,#REF!,(#REF!/#REF!)*#REF!,#REF!)</definedName>
    <definedName name="GMN" hidden="1">{#N/A,#N/A,TRUE,"CoverLetter";#N/A,#N/A,TRUE,"Scope";#N/A,#N/A,TRUE,"Table of Contents";#N/A,#N/A,TRUE,"Summary";#N/A,#N/A,TRUE,"Assumptions";#N/A,#N/A,TRUE,"OrgChart";#N/A,#N/A,TRUE,"Schedule";#N/A,#N/A,TRUE,"Mob";#N/A,#N/A,TRUE,"Spares";#N/A,#N/A,TRUE,"MobStaff";#N/A,#N/A,TRUE,"Training";#N/A,#N/A,TRUE,"MobBackup";#N/A,#N/A,TRUE,"ComOps";#N/A,#N/A,TRUE,"Staff_Yrs1,3";#N/A,#N/A,TRUE,"Staff_Yrs4,5";#N/A,#N/A,TRUE,"Staff_Yrs6+";#N/A,#N/A,TRUE,"ExpatBenefits";#N/A,#N/A,TRUE,"ContractStaff";#N/A,#N/A,TRUE,"CommOpnsBackup";#N/A,#N/A,TRUE,"MR";#N/A,#N/A,TRUE,"CTG L&amp;E";#N/A,#N/A,TRUE,"STG L&amp;E";#N/A,#N/A,TRUE,"Rotation";#N/A,#N/A,TRUE,"AvailModl";#N/A,#N/A,TRUE,"Data";#N/A,#N/A,TRUE,"Comparisons";#N/A,#N/A,TRUE,"ScopeSplit"}</definedName>
    <definedName name="GOctubre12">CHOOSE(#REF!,#REF!,(#REF!/#REF!)*#REF!,#REF!,#REF!,(#REF!/#REF!)*#REF!,#REF!)</definedName>
    <definedName name="god" hidden="1">{"INGRESOS DOLARES",#N/A,FALSE,"informes"}</definedName>
    <definedName name="GOL" hidden="1">{"INGRESOS DOLARES",#N/A,FALSE,"informes"}</definedName>
    <definedName name="GOP" hidden="1">{#N/A,#N/A,FALSE,"informes"}</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icaAIU" hidden="1">{#N/A,#N/A,FALSE,"Hoja1";#N/A,#N/A,FALSE,"Hoja2"}</definedName>
    <definedName name="GraficaAIU_1" hidden="1">{#N/A,#N/A,FALSE,"Hoja1";#N/A,#N/A,FALSE,"Hoja2"}</definedName>
    <definedName name="grales">#REF!</definedName>
    <definedName name="GRAPH">#REF!</definedName>
    <definedName name="GRAPH___0">#N/A</definedName>
    <definedName name="GRAPH___1">#N/A</definedName>
    <definedName name="Grava">#REF!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OUP">#REF!</definedName>
    <definedName name="grtyerh" hidden="1">{"TAB1",#N/A,TRUE,"GENERAL";"TAB2",#N/A,TRUE,"GENERAL";"TAB3",#N/A,TRUE,"GENERAL";"TAB4",#N/A,TRUE,"GENERAL";"TAB5",#N/A,TRUE,"GENERAL"}</definedName>
    <definedName name="GSAD" hidden="1">{#N/A,#N/A,TRUE,"BM_mes";#N/A,#N/A,TRUE,"BM_Resum_Fin";#N/A,#N/A,TRUE,"INV_Prep_Min";#N/A,#N/A,TRUE,"INV_RKEF";#N/A,#N/A,TRUE,"INV_Refineria"}</definedName>
    <definedName name="GSAD_1" hidden="1">{#N/A,#N/A,TRUE,"BM_mes";#N/A,#N/A,TRUE,"BM_Resum_Fin";#N/A,#N/A,TRUE,"INV_Prep_Min";#N/A,#N/A,TRUE,"INV_RKEF";#N/A,#N/A,TRUE,"INV_Refineria"}</definedName>
    <definedName name="GSDG" hidden="1">{"TAB1",#N/A,TRUE,"GENERAL";"TAB2",#N/A,TRUE,"GENERAL";"TAB3",#N/A,TRUE,"GENERAL";"TAB4",#N/A,TRUE,"GENERAL";"TAB5",#N/A,TRUE,"GENERAL"}</definedName>
    <definedName name="GSeptiembre11">CHOOSE(#REF!,#REF!,(#REF!/#REF!)*#REF!,#REF!,#REF!,(#REF!/#REF!)*#REF!,#REF!)</definedName>
    <definedName name="GSeptiembre12">CHOOSE(#REF!,#REF!,(#REF!/#REF!)*#REF!,#REF!,#REF!,(#REF!/#REF!)*#REF!,#REF!)</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uam" hidden="1">{#N/A,#N/A,TRUE,"CoverLetter";#N/A,#N/A,TRUE,"Scope";#N/A,#N/A,TRUE,"Table of Contents";#N/A,#N/A,TRUE,"Summary";#N/A,#N/A,TRUE,"Assumptions";#N/A,#N/A,TRUE,"OrgChart";#N/A,#N/A,TRUE,"Schedule";#N/A,#N/A,TRUE,"Mob";#N/A,#N/A,TRUE,"Spares";#N/A,#N/A,TRUE,"MobStaff";#N/A,#N/A,TRUE,"Training";#N/A,#N/A,TRUE,"MobBackup";#N/A,#N/A,TRUE,"ComOps";#N/A,#N/A,TRUE,"Staff_Yrs1,3";#N/A,#N/A,TRUE,"Staff_Yrs4,5";#N/A,#N/A,TRUE,"Staff_Yrs6+";#N/A,#N/A,TRUE,"ExpatBenefits";#N/A,#N/A,TRUE,"ContractStaff";#N/A,#N/A,TRUE,"CommOpnsBackup";#N/A,#N/A,TRUE,"MR";#N/A,#N/A,TRUE,"CTG L&amp;E";#N/A,#N/A,TRUE,"STG L&amp;E";#N/A,#N/A,TRUE,"Rotation";#N/A,#N/A,TRUE,"AvailModl";#N/A,#N/A,TRUE,"Data";#N/A,#N/A,TRUE,"Comparisons";#N/A,#N/A,TRUE,"ScopeSplit"}</definedName>
    <definedName name="GUAM.GUAM" hidden="1">{#N/A,#N/A,TRUE,"CoverLetter";#N/A,#N/A,TRUE,"Scope";#N/A,#N/A,TRUE,"Table of Contents";#N/A,#N/A,TRUE,"Summary";#N/A,#N/A,TRUE,"Assumptions";#N/A,#N/A,TRUE,"OrgChart";#N/A,#N/A,TRUE,"Schedule";#N/A,#N/A,TRUE,"Mob";#N/A,#N/A,TRUE,"Spares";#N/A,#N/A,TRUE,"MobStaff";#N/A,#N/A,TRUE,"Training";#N/A,#N/A,TRUE,"MobBackup";#N/A,#N/A,TRUE,"ComOps";#N/A,#N/A,TRUE,"Staff_Yrs1,3";#N/A,#N/A,TRUE,"Staff_Yrs4,5";#N/A,#N/A,TRUE,"Staff_Yrs6+";#N/A,#N/A,TRUE,"ExpatBenefits";#N/A,#N/A,TRUE,"ContractStaff";#N/A,#N/A,TRUE,"CommOpnsBackup";#N/A,#N/A,TRUE,"MR";#N/A,#N/A,TRUE,"CTG L&amp;E";#N/A,#N/A,TRUE,"STG L&amp;E";#N/A,#N/A,TRUE,"Rotation";#N/A,#N/A,TRUE,"AvailModl";#N/A,#N/A,TRUE,"Data";#N/A,#N/A,TRUE,"Comparisons";#N/A,#N/A,TRUE,"ScopeSplit"}</definedName>
    <definedName name="GUAM.PRIN.PRINT" hidden="1">{#N/A,#N/A,TRUE,"CoverLetter";#N/A,#N/A,TRUE,"Scope";#N/A,#N/A,TRUE,"Table of Contents";#N/A,#N/A,TRUE,"Summary";#N/A,#N/A,TRUE,"Assumptions";#N/A,#N/A,TRUE,"OrgChart";#N/A,#N/A,TRUE,"Schedule";#N/A,#N/A,TRUE,"Mob";#N/A,#N/A,TRUE,"Spares";#N/A,#N/A,TRUE,"MobStaff";#N/A,#N/A,TRUE,"Training";#N/A,#N/A,TRUE,"MobBackup";#N/A,#N/A,TRUE,"ComOps";#N/A,#N/A,TRUE,"Staff_Yrs1,3";#N/A,#N/A,TRUE,"Staff_Yrs4,5";#N/A,#N/A,TRUE,"Staff_Yrs6+";#N/A,#N/A,TRUE,"ExpatBenefits";#N/A,#N/A,TRUE,"ContractStaff";#N/A,#N/A,TRUE,"CommOpnsBackup";#N/A,#N/A,TRUE,"MR";#N/A,#N/A,TRUE,"CTG L&amp;E";#N/A,#N/A,TRUE,"STG L&amp;E";#N/A,#N/A,TRUE,"Rotation";#N/A,#N/A,TRUE,"AvailModl";#N/A,#N/A,TRUE,"Data";#N/A,#N/A,TRUE,"Comparisons";#N/A,#N/A,TRUE,"ScopeSplit"}</definedName>
    <definedName name="GUAM.PRINT" hidden="1">{#N/A,#N/A,TRUE,"CoverLetter";#N/A,#N/A,TRUE,"Scope";#N/A,#N/A,TRUE,"Table of Contents";#N/A,#N/A,TRUE,"Summary";#N/A,#N/A,TRUE,"Assumptions";#N/A,#N/A,TRUE,"OrgChart";#N/A,#N/A,TRUE,"Schedule";#N/A,#N/A,TRUE,"Mob";#N/A,#N/A,TRUE,"Spares";#N/A,#N/A,TRUE,"MobStaff";#N/A,#N/A,TRUE,"Training";#N/A,#N/A,TRUE,"MobBackup";#N/A,#N/A,TRUE,"ComOps";#N/A,#N/A,TRUE,"Staff_Yrs1,3";#N/A,#N/A,TRUE,"Staff_Yrs4,5";#N/A,#N/A,TRUE,"Staff_Yrs6+";#N/A,#N/A,TRUE,"ExpatBenefits";#N/A,#N/A,TRUE,"ContractStaff";#N/A,#N/A,TRUE,"CommOpnsBackup";#N/A,#N/A,TRUE,"MR";#N/A,#N/A,TRUE,"CTG L&amp;E";#N/A,#N/A,TRUE,"STG L&amp;E";#N/A,#N/A,TRUE,"Rotation";#N/A,#N/A,TRUE,"AvailModl";#N/A,#N/A,TRUE,"Data";#N/A,#N/A,TRUE,"Comparisons";#N/A,#N/A,TRUE,"ScopeSplit"}</definedName>
    <definedName name="GUAM.PRINT1" hidden="1">{#N/A,#N/A,TRUE,"CoverLetter";#N/A,#N/A,TRUE,"Scope";#N/A,#N/A,TRUE,"Table of Contents";#N/A,#N/A,TRUE,"Summary";#N/A,#N/A,TRUE,"Assumptions";#N/A,#N/A,TRUE,"OrgChart";#N/A,#N/A,TRUE,"Schedule";#N/A,#N/A,TRUE,"Mob";#N/A,#N/A,TRUE,"Spares";#N/A,#N/A,TRUE,"MobStaff";#N/A,#N/A,TRUE,"Training";#N/A,#N/A,TRUE,"MobBackup";#N/A,#N/A,TRUE,"ComOps";#N/A,#N/A,TRUE,"Staff_Yrs1,3";#N/A,#N/A,TRUE,"Staff_Yrs4,5";#N/A,#N/A,TRUE,"Staff_Yrs6+";#N/A,#N/A,TRUE,"ExpatBenefits";#N/A,#N/A,TRUE,"ContractStaff";#N/A,#N/A,TRUE,"CommOpnsBackup";#N/A,#N/A,TRUE,"MR";#N/A,#N/A,TRUE,"CTG L&amp;E";#N/A,#N/A,TRUE,"STG L&amp;E";#N/A,#N/A,TRUE,"Rotation";#N/A,#N/A,TRUE,"AvailModl";#N/A,#N/A,TRUE,"Data";#N/A,#N/A,TRUE,"Comparisons";#N/A,#N/A,TRUE,"ScopeSplit"}</definedName>
    <definedName name="guam2001" hidden="1">{#N/A,#N/A,TRUE,"CoverLetter";#N/A,#N/A,TRUE,"Scope";#N/A,#N/A,TRUE,"Table of Contents";#N/A,#N/A,TRUE,"Summary";#N/A,#N/A,TRUE,"Assumptions";#N/A,#N/A,TRUE,"OrgChart";#N/A,#N/A,TRUE,"Schedule";#N/A,#N/A,TRUE,"Mob";#N/A,#N/A,TRUE,"Spares";#N/A,#N/A,TRUE,"MobStaff";#N/A,#N/A,TRUE,"Training";#N/A,#N/A,TRUE,"MobBackup";#N/A,#N/A,TRUE,"ComOps";#N/A,#N/A,TRUE,"Staff_Yrs1,3";#N/A,#N/A,TRUE,"Staff_Yrs4,5";#N/A,#N/A,TRUE,"Staff_Yrs6+";#N/A,#N/A,TRUE,"ExpatBenefits";#N/A,#N/A,TRUE,"ContractStaff";#N/A,#N/A,TRUE,"CommOpnsBackup";#N/A,#N/A,TRUE,"MR";#N/A,#N/A,TRUE,"CTG L&amp;E";#N/A,#N/A,TRUE,"STG L&amp;E";#N/A,#N/A,TRUE,"Rotation";#N/A,#N/A,TRUE,"AvailModl";#N/A,#N/A,TRUE,"Data";#N/A,#N/A,TRUE,"Comparisons";#N/A,#N/A,TRUE,"ScopeSplit"}</definedName>
    <definedName name="guma2001" hidden="1">{#N/A,#N/A,TRUE,"CoverLetter";#N/A,#N/A,TRUE,"Scope";#N/A,#N/A,TRUE,"Table of Contents";#N/A,#N/A,TRUE,"Summary";#N/A,#N/A,TRUE,"Assumptions";#N/A,#N/A,TRUE,"OrgChart";#N/A,#N/A,TRUE,"Schedule";#N/A,#N/A,TRUE,"Mob";#N/A,#N/A,TRUE,"Spares";#N/A,#N/A,TRUE,"MobStaff";#N/A,#N/A,TRUE,"Training";#N/A,#N/A,TRUE,"MobBackup";#N/A,#N/A,TRUE,"ComOps";#N/A,#N/A,TRUE,"Staff_Yrs1,3";#N/A,#N/A,TRUE,"Staff_Yrs4,5";#N/A,#N/A,TRUE,"Staff_Yrs6+";#N/A,#N/A,TRUE,"ExpatBenefits";#N/A,#N/A,TRUE,"ContractStaff";#N/A,#N/A,TRUE,"CommOpnsBackup";#N/A,#N/A,TRUE,"MR";#N/A,#N/A,TRUE,"CTG L&amp;E";#N/A,#N/A,TRUE,"STG L&amp;E";#N/A,#N/A,TRUE,"Rotation";#N/A,#N/A,TRUE,"AvailModl";#N/A,#N/A,TRUE,"Data";#N/A,#N/A,TRUE,"Comparisons";#N/A,#N/A,TRUE,"ScopeSplit"}</definedName>
    <definedName name="GV">#N/A</definedName>
    <definedName name="gyirxsryyjry" hidden="1">{"INGRESOS DOLARES",#N/A,FALSE,"informes"}</definedName>
    <definedName name="h" hidden="1">{#N/A,#N/A,FALSE,"informes"}</definedName>
    <definedName name="h9h" hidden="1">{"via1",#N/A,TRUE,"general";"via2",#N/A,TRUE,"general";"via3",#N/A,TRUE,"general"}</definedName>
    <definedName name="HACER"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ardysoft">#REF!</definedName>
    <definedName name="hbfdhrw" hidden="1">{"TAB1",#N/A,TRUE,"GENERAL";"TAB2",#N/A,TRUE,"GENERAL";"TAB3",#N/A,TRUE,"GENERAL";"TAB4",#N/A,TRUE,"GENERAL";"TAB5",#N/A,TRUE,"GENERAL"}</definedName>
    <definedName name="HDFGH" hidden="1">{#N/A,#N/A,FALSE,"BM_mes";#N/A,#N/A,FALSE,"BM_Resum_Fin";#N/A,#N/A,FALSE,"Inf-Min-Mina"}</definedName>
    <definedName name="HDFGH_1" hidden="1">{#N/A,#N/A,FALSE,"BM_mes";#N/A,#N/A,FALSE,"BM_Resum_Fin";#N/A,#N/A,FALSE,"Inf-Min-Mina"}</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dr_Adj">0</definedName>
    <definedName name="hdtya547i76riei" hidden="1">{"PAGOS DOLARES",#N/A,FALSE,"informes"}</definedName>
    <definedName name="heads011">#REF!</definedName>
    <definedName name="hej">#N/A</definedName>
    <definedName name="HERRERO">#REF!</definedName>
    <definedName name="hfdha" hidden="1">{"INGRESOS DOLARES",#N/A,FALSE,"informes"}</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g">#REF!</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 hidden="1">#REF!</definedName>
    <definedName name="hhh" hidden="1">{"TAB1",#N/A,TRUE,"GENERAL";"TAB2",#N/A,TRUE,"GENERAL";"TAB3",#N/A,TRUE,"GENERAL";"TAB4",#N/A,TRUE,"GENERAL";"TAB5",#N/A,TRUE,"GENERAL"}</definedName>
    <definedName name="hhhh"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 hidden="1">{#N/A,#N/A,FALSE,"TOC";#N/A,#N/A,FALSE,"ASS";#N/A,#N/A,FALSE,"CF";#N/A,#N/A,FALSE,"FUEL&amp;MTC"}</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 hidden="1">{TRUE,TRUE,-2.75,-17.75,483,276.75,FALSE,TRUE,TRUE,TRUE,0,3,15,1,110,11,8,4,TRUE,TRUE,3,TRUE,1,TRUE,75,"Swvu.EneFeb.","ACwvu.EneFeb.",#N/A,FALSE,FALSE,1.24,0.787401575,0.74,0.984251969,1,"","",FALSE,FALSE,FALSE,FALSE,1,#N/A,1,1,#DIV/0!,FALSE,"Rwvu.EneFeb.","Cwvu.EneFeb.",FALSE,FALSE,FALSE,1,300,300,FALSE,FALSE,TRUE,TRUE,TRUE}</definedName>
    <definedName name="hjhjhg" hidden="1">{"TAB1",#N/A,TRUE,"GENERAL";"TAB2",#N/A,TRUE,"GENERAL";"TAB3",#N/A,TRUE,"GENERAL";"TAB4",#N/A,TRUE,"GENERAL";"TAB5",#N/A,TRUE,"GENERAL"}</definedName>
    <definedName name="HJHJHJHJ"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JKH" hidden="1">{"via1",#N/A,TRUE,"general";"via2",#N/A,TRUE,"general";"via3",#N/A,TRUE,"general"}</definedName>
    <definedName name="hjkjk" hidden="1">{"via1",#N/A,TRUE,"general";"via2",#N/A,TRUE,"general";"via3",#N/A,TRUE,"general"}</definedName>
    <definedName name="hjzr" hidden="1">{#N/A,#N/A,FALSE,"informes"}</definedName>
    <definedName name="hkmzlnmobznozdkgnodzo" hidden="1">{#N/A,#N/A,FALSE,"informes"}</definedName>
    <definedName name="hmj" hidden="1">{#N/A,#N/A,FALSE,"informes"}</definedName>
    <definedName name="hn" hidden="1">{"TAB1",#N/A,TRUE,"GENERAL";"TAB2",#N/A,TRUE,"GENERAL";"TAB3",#N/A,TRUE,"GENERAL";"TAB4",#N/A,TRUE,"GENERAL";"TAB5",#N/A,TRUE,"GENERAL"}</definedName>
    <definedName name="HOJA1">#REF!</definedName>
    <definedName name="HOJA2">#REF!</definedName>
    <definedName name="Home" localSheetId="5" hidden="1">{"'RF Parameters Worksheet'!$A$1:$V$50"}</definedName>
    <definedName name="Home" localSheetId="3" hidden="1">{"'RF Parameters Worksheet'!$A$1:$V$50"}</definedName>
    <definedName name="Home" localSheetId="7" hidden="1">{"'RF Parameters Worksheet'!$A$1:$V$50"}</definedName>
    <definedName name="Home" hidden="1">{"'RF Parameters Worksheet'!$A$1:$V$50"}</definedName>
    <definedName name="horasdia">#REF!</definedName>
    <definedName name="HorizonteCapitalTrabajo">#REF!</definedName>
    <definedName name="HOUSTON_SUM">#REF!</definedName>
    <definedName name="HR">#REF!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ML_CodePage" hidden="1">1252</definedName>
    <definedName name="HTML_Control" localSheetId="5" hidden="1">{"'Ethernet Hubs'!$A$1:$F$14","'Licences'!$A$1:$F$16","'Ports and Converters'!$A$1:$F$46","'Standard Routers'!$A$1:$F$28","'Ports and Converters'!$A$1:$G$46","'Router Chassis'!$A$1:$F$21","'Cables and Connectors'!$A$1:$F$41","'Support, Training and Docs'!$A$1:$F$6","'Management'!$A$1:$F$8"}</definedName>
    <definedName name="HTML_Control" localSheetId="3" hidden="1">{"'Ethernet Hubs'!$A$1:$F$14","'Licences'!$A$1:$F$16","'Ports and Converters'!$A$1:$F$46","'Standard Routers'!$A$1:$F$28","'Ports and Converters'!$A$1:$G$46","'Router Chassis'!$A$1:$F$21","'Cables and Connectors'!$A$1:$F$41","'Support, Training and Docs'!$A$1:$F$6","'Management'!$A$1:$F$8"}</definedName>
    <definedName name="HTML_Control" localSheetId="7" hidden="1">{"'Ethernet Hubs'!$A$1:$F$14","'Licences'!$A$1:$F$16","'Ports and Converters'!$A$1:$F$46","'Standard Routers'!$A$1:$F$28","'Ports and Converters'!$A$1:$G$46","'Router Chassis'!$A$1:$F$21","'Cables and Connectors'!$A$1:$F$41","'Support, Training and Docs'!$A$1:$F$6","'Management'!$A$1:$F$8"}</definedName>
    <definedName name="HTML_Control" hidden="1">{"'Ethernet Hubs'!$A$1:$F$14","'Licences'!$A$1:$F$16","'Ports and Converters'!$A$1:$F$46","'Standard Routers'!$A$1:$F$28","'Ports and Converters'!$A$1:$G$46","'Router Chassis'!$A$1:$F$21","'Cables and Connectors'!$A$1:$F$41","'Support, Training and Docs'!$A$1:$F$6","'Management'!$A$1:$F$8"}</definedName>
    <definedName name="HTML_Description" hidden="1">""</definedName>
    <definedName name="HTML_Email" hidden="1">"olle.hernegren@ks.ericsson.se"</definedName>
    <definedName name="HTML_Header" hidden="1">""</definedName>
    <definedName name="HTML_LastUpdate" hidden="1">"1999-01-19"</definedName>
    <definedName name="HTML_LineAfter" hidden="1">TRUE()</definedName>
    <definedName name="HTML_LineBefore" hidden="1">TRUE()</definedName>
    <definedName name="HTML_Name" hidden="1">"Olle Hernegren"</definedName>
    <definedName name="HTML_OBDlg2" hidden="1">TRUE()</definedName>
    <definedName name="HTML_OBDlg4" hidden="1">TRUE()</definedName>
    <definedName name="HTML_OS" hidden="1">0</definedName>
    <definedName name="HTML_PathFile" hidden="1">"H:\USRDATA\DCN\Portfolio\CD\pf\portfol\ports.htm"</definedName>
    <definedName name="HTML_PathFileMac" hidden="1">"Macintosh HD:HomePageStuff:New_Home_Page:datafile:histret.html"</definedName>
    <definedName name="HTML_Title" hidden="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ntrol" localSheetId="5" hidden="1">{"'Edit'!$A$1:$V$2277"}</definedName>
    <definedName name="HTMLControl" localSheetId="3" hidden="1">{"'Edit'!$A$1:$V$2277"}</definedName>
    <definedName name="HTMLControl" localSheetId="7" hidden="1">{"'Edit'!$A$1:$V$2277"}</definedName>
    <definedName name="HTMLControl" hidden="1">{"'Edit'!$A$1:$V$2277"}</definedName>
    <definedName name="HTMLCount" hidden="1">1</definedName>
    <definedName name="htryrt7" hidden="1">{"via1",#N/A,TRUE,"general";"via2",#N/A,TRUE,"general";"via3",#N/A,TRUE,"general"}</definedName>
    <definedName name="hugo" hidden="1">{"Balance",#N/A,FALSE,"Balance";"P y G",#N/A,FALSE,"Balance";"Flujo de caja",#N/A,FALSE,"Balance";"Capital de trabajo",#N/A,FALSE,"Balance";"Valoracion",#N/A,FALSE,"Balance"}</definedName>
    <definedName name="hugoi">#REF!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Abril10">CHOOSE(#REF!,#REF!,(#REF!/#REF!)*#REF!,#REF!,#REF!,(#REF!/#REF!)*#REF!,#REF!)</definedName>
    <definedName name="IAbril11">CHOOSE(#REF!,#REF!,(#REF!/#REF!)*#REF!,#REF!,#REF!,(#REF!/#REF!)*#REF!,#REF!)</definedName>
    <definedName name="IAbril12">CHOOSE(#REF!,#REF!,(#REF!/#REF!)*#REF!,#REF!,#REF!,(#REF!/#REF!)*#REF!,#REF!)</definedName>
    <definedName name="IAbril6">CHOOSE(#REF!,#REF!,(#REF!/#REF!)*#REF!,#REF!,#REF!,(#REF!/#REF!)*#REF!,#REF!)</definedName>
    <definedName name="IAbril7">CHOOSE(#REF!,#REF!,(#REF!/#REF!)*#REF!,#REF!,#REF!,(#REF!/#REF!)*#REF!,#REF!)</definedName>
    <definedName name="IAbril8">CHOOSE(#REF!,#REF!,(#REF!/#REF!)*#REF!,#REF!,#REF!,(#REF!/#REF!)*#REF!,#REF!)</definedName>
    <definedName name="IAbril9">CHOOSE(#REF!,#REF!,(#REF!/#REF!)*#REF!,#REF!,#REF!,(#REF!/#REF!)*#REF!,#REF!)</definedName>
    <definedName name="IAgosto10">CHOOSE(#REF!,#REF!,(#REF!/#REF!)*#REF!,#REF!,#REF!,(#REF!/#REF!)*#REF!,#REF!)</definedName>
    <definedName name="IAgosto11">CHOOSE(#REF!,#REF!,(#REF!/#REF!)*#REF!,#REF!,#REF!,(#REF!/#REF!)*#REF!,#REF!)</definedName>
    <definedName name="IAgosto12">CHOOSE(#REF!,#REF!,(#REF!/#REF!)*#REF!,#REF!,#REF!,(#REF!/#REF!)*#REF!,#REF!)</definedName>
    <definedName name="IAMR" hidden="1">{"PAGOS DOLARES",#N/A,FALSE,"informes"}</definedName>
    <definedName name="IDC">#REF!</definedName>
    <definedName name="IDC_TABLE">#REF!</definedName>
    <definedName name="idc_table1">#REF!</definedName>
    <definedName name="IE">#REF!</definedName>
    <definedName name="IEnero10">CHOOSE(#REF!,#REF!,(#REF!/#REF!)*#REF!,#REF!,#REF!,(#REF!/#REF!)*#REF!,#REF!)</definedName>
    <definedName name="IEnero11">CHOOSE(#REF!,#REF!,(#REF!/#REF!)*#REF!,#REF!,#REF!,(#REF!/#REF!)*#REF!,#REF!)</definedName>
    <definedName name="IEnero12">CHOOSE(#REF!,#REF!,(#REF!/#REF!)*#REF!,#REF!,#REF!,(#REF!/#REF!)*#REF!,#REF!)</definedName>
    <definedName name="IEnero3">CHOOSE(#REF!,#REF!,(#REF!/#REF!)*#REF!,#REF!,(#REF!-#REF!)/11,(#REF!/#REF!)*#REF!,#REF!)</definedName>
    <definedName name="IEnero4">CHOOSE(#REF!,#REF!,(#REF!/#REF!)*#REF!,#REF!,(#REF!-#REF!)/11,(#REF!/#REF!)*#REF!,#REF!)</definedName>
    <definedName name="IEnero5">CHOOSE(#REF!,#REF!,(#REF!/#REF!)*#REF!,#REF!,#REF!,(#REF!/#REF!)*#REF!,#REF!)</definedName>
    <definedName name="IEnero6">CHOOSE(#REF!,#REF!,(#REF!/#REF!)*#REF!,#REF!,#REF!,(#REF!/#REF!)*#REF!,#REF!)</definedName>
    <definedName name="IEnero7">CHOOSE(#REF!,#REF!,(#REF!/#REF!)*#REF!,#REF!,#REF!,(#REF!/#REF!)*#REF!,#REF!)</definedName>
    <definedName name="IEnero8">CHOOSE(#REF!,#REF!,(#REF!/#REF!)*#REF!,#REF!,#REF!,(#REF!/#REF!)*#REF!,#REF!)</definedName>
    <definedName name="IEnero9">CHOOSE(#REF!,#REF!,(#REF!/#REF!)*#REF!,#REF!,#REF!,(#REF!/#REF!)*#REF!,#REF!)</definedName>
    <definedName name="IFC">#REF!</definedName>
    <definedName name="IFebrero10">CHOOSE(#REF!,#REF!,(#REF!/#REF!)*#REF!,#REF!,#REF!,(#REF!/#REF!)*#REF!,#REF!)</definedName>
    <definedName name="IFebrero11">CHOOSE(#REF!,#REF!,(#REF!/#REF!)*#REF!,#REF!,#REF!,(#REF!/#REF!)*#REF!,#REF!)</definedName>
    <definedName name="IFebrero12">CHOOSE(#REF!,#REF!,(#REF!/#REF!)*#REF!,#REF!,#REF!,(#REF!/#REF!)*#REF!,#REF!)</definedName>
    <definedName name="IFebrero4">CHOOSE(#REF!,#REF!,(#REF!/#REF!)*#REF!,#REF!,#REF!,(#REF!/#REF!)*#REF!,#REF!)</definedName>
    <definedName name="IFebrero5">CHOOSE(#REF!,#REF!,(#REF!/#REF!)*#REF!,#REF!,#REF!,(#REF!/#REF!)*#REF!,#REF!)</definedName>
    <definedName name="IFebrero6">CHOOSE(#REF!,#REF!,(#REF!/#REF!)*#REF!,#REF!,#REF!,(#REF!/#REF!)*#REF!,#REF!)</definedName>
    <definedName name="IFebrero7">CHOOSE(#REF!,#REF!,(#REF!/#REF!)*#REF!,#REF!,#REF!,(#REF!/#REF!)*#REF!,#REF!)</definedName>
    <definedName name="IFebrero8">CHOOSE(#REF!,#REF!,(#REF!/#REF!)*#REF!,#REF!,#REF!,(#REF!/#REF!)*#REF!,#REF!)</definedName>
    <definedName name="IFebrero9">CHOOSE(#REF!,#REF!,(#REF!/#REF!)*#REF!,#REF!,#REF!,(#REF!/#REF!)*#REF!,#REF!)</definedName>
    <definedName name="ifnc">#REF!</definedName>
    <definedName name="IGV">#REF!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Julio10">CHOOSE(#REF!,#REF!,(#REF!/#REF!)*#REF!,#REF!,#REF!,(#REF!/#REF!)*#REF!,#REF!)</definedName>
    <definedName name="IJulio11">CHOOSE(#REF!,#REF!,(#REF!/#REF!)*#REF!,#REF!,#REF!,(#REF!/#REF!)*#REF!,#REF!)</definedName>
    <definedName name="IJulio12">CHOOSE(#REF!,#REF!,(#REF!/#REF!)*#REF!,#REF!,#REF!,(#REF!/#REF!)*#REF!,#REF!)</definedName>
    <definedName name="IJulio9">CHOOSE(#REF!,#REF!,(#REF!/#REF!)*#REF!,#REF!,#REF!,(#REF!/#REF!)*#REF!,#REF!)</definedName>
    <definedName name="IJunio10">CHOOSE(#REF!,#REF!,(#REF!/#REF!)*#REF!,#REF!,#REF!,(#REF!/#REF!)*#REF!,#REF!)</definedName>
    <definedName name="IJunio11">CHOOSE(#REF!,#REF!,(#REF!/#REF!)*#REF!,#REF!,#REF!,(#REF!/#REF!)*#REF!,#REF!)</definedName>
    <definedName name="IJunio12">CHOOSE(#REF!,#REF!,(#REF!/#REF!)*#REF!,#REF!,#REF!,(#REF!/#REF!)*#REF!,#REF!)</definedName>
    <definedName name="IJunio8">CHOOSE(#REF!,#REF!,(#REF!/#REF!)*#REF!,#REF!,#REF!,(#REF!/#REF!)*#REF!,#REF!)</definedName>
    <definedName name="IJunio9">CHOOSE(#REF!,#REF!,(#REF!/#REF!)*#REF!,#REF!,#REF!,(#REF!/#REF!)*#REF!,#REF!)</definedName>
    <definedName name="iktgvfmu" hidden="1">{"TAB1",#N/A,TRUE,"GENERAL";"TAB2",#N/A,TRUE,"GENERAL";"TAB3",#N/A,TRUE,"GENERAL";"TAB4",#N/A,TRUE,"GENERAL";"TAB5",#N/A,TRUE,"GENERAL"}</definedName>
    <definedName name="IL">#REF!</definedName>
    <definedName name="IM">#REF!</definedName>
    <definedName name="IMAR" hidden="1">{"PAGOS DOLARES",#N/A,FALSE,"informes"}</definedName>
    <definedName name="IMarzo10">CHOOSE(#REF!,#REF!,(#REF!/#REF!)*#REF!,#REF!,#REF!,(#REF!/#REF!)*#REF!,#REF!)</definedName>
    <definedName name="IMarzo11">CHOOSE(#REF!,#REF!,(#REF!/#REF!)*#REF!,#REF!,#REF!,(#REF!/#REF!)*#REF!,#REF!)</definedName>
    <definedName name="IMarzo12">CHOOSE(#REF!,#REF!,(#REF!/#REF!)*#REF!,#REF!,#REF!,(#REF!/#REF!)*#REF!,#REF!)</definedName>
    <definedName name="IMarzo5">CHOOSE(#REF!,#REF!,(#REF!/#REF!)*#REF!,#REF!,#REF!,(#REF!/#REF!)*#REF!,#REF!)</definedName>
    <definedName name="IMarzo6">CHOOSE(#REF!,#REF!,(#REF!/#REF!)*#REF!,#REF!,#REF!,(#REF!/#REF!)*#REF!,#REF!)</definedName>
    <definedName name="IMarzo7">CHOOSE(#REF!,#REF!,(#REF!/#REF!)*#REF!,#REF!,#REF!,(#REF!/#REF!)*#REF!,#REF!)</definedName>
    <definedName name="IMarzo8">CHOOSE(#REF!,#REF!,(#REF!/#REF!)*#REF!,#REF!,#REF!,(#REF!/#REF!)*#REF!,#REF!)</definedName>
    <definedName name="IMarzo9">CHOOSE(#REF!,#REF!,(#REF!/#REF!)*#REF!,#REF!,#REF!,(#REF!/#REF!)*#REF!,#REF!)</definedName>
    <definedName name="IMayo10">CHOOSE(#REF!,#REF!,(#REF!/#REF!)*#REF!,#REF!,#REF!,(#REF!/#REF!)*#REF!,#REF!)</definedName>
    <definedName name="IMayo11">CHOOSE(#REF!,#REF!,(#REF!/#REF!)*#REF!,#REF!,#REF!,(#REF!/#REF!)*#REF!,#REF!)</definedName>
    <definedName name="IMayo12">CHOOSE(#REF!,#REF!,(#REF!/#REF!)*#REF!,#REF!,#REF!,(#REF!/#REF!)*#REF!,#REF!)</definedName>
    <definedName name="IMayo7">CHOOSE(#REF!,#REF!,(#REF!/#REF!)*#REF!,#REF!,#REF!,(#REF!/#REF!)*#REF!,#REF!)</definedName>
    <definedName name="IMayo8">CHOOSE(#REF!,#REF!,(#REF!/#REF!)*#REF!,#REF!,#REF!,(#REF!/#REF!)*#REF!,#REF!)</definedName>
    <definedName name="IMayo9">CHOOSE(#REF!,#REF!,(#REF!/#REF!)*#REF!,#REF!,#REF!,(#REF!/#REF!)*#REF!,#REF!)</definedName>
    <definedName name="IMO">#REF!</definedName>
    <definedName name="impresora">#REF!</definedName>
    <definedName name="IMPRESSION">#REF!</definedName>
    <definedName name="imprevadm">#REF!</definedName>
    <definedName name="Imprevistos">#REF!</definedName>
    <definedName name="imprevvisita">#REF!</definedName>
    <definedName name="imprimir.oswa" hidden="1">{"epma",#N/A,FALSE,"EPMA"}</definedName>
    <definedName name="impuestos" hidden="1">{TRUE,TRUE,-2.75,-17.75,483,276.75,FALSE,TRUE,TRUE,TRUE,0,3,15,1,110,11,8,4,TRUE,TRUE,3,TRUE,1,TRUE,75,"Swvu.EneFeb.","ACwvu.EneFeb.",#N/A,FALSE,FALSE,1.24,0.787401575,0.74,0.984251969,1,"","",FALSE,FALSE,FALSE,FALSE,1,#N/A,1,1,#DIV/0!,FALSE,"Rwvu.EneFeb.","Cwvu.EneFeb.",FALSE,FALSE,FALSE,1,300,300,FALSE,FALSE,TRUE,TRUE,TRUE}</definedName>
    <definedName name="Inc_by_qtr_vsPlus">#REF!</definedName>
    <definedName name="Income">#REF!</definedName>
    <definedName name="Ind_Co_Variance_Range">#REF!,#REF!,#REF!,#REF!,#REF!,#REF!</definedName>
    <definedName name="India__Average_Revenue_Per_DEL_Month__US">#N/A</definedName>
    <definedName name="INDIA__Cellular_Subscriber_Growth__1995___1999">#N/A</definedName>
    <definedName name="India__Working_Main_Lines_and_Installed_Capacity_By_Circle___City__September_1994">#N/A</definedName>
    <definedName name="inf">#REF!</definedName>
    <definedName name="infla_sens">#REF!</definedName>
    <definedName name="Inflation">#N/A</definedName>
    <definedName name="Inflation___0">#N/A</definedName>
    <definedName name="Ingeniero_ambiental">#REF!</definedName>
    <definedName name="INGRESOS">#REF!</definedName>
    <definedName name="inicio">#REF!</definedName>
    <definedName name="iniciovis">#REF!</definedName>
    <definedName name="inicioviscal">#REF!</definedName>
    <definedName name="iniciovistec">#REF!</definedName>
    <definedName name="INOAbril10">CHOOSE(#REF!,#REF!,(#REF!/#REF!)*#REF!,#REF!,#REF!,(#REF!/#REF!)*#REF!,#REF!)</definedName>
    <definedName name="INOAbril11">CHOOSE(#REF!,#REF!,(#REF!/#REF!)*#REF!,#REF!,#REF!,(#REF!/#REF!)*#REF!,#REF!)</definedName>
    <definedName name="INOAbril12">CHOOSE(#REF!,#REF!,(#REF!/#REF!)*#REF!,#REF!,#REF!,(#REF!/#REF!)*#REF!,#REF!)</definedName>
    <definedName name="INOAbril6">CHOOSE(#REF!,#REF!,(#REF!/#REF!)*#REF!,#REF!,#REF!,(#REF!/#REF!)*#REF!,#REF!)</definedName>
    <definedName name="INOAbril7">CHOOSE(#REF!,#REF!,(#REF!/#REF!)*#REF!,#REF!,#REF!,(#REF!/#REF!)*#REF!,#REF!)</definedName>
    <definedName name="INOAbril8">CHOOSE(#REF!,#REF!,(#REF!/#REF!)*#REF!,#REF!,#REF!,(#REF!/#REF!)*#REF!,#REF!)</definedName>
    <definedName name="INOAbril9">CHOOSE(#REF!,#REF!,(#REF!/#REF!)*#REF!,#REF!,#REF!,(#REF!/#REF!)*#REF!,#REF!)</definedName>
    <definedName name="INOAgosto10">CHOOSE(#REF!,#REF!,(#REF!/#REF!)*#REF!,#REF!,#REF!,(#REF!/#REF!)*#REF!,#REF!)</definedName>
    <definedName name="INOAgosto11">CHOOSE(#REF!,#REF!,(#REF!/#REF!)*#REF!,#REF!,#REF!,(#REF!/#REF!)*#REF!,#REF!)</definedName>
    <definedName name="INOAgosto12">CHOOSE(#REF!,#REF!,(#REF!/#REF!)*#REF!,#REF!,#REF!,(#REF!/#REF!)*#REF!,#REF!)</definedName>
    <definedName name="INOEnero10">CHOOSE(#REF!,#REF!,(#REF!/#REF!)*#REF!,#REF!,#REF!,(#REF!/#REF!)*#REF!,#REF!)</definedName>
    <definedName name="INOEnero11">CHOOSE(#REF!,#REF!,(#REF!/#REF!)*#REF!,#REF!,#REF!,(#REF!/#REF!)*#REF!,#REF!)</definedName>
    <definedName name="INOEnero12">CHOOSE(#REF!,#REF!,(#REF!/#REF!)*#REF!,#REF!,#REF!,(#REF!/#REF!)*#REF!,#REF!)</definedName>
    <definedName name="INOEnero3">CHOOSE(#REF!,#REF!,(#REF!/#REF!)*#REF!,#REF!,(#REF!-#REF!)/11,(#REF!/#REF!)*#REF!,#REF!)</definedName>
    <definedName name="INOEnero4">CHOOSE(#REF!,#REF!,(#REF!/#REF!)*#REF!,#REF!,(#REF!-#REF!)/11,(#REF!/#REF!)*#REF!,#REF!)</definedName>
    <definedName name="INOEnero5">CHOOSE(#REF!,#REF!,(#REF!/#REF!)*#REF!,#REF!,#REF!,(#REF!/#REF!)*#REF!,#REF!)</definedName>
    <definedName name="INOEnero6">CHOOSE(#REF!,#REF!,(#REF!/#REF!)*#REF!,#REF!,#REF!,(#REF!/#REF!)*#REF!,#REF!)</definedName>
    <definedName name="INOEnero7">CHOOSE(#REF!,#REF!,(#REF!/#REF!)*#REF!,#REF!,#REF!,(#REF!/#REF!)*#REF!,#REF!)</definedName>
    <definedName name="INOEnero8">CHOOSE(#REF!,#REF!,(#REF!/#REF!)*#REF!,#REF!,#REF!,(#REF!/#REF!)*#REF!,#REF!)</definedName>
    <definedName name="INOEnero9">CHOOSE(#REF!,#REF!,(#REF!/#REF!)*#REF!,#REF!,#REF!,(#REF!/#REF!)*#REF!,#REF!)</definedName>
    <definedName name="INOFebrero10">CHOOSE(#REF!,#REF!,(#REF!/#REF!)*#REF!,#REF!,#REF!,(#REF!/#REF!)*#REF!,#REF!)</definedName>
    <definedName name="INOFebrero11">CHOOSE(#REF!,#REF!,(#REF!/#REF!)*#REF!,#REF!,#REF!,(#REF!/#REF!)*#REF!,#REF!)</definedName>
    <definedName name="INOFebrero12">CHOOSE(#REF!,#REF!,(#REF!/#REF!)*#REF!,#REF!,#REF!,(#REF!/#REF!)*#REF!,#REF!)</definedName>
    <definedName name="INOFebrero4">CHOOSE(#REF!,#REF!,(#REF!/#REF!)*#REF!,#REF!,#REF!,(#REF!/#REF!)*#REF!,#REF!)</definedName>
    <definedName name="INOFebrero5">CHOOSE(#REF!,#REF!,(#REF!/#REF!)*#REF!,#REF!,#REF!,(#REF!/#REF!)*#REF!,#REF!)</definedName>
    <definedName name="INOFebrero6">CHOOSE(#REF!,#REF!,(#REF!/#REF!)*#REF!,#REF!,#REF!,(#REF!/#REF!)*#REF!,#REF!)</definedName>
    <definedName name="INOFebrero7">CHOOSE(#REF!,#REF!,(#REF!/#REF!)*#REF!,#REF!,#REF!,(#REF!/#REF!)*#REF!,#REF!)</definedName>
    <definedName name="INOFebrero8">CHOOSE(#REF!,#REF!,(#REF!/#REF!)*#REF!,#REF!,#REF!,(#REF!/#REF!)*#REF!,#REF!)</definedName>
    <definedName name="INOFebrero9">CHOOSE(#REF!,#REF!,(#REF!/#REF!)*#REF!,#REF!,#REF!,(#REF!/#REF!)*#REF!,#REF!)</definedName>
    <definedName name="INOJulio10">CHOOSE(#REF!,#REF!,(#REF!/#REF!)*#REF!,#REF!,#REF!,(#REF!/#REF!)*#REF!,#REF!)</definedName>
    <definedName name="INOJulio11">CHOOSE(#REF!,#REF!,(#REF!/#REF!)*#REF!,#REF!,#REF!,(#REF!/#REF!)*#REF!,#REF!)</definedName>
    <definedName name="INOJulio12">CHOOSE(#REF!,#REF!,(#REF!/#REF!)*#REF!,#REF!,#REF!,(#REF!/#REF!)*#REF!,#REF!)</definedName>
    <definedName name="INOJulio9">CHOOSE(#REF!,#REF!,(#REF!/#REF!)*#REF!,#REF!,#REF!,(#REF!/#REF!)*#REF!,#REF!)</definedName>
    <definedName name="INOJunio10">CHOOSE(#REF!,#REF!,(#REF!/#REF!)*#REF!,#REF!,#REF!,(#REF!/#REF!)*#REF!,#REF!)</definedName>
    <definedName name="INOJunio11">CHOOSE(#REF!,#REF!,(#REF!/#REF!)*#REF!,#REF!,#REF!,(#REF!/#REF!)*#REF!,#REF!)</definedName>
    <definedName name="INOJunio12">CHOOSE(#REF!,#REF!,(#REF!/#REF!)*#REF!,#REF!,#REF!,(#REF!/#REF!)*#REF!,#REF!)</definedName>
    <definedName name="INOJunio8">CHOOSE(#REF!,#REF!,(#REF!/#REF!)*#REF!,#REF!,#REF!,(#REF!/#REF!)*#REF!,#REF!)</definedName>
    <definedName name="INOJunio9">CHOOSE(#REF!,#REF!,(#REF!/#REF!)*#REF!,#REF!,#REF!,(#REF!/#REF!)*#REF!,#REF!)</definedName>
    <definedName name="INOMarzo10">CHOOSE(#REF!,#REF!,(#REF!/#REF!)*#REF!,#REF!,#REF!,(#REF!/#REF!)*#REF!,#REF!)</definedName>
    <definedName name="INOMarzo11">CHOOSE(#REF!,#REF!,(#REF!/#REF!)*#REF!,#REF!,#REF!,(#REF!/#REF!)*#REF!,#REF!)</definedName>
    <definedName name="INOMarzo12">CHOOSE(#REF!,#REF!,(#REF!/#REF!)*#REF!,#REF!,#REF!,(#REF!/#REF!)*#REF!,#REF!)</definedName>
    <definedName name="INOMarzo5">CHOOSE(#REF!,#REF!,(#REF!/#REF!)*#REF!,#REF!,#REF!,(#REF!/#REF!)*#REF!,#REF!)</definedName>
    <definedName name="INOMarzo6">CHOOSE(#REF!,#REF!,(#REF!/#REF!)*#REF!,#REF!,#REF!,(#REF!/#REF!)*#REF!,#REF!)</definedName>
    <definedName name="INOMarzo7">CHOOSE(#REF!,#REF!,(#REF!/#REF!)*#REF!,#REF!,#REF!,(#REF!/#REF!)*#REF!,#REF!)</definedName>
    <definedName name="INOMarzo8">CHOOSE(#REF!,#REF!,(#REF!/#REF!)*#REF!,#REF!,#REF!,(#REF!/#REF!)*#REF!,#REF!)</definedName>
    <definedName name="INOMarzo9">CHOOSE(#REF!,#REF!,(#REF!/#REF!)*#REF!,#REF!,#REF!,(#REF!/#REF!)*#REF!,#REF!)</definedName>
    <definedName name="INOMayo10">CHOOSE(#REF!,#REF!,(#REF!/#REF!)*#REF!,#REF!,#REF!,(#REF!/#REF!)*#REF!,#REF!)</definedName>
    <definedName name="INOMayo11">CHOOSE(#REF!,#REF!,(#REF!/#REF!)*#REF!,#REF!,#REF!,(#REF!/#REF!)*#REF!,#REF!)</definedName>
    <definedName name="INOMayo12">CHOOSE(#REF!,#REF!,(#REF!/#REF!)*#REF!,#REF!,#REF!,(#REF!/#REF!)*#REF!,#REF!)</definedName>
    <definedName name="INOMayo7">CHOOSE(#REF!,#REF!,(#REF!/#REF!)*#REF!,#REF!,#REF!,(#REF!/#REF!)*#REF!,#REF!)</definedName>
    <definedName name="INOMayo8">CHOOSE(#REF!,#REF!,(#REF!/#REF!)*#REF!,#REF!,#REF!,(#REF!/#REF!)*#REF!,#REF!)</definedName>
    <definedName name="INOMayo9">CHOOSE(#REF!,#REF!,(#REF!/#REF!)*#REF!,#REF!,#REF!,(#REF!/#REF!)*#REF!,#REF!)</definedName>
    <definedName name="INOOctubre12">CHOOSE(#REF!,#REF!,(#REF!/#REF!)*#REF!,#REF!,#REF!,(#REF!/#REF!)*#REF!,#REF!)</definedName>
    <definedName name="INOSeptiembre11">CHOOSE(#REF!,#REF!,(#REF!/#REF!)*#REF!,#REF!,#REF!,(#REF!/#REF!)*#REF!,#REF!)</definedName>
    <definedName name="INOSeptiembre12">CHOOSE(#REF!,#REF!,(#REF!/#REF!)*#REF!,#REF!,#REF!,(#REF!/#REF!)*#REF!,#REF!)</definedName>
    <definedName name="INPU">#REF!</definedName>
    <definedName name="inputs">#REF!</definedName>
    <definedName name="Inspector_de_Obra">#REF!</definedName>
    <definedName name="INSTALL">#N/A</definedName>
    <definedName name="INSTALL___0">#REF!</definedName>
    <definedName name="INSTALL___1">#N/A</definedName>
    <definedName name="INSTRUCT">#REF!</definedName>
    <definedName name="INSUMOS_ENSAYOS">#REF!</definedName>
    <definedName name="INSUMOS_EQUIPOS">#REF!</definedName>
    <definedName name="INSUMOS_MANO_DE_OBRA">#REF!</definedName>
    <definedName name="INSUMOS_MATERIALES">#REF!</definedName>
    <definedName name="INSUMOS_SERVICIOS">#REF!</definedName>
    <definedName name="INSUMOS_TRANSPORTES">#REF!</definedName>
    <definedName name="Intancircc">#REF!</definedName>
    <definedName name="Intancircp">#REF!</definedName>
    <definedName name="Intelligent_Coin_Card">#N/A</definedName>
    <definedName name="Intelligent_Coin_Card___0">#N/A</definedName>
    <definedName name="Intelligent_Coin_Card___1">#N/A</definedName>
    <definedName name="INTER">#REF!</definedName>
    <definedName name="interest">#REF!</definedName>
    <definedName name="INTERNATIONAL">#N/A</definedName>
    <definedName name="INTERNATIONAL___0">#N/A</definedName>
    <definedName name="INTERNATIONAL___1">#N/A</definedName>
    <definedName name="internetytelmes">#REF!</definedName>
    <definedName name="INTERVENTORIA" hidden="1">#REF!</definedName>
    <definedName name="interventoria_2" hidden="1">#REF!</definedName>
    <definedName name="InvErlangB">InvErlangB</definedName>
    <definedName name="InvErlangB2">InvErlangB2</definedName>
    <definedName name="inversion">#REF!</definedName>
    <definedName name="Inversión_Años">#REF!</definedName>
    <definedName name="Inversión_Montos">#REF!</definedName>
    <definedName name="IOctubre12">CHOOSE(#REF!,#REF!,(#REF!/#REF!)*#REF!,#REF!,#REF!,(#REF!/#REF!)*#REF!,#REF!)</definedName>
    <definedName name="IP">#REF!</definedName>
    <definedName name="IQ_ADDIN" hidden="1">"AUTO"</definedName>
    <definedName name="IQ_CH" hidden="1">110000</definedName>
    <definedName name="IQ_CQ" hidden="1">5000</definedName>
    <definedName name="IQ_CY" hidden="1">10000</definedName>
    <definedName name="IQ_DAILY" hidden="1">500000</definedName>
    <definedName name="IQ_DNTM" hidden="1">700000</definedName>
    <definedName name="IQ_FH" hidden="1">100000</definedName>
    <definedName name="IQ_FQ" hidden="1">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 hidden="1">1000</definedName>
    <definedName name="IQ_LATESTK" hidden="1">1000</definedName>
    <definedName name="IQ_LATESTQ" hidden="1">500</definedName>
    <definedName name="IQ_LTM" hidden="1">2000</definedName>
    <definedName name="IQ_LTMMONTH" hidden="1">120000</definedName>
    <definedName name="IQ_MONTH" hidden="1">15000</definedName>
    <definedName name="IQ_MTD" hidden="1">800000</definedName>
    <definedName name="IQ_NAMES_REVISION_DATE_" hidden="1">40393.4865162037</definedName>
    <definedName name="IQ_NTM" hidden="1">6000</definedName>
    <definedName name="IQ_OPENED55" hidden="1">1</definedName>
    <definedName name="IQ_QTD" hidden="1">750000</definedName>
    <definedName name="IQ_TODAY" hidden="1">0</definedName>
    <definedName name="IQ_WEEK" hidden="1">50000</definedName>
    <definedName name="IQ_YTD" hidden="1">3000</definedName>
    <definedName name="IQ_YTDMONTH" hidden="1">130000</definedName>
    <definedName name="IRENTA">#REF!</definedName>
    <definedName name="IRIRR1">#REF!</definedName>
    <definedName name="IRIRR2">#REF!</definedName>
    <definedName name="IRIRR3">#REF!</definedName>
    <definedName name="IRNPV1">#REF!</definedName>
    <definedName name="IRNPV2">#REF!</definedName>
    <definedName name="IRNPV3">#REF!</definedName>
    <definedName name="IRTAR1">#REF!</definedName>
    <definedName name="IRTAR2">#REF!</definedName>
    <definedName name="IRTAR3">#REF!</definedName>
    <definedName name="IS">#REF!</definedName>
    <definedName name="IS_2002_ACCRO">#REF!</definedName>
    <definedName name="IS_2002_BACHQ">#REF!</definedName>
    <definedName name="IS_2002_BLM">#REF!</definedName>
    <definedName name="IS_2002_CALIFE">#REF!</definedName>
    <definedName name="IS_2002_CARIB">#REF!</definedName>
    <definedName name="IS_2002_CNTRGS">#REF!</definedName>
    <definedName name="IS_2002_CORINT">#REF!</definedName>
    <definedName name="IS_2002_CORPCHG">#REF!</definedName>
    <definedName name="IS_2002_ECO">#REF!</definedName>
    <definedName name="IS_2002_EPPC">#REF!</definedName>
    <definedName name="IS_2002_GA">#REF!</definedName>
    <definedName name="IS_2002_GUAM">#REF!</definedName>
    <definedName name="IS_2002_IGL">#REF!</definedName>
    <definedName name="IS_2002_OTH">#REF!</definedName>
    <definedName name="IS_2002_PQP">#REF!</definedName>
    <definedName name="IS_2002_PROCAR">#REF!</definedName>
    <definedName name="IS_2002_PROMG">#REF!</definedName>
    <definedName name="IS_2002_SECLP">#REF!</definedName>
    <definedName name="IS_2002_SJUAN">#REF!</definedName>
    <definedName name="IS_2002_VENGAS">#REF!</definedName>
    <definedName name="IS_BY_PROJ_CARIB">#REF!</definedName>
    <definedName name="IS_BY_PROJ_SAM">#REF!</definedName>
    <definedName name="IS_BY_Q_ACCRO">#REF!</definedName>
    <definedName name="IS_BY_Q_CALIFE">#REF!</definedName>
    <definedName name="IS_BY_Q_CALME_OTH">#REF!</definedName>
    <definedName name="IS_BY_Q_CALME_TIME">#REF!</definedName>
    <definedName name="IS_BY_Q_CARIB">#REF!</definedName>
    <definedName name="IS_BY_Q_CENTRAGAS">#REF!</definedName>
    <definedName name="IS_BY_Q_CORINTO">#REF!</definedName>
    <definedName name="IS_BY_Q_ECO">#REF!</definedName>
    <definedName name="IS_BY_Q_IGL">#REF!</definedName>
    <definedName name="IS_BY_Q_PQP">#REF!</definedName>
    <definedName name="IS_BY_Q_PR_OTH">#REF!</definedName>
    <definedName name="IS_BY_Q_PROCARIBE">#REF!</definedName>
    <definedName name="IS_BY_Q_PROMIGAS">#REF!</definedName>
    <definedName name="IS_BY_Q_SECLP">#REF!</definedName>
    <definedName name="IS_BY_Q_VENGAS">#REF!</definedName>
    <definedName name="IS_CF_ACCRO">#REF!</definedName>
    <definedName name="IS_CF_CALIFE">#REF!</definedName>
    <definedName name="IS_CF_CALME_OTH">#REF!</definedName>
    <definedName name="IS_CF_CALME_TIME">#REF!</definedName>
    <definedName name="IS_CF_CARIB">#REF!</definedName>
    <definedName name="IS_CF_CENTRAGAS">#REF!</definedName>
    <definedName name="IS_CF_CORINTO">#REF!</definedName>
    <definedName name="IS_CF_ECO">#REF!</definedName>
    <definedName name="IS_CF_IGL">#REF!</definedName>
    <definedName name="IS_CF_PQP">#REF!</definedName>
    <definedName name="IS_CF_PR_OTH">#REF!</definedName>
    <definedName name="IS_CF_PROCARIBE">#REF!</definedName>
    <definedName name="IS_CF_PROMIGAS">#REF!</definedName>
    <definedName name="IS_CF_SECLP">#REF!</definedName>
    <definedName name="IS_CF_VENGAS">#REF!</definedName>
    <definedName name="ISCF2002_ACCRO">#REF!</definedName>
    <definedName name="ISCF2002_BACHQ">#REF!</definedName>
    <definedName name="ISCF2002_BLM">#REF!</definedName>
    <definedName name="ISCF2002_CALIFE">#REF!</definedName>
    <definedName name="ISCF2002_CARIB">#REF!</definedName>
    <definedName name="ISCF2002_CNTRGS">#REF!</definedName>
    <definedName name="ISCF2002_CORINT">#REF!</definedName>
    <definedName name="ISCF2002_ECO">#REF!</definedName>
    <definedName name="ISCF2002_EPPC">#REF!</definedName>
    <definedName name="ISCF2002_GUAM">#REF!</definedName>
    <definedName name="ISCF2002_IGL">#REF!</definedName>
    <definedName name="ISCF2002_OTH">#REF!</definedName>
    <definedName name="ISCF2002_PROCAR">#REF!</definedName>
    <definedName name="ISCF2002_SECLP">#REF!</definedName>
    <definedName name="ISCF2002_SJUAN">#REF!</definedName>
    <definedName name="ISCF2002_VENGAS">#REF!</definedName>
    <definedName name="ISeptiembre11">CHOOSE(#REF!,#REF!,(#REF!/#REF!)*#REF!,#REF!,#REF!,(#REF!/#REF!)*#REF!,#REF!)</definedName>
    <definedName name="ISeptiembre12">CHOOSE(#REF!,#REF!,(#REF!/#REF!)*#REF!,#REF!,#REF!,(#REF!/#REF!)*#REF!,#REF!)</definedName>
    <definedName name="ISSUE">#REF!</definedName>
    <definedName name="IT">#REF!</definedName>
    <definedName name="ITEM1">#REF!</definedName>
    <definedName name="ITEM2">#REF!</definedName>
    <definedName name="ITEM3">#REF!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VAN" hidden="1">{"PAGOS DOLARES",#N/A,FALSE,"informes"}</definedName>
    <definedName name="IVG" hidden="1">{"PAGOS DOLARES",#N/A,FALSE,"informes"}</definedName>
    <definedName name="IxL">#REF!</definedName>
    <definedName name="iyuiuyi" hidden="1">{"via1",#N/A,TRUE,"general";"via2",#N/A,TRUE,"general";"via3",#N/A,TRUE,"general"}</definedName>
    <definedName name="j" hidden="1">{"TAB1",#N/A,TRUE,"GENERAL";"TAB2",#N/A,TRUE,"GENERAL";"TAB3",#N/A,TRUE,"GENERAL";"TAB4",#N/A,TRUE,"GENERAL";"TAB5",#N/A,TRUE,"GENERAL"}</definedName>
    <definedName name="j6yuu" hidden="1">{#N/A,#N/A,FALSE,"informes"}</definedName>
    <definedName name="JamesH" hidden="1">{#N/A,#N/A,TRUE,"CoverLetter";#N/A,#N/A,TRUE,"Scope";#N/A,#N/A,TRUE,"Table of Contents";#N/A,#N/A,TRUE,"Summary";#N/A,#N/A,TRUE,"Assumptions";#N/A,#N/A,TRUE,"OrgChart";#N/A,#N/A,TRUE,"Schedule";#N/A,#N/A,TRUE,"Mob";#N/A,#N/A,TRUE,"Spares";#N/A,#N/A,TRUE,"MobStaff";#N/A,#N/A,TRUE,"Training";#N/A,#N/A,TRUE,"MobBackup";#N/A,#N/A,TRUE,"ComOps";#N/A,#N/A,TRUE,"Staff_Yrs1,3";#N/A,#N/A,TRUE,"Staff_Yrs4,5";#N/A,#N/A,TRUE,"Staff_Yrs6+";#N/A,#N/A,TRUE,"ExpatBenefits";#N/A,#N/A,TRUE,"ContractStaff";#N/A,#N/A,TRUE,"CommOpnsBackup";#N/A,#N/A,TRUE,"MR";#N/A,#N/A,TRUE,"CTG L&amp;E";#N/A,#N/A,TRUE,"STG L&amp;E";#N/A,#N/A,TRUE,"Rotation";#N/A,#N/A,TRUE,"AvailModl";#N/A,#N/A,TRUE,"Data";#N/A,#N/A,TRUE,"Comparisons";#N/A,#N/A,TRUE,"ScopeSplit"}</definedName>
    <definedName name="jasejrj" hidden="1">{"INGRESOS DOLARES",#N/A,FALSE,"informes"}</definedName>
    <definedName name="jbkgjhfhkjih" hidden="1">{#N/A,#N/A,FALSE,"informes"}</definedName>
    <definedName name="jd" hidden="1">{"via1",#N/A,TRUE,"general";"via2",#N/A,TRUE,"general";"via3",#N/A,TRUE,"general"}</definedName>
    <definedName name="jdh" hidden="1">{"TAB1",#N/A,TRUE,"GENERAL";"TAB2",#N/A,TRUE,"GENERAL";"TAB3",#N/A,TRUE,"GENERAL";"TAB4",#N/A,TRUE,"GENERAL";"TAB5",#N/A,TRUE,"GENERAL"}</definedName>
    <definedName name="jes" hidden="1">{"INGRESOS DOLARES",#N/A,FALSE,"informes"}</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jgd"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jgfj" hidden="1">{"via1",#N/A,TRUE,"general";"via2",#N/A,TRUE,"general";"via3",#N/A,TRUE,"general"}</definedName>
    <definedName name="jgfz" hidden="1">{"PAGOS DOLARES",#N/A,FALSE,"informes"}</definedName>
    <definedName name="jghj" hidden="1">{"TAB1",#N/A,TRUE,"GENERAL";"TAB2",#N/A,TRUE,"GENERAL";"TAB3",#N/A,TRUE,"GENERAL";"TAB4",#N/A,TRUE,"GENERAL";"TAB5",#N/A,TRUE,"GENERAL"}</definedName>
    <definedName name="jgj" hidden="1">{"TAB1",#N/A,TRUE,"GENERAL";"TAB2",#N/A,TRUE,"GENERAL";"TAB3",#N/A,TRUE,"GENERAL";"TAB4",#N/A,TRUE,"GENERAL";"TAB5",#N/A,TRUE,"GENERAL"}</definedName>
    <definedName name="jgjgj" hidden="1">{#N/A,#N/A,FALSE,"informes"}</definedName>
    <definedName name="jhet" hidden="1">{#N/A,#N/A,FALSE,"informes"}</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htutuyu6iiiiiiiiiiiiiiiiiiiii" hidden="1">{#N/A,#N/A,FALSE,"informes"}</definedName>
    <definedName name="jhxkluxtikys" hidden="1">{"INGRESOS DOLARES",#N/A,FALSE,"informes"}</definedName>
    <definedName name="jiko"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il" hidden="1">#REF!</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JKJK"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JK"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kk" hidden="1">{"TAB1",#N/A,TRUE,"GENERAL";"TAB2",#N/A,TRUE,"GENERAL";"TAB3",#N/A,TRUE,"GENERAL";"TAB4",#N/A,TRUE,"GENERAL";"TAB5",#N/A,TRUE,"GENERAL"}</definedName>
    <definedName name="jkl" hidden="1">{"TAB1",#N/A,TRUE,"GENERAL";"TAB2",#N/A,TRUE,"GENERAL";"TAB3",#N/A,TRUE,"GENERAL";"TAB4",#N/A,TRUE,"GENERAL";"TAB5",#N/A,TRUE,"GENERAL"}</definedName>
    <definedName name="jkxhklxr7yikyxrjkr" hidden="1">{"PAGOS DOLARES",#N/A,FALSE,"informes"}</definedName>
    <definedName name="jnk"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OINT">#REF!</definedName>
    <definedName name="JOINT0">#REF!</definedName>
    <definedName name="joint10">#REF!</definedName>
    <definedName name="joint2">#REF!</definedName>
    <definedName name="joint6">#REF!</definedName>
    <definedName name="jointI">#REF!</definedName>
    <definedName name="jreszjz" hidden="1">{#N/A,#N/A,FALSE,"informes"}</definedName>
    <definedName name="jrxsyktuod" hidden="1">{#N/A,#N/A,FALSE,"informes"}</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 hidden="1">{#N/A,#N/A,FALSE,"TOC";#N/A,#N/A,FALSE,"ASS";#N/A,#N/A,FALSE,"CF";#N/A,#N/A,FALSE,"FUEL&amp;MTC"}</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7</definedName>
    <definedName name="jul_94">#REF!</definedName>
    <definedName name="Julio10">CHOOSE(#REF!,#REF!,(#REF!/#REF!)*#REF!,#REF!,#REF!,(#REF!/#REF!)*#REF!,#REF!)</definedName>
    <definedName name="Julio10a">CHOOSE(#REF!,#REF!,(#REF!/#REF!)*#REF!,#REF!,#REF!,(#REF!/#REF!)*#REF!,#REF!)</definedName>
    <definedName name="Julio11">CHOOSE(#REF!,#REF!,(#REF!/#REF!)*#REF!,#REF!,#REF!,(#REF!/#REF!)*#REF!,#REF!)</definedName>
    <definedName name="Julio11a">CHOOSE(#REF!,#REF!,(#REF!/#REF!)*#REF!,#REF!,#REF!,(#REF!/#REF!)*#REF!,#REF!)</definedName>
    <definedName name="Julio12">CHOOSE(#REF!,#REF!,(#REF!/#REF!)*#REF!,#REF!,#REF!,(#REF!/#REF!)*#REF!,#REF!)</definedName>
    <definedName name="Julio12a">CHOOSE(#REF!,#REF!,(#REF!/#REF!)*#REF!,#REF!,#REF!,(#REF!/#REF!)*#REF!,#REF!)</definedName>
    <definedName name="Julio9">CHOOSE(#REF!,#REF!,(#REF!/#REF!)*#REF!,#REF!,#REF!,(#REF!/#REF!)*#REF!,#REF!)</definedName>
    <definedName name="Julio9a">CHOOSE(#REF!,#REF!,(#REF!/#REF!)*#REF!,#REF!,#REF!,(#REF!/#REF!)*#REF!,#REF!)</definedName>
    <definedName name="Jun">6</definedName>
    <definedName name="jun_94">#REF!</definedName>
    <definedName name="JUNIO">#REF!</definedName>
    <definedName name="Junio10">CHOOSE(#REF!,#REF!,(#REF!/#REF!)*#REF!,#REF!,#REF!,(#REF!/#REF!)*#REF!,#REF!)</definedName>
    <definedName name="Junio10a">CHOOSE(#REF!,#REF!,(#REF!/#REF!)*#REF!,#REF!,#REF!,(#REF!/#REF!)*#REF!,#REF!)</definedName>
    <definedName name="Junio11">CHOOSE(#REF!,#REF!,(#REF!/#REF!)*#REF!,#REF!,#REF!,(#REF!/#REF!)*#REF!,#REF!)</definedName>
    <definedName name="Junio11a">CHOOSE(#REF!,#REF!,(#REF!/#REF!)*#REF!,#REF!,#REF!,(#REF!/#REF!)*#REF!,#REF!)</definedName>
    <definedName name="Junio12">CHOOSE(#REF!,#REF!,(#REF!/#REF!)*#REF!,#REF!,#REF!,(#REF!/#REF!)*#REF!,#REF!)</definedName>
    <definedName name="Junio12a">CHOOSE(#REF!,#REF!,(#REF!/#REF!)*#REF!,#REF!,#REF!,(#REF!/#REF!)*#REF!,#REF!)</definedName>
    <definedName name="Junio8">CHOOSE(#REF!,#REF!,(#REF!/#REF!)*#REF!,#REF!,#REF!,(#REF!/#REF!)*#REF!,#REF!)</definedName>
    <definedName name="Junio8a">CHOOSE(#REF!,#REF!,(#REF!/#REF!)*#REF!,#REF!,#REF!,(#REF!/#REF!)*#REF!,#REF!)</definedName>
    <definedName name="Junio9">CHOOSE(#REF!,#REF!,(#REF!/#REF!)*#REF!,#REF!,#REF!,(#REF!/#REF!)*#REF!,#REF!)</definedName>
    <definedName name="Junio9a">CHOOSE(#REF!,#REF!,(#REF!/#REF!)*#REF!,#REF!,#REF!,(#REF!/#REF!)*#REF!,#REF!)</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snkm" hidden="1">{"PAGOS DOLARES",#N/A,FALSE,"informes"}</definedName>
    <definedName name="kbijdbgea" hidden="1">{"PAGOS DOLARES",#N/A,FALSE,"informes"}</definedName>
    <definedName name="KBJAENB" hidden="1">{"INGRESOS DOLARES",#N/A,FALSE,"informes"}</definedName>
    <definedName name="KDJNHEANBH" hidden="1">{"INGRESOS DOLARES",#N/A,FALSE,"informes"}</definedName>
    <definedName name="KDL" hidden="1">{#N/A,#N/A,TRUE,"1842CWN0"}</definedName>
    <definedName name="KDL_1" hidden="1">{#N/A,#N/A,TRUE,"1842CWN0"}</definedName>
    <definedName name="KDL_2" hidden="1">{#N/A,#N/A,TRUE,"1842CWN0"}</definedName>
    <definedName name="Ke">#REF!</definedName>
    <definedName name="Kfw"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kghs6r4k" hidden="1">{#N/A,#N/A,FALSE,"informes"}</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nñn" hidden="1">#REF!</definedName>
    <definedName name="kjtrkjr" hidden="1">{"via1",#N/A,TRUE,"general";"via2",#N/A,TRUE,"general";"via3",#N/A,TRUE,"general"}</definedName>
    <definedName name="KK" hidden="1">{#N/A,#N/A,FALSE,"informes"}</definedName>
    <definedName name="kkkki" hidden="1">{"via1",#N/A,TRUE,"general";"via2",#N/A,TRUE,"general";"via3",#N/A,TRUE,"general"}</definedName>
    <definedName name="kkkkkki" hidden="1">{"TAB1",#N/A,TRUE,"GENERAL";"TAB2",#N/A,TRUE,"GENERAL";"TAB3",#N/A,TRUE,"GENERAL";"TAB4",#N/A,TRUE,"GENERAL";"TAB5",#N/A,TRUE,"GENERAL"}</definedName>
    <definedName name="kky" hidden="1">{#N/A,#N/A,FALSE,"informes"}</definedName>
    <definedName name="kljk">#REF!</definedName>
    <definedName name="KO" hidden="1">#REF!</definedName>
    <definedName name="KOL" hidden="1">{#N/A,#N/A,FALSE,"informes"}</definedName>
    <definedName name="Korea__Basic_Services_Tariffs__1995">#N/A</definedName>
    <definedName name="Korea__Basic_Services_Tariffs__1995___0">#REF!</definedName>
    <definedName name="Korea__Basic_Services_Tariffs__1995___1">#N/A</definedName>
    <definedName name="krtrk" hidden="1">{"via1",#N/A,TRUE,"general";"via2",#N/A,TRUE,"general";"via3",#N/A,TRUE,"general"}</definedName>
    <definedName name="kryxskrxkl" hidden="1">{#N/A,#N/A,FALSE,"informes"}</definedName>
    <definedName name="KTS_extensions__000">#N/A</definedName>
    <definedName name="KTS_extensions__000___0">#N/A</definedName>
    <definedName name="KTS_extensions__000___1">#N/A</definedName>
    <definedName name="kyr" hidden="1">{"TAB1",#N/A,TRUE,"GENERAL";"TAB2",#N/A,TRUE,"GENERAL";"TAB3",#N/A,TRUE,"GENERAL";"TAB4",#N/A,TRUE,"GENERAL";"TAB5",#N/A,TRUE,"GENERAL"}</definedName>
    <definedName name="L">#N/A</definedName>
    <definedName name="L___0">#REF!</definedName>
    <definedName name="L___1">#N/A</definedName>
    <definedName name="Leased_Data_Lines__000">#N/A</definedName>
    <definedName name="Leased_Data_Lines__000___0">#N/A</definedName>
    <definedName name="Leased_Data_Lines__000___1">#N/A</definedName>
    <definedName name="Leased_Line_Subscribers__000">#N/A</definedName>
    <definedName name="Leased_Line_Subscribers__000___0">#N/A</definedName>
    <definedName name="Leased_Line_Subscribers__000___1">#N/A</definedName>
    <definedName name="LEGALDIRECCION">#REF!</definedName>
    <definedName name="LES" hidden="1">{#N/A,#N/A,FALSE,"informes"}</definedName>
    <definedName name="lic">#REF!</definedName>
    <definedName name="limcount" hidden="1">1</definedName>
    <definedName name="LIS" hidden="1">{#N/A,#N/A,FALSE,"informes"}</definedName>
    <definedName name="lista">#REF!</definedName>
    <definedName name="ListOffset" hidden="1">1</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klm" hidden="1">{TRUE,TRUE,-2.75,-17.75,483,276.75,FALSE,TRUE,TRUE,TRUE,0,1,#N/A,4,#N/A,8.57142857142857,19.625,1,FALSE,FALSE,3,TRUE,1,FALSE,75,"Swvu.OPEF._.96.","ACwvu.OPEF._.96.",#N/A,FALSE,FALSE,1.88,0.787401575,0.39,0.6,1,"","",FALSE,FALSE,FALSE,FALSE,1,#N/A,1,1,"=R4C2:R117C13",FALSE,"Rwvu.OPEF._.96.",#N/A,FALSE,FALSE,FALSE,5,300,300,FALSE,FALSE,TRUE,TRUE,TRUE}</definedName>
    <definedName name="lkrjslkndalñkvnkea" hidden="1">{"INGRESOS DOLARES",#N/A,FALSE,"informes"}</definedName>
    <definedName name="LL" hidden="1">{#N/A,#N/A,FALSE,"informes"}</definedName>
    <definedName name="lllllh" hidden="1">{"via1",#N/A,TRUE,"general";"via2",#N/A,TRUE,"general";"via3",#N/A,TRUE,"general"}</definedName>
    <definedName name="lllllllo" hidden="1">{"via1",#N/A,TRUE,"general";"via2",#N/A,TRUE,"general";"via3",#N/A,TRUE,"general"}</definedName>
    <definedName name="lmds">#REF!</definedName>
    <definedName name="LO" hidden="1">{"PAGOS DOLARES",#N/A,FALSE,"informes"}</definedName>
    <definedName name="Location">#REF!</definedName>
    <definedName name="lolol" hidden="1">{"TAB1",#N/A,TRUE,"GENERAL";"TAB2",#N/A,TRUE,"GENERAL";"TAB3",#N/A,TRUE,"GENERAL";"TAB4",#N/A,TRUE,"GENERAL";"TAB5",#N/A,TRUE,"GENERAL"}</definedName>
    <definedName name="loopfactor">#REF!</definedName>
    <definedName name="loq"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loser">#REF!</definedName>
    <definedName name="lpg_prices_sens">#REF!</definedName>
    <definedName name="lplpl" hidden="1">{"via1",#N/A,TRUE,"general";"via2",#N/A,TRUE,"general";"via3",#N/A,TRUE,"general"}</definedName>
    <definedName name="LstTier">#N/A</definedName>
    <definedName name="LstTier___0">#N/A</definedName>
    <definedName name="LstTier___1">#N/A</definedName>
    <definedName name="LUBEOIL" hidden="1">{#N/A,#N/A,TRUE,"CoverLetter";#N/A,#N/A,TRUE,"Scope";#N/A,#N/A,TRUE,"Table of Contents";#N/A,#N/A,TRUE,"Summary";#N/A,#N/A,TRUE,"Assumptions";#N/A,#N/A,TRUE,"OrgChart";#N/A,#N/A,TRUE,"Schedule";#N/A,#N/A,TRUE,"Mob";#N/A,#N/A,TRUE,"Spares";#N/A,#N/A,TRUE,"MobStaff";#N/A,#N/A,TRUE,"Training";#N/A,#N/A,TRUE,"MobBackup";#N/A,#N/A,TRUE,"ComOps";#N/A,#N/A,TRUE,"Staff_Yrs1,3";#N/A,#N/A,TRUE,"Staff_Yrs4,5";#N/A,#N/A,TRUE,"Staff_Yrs6+";#N/A,#N/A,TRUE,"ExpatBenefits";#N/A,#N/A,TRUE,"ContractStaff";#N/A,#N/A,TRUE,"CommOpnsBackup";#N/A,#N/A,TRUE,"MR";#N/A,#N/A,TRUE,"CTG L&amp;E";#N/A,#N/A,TRUE,"STG L&amp;E";#N/A,#N/A,TRUE,"Rotation";#N/A,#N/A,TRUE,"AvailModl";#N/A,#N/A,TRUE,"Data";#N/A,#N/A,TRUE,"Comparisons";#N/A,#N/A,TRUE,"ScopeSplit"}</definedName>
    <definedName name="lucy" hidden="1">{"TAB1",#N/A,TRUE,"GENERAL";"TAB2",#N/A,TRUE,"GENERAL";"TAB3",#N/A,TRUE,"GENERAL";"TAB4",#N/A,TRUE,"GENERAL";"TAB5",#N/A,TRUE,"GENERAL"}</definedName>
    <definedName name="LUI" hidden="1">{#N/A,#N/A,FALSE,"informes"}</definedName>
    <definedName name="LUNA" hidden="1">{"PAGOS DOLARES",#N/A,FALSE,"informes"}</definedName>
    <definedName name="LUZ" hidden="1">{#N/A,#N/A,FALSE,"informes"}</definedName>
    <definedName name="M">#REF!</definedName>
    <definedName name="MA_switch">#REF!</definedName>
    <definedName name="MACRO">#N/A</definedName>
    <definedName name="MACRO___0">#REF!</definedName>
    <definedName name="MACRO___1">#N/A</definedName>
    <definedName name="Maestro_de_Obra">#REF!</definedName>
    <definedName name="mafdsf" hidden="1">{"via1",#N/A,TRUE,"general";"via2",#N/A,TRUE,"general";"via3",#N/A,TRUE,"general"}</definedName>
    <definedName name="Main_Lines__000">#N/A</definedName>
    <definedName name="Main_Lines__000___0">#N/A</definedName>
    <definedName name="Main_Lines__000___1">#N/A</definedName>
    <definedName name="Main_Lines__per_100_pop.">#N/A</definedName>
    <definedName name="Main_Lines__per_100_pop.___0">#N/A</definedName>
    <definedName name="Main_Lines__per_100_pop.___1">#N/A</definedName>
    <definedName name="Main_lines_Sector">#N/A</definedName>
    <definedName name="Main_lines_Sector___0">#N/A</definedName>
    <definedName name="Main_lines_Sector___1">#N/A</definedName>
    <definedName name="Mainline_Bus_4Dragon_1990">#N/A</definedName>
    <definedName name="Mainline_Bus_4Dragon_1991">#N/A</definedName>
    <definedName name="Mainline_Bus_4Dragon_1992">#N/A</definedName>
    <definedName name="Mainline_Bus_4Dragon_1993">#N/A</definedName>
    <definedName name="Mainline_Bus_4Dragon_1994">#N/A</definedName>
    <definedName name="Mainline_Bus_4Dragon_1995">#N/A</definedName>
    <definedName name="Mainline_Bus_4Dragon_1996">#N/A</definedName>
    <definedName name="Mainline_Business_Aggregate">#N/A</definedName>
    <definedName name="Mainline_Business_Aggregate_1990">#N/A</definedName>
    <definedName name="MAINT_VAR">#REF!</definedName>
    <definedName name="MANBW" hidden="1">{#N/A,#N/A,TRUE,"CoverLetter";#N/A,#N/A,TRUE,"Scope";#N/A,#N/A,TRUE,"Table of Contents";#N/A,#N/A,TRUE,"Summary";#N/A,#N/A,TRUE,"Assumptions";#N/A,#N/A,TRUE,"OrgChart";#N/A,#N/A,TRUE,"Schedule";#N/A,#N/A,TRUE,"Mob";#N/A,#N/A,TRUE,"Spares";#N/A,#N/A,TRUE,"MobStaff";#N/A,#N/A,TRUE,"Training";#N/A,#N/A,TRUE,"MobBackup";#N/A,#N/A,TRUE,"ComOps";#N/A,#N/A,TRUE,"Staff_Yrs1,3";#N/A,#N/A,TRUE,"Staff_Yrs4,5";#N/A,#N/A,TRUE,"Staff_Yrs6+";#N/A,#N/A,TRUE,"ExpatBenefits";#N/A,#N/A,TRUE,"ContractStaff";#N/A,#N/A,TRUE,"CommOpnsBackup";#N/A,#N/A,TRUE,"MR";#N/A,#N/A,TRUE,"CTG L&amp;E";#N/A,#N/A,TRUE,"STG L&amp;E";#N/A,#N/A,TRUE,"Rotation";#N/A,#N/A,TRUE,"AvailModl";#N/A,#N/A,TRUE,"Data";#N/A,#N/A,TRUE,"Comparisons";#N/A,#N/A,TRUE,"ScopeSplit"}</definedName>
    <definedName name="manodeobra">#REF!</definedName>
    <definedName name="MANOOBRA">#REF!</definedName>
    <definedName name="Mant">#REF!</definedName>
    <definedName name="mao" hidden="1">{"TAB1",#N/A,TRUE,"GENERAL";"TAB2",#N/A,TRUE,"GENERAL";"TAB3",#N/A,TRUE,"GENERAL";"TAB4",#N/A,TRUE,"GENERAL";"TAB5",#N/A,TRUE,"GENERAL"}</definedName>
    <definedName name="maow" hidden="1">{"via1",#N/A,TRUE,"general";"via2",#N/A,TRUE,"general";"via3",#N/A,TRUE,"general"}</definedName>
    <definedName name="MAQUINARIAPESADA">#REF!</definedName>
    <definedName name="Mar">3</definedName>
    <definedName name="mar_94">#REF!</definedName>
    <definedName name="MARAVILLA" hidden="1">{"PRES REHAB ARM-PER POR ITEMS  KM A KM",#N/A,TRUE,"Rehabilitacion Arm-Per"}</definedName>
    <definedName name="Margen_TRM">#REF!</definedName>
    <definedName name="mario" hidden="1">{#N/A,#N/A,FALSE,"Aging Summary";#N/A,#N/A,FALSE,"Ratio Analysis";#N/A,#N/A,FALSE,"Test 120 Day Accts";#N/A,#N/A,FALSE,"Tickmarks"}</definedName>
    <definedName name="MARYLUZ" hidden="1">{"PRES REHAB ARM-PER POR ITEMS  KM A KM",#N/A,TRUE,"Rehabilitacion Arm-Per"}</definedName>
    <definedName name="Marzo10">CHOOSE(#REF!,#REF!,(#REF!/#REF!)*#REF!,#REF!,#REF!,(#REF!/#REF!)*#REF!,#REF!)</definedName>
    <definedName name="Marzo10a">CHOOSE(#REF!,#REF!,(#REF!/#REF!)*#REF!,#REF!,#REF!,(#REF!/#REF!)*#REF!,#REF!)</definedName>
    <definedName name="Marzo11">CHOOSE(#REF!,#REF!,(#REF!/#REF!)*#REF!,#REF!,#REF!,(#REF!/#REF!)*#REF!,#REF!)</definedName>
    <definedName name="Marzo11a">CHOOSE(#REF!,#REF!,(#REF!/#REF!)*#REF!,#REF!,#REF!,(#REF!/#REF!)*#REF!,#REF!)</definedName>
    <definedName name="Marzo12">CHOOSE(#REF!,#REF!,(#REF!/#REF!)*#REF!,#REF!,#REF!,(#REF!/#REF!)*#REF!,#REF!)</definedName>
    <definedName name="Marzo12a">CHOOSE(#REF!,#REF!,(#REF!/#REF!)*#REF!,#REF!,#REF!,(#REF!/#REF!)*#REF!,#REF!)</definedName>
    <definedName name="Marzo5">CHOOSE(#REF!,#REF!,(#REF!/#REF!)*#REF!,#REF!,#REF!,(#REF!/#REF!)*#REF!,#REF!)</definedName>
    <definedName name="Marzo5a">CHOOSE(#REF!,#REF!,(#REF!/#REF!)*#REF!,#REF!,#REF!,(#REF!/#REF!)*#REF!,#REF!)</definedName>
    <definedName name="Marzo6">CHOOSE(#REF!,#REF!,(#REF!/#REF!)*#REF!,#REF!,#REF!,(#REF!/#REF!)*#REF!,#REF!)</definedName>
    <definedName name="Marzo6a">CHOOSE(#REF!,#REF!,(#REF!/#REF!)*#REF!,#REF!,#REF!,(#REF!/#REF!)*#REF!,#REF!)</definedName>
    <definedName name="Marzo7">CHOOSE(#REF!,#REF!,(#REF!/#REF!)*#REF!,#REF!,#REF!,(#REF!/#REF!)*#REF!,#REF!)</definedName>
    <definedName name="Marzo7a">CHOOSE(#REF!,#REF!,(#REF!/#REF!)*#REF!,#REF!,#REF!,(#REF!/#REF!)*#REF!,#REF!)</definedName>
    <definedName name="Marzo8">CHOOSE(#REF!,#REF!,(#REF!/#REF!)*#REF!,#REF!,#REF!,(#REF!/#REF!)*#REF!,#REF!)</definedName>
    <definedName name="Marzo8a">CHOOSE(#REF!,#REF!,(#REF!/#REF!)*#REF!,#REF!,#REF!,(#REF!/#REF!)*#REF!,#REF!)</definedName>
    <definedName name="Marzo9">CHOOSE(#REF!,#REF!,(#REF!/#REF!)*#REF!,#REF!,#REF!,(#REF!/#REF!)*#REF!,#REF!)</definedName>
    <definedName name="Marzo9a">CHOOSE(#REF!,#REF!,(#REF!/#REF!)*#REF!,#REF!,#REF!,(#REF!/#REF!)*#REF!,#REF!)</definedName>
    <definedName name="MASA" hidden="1">{#N/A,#N/A,FALSE,"BM_mes";#N/A,#N/A,FALSE,"BM_Resum_Fin";#N/A,#N/A,FALSE,"Inf-Min-Mina"}</definedName>
    <definedName name="MASA_1" hidden="1">{#N/A,#N/A,FALSE,"BM_mes";#N/A,#N/A,FALSE,"BM_Resum_Fin";#N/A,#N/A,FALSE,"Inf-Min-Mina"}</definedName>
    <definedName name="masor" hidden="1">{"via1",#N/A,TRUE,"general";"via2",#N/A,TRUE,"general";"via3",#N/A,TRUE,"general"}</definedName>
    <definedName name="materiales">#REF!</definedName>
    <definedName name="matriz">#REF!,#REF!</definedName>
    <definedName name="May">5</definedName>
    <definedName name="may_94">#REF!</definedName>
    <definedName name="Mayo10">CHOOSE(#REF!,#REF!,(#REF!/#REF!)*#REF!,#REF!,#REF!,(#REF!/#REF!)*#REF!,#REF!)</definedName>
    <definedName name="Mayo10a">CHOOSE(#REF!,#REF!,(#REF!/#REF!)*#REF!,#REF!,#REF!,(#REF!/#REF!)*#REF!,#REF!)</definedName>
    <definedName name="Mayo11">CHOOSE(#REF!,#REF!,(#REF!/#REF!)*#REF!,#REF!,#REF!,(#REF!/#REF!)*#REF!,#REF!)</definedName>
    <definedName name="Mayo11a">CHOOSE(#REF!,#REF!,(#REF!/#REF!)*#REF!,#REF!,#REF!,(#REF!/#REF!)*#REF!,#REF!)</definedName>
    <definedName name="Mayo12">CHOOSE(#REF!,#REF!,(#REF!/#REF!)*#REF!,#REF!,#REF!,(#REF!/#REF!)*#REF!,#REF!)</definedName>
    <definedName name="Mayo12a">CHOOSE(#REF!,#REF!,(#REF!/#REF!)*#REF!,#REF!,#REF!,(#REF!/#REF!)*#REF!,#REF!)</definedName>
    <definedName name="Mayo7">CHOOSE(#REF!,#REF!,(#REF!/#REF!)*#REF!,#REF!,#REF!,(#REF!/#REF!)*#REF!,#REF!)</definedName>
    <definedName name="Mayo7a">CHOOSE(#REF!,#REF!,(#REF!/#REF!)*#REF!,#REF!,#REF!,(#REF!/#REF!)*#REF!,#REF!)</definedName>
    <definedName name="Mayo8">CHOOSE(#REF!,#REF!,(#REF!/#REF!)*#REF!,#REF!,#REF!,(#REF!/#REF!)*#REF!,#REF!)</definedName>
    <definedName name="Mayo8a">CHOOSE(#REF!,#REF!,(#REF!/#REF!)*#REF!,#REF!,#REF!,(#REF!/#REF!)*#REF!,#REF!)</definedName>
    <definedName name="Mayo9">CHOOSE(#REF!,#REF!,(#REF!/#REF!)*#REF!,#REF!,#REF!,(#REF!/#REF!)*#REF!,#REF!)</definedName>
    <definedName name="Mayo9a">CHOOSE(#REF!,#REF!,(#REF!/#REF!)*#REF!,#REF!,#REF!,(#REF!/#REF!)*#REF!,#REF!)</definedName>
    <definedName name="mdd" hidden="1">{"via1",#N/A,TRUE,"general";"via2",#N/A,TRUE,"general";"via3",#N/A,TRUE,"general"}</definedName>
    <definedName name="MDE">#REF!</definedName>
    <definedName name="ME">#REF!</definedName>
    <definedName name="MEC" hidden="1">{#N/A,#N/A,TRUE,"CoverLetter";#N/A,#N/A,TRUE,"Scope";#N/A,#N/A,TRUE,"Table of Contents";#N/A,#N/A,TRUE,"Summary";#N/A,#N/A,TRUE,"Assumptions";#N/A,#N/A,TRUE,"OrgChart";#N/A,#N/A,TRUE,"Schedule";#N/A,#N/A,TRUE,"Mob";#N/A,#N/A,TRUE,"Spares";#N/A,#N/A,TRUE,"MobStaff";#N/A,#N/A,TRUE,"Training";#N/A,#N/A,TRUE,"MobBackup";#N/A,#N/A,TRUE,"ComOps";#N/A,#N/A,TRUE,"Staff_Yrs1,3";#N/A,#N/A,TRUE,"Staff_Yrs4,5";#N/A,#N/A,TRUE,"Staff_Yrs6+";#N/A,#N/A,TRUE,"ExpatBenefits";#N/A,#N/A,TRUE,"ContractStaff";#N/A,#N/A,TRUE,"CommOpnsBackup";#N/A,#N/A,TRUE,"MR";#N/A,#N/A,TRUE,"CTG L&amp;E";#N/A,#N/A,TRUE,"STG L&amp;E";#N/A,#N/A,TRUE,"Rotation";#N/A,#N/A,TRUE,"AvailModl";#N/A,#N/A,TRUE,"Data";#N/A,#N/A,TRUE,"Comparisons";#N/A,#N/A,TRUE,"ScopeSplit"}</definedName>
    <definedName name="Mechanical">#N/A</definedName>
    <definedName name="Mechanical___0">#N/A</definedName>
    <definedName name="Mechanical___1">#N/A</definedName>
    <definedName name="MECO" hidden="1">{#N/A,#N/A,TRUE,"CoverLetter";#N/A,#N/A,TRUE,"Scope";#N/A,#N/A,TRUE,"Table of Contents";#N/A,#N/A,TRUE,"Summary";#N/A,#N/A,TRUE,"Assumptions";#N/A,#N/A,TRUE,"OrgChart";#N/A,#N/A,TRUE,"Schedule";#N/A,#N/A,TRUE,"Mob";#N/A,#N/A,TRUE,"Spares";#N/A,#N/A,TRUE,"MobStaff";#N/A,#N/A,TRUE,"Training";#N/A,#N/A,TRUE,"MobBackup";#N/A,#N/A,TRUE,"ComOps";#N/A,#N/A,TRUE,"Staff_Yrs1,3";#N/A,#N/A,TRUE,"Staff_Yrs4,5";#N/A,#N/A,TRUE,"Staff_Yrs6+";#N/A,#N/A,TRUE,"ExpatBenefits";#N/A,#N/A,TRUE,"ContractStaff";#N/A,#N/A,TRUE,"CommOpnsBackup";#N/A,#N/A,TRUE,"MR";#N/A,#N/A,TRUE,"CTG L&amp;E";#N/A,#N/A,TRUE,"STG L&amp;E";#N/A,#N/A,TRUE,"Rotation";#N/A,#N/A,TRUE,"AvailModl";#N/A,#N/A,TRUE,"Data";#N/A,#N/A,TRUE,"Comparisons";#N/A,#N/A,TRUE,"ScopeSplit"}</definedName>
    <definedName name="mecr" hidden="1">{#N/A,#N/A,TRUE,"CoverLetter";#N/A,#N/A,TRUE,"Scope";#N/A,#N/A,TRUE,"Table of Contents";#N/A,#N/A,TRUE,"Summary";#N/A,#N/A,TRUE,"Assumptions";#N/A,#N/A,TRUE,"OrgChart";#N/A,#N/A,TRUE,"Schedule";#N/A,#N/A,TRUE,"Mob";#N/A,#N/A,TRUE,"Spares";#N/A,#N/A,TRUE,"MobStaff";#N/A,#N/A,TRUE,"Training";#N/A,#N/A,TRUE,"MobBackup";#N/A,#N/A,TRUE,"ComOps";#N/A,#N/A,TRUE,"Staff_Yrs1,3";#N/A,#N/A,TRUE,"Staff_Yrs4,5";#N/A,#N/A,TRUE,"Staff_Yrs6+";#N/A,#N/A,TRUE,"ExpatBenefits";#N/A,#N/A,TRUE,"ContractStaff";#N/A,#N/A,TRUE,"CommOpnsBackup";#N/A,#N/A,TRUE,"MR";#N/A,#N/A,TRUE,"CTG L&amp;E";#N/A,#N/A,TRUE,"STG L&amp;E";#N/A,#N/A,TRUE,"Rotation";#N/A,#N/A,TRUE,"AvailModl";#N/A,#N/A,TRUE,"Data";#N/A,#N/A,TRUE,"Comparisons";#N/A,#N/A,TRUE,"ScopeSplit"}</definedName>
    <definedName name="mecz" hidden="1">{#N/A,#N/A,TRUE,"CoverLetter";#N/A,#N/A,TRUE,"Scope";#N/A,#N/A,TRUE,"Table of Contents";#N/A,#N/A,TRUE,"Summary";#N/A,#N/A,TRUE,"Assumptions";#N/A,#N/A,TRUE,"OrgChart";#N/A,#N/A,TRUE,"Schedule";#N/A,#N/A,TRUE,"Mob";#N/A,#N/A,TRUE,"Spares";#N/A,#N/A,TRUE,"MobStaff";#N/A,#N/A,TRUE,"Training";#N/A,#N/A,TRUE,"MobBackup";#N/A,#N/A,TRUE,"ComOps";#N/A,#N/A,TRUE,"Staff_Yrs1,3";#N/A,#N/A,TRUE,"Staff_Yrs4,5";#N/A,#N/A,TRUE,"Staff_Yrs6+";#N/A,#N/A,TRUE,"ExpatBenefits";#N/A,#N/A,TRUE,"ContractStaff";#N/A,#N/A,TRUE,"CommOpnsBackup";#N/A,#N/A,TRUE,"MR";#N/A,#N/A,TRUE,"CTG L&amp;E";#N/A,#N/A,TRUE,"STG L&amp;E";#N/A,#N/A,TRUE,"Rotation";#N/A,#N/A,TRUE,"AvailModl";#N/A,#N/A,TRUE,"Data";#N/A,#N/A,TRUE,"Comparisons";#N/A,#N/A,TRUE,"ScopeSplit"}</definedName>
    <definedName name="meg" hidden="1">{"TAB1",#N/A,TRUE,"GENERAL";"TAB2",#N/A,TRUE,"GENERAL";"TAB3",#N/A,TRUE,"GENERAL";"TAB4",#N/A,TRUE,"GENERAL";"TAB5",#N/A,TRUE,"GENERAL"}</definedName>
    <definedName name="MEMORIAS">#REF!</definedName>
    <definedName name="MENSUALMANTO">#REF!</definedName>
    <definedName name="Mes">#REF!</definedName>
    <definedName name="Mes_Actual">#REF!</definedName>
    <definedName name="Meses2Clear">#REF!</definedName>
    <definedName name="mesfin">#REF!</definedName>
    <definedName name="mesfinvis">#REF!</definedName>
    <definedName name="mesfinviscal">#REF!</definedName>
    <definedName name="mesfinvistec">#REF!</definedName>
    <definedName name="MesIn">#REF!</definedName>
    <definedName name="mesinicio">#REF!</definedName>
    <definedName name="mesiniciovis">#REF!</definedName>
    <definedName name="mesinicioviscal">#REF!</definedName>
    <definedName name="mesiniciovistec">#REF!</definedName>
    <definedName name="met" hidden="1">{#N/A,#N/A,TRUE,"1842CWN0"}</definedName>
    <definedName name="met_1" hidden="1">{#N/A,#N/A,TRUE,"1842CWN0"}</definedName>
    <definedName name="met_2" hidden="1">{#N/A,#N/A,TRUE,"1842CWN0"}</definedName>
    <definedName name="metal" hidden="1">{#N/A,#N/A,TRUE,"1842CWN0"}</definedName>
    <definedName name="metal_1" hidden="1">{#N/A,#N/A,TRUE,"1842CWN0"}</definedName>
    <definedName name="metal_2" hidden="1">{#N/A,#N/A,TRUE,"1842CWN0"}</definedName>
    <definedName name="Mexico__Cellular_and_PCS_operators_by_standard__1994_2001">#N/A</definedName>
    <definedName name="Mexico__Cellular_and_PCS_operators_by_standard__1994_2001___0">#N/A</definedName>
    <definedName name="Mexico__Cellular_and_PCS_operators_by_standard__1994_2001___1">#N/A</definedName>
    <definedName name="Mexico__Cellular_and_PCS_subscribers_by_standard__1994_2001">#N/A</definedName>
    <definedName name="Mexico__Cellular_and_PCS_subscribers_by_standard__1994_2001___0">#N/A</definedName>
    <definedName name="Mexico__Cellular_and_PCS_subscribers_by_standard__1994_2001___1">#N/A</definedName>
    <definedName name="Mexico__Estimated_Cellular_Infrastructure_Market_Share_by_Capacity_Installed__YE1996">#N/A</definedName>
    <definedName name="Mexico__Estimated_Cellular_Infrastructure_Market_Share_by_Capacity_Installed__YE1996___0">#N/A</definedName>
    <definedName name="Mexico__Estimated_Cellular_Infrastructure_Market_Share_by_Capacity_Installed__YE1996___1">#N/A</definedName>
    <definedName name="Mexico__Estimated_Cellular_Infrastructure_Market_Share_by_Capacity_Installed__YE1997">#N/A</definedName>
    <definedName name="Mexico__Estimated_Cellular_Infrastructure_Market_Share_by_Capacity_Installed__YE1997___0">#N/A</definedName>
    <definedName name="Mexico__Estimated_Cellular_Infrastructure_Market_Share_by_Capacity_Installed__YE1997___1">#N/A</definedName>
    <definedName name="Mexico__Estimated_Vendor_Market_Share_by_Subscriber__YE_1996">#N/A</definedName>
    <definedName name="Mexico__Estimated_Vendor_Market_Share_by_Subscriber__YE_1996___0">#N/A</definedName>
    <definedName name="Mexico__Estimated_Vendor_Market_Share_by_Subscriber__YE_1996___1">#N/A</definedName>
    <definedName name="Mexico__Estimated_Vendor_Market_Share_by_Subscriber__YE_1997">#N/A</definedName>
    <definedName name="Mexico__Estimated_Vendor_Market_Share_by_Subscriber__YE_1997___0">#N/A</definedName>
    <definedName name="Mexico__Estimated_Vendor_Market_Share_by_Subscriber__YE_1997___1">#N/A</definedName>
    <definedName name="Mexico_Wireless_Equipment_Markets___1994_2001">#N/A</definedName>
    <definedName name="Mexico_Wireless_Equipment_Markets___1994_2001___0">#N/A</definedName>
    <definedName name="Mexico_Wireless_Equipment_Markets___1994_2001___1">#N/A</definedName>
    <definedName name="Mexico_Wireless_Services___1993_2001">#N/A</definedName>
    <definedName name="Mexico_Wireless_Services___1993_2001___0">#N/A</definedName>
    <definedName name="Mexico_Wireless_Services___1993_2001___1">#N/A</definedName>
    <definedName name="Mexico_Wireless_Services___1994_2001">#N/A</definedName>
    <definedName name="Mexico_Wireless_Services___1994_2001___0">#N/A</definedName>
    <definedName name="Mexico_Wireless_Services___1994_2001___1">#N/A</definedName>
    <definedName name="Mezcladora_trompo_a_gasolina__Inc._combustible">#REF!</definedName>
    <definedName name="mfgjrdt" hidden="1">{"TAB1",#N/A,TRUE,"GENERAL";"TAB2",#N/A,TRUE,"GENERAL";"TAB3",#N/A,TRUE,"GENERAL";"TAB4",#N/A,TRUE,"GENERAL";"TAB5",#N/A,TRUE,"GENERAL"}</definedName>
    <definedName name="mghm" hidden="1">{"via1",#N/A,TRUE,"general";"via2",#N/A,TRUE,"general";"via3",#N/A,TRUE,"general"}</definedName>
    <definedName name="mia" hidden="1">{#N/A,#N/A,FALSE,"informes"}</definedName>
    <definedName name="Millón">#REF!</definedName>
    <definedName name="Minimo">#REF!</definedName>
    <definedName name="Minority_share_year2">#REF!</definedName>
    <definedName name="Minority_year2">#REF!</definedName>
    <definedName name="Minority_year3">#REF!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tcap">#REF!</definedName>
    <definedName name="mktres">#REF!</definedName>
    <definedName name="MM" hidden="1">{"PAGOS DOLARES",#N/A,FALSE,"informes"}</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 hidden="1">{"INGRESOS DOLARES",#N/A,FALSE,"informes"}</definedName>
    <definedName name="mmmmmmg" hidden="1">{"via1",#N/A,TRUE,"general";"via2",#N/A,TRUE,"general";"via3",#N/A,TRUE,"general"}</definedName>
    <definedName name="MN" hidden="1">{"via1",#N/A,TRUE,"general";"via2",#N/A,TRUE,"general";"via3",#N/A,TRUE,"general"}</definedName>
    <definedName name="mngddsdsassassdsd" hidden="1">{#N/A,#N/A,FALSE,"BM_mes";#N/A,#N/A,FALSE,"BM_Resum_Fin";#N/A,#N/A,FALSE,"Inf-Min-Mina"}</definedName>
    <definedName name="mngddsdsassassdsd_1" hidden="1">{#N/A,#N/A,FALSE,"BM_mes";#N/A,#N/A,FALSE,"BM_Resum_Fin";#N/A,#N/A,FALSE,"Inf-Min-Mina"}</definedName>
    <definedName name="MO">#REF!</definedName>
    <definedName name="MOBFRMLA">#N/A</definedName>
    <definedName name="MOBFRMLA___0">#REF!</definedName>
    <definedName name="MOBFRMLA___1">#N/A</definedName>
    <definedName name="MOBILE">#REF!</definedName>
    <definedName name="MOBILE___0">#N/A</definedName>
    <definedName name="MOBILE___1">#N/A</definedName>
    <definedName name="MOBMKT">#REF!</definedName>
    <definedName name="MOBMKT___0">#N/A</definedName>
    <definedName name="MOBMKT___1">#N/A</definedName>
    <definedName name="MOBMKT902000">#N/A</definedName>
    <definedName name="MOBMKT902000___0">#N/A</definedName>
    <definedName name="MOBMKT902000___1">#N/A</definedName>
    <definedName name="modelop">modelop</definedName>
    <definedName name="MOdificad" hidden="1">#REF!</definedName>
    <definedName name="Month">#REF!</definedName>
    <definedName name="MONTH_X">#REF!</definedName>
    <definedName name="MONTHLY">#REF!</definedName>
    <definedName name="MOSYR2">#REF!</definedName>
    <definedName name="Motoniveladora_120_HP.">#REF!</definedName>
    <definedName name="MP_ObrasAño3">#REF!</definedName>
    <definedName name="MPI_Años">#REF!</definedName>
    <definedName name="MPI_Montos">#REF!</definedName>
    <definedName name="mr" hidden="1">{TRUE,TRUE,-2.75,-17.75,483,276.75,FALSE,TRUE,TRUE,TRUE,0,3,15,1,110,11,8,4,TRUE,TRUE,3,TRUE,1,TRUE,75,"Swvu.EneFeb.","ACwvu.EneFeb.",#N/A,FALSE,FALSE,1.24,0.787401575,0.74,0.984251969,1,"","",FALSE,FALSE,FALSE,FALSE,1,#N/A,1,1,#DIV/0!,FALSE,"Rwvu.EneFeb.","Cwvu.EneFeb.",FALSE,FALSE,FALSE,1,300,300,FALSE,FALSE,TRUE,TRUE,TRUE}</definedName>
    <definedName name="MRSUPDET">#REF!</definedName>
    <definedName name="MTH">#REF!</definedName>
    <definedName name="MTH_NAME">#REF!</definedName>
    <definedName name="muni1">#REF!</definedName>
    <definedName name="muni2">#REF!</definedName>
    <definedName name="muni3">#REF!</definedName>
    <definedName name="muni4">#REF!</definedName>
    <definedName name="muni5">#REF!</definedName>
    <definedName name="muni6">#REF!</definedName>
    <definedName name="muni7">#REF!</definedName>
    <definedName name="mw" hidden="1">{TRUE,TRUE,-2.75,-17.75,483,276.75,FALSE,TRUE,TRUE,TRUE,0,3,15,1,110,11,8,4,TRUE,TRUE,3,TRUE,1,TRUE,75,"Swvu.EneFeb.","ACwvu.EneFeb.",#N/A,FALSE,FALSE,1.24,0.787401575,0.74,0.984251969,1,"","",FALSE,FALSE,FALSE,FALSE,1,#N/A,1,1,#DIV/0!,FALSE,"Rwvu.EneFeb.","Cwvu.EneFeb.",FALSE,FALSE,FALSE,1,300,300,FALSE,FALSE,TRUE,TRUE,TRUE}</definedName>
    <definedName name="MW_Channels__000">#N/A</definedName>
    <definedName name="MW_Channels__000___0">#N/A</definedName>
    <definedName name="MW_Channels__000___1">#N/A</definedName>
    <definedName name="MyRange">#N/A</definedName>
    <definedName name="n" hidden="1">{"via1",#N/A,TRUE,"general";"via2",#N/A,TRUE,"general";"via3",#N/A,TRUE,"general"}</definedName>
    <definedName name="n___0">#N/A</definedName>
    <definedName name="n___1">#N/A</definedName>
    <definedName name="NADA" hidden="1">{#N/A,#N/A,TRUE,"CoverLetter";#N/A,#N/A,TRUE,"Scope";#N/A,#N/A,TRUE,"Table of Contents";#N/A,#N/A,TRUE,"Summary";#N/A,#N/A,TRUE,"Assumptions";#N/A,#N/A,TRUE,"OrgChart";#N/A,#N/A,TRUE,"Schedule";#N/A,#N/A,TRUE,"Mob";#N/A,#N/A,TRUE,"Spares";#N/A,#N/A,TRUE,"MobStaff";#N/A,#N/A,TRUE,"Training";#N/A,#N/A,TRUE,"MobBackup";#N/A,#N/A,TRUE,"ComOps";#N/A,#N/A,TRUE,"Staff_Yrs1,3";#N/A,#N/A,TRUE,"Staff_Yrs4,5";#N/A,#N/A,TRUE,"Staff_Yrs6+";#N/A,#N/A,TRUE,"ExpatBenefits";#N/A,#N/A,TRUE,"ContractStaff";#N/A,#N/A,TRUE,"CommOpnsBackup";#N/A,#N/A,TRUE,"MR";#N/A,#N/A,TRUE,"CTG L&amp;E";#N/A,#N/A,TRUE,"STG L&amp;E";#N/A,#N/A,TRUE,"Rotation";#N/A,#N/A,TRUE,"AvailModl";#N/A,#N/A,TRUE,"Data";#N/A,#N/A,TRUE,"Comparisons";#N/A,#N/A,TRUE,"ScopeSplit"}</definedName>
    <definedName name="nal">#REF!</definedName>
    <definedName name="NameArea">NameArea</definedName>
    <definedName name="nbvnv" hidden="1">{"via1",#N/A,TRUE,"general";"via2",#N/A,TRUE,"general";"via3",#N/A,TRUE,"general"}</definedName>
    <definedName name="NDHS" hidden="1">{"TAB1",#N/A,TRUE,"GENERAL";"TAB2",#N/A,TRUE,"GENERAL";"TAB3",#N/A,TRUE,"GENERAL";"TAB4",#N/A,TRUE,"GENERAL";"TAB5",#N/A,TRUE,"GENERAL"}</definedName>
    <definedName name="NEW">#REF!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foajañañldlfdkfkfgkfggjgjgj" hidden="1">{"PAGOS DOLARES",#N/A,FALSE,"informes"}</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caragua__Cellular_Subscribers_by_Standard__1994_2001">#N/A</definedName>
    <definedName name="Nicaragua__Cellular_Subscribers_by_Standard__1994_2001___0">#N/A</definedName>
    <definedName name="Nicaragua__Cellular_Subscribers_by_Standard__1994_2001___1">#N/A</definedName>
    <definedName name="njzetzektryk" hidden="1">{"PAGOS DOLARES",#N/A,FALSE,"informes"}</definedName>
    <definedName name="nklfrtmhosdgmlfgpnjrmsnmlrmn" hidden="1">{#N/A,#N/A,FALSE,"informes"}</definedName>
    <definedName name="nmklmeaknkgñlnkkgnmplrsñmjg" hidden="1">{#N/A,#N/A,FALSE,"informes"}</definedName>
    <definedName name="nmltmylnmapemhammonkha" hidden="1">{"PAGOS DOLARES",#N/A,FALSE,"informes"}</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1Abril10">CHOOSE(#REF!,#REF!,(#REF!/#REF!)*#REF!,#REF!,#REF!,(#REF!/#REF!)*#REF!,#REF!)</definedName>
    <definedName name="NO1Abril11">CHOOSE(#REF!,#REF!,(#REF!/#REF!)*#REF!,#REF!,#REF!,(#REF!/#REF!)*#REF!,#REF!)</definedName>
    <definedName name="NO1Abril12">CHOOSE(#REF!,#REF!,(#REF!/#REF!)*#REF!,#REF!,#REF!,(#REF!/#REF!)*#REF!,#REF!)</definedName>
    <definedName name="NO1Abril6">CHOOSE(#REF!,#REF!,(#REF!/#REF!)*#REF!,#REF!,#REF!,(#REF!/#REF!)*#REF!,#REF!)</definedName>
    <definedName name="NO1Abril7">CHOOSE(#REF!,#REF!,(#REF!/#REF!)*#REF!,#REF!,#REF!,(#REF!/#REF!)*#REF!,#REF!)</definedName>
    <definedName name="NO1Abril8">CHOOSE(#REF!,#REF!,(#REF!/#REF!)*#REF!,#REF!,#REF!,(#REF!/#REF!)*#REF!,#REF!)</definedName>
    <definedName name="NO1Abril9">CHOOSE(#REF!,#REF!,(#REF!/#REF!)*#REF!,#REF!,#REF!,(#REF!/#REF!)*#REF!,#REF!)</definedName>
    <definedName name="NO1Agosto10">CHOOSE(#REF!,#REF!,(#REF!/#REF!)*#REF!,#REF!,#REF!,(#REF!/#REF!)*#REF!,#REF!)</definedName>
    <definedName name="NO1Agosto11">CHOOSE(#REF!,#REF!,(#REF!/#REF!)*#REF!,#REF!,#REF!,(#REF!/#REF!)*#REF!,#REF!)</definedName>
    <definedName name="NO1Agosto12">CHOOSE(#REF!,#REF!,(#REF!/#REF!)*#REF!,#REF!,#REF!,(#REF!/#REF!)*#REF!,#REF!)</definedName>
    <definedName name="NO1Enero10">CHOOSE(#REF!,#REF!,(#REF!/#REF!)*#REF!,#REF!,#REF!,(#REF!/#REF!)*#REF!,#REF!)</definedName>
    <definedName name="NO1Enero11">CHOOSE(#REF!,#REF!,(#REF!/#REF!)*#REF!,#REF!,#REF!,(#REF!/#REF!)*#REF!,#REF!)</definedName>
    <definedName name="NO1Enero12">CHOOSE(#REF!,#REF!,(#REF!/#REF!)*#REF!,#REF!,#REF!,(#REF!/#REF!)*#REF!,#REF!)</definedName>
    <definedName name="NO1Enero3">CHOOSE(#REF!,#REF!,(#REF!/#REF!)*#REF!,#REF!,(#REF!-#REF!)/11,(#REF!/#REF!)*#REF!,#REF!)</definedName>
    <definedName name="NO1Enero4">CHOOSE(#REF!,#REF!,(#REF!/#REF!)*#REF!,#REF!,(#REF!-#REF!)/11,(#REF!/#REF!)*#REF!,#REF!)</definedName>
    <definedName name="NO1Enero5">CHOOSE(#REF!,#REF!,(#REF!/#REF!)*#REF!,#REF!,#REF!,(#REF!/#REF!)*#REF!,#REF!)</definedName>
    <definedName name="NO1Enero6">CHOOSE(#REF!,#REF!,(#REF!/#REF!)*#REF!,#REF!,#REF!,(#REF!/#REF!)*#REF!,#REF!)</definedName>
    <definedName name="NO1Enero7">CHOOSE(#REF!,#REF!,(#REF!/#REF!)*#REF!,#REF!,#REF!,(#REF!/#REF!)*#REF!,#REF!)</definedName>
    <definedName name="NO1Enero8">CHOOSE(#REF!,#REF!,(#REF!/#REF!)*#REF!,#REF!,#REF!,(#REF!/#REF!)*#REF!,#REF!)</definedName>
    <definedName name="NO1Enero9">CHOOSE(#REF!,#REF!,(#REF!/#REF!)*#REF!,#REF!,#REF!,(#REF!/#REF!)*#REF!,#REF!)</definedName>
    <definedName name="NO1Febrero10">CHOOSE(#REF!,#REF!,(#REF!/#REF!)*#REF!,#REF!,#REF!,(#REF!/#REF!)*#REF!,#REF!)</definedName>
    <definedName name="NO1Febrero11">CHOOSE(#REF!,#REF!,(#REF!/#REF!)*#REF!,#REF!,#REF!,(#REF!/#REF!)*#REF!,#REF!)</definedName>
    <definedName name="NO1Febrero12">CHOOSE(#REF!,#REF!,(#REF!/#REF!)*#REF!,#REF!,#REF!,(#REF!/#REF!)*#REF!,#REF!)</definedName>
    <definedName name="NO1Febrero4">CHOOSE(#REF!,#REF!,(#REF!/#REF!)*#REF!,#REF!,#REF!,(#REF!/#REF!)*#REF!,#REF!)</definedName>
    <definedName name="NO1Febrero5">CHOOSE(#REF!,#REF!,(#REF!/#REF!)*#REF!,#REF!,#REF!,(#REF!/#REF!)*#REF!,#REF!)</definedName>
    <definedName name="NO1Febrero6">CHOOSE(#REF!,#REF!,(#REF!/#REF!)*#REF!,#REF!,#REF!,(#REF!/#REF!)*#REF!,#REF!)</definedName>
    <definedName name="NO1Febrero7">CHOOSE(#REF!,#REF!,(#REF!/#REF!)*#REF!,#REF!,#REF!,(#REF!/#REF!)*#REF!,#REF!)</definedName>
    <definedName name="NO1Febrero8">CHOOSE(#REF!,#REF!,(#REF!/#REF!)*#REF!,#REF!,#REF!,(#REF!/#REF!)*#REF!,#REF!)</definedName>
    <definedName name="NO1Febrero9">CHOOSE(#REF!,#REF!,(#REF!/#REF!)*#REF!,#REF!,#REF!,(#REF!/#REF!)*#REF!,#REF!)</definedName>
    <definedName name="NO1Julio10">CHOOSE(#REF!,#REF!,(#REF!/#REF!)*#REF!,#REF!,#REF!,(#REF!/#REF!)*#REF!,#REF!)</definedName>
    <definedName name="NO1Julio11">CHOOSE(#REF!,#REF!,(#REF!/#REF!)*#REF!,#REF!,#REF!,(#REF!/#REF!)*#REF!,#REF!)</definedName>
    <definedName name="NO1Julio12">CHOOSE(#REF!,#REF!,(#REF!/#REF!)*#REF!,#REF!,#REF!,(#REF!/#REF!)*#REF!,#REF!)</definedName>
    <definedName name="NO1Julio9">CHOOSE(#REF!,#REF!,(#REF!/#REF!)*#REF!,#REF!,#REF!,(#REF!/#REF!)*#REF!,#REF!)</definedName>
    <definedName name="NO1Junio10">CHOOSE(#REF!,#REF!,(#REF!/#REF!)*#REF!,#REF!,#REF!,(#REF!/#REF!)*#REF!,#REF!)</definedName>
    <definedName name="NO1Junio11">CHOOSE(#REF!,#REF!,(#REF!/#REF!)*#REF!,#REF!,#REF!,(#REF!/#REF!)*#REF!,#REF!)</definedName>
    <definedName name="NO1Junio12">CHOOSE(#REF!,#REF!,(#REF!/#REF!)*#REF!,#REF!,#REF!,(#REF!/#REF!)*#REF!,#REF!)</definedName>
    <definedName name="NO1Junio8">CHOOSE(#REF!,#REF!,(#REF!/#REF!)*#REF!,#REF!,#REF!,(#REF!/#REF!)*#REF!,#REF!)</definedName>
    <definedName name="NO1Junio9">CHOOSE(#REF!,#REF!,(#REF!/#REF!)*#REF!,#REF!,#REF!,(#REF!/#REF!)*#REF!,#REF!)</definedName>
    <definedName name="NO1Marzo10">CHOOSE(#REF!,#REF!,(#REF!/#REF!)*#REF!,#REF!,#REF!,(#REF!/#REF!)*#REF!,#REF!)</definedName>
    <definedName name="NO1Marzo11">CHOOSE(#REF!,#REF!,(#REF!/#REF!)*#REF!,#REF!,#REF!,(#REF!/#REF!)*#REF!,#REF!)</definedName>
    <definedName name="NO1Marzo12">CHOOSE(#REF!,#REF!,(#REF!/#REF!)*#REF!,#REF!,#REF!,(#REF!/#REF!)*#REF!,#REF!)</definedName>
    <definedName name="NO1Marzo5">CHOOSE(#REF!,#REF!,(#REF!/#REF!)*#REF!,#REF!,#REF!,(#REF!/#REF!)*#REF!,#REF!)</definedName>
    <definedName name="NO1Marzo6">CHOOSE(#REF!,#REF!,(#REF!/#REF!)*#REF!,#REF!,#REF!,(#REF!/#REF!)*#REF!,#REF!)</definedName>
    <definedName name="NO1Marzo7">CHOOSE(#REF!,#REF!,(#REF!/#REF!)*#REF!,#REF!,#REF!,(#REF!/#REF!)*#REF!,#REF!)</definedName>
    <definedName name="NO1Marzo8">CHOOSE(#REF!,#REF!,(#REF!/#REF!)*#REF!,#REF!,#REF!,(#REF!/#REF!)*#REF!,#REF!)</definedName>
    <definedName name="NO1Marzo9">CHOOSE(#REF!,#REF!,(#REF!/#REF!)*#REF!,#REF!,#REF!,(#REF!/#REF!)*#REF!,#REF!)</definedName>
    <definedName name="NO1Mayo10">CHOOSE(#REF!,#REF!,(#REF!/#REF!)*#REF!,#REF!,#REF!,(#REF!/#REF!)*#REF!,#REF!)</definedName>
    <definedName name="NO1Mayo11">CHOOSE(#REF!,#REF!,(#REF!/#REF!)*#REF!,#REF!,#REF!,(#REF!/#REF!)*#REF!,#REF!)</definedName>
    <definedName name="NO1Mayo12">CHOOSE(#REF!,#REF!,(#REF!/#REF!)*#REF!,#REF!,#REF!,(#REF!/#REF!)*#REF!,#REF!)</definedName>
    <definedName name="NO1Mayo7">CHOOSE(#REF!,#REF!,(#REF!/#REF!)*#REF!,#REF!,#REF!,(#REF!/#REF!)*#REF!,#REF!)</definedName>
    <definedName name="NO1Mayo8">CHOOSE(#REF!,#REF!,(#REF!/#REF!)*#REF!,#REF!,#REF!,(#REF!/#REF!)*#REF!,#REF!)</definedName>
    <definedName name="NO1Mayo9">CHOOSE(#REF!,#REF!,(#REF!/#REF!)*#REF!,#REF!,#REF!,(#REF!/#REF!)*#REF!,#REF!)</definedName>
    <definedName name="NO1Octubre12">CHOOSE(#REF!,#REF!,(#REF!/#REF!)*#REF!,#REF!,#REF!,(#REF!/#REF!)*#REF!,#REF!)</definedName>
    <definedName name="NO1Septiembre11">CHOOSE(#REF!,#REF!,(#REF!/#REF!)*#REF!,#REF!,#REF!,(#REF!/#REF!)*#REF!,#REF!)</definedName>
    <definedName name="NO1Septiembre12">CHOOSE(#REF!,#REF!,(#REF!/#REF!)*#REF!,#REF!,#REF!,(#REF!/#REF!)*#REF!,#REF!)</definedName>
    <definedName name="NOMBRE">#REF!</definedName>
    <definedName name="NOMBRE_EMPRESA">#REF!</definedName>
    <definedName name="NominalGDP">#N/A</definedName>
    <definedName name="NominalGDP___0">#REF!</definedName>
    <definedName name="NominalGDP___1">#N/A</definedName>
    <definedName name="none">#N/A</definedName>
    <definedName name="noñkrmjeamnmtlnmkbvnsr" hidden="1">{#N/A,#N/A,FALSE,"informes"}</definedName>
    <definedName name="Norte">#REF!</definedName>
    <definedName name="NOS" hidden="1">{"INGRESOS DOLARES",#N/A,FALSE,"informes"}</definedName>
    <definedName name="Nov">11</definedName>
    <definedName name="nov_94">#REF!</definedName>
    <definedName name="NroCuotasAñosMPI">#REF!</definedName>
    <definedName name="nsfj" hidden="1">{"PAGOS DOLARES",#N/A,FALSE,"informes"}</definedName>
    <definedName name="NUB" hidden="1">{#N/A,#N/A,FALSE,"informes"}</definedName>
    <definedName name="Num_Empresa">#REF!</definedName>
    <definedName name="NUMBER_X">#REF!</definedName>
    <definedName name="NUMVIA">#REF!</definedName>
    <definedName name="nxn" hidden="1">{"via1",#N/A,TRUE,"general";"via2",#N/A,TRUE,"general";"via3",#N/A,TRUE,"general"}</definedName>
    <definedName name="ÑÑ" hidden="1">{"INGRESOS DOLARES",#N/A,FALSE,"informes"}</definedName>
    <definedName name="ñpñpñ" hidden="1">{"via1",#N/A,TRUE,"general";"via2",#N/A,TRUE,"general";"via3",#N/A,TRUE,"general"}</definedName>
    <definedName name="o9o9" hidden="1">{"via1",#N/A,TRUE,"general";"via2",#N/A,TRUE,"general";"via3",#N/A,TRUE,"general"}</definedName>
    <definedName name="Oct">10</definedName>
    <definedName name="oct_94">#REF!</definedName>
    <definedName name="Octubre12">CHOOSE(#REF!,#REF!,(#REF!/#REF!)*#REF!,#REF!,#REF!,(#REF!/#REF!)*#REF!,#REF!)</definedName>
    <definedName name="Octubre12a">CHOOSE(#REF!,#REF!,(#REF!/#REF!)*#REF!,#REF!,#REF!,(#REF!/#REF!)*#REF!,#REF!)</definedName>
    <definedName name="oficial">#REF!</definedName>
    <definedName name="Oficios_Varios">#REF!</definedName>
    <definedName name="OGNOAbril10">CHOOSE(#REF!,#REF!,(#REF!/#REF!)*#REF!,#REF!,#REF!,(#REF!/#REF!)*#REF!,#REF!)</definedName>
    <definedName name="OGNOAbril11">CHOOSE(#REF!,#REF!,(#REF!/#REF!)*#REF!,#REF!,#REF!,(#REF!/#REF!)*#REF!,#REF!)</definedName>
    <definedName name="OGNOAbril12">CHOOSE(#REF!,#REF!,(#REF!/#REF!)*#REF!,#REF!,#REF!,(#REF!/#REF!)*#REF!,#REF!)</definedName>
    <definedName name="OGNOAbril6">CHOOSE(#REF!,#REF!,(#REF!/#REF!)*#REF!,#REF!,#REF!,(#REF!/#REF!)*#REF!,#REF!)</definedName>
    <definedName name="OGNOAbril7">CHOOSE(#REF!,#REF!,(#REF!/#REF!)*#REF!,#REF!,#REF!,(#REF!/#REF!)*#REF!,#REF!)</definedName>
    <definedName name="OGNOAbril8">CHOOSE(#REF!,#REF!,(#REF!/#REF!)*#REF!,#REF!,#REF!,(#REF!/#REF!)*#REF!,#REF!)</definedName>
    <definedName name="OGNOAbril9">CHOOSE(#REF!,#REF!,(#REF!/#REF!)*#REF!,#REF!,#REF!,(#REF!/#REF!)*#REF!,#REF!)</definedName>
    <definedName name="OGNOAgosto10">CHOOSE(#REF!,#REF!,(#REF!/#REF!)*#REF!,#REF!,#REF!,(#REF!/#REF!)*#REF!,#REF!)</definedName>
    <definedName name="OGNOAgosto11">CHOOSE(#REF!,#REF!,(#REF!/#REF!)*#REF!,#REF!,#REF!,(#REF!/#REF!)*#REF!,#REF!)</definedName>
    <definedName name="OGNOAgosto12">CHOOSE(#REF!,#REF!,(#REF!/#REF!)*#REF!,#REF!,#REF!,(#REF!/#REF!)*#REF!,#REF!)</definedName>
    <definedName name="OGNOEnero10">CHOOSE(#REF!,#REF!,(#REF!/#REF!)*#REF!,#REF!,#REF!,(#REF!/#REF!)*#REF!,#REF!)</definedName>
    <definedName name="OGNOEnero11">CHOOSE(#REF!,#REF!,(#REF!/#REF!)*#REF!,#REF!,#REF!,(#REF!/#REF!)*#REF!,#REF!)</definedName>
    <definedName name="OGNOEnero12">CHOOSE(#REF!,#REF!,(#REF!/#REF!)*#REF!,#REF!,#REF!,(#REF!/#REF!)*#REF!,#REF!)</definedName>
    <definedName name="OGNOEnero3">CHOOSE(#REF!,#REF!,(#REF!/#REF!)*#REF!,#REF!,(#REF!-#REF!)/11,(#REF!/#REF!)*#REF!,#REF!)</definedName>
    <definedName name="OGNOEnero4">CHOOSE(#REF!,#REF!,(#REF!/#REF!)*#REF!,#REF!,(#REF!-#REF!)/11,(#REF!/#REF!)*#REF!,#REF!)</definedName>
    <definedName name="OGNOEnero5">CHOOSE(#REF!,#REF!,(#REF!/#REF!)*#REF!,#REF!,#REF!,(#REF!/#REF!)*#REF!,#REF!)</definedName>
    <definedName name="OGNOEnero6">CHOOSE(#REF!,#REF!,(#REF!/#REF!)*#REF!,#REF!,#REF!,(#REF!/#REF!)*#REF!,#REF!)</definedName>
    <definedName name="OGNOEnero7">CHOOSE(#REF!,#REF!,(#REF!/#REF!)*#REF!,#REF!,#REF!,(#REF!/#REF!)*#REF!,#REF!)</definedName>
    <definedName name="OGNOEnero8">CHOOSE(#REF!,#REF!,(#REF!/#REF!)*#REF!,#REF!,#REF!,(#REF!/#REF!)*#REF!,#REF!)</definedName>
    <definedName name="OGNOEnero9">CHOOSE(#REF!,#REF!,(#REF!/#REF!)*#REF!,#REF!,#REF!,(#REF!/#REF!)*#REF!,#REF!)</definedName>
    <definedName name="OGNOFebrero10">CHOOSE(#REF!,#REF!,(#REF!/#REF!)*#REF!,#REF!,#REF!,(#REF!/#REF!)*#REF!,#REF!)</definedName>
    <definedName name="OGNOFebrero11">CHOOSE(#REF!,#REF!,(#REF!/#REF!)*#REF!,#REF!,#REF!,(#REF!/#REF!)*#REF!,#REF!)</definedName>
    <definedName name="OGNOFebrero12">CHOOSE(#REF!,#REF!,(#REF!/#REF!)*#REF!,#REF!,#REF!,(#REF!/#REF!)*#REF!,#REF!)</definedName>
    <definedName name="OGNOFebrero4">CHOOSE(#REF!,#REF!,(#REF!/#REF!)*#REF!,#REF!,#REF!,(#REF!/#REF!)*#REF!,#REF!)</definedName>
    <definedName name="OGNOFebrero5">CHOOSE(#REF!,#REF!,(#REF!/#REF!)*#REF!,#REF!,#REF!,(#REF!/#REF!)*#REF!,#REF!)</definedName>
    <definedName name="OGNOFebrero6">CHOOSE(#REF!,#REF!,(#REF!/#REF!)*#REF!,#REF!,#REF!,(#REF!/#REF!)*#REF!,#REF!)</definedName>
    <definedName name="OGNOFebrero7">CHOOSE(#REF!,#REF!,(#REF!/#REF!)*#REF!,#REF!,#REF!,(#REF!/#REF!)*#REF!,#REF!)</definedName>
    <definedName name="OGNOFebrero8">CHOOSE(#REF!,#REF!,(#REF!/#REF!)*#REF!,#REF!,#REF!,(#REF!/#REF!)*#REF!,#REF!)</definedName>
    <definedName name="OGNOFebrero9">CHOOSE(#REF!,#REF!,(#REF!/#REF!)*#REF!,#REF!,#REF!,(#REF!/#REF!)*#REF!,#REF!)</definedName>
    <definedName name="OGNOJulio10">CHOOSE(#REF!,#REF!,(#REF!/#REF!)*#REF!,#REF!,#REF!,(#REF!/#REF!)*#REF!,#REF!)</definedName>
    <definedName name="OGNOJulio11">CHOOSE(#REF!,#REF!,(#REF!/#REF!)*#REF!,#REF!,#REF!,(#REF!/#REF!)*#REF!,#REF!)</definedName>
    <definedName name="OGNOJulio12">CHOOSE(#REF!,#REF!,(#REF!/#REF!)*#REF!,#REF!,#REF!,(#REF!/#REF!)*#REF!,#REF!)</definedName>
    <definedName name="OGNOJulio9">CHOOSE(#REF!,#REF!,(#REF!/#REF!)*#REF!,#REF!,#REF!,(#REF!/#REF!)*#REF!,#REF!)</definedName>
    <definedName name="OGNOJunio10">CHOOSE(#REF!,#REF!,(#REF!/#REF!)*#REF!,#REF!,#REF!,(#REF!/#REF!)*#REF!,#REF!)</definedName>
    <definedName name="OGNOJunio11">CHOOSE(#REF!,#REF!,(#REF!/#REF!)*#REF!,#REF!,#REF!,(#REF!/#REF!)*#REF!,#REF!)</definedName>
    <definedName name="OGNOJunio12">CHOOSE(#REF!,#REF!,(#REF!/#REF!)*#REF!,#REF!,#REF!,(#REF!/#REF!)*#REF!,#REF!)</definedName>
    <definedName name="OGNOJunio8">CHOOSE(#REF!,#REF!,(#REF!/#REF!)*#REF!,#REF!,#REF!,(#REF!/#REF!)*#REF!,#REF!)</definedName>
    <definedName name="OGNOJunio9">CHOOSE(#REF!,#REF!,(#REF!/#REF!)*#REF!,#REF!,#REF!,(#REF!/#REF!)*#REF!,#REF!)</definedName>
    <definedName name="OGNOMarzo10">CHOOSE(#REF!,#REF!,(#REF!/#REF!)*#REF!,#REF!,#REF!,(#REF!/#REF!)*#REF!,#REF!)</definedName>
    <definedName name="OGNOMarzo11">CHOOSE(#REF!,#REF!,(#REF!/#REF!)*#REF!,#REF!,#REF!,(#REF!/#REF!)*#REF!,#REF!)</definedName>
    <definedName name="OGNOMarzo12">CHOOSE(#REF!,#REF!,(#REF!/#REF!)*#REF!,#REF!,#REF!,(#REF!/#REF!)*#REF!,#REF!)</definedName>
    <definedName name="OGNOMarzo5">CHOOSE(#REF!,#REF!,(#REF!/#REF!)*#REF!,#REF!,#REF!,(#REF!/#REF!)*#REF!,#REF!)</definedName>
    <definedName name="OGNOMarzo6">CHOOSE(#REF!,#REF!,(#REF!/#REF!)*#REF!,#REF!,#REF!,(#REF!/#REF!)*#REF!,#REF!)</definedName>
    <definedName name="OGNOMarzo7">CHOOSE(#REF!,#REF!,(#REF!/#REF!)*#REF!,#REF!,#REF!,(#REF!/#REF!)*#REF!,#REF!)</definedName>
    <definedName name="OGNOMarzo8">CHOOSE(#REF!,#REF!,(#REF!/#REF!)*#REF!,#REF!,#REF!,(#REF!/#REF!)*#REF!,#REF!)</definedName>
    <definedName name="OGNOMarzo9">CHOOSE(#REF!,#REF!,(#REF!/#REF!)*#REF!,#REF!,#REF!,(#REF!/#REF!)*#REF!,#REF!)</definedName>
    <definedName name="OGNOMayo10">CHOOSE(#REF!,#REF!,(#REF!/#REF!)*#REF!,#REF!,#REF!,(#REF!/#REF!)*#REF!,#REF!)</definedName>
    <definedName name="OGNOMayo11">CHOOSE(#REF!,#REF!,(#REF!/#REF!)*#REF!,#REF!,#REF!,(#REF!/#REF!)*#REF!,#REF!)</definedName>
    <definedName name="OGNOMayo12">CHOOSE(#REF!,#REF!,(#REF!/#REF!)*#REF!,#REF!,#REF!,(#REF!/#REF!)*#REF!,#REF!)</definedName>
    <definedName name="OGNOMayo7">CHOOSE(#REF!,#REF!,(#REF!/#REF!)*#REF!,#REF!,#REF!,(#REF!/#REF!)*#REF!,#REF!)</definedName>
    <definedName name="OGNOMayo8">CHOOSE(#REF!,#REF!,(#REF!/#REF!)*#REF!,#REF!,#REF!,(#REF!/#REF!)*#REF!,#REF!)</definedName>
    <definedName name="OGNOMayo9">CHOOSE(#REF!,#REF!,(#REF!/#REF!)*#REF!,#REF!,#REF!,(#REF!/#REF!)*#REF!,#REF!)</definedName>
    <definedName name="OGNOOctubre12">CHOOSE(#REF!,#REF!,(#REF!/#REF!)*#REF!,#REF!,#REF!,(#REF!/#REF!)*#REF!,#REF!)</definedName>
    <definedName name="OGNOSeptiembre11">CHOOSE(#REF!,#REF!,(#REF!/#REF!)*#REF!,#REF!,#REF!,(#REF!/#REF!)*#REF!,#REF!)</definedName>
    <definedName name="OGNOSeptiembre12">CHOOSE(#REF!,#REF!,(#REF!/#REF!)*#REF!,#REF!,#REF!,(#REF!/#REF!)*#REF!,#REF!)</definedName>
    <definedName name="OhNo">#N/A</definedName>
    <definedName name="OhNo___0">#N/A</definedName>
    <definedName name="OhNo___1">#N/A</definedName>
    <definedName name="oìjhioeonmonmea" hidden="1">{#N/A,#N/A,FALSE,"informes"}</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LD">#REF!</definedName>
    <definedName name="Omar" hidden="1">#REF!</definedName>
    <definedName name="OMEGA">#REF!</definedName>
    <definedName name="OMIRR1">#REF!</definedName>
    <definedName name="OMIRR2">#REF!</definedName>
    <definedName name="OMIRR3">#REF!</definedName>
    <definedName name="OMNPV1">#REF!</definedName>
    <definedName name="OMNPV2">#REF!</definedName>
    <definedName name="OMNPV3">#REF!</definedName>
    <definedName name="ompl" hidden="1">{#N/A,#N/A,TRUE,"CoverLetter";#N/A,#N/A,TRUE,"Scope";#N/A,#N/A,TRUE,"Table of Contents";#N/A,#N/A,TRUE,"Summary";#N/A,#N/A,TRUE,"Assumptions";#N/A,#N/A,TRUE,"OrgChart";#N/A,#N/A,TRUE,"Schedule";#N/A,#N/A,TRUE,"Mob";#N/A,#N/A,TRUE,"Spares";#N/A,#N/A,TRUE,"MobStaff";#N/A,#N/A,TRUE,"Training";#N/A,#N/A,TRUE,"MobBackup";#N/A,#N/A,TRUE,"ComOps";#N/A,#N/A,TRUE,"Staff_Yrs1,3";#N/A,#N/A,TRUE,"Staff_Yrs4,5";#N/A,#N/A,TRUE,"Staff_Yrs6+";#N/A,#N/A,TRUE,"ExpatBenefits";#N/A,#N/A,TRUE,"ContractStaff";#N/A,#N/A,TRUE,"CommOpnsBackup";#N/A,#N/A,TRUE,"MR";#N/A,#N/A,TRUE,"CTG L&amp;E";#N/A,#N/A,TRUE,"STG L&amp;E";#N/A,#N/A,TRUE,"Rotation";#N/A,#N/A,TRUE,"AvailModl";#N/A,#N/A,TRUE,"Data";#N/A,#N/A,TRUE,"Comparisons";#N/A,#N/A,TRUE,"ScopeSplit"}</definedName>
    <definedName name="OMTAR1">#REF!</definedName>
    <definedName name="OMTAR2">#REF!</definedName>
    <definedName name="OMTAR3">#REF!</definedName>
    <definedName name="OÑ">#REF!</definedName>
    <definedName name="OO" hidden="1">{"PAGOS DOLARES",#N/A,FALSE,"informes"}</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#REF!</definedName>
    <definedName name="OPER_VAR">#REF!</definedName>
    <definedName name="Operaciones">#REF!</definedName>
    <definedName name="Operation_end">#REF!</definedName>
    <definedName name="operation_start">#REF!</definedName>
    <definedName name="Operator_Str">#N/A</definedName>
    <definedName name="OPERMAINT" hidden="1">{#N/A,#N/A,TRUE,"CoverLetter";#N/A,#N/A,TRUE,"Scope";#N/A,#N/A,TRUE,"Table of Contents";#N/A,#N/A,TRUE,"Summary";#N/A,#N/A,TRUE,"Assumptions";#N/A,#N/A,TRUE,"OrgChart";#N/A,#N/A,TRUE,"Schedule";#N/A,#N/A,TRUE,"Mob";#N/A,#N/A,TRUE,"Spares";#N/A,#N/A,TRUE,"MobStaff";#N/A,#N/A,TRUE,"Training";#N/A,#N/A,TRUE,"MobBackup";#N/A,#N/A,TRUE,"ComOps";#N/A,#N/A,TRUE,"Staff_Yrs1,3";#N/A,#N/A,TRUE,"Staff_Yrs4,5";#N/A,#N/A,TRUE,"Staff_Yrs6+";#N/A,#N/A,TRUE,"ExpatBenefits";#N/A,#N/A,TRUE,"ContractStaff";#N/A,#N/A,TRUE,"CommOpnsBackup";#N/A,#N/A,TRUE,"MR";#N/A,#N/A,TRUE,"CTG L&amp;E";#N/A,#N/A,TRUE,"STG L&amp;E";#N/A,#N/A,TRUE,"Rotation";#N/A,#N/A,TRUE,"AvailModl";#N/A,#N/A,TRUE,"Data";#N/A,#N/A,TRUE,"Comparisons";#N/A,#N/A,TRUE,"ScopeSplit"}</definedName>
    <definedName name="opex_sens">#REF!</definedName>
    <definedName name="opi">#REF!</definedName>
    <definedName name="OPIC">#REF!</definedName>
    <definedName name="orbitel">#REF!</definedName>
    <definedName name="ORTJBJBHKBFNKJD" hidden="1">{"INGRESOS DOLARES",#N/A,FALSE,"informes"}</definedName>
    <definedName name="Ositmacc">#REF!</definedName>
    <definedName name="Ositmacp">#REF!</definedName>
    <definedName name="Other">#N/A</definedName>
    <definedName name="Other___0">#N/A</definedName>
    <definedName name="Other___1">#N/A</definedName>
    <definedName name="otro_fonpet"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otronomb1">otronomb1</definedName>
    <definedName name="otronomb12">otronomb12</definedName>
    <definedName name="otronombre">otronombre</definedName>
    <definedName name="Otronombre2">Otronombre2</definedName>
    <definedName name="OUT">#REF!</definedName>
    <definedName name="P">#REF!</definedName>
    <definedName name="p0p0" hidden="1">{"via1",#N/A,TRUE,"general";"via2",#N/A,TRUE,"general";"via3",#N/A,TRUE,"general"}</definedName>
    <definedName name="PA">#REF!</definedName>
    <definedName name="Pal_Workbook_GUID" hidden="1">"Q3YH7M59WQ2D4SEU692C1CK2"</definedName>
    <definedName name="PAMOmac">#REF!</definedName>
    <definedName name="PAMPcheck">#REF!</definedName>
    <definedName name="PAMPfac">#REF!</definedName>
    <definedName name="PAMPfacc">#REF!</definedName>
    <definedName name="PAMPITP">#REF!</definedName>
    <definedName name="papelysummes">#REF!</definedName>
    <definedName name="PAPSO_INTERVENTORÍA">#REF!</definedName>
    <definedName name="PAPSO_OBRA">#REF!</definedName>
    <definedName name="Parámetros">#REF!</definedName>
    <definedName name="paraque" hidden="1">{#N/A,#N/A,FALSE,"informes"}</definedName>
    <definedName name="PARTE1">#REF!</definedName>
    <definedName name="Pasajeros">#REF!</definedName>
    <definedName name="PASIVO">#REF!</definedName>
    <definedName name="PATRIMONIO">#REF!</definedName>
    <definedName name="Payphones__000">#N/A</definedName>
    <definedName name="Payphones__000___0">#N/A</definedName>
    <definedName name="Payphones__000___1">#N/A</definedName>
    <definedName name="PBX_Extensions__000">#N/A</definedName>
    <definedName name="PBX_Extensions__000___0">#N/A</definedName>
    <definedName name="PBX_Extensions__000___1">#N/A</definedName>
    <definedName name="PBX_KTS_Trunks__000">#N/A</definedName>
    <definedName name="PBX_KTS_Trunks__000___0">#N/A</definedName>
    <definedName name="PBX_KTS_Trunks__000___1">#N/A</definedName>
    <definedName name="PCalto">#REF!</definedName>
    <definedName name="PCaltoACIEM">'PERSONAL ACIEM'!$E$3</definedName>
    <definedName name="PCaltoFP">#REF!</definedName>
    <definedName name="pdvsa_prices_sens">#REF!</definedName>
    <definedName name="PEAJE">#REF!</definedName>
    <definedName name="PENE" hidden="1">{"PAGOS DOLARES",#N/A,FALSE,"informes"}</definedName>
    <definedName name="perfiles">#REF!</definedName>
    <definedName name="Periodo1">#REF!</definedName>
    <definedName name="PERIODO2">#REF!</definedName>
    <definedName name="Periodo3">#REF!</definedName>
    <definedName name="Periodod2">#REF!</definedName>
    <definedName name="Períodos">#REF!</definedName>
    <definedName name="PERIODOS.SMML">#REF!</definedName>
    <definedName name="PERIODS.SMML">#REF!</definedName>
    <definedName name="personal">#REF!</definedName>
    <definedName name="PERSONALLEGAL">#REF!</definedName>
    <definedName name="personalok">#REF!</definedName>
    <definedName name="personas">#REF!</definedName>
    <definedName name="personasACIEM">'PERSONAL ACIEM'!$B$3</definedName>
    <definedName name="personascuadrillas">#REF!</definedName>
    <definedName name="personasFP">#REF!</definedName>
    <definedName name="personasviscal">#REF!</definedName>
    <definedName name="personasvistec">#REF!</definedName>
    <definedName name="Phase_I">#REF!</definedName>
    <definedName name="Phase_II">#REF!</definedName>
    <definedName name="Phase_III">#REF!</definedName>
    <definedName name="pippo" localSheetId="5" hidden="1">{"'RF Parameters Worksheet'!$A$1:$V$50"}</definedName>
    <definedName name="pippo" localSheetId="3" hidden="1">{"'RF Parameters Worksheet'!$A$1:$V$50"}</definedName>
    <definedName name="pippo" localSheetId="7" hidden="1">{"'RF Parameters Worksheet'!$A$1:$V$50"}</definedName>
    <definedName name="pippo" hidden="1">{"'RF Parameters Worksheet'!$A$1:$V$50"}</definedName>
    <definedName name="PIT" hidden="1">{#N/A,#N/A,TRUE,"CoverLetter";#N/A,#N/A,TRUE,"Scope";#N/A,#N/A,TRUE,"Table of Contents";#N/A,#N/A,TRUE,"Summary";#N/A,#N/A,TRUE,"Assumptions";#N/A,#N/A,TRUE,"OrgChart";#N/A,#N/A,TRUE,"Schedule";#N/A,#N/A,TRUE,"Mob";#N/A,#N/A,TRUE,"Spares";#N/A,#N/A,TRUE,"MobStaff";#N/A,#N/A,TRUE,"Training";#N/A,#N/A,TRUE,"MobBackup";#N/A,#N/A,TRUE,"ComOps";#N/A,#N/A,TRUE,"Staff_Yrs1,3";#N/A,#N/A,TRUE,"Staff_Yrs4,5";#N/A,#N/A,TRUE,"Staff_Yrs6+";#N/A,#N/A,TRUE,"ExpatBenefits";#N/A,#N/A,TRUE,"ContractStaff";#N/A,#N/A,TRUE,"CommOpnsBackup";#N/A,#N/A,TRUE,"MR";#N/A,#N/A,TRUE,"CTG L&amp;E";#N/A,#N/A,TRUE,"STG L&amp;E";#N/A,#N/A,TRUE,"Rotation";#N/A,#N/A,TRUE,"AvailModl";#N/A,#N/A,TRUE,"Data";#N/A,#N/A,TRUE,"Comparisons";#N/A,#N/A,TRUE,"ScopeSplit"}</definedName>
    <definedName name="piti" hidden="1">{#N/A,#N/A,TRUE,"CoverLetter";#N/A,#N/A,TRUE,"Scope";#N/A,#N/A,TRUE,"Table of Contents";#N/A,#N/A,TRUE,"Summary";#N/A,#N/A,TRUE,"Assumptions";#N/A,#N/A,TRUE,"OrgChart";#N/A,#N/A,TRUE,"Schedule";#N/A,#N/A,TRUE,"Mob";#N/A,#N/A,TRUE,"Spares";#N/A,#N/A,TRUE,"MobStaff";#N/A,#N/A,TRUE,"Training";#N/A,#N/A,TRUE,"MobBackup";#N/A,#N/A,TRUE,"ComOps";#N/A,#N/A,TRUE,"Staff_Yrs1,3";#N/A,#N/A,TRUE,"Staff_Yrs4,5";#N/A,#N/A,TRUE,"Staff_Yrs6+";#N/A,#N/A,TRUE,"ExpatBenefits";#N/A,#N/A,TRUE,"ContractStaff";#N/A,#N/A,TRUE,"CommOpnsBackup";#N/A,#N/A,TRUE,"MR";#N/A,#N/A,TRUE,"CTG L&amp;E";#N/A,#N/A,TRUE,"STG L&amp;E";#N/A,#N/A,TRUE,"Rotation";#N/A,#N/A,TRUE,"AvailModl";#N/A,#N/A,TRUE,"Data";#N/A,#N/A,TRUE,"Comparisons";#N/A,#N/A,TRUE,"ScopeSplit"}</definedName>
    <definedName name="pitiedpl" hidden="1">{#N/A,#N/A,TRUE,"CoverLetter";#N/A,#N/A,TRUE,"Scope";#N/A,#N/A,TRUE,"Table of Contents";#N/A,#N/A,TRUE,"Summary";#N/A,#N/A,TRUE,"Assumptions";#N/A,#N/A,TRUE,"OrgChart";#N/A,#N/A,TRUE,"Schedule";#N/A,#N/A,TRUE,"Mob";#N/A,#N/A,TRUE,"Spares";#N/A,#N/A,TRUE,"MobStaff";#N/A,#N/A,TRUE,"Training";#N/A,#N/A,TRUE,"MobBackup";#N/A,#N/A,TRUE,"ComOps";#N/A,#N/A,TRUE,"Staff_Yrs1,3";#N/A,#N/A,TRUE,"Staff_Yrs4,5";#N/A,#N/A,TRUE,"Staff_Yrs6+";#N/A,#N/A,TRUE,"ExpatBenefits";#N/A,#N/A,TRUE,"ContractStaff";#N/A,#N/A,TRUE,"CommOpnsBackup";#N/A,#N/A,TRUE,"MR";#N/A,#N/A,TRUE,"CTG L&amp;E";#N/A,#N/A,TRUE,"STG L&amp;E";#N/A,#N/A,TRUE,"Rotation";#N/A,#N/A,TRUE,"AvailModl";#N/A,#N/A,TRUE,"Data";#N/A,#N/A,TRUE,"Comparisons";#N/A,#N/A,TRUE,"ScopeSplit"}</definedName>
    <definedName name="piuu" hidden="1">{"INGRESOS DOLARES",#N/A,FALSE,"informes"}</definedName>
    <definedName name="PKHK" hidden="1">{"TAB1",#N/A,TRUE,"GENERAL";"TAB2",#N/A,TRUE,"GENERAL";"TAB3",#N/A,TRUE,"GENERAL";"TAB4",#N/A,TRUE,"GENERAL";"TAB5",#N/A,TRUE,"GENERAL"}</definedName>
    <definedName name="pkj" hidden="1">{"TAB1",#N/A,TRUE,"GENERAL";"TAB2",#N/A,TRUE,"GENERAL";"TAB3",#N/A,TRUE,"GENERAL";"TAB4",#N/A,TRUE,"GENERAL";"TAB5",#N/A,TRUE,"GENERAL"}</definedName>
    <definedName name="PL" hidden="1">{"TAB1",#N/A,TRUE,"GENERAL";"TAB2",#N/A,TRUE,"GENERAL";"TAB3",#N/A,TRUE,"GENERAL";"TAB4",#N/A,TRUE,"GENERAL";"TAB5",#N/A,TRUE,"GENERAL"}</definedName>
    <definedName name="PLAD" hidden="1">{"TAB1",#N/A,TRUE,"GENERAL";"TAB2",#N/A,TRUE,"GENERAL";"TAB3",#N/A,TRUE,"GENERAL";"TAB4",#N/A,TRUE,"GENERAL";"TAB5",#N/A,TRUE,"GENERAL"}</definedName>
    <definedName name="plan" hidden="1">{#N/A,#N/A,TRUE,"CoverLetter";#N/A,#N/A,TRUE,"Scope";#N/A,#N/A,TRUE,"Table of Contents";#N/A,#N/A,TRUE,"Summary";#N/A,#N/A,TRUE,"Assumptions";#N/A,#N/A,TRUE,"OrgChart";#N/A,#N/A,TRUE,"Schedule";#N/A,#N/A,TRUE,"Mob";#N/A,#N/A,TRUE,"Spares";#N/A,#N/A,TRUE,"MobStaff";#N/A,#N/A,TRUE,"Training";#N/A,#N/A,TRUE,"MobBackup";#N/A,#N/A,TRUE,"ComOps";#N/A,#N/A,TRUE,"Staff_Yrs1,3";#N/A,#N/A,TRUE,"Staff_Yrs4,5";#N/A,#N/A,TRUE,"Staff_Yrs6+";#N/A,#N/A,TRUE,"ExpatBenefits";#N/A,#N/A,TRUE,"ContractStaff";#N/A,#N/A,TRUE,"CommOpnsBackup";#N/A,#N/A,TRUE,"MR";#N/A,#N/A,TRUE,"CTG L&amp;E";#N/A,#N/A,TRUE,"STG L&amp;E";#N/A,#N/A,TRUE,"Rotation";#N/A,#N/A,TRUE,"AvailModl";#N/A,#N/A,TRUE,"Data";#N/A,#N/A,TRUE,"Comparisons";#N/A,#N/A,TRUE,"ScopeSplit"}</definedName>
    <definedName name="PLANT">#REF!</definedName>
    <definedName name="Planta_Electrica__Diesel_Gasolina">#REF!</definedName>
    <definedName name="PlanvsPriorYearEst">#REF!</definedName>
    <definedName name="PlanvsPriorYrPlan">#REF!</definedName>
    <definedName name="PLANYTD">#REF!</definedName>
    <definedName name="PlazAIU">#REF!</definedName>
    <definedName name="PLAZO">#REF!</definedName>
    <definedName name="PlazoConcesión">#REF!</definedName>
    <definedName name="Pln_3Yr_US">#REF!</definedName>
    <definedName name="Pln3Yr_Bs">#REF!</definedName>
    <definedName name="Pln3Yr_US">#REF!</definedName>
    <definedName name="PLPLUNN" hidden="1">{"TAB1",#N/A,TRUE,"GENERAL";"TAB2",#N/A,TRUE,"GENERAL";"TAB3",#N/A,TRUE,"GENERAL";"TAB4",#N/A,TRUE,"GENERAL";"TAB5",#N/A,TRUE,"GENERAL"}</definedName>
    <definedName name="pluto" localSheetId="5" hidden="1">{"'RF Parameters Worksheet'!$A$1:$V$50"}</definedName>
    <definedName name="pluto" localSheetId="3" hidden="1">{"'RF Parameters Worksheet'!$A$1:$V$50"}</definedName>
    <definedName name="pluto" localSheetId="7" hidden="1">{"'RF Parameters Worksheet'!$A$1:$V$50"}</definedName>
    <definedName name="pluto" hidden="1">{"'RF Parameters Worksheet'!$A$1:$V$50"}</definedName>
    <definedName name="Pmax">#REF!</definedName>
    <definedName name="PMES01" hidden="1">{#N/A,#N/A,FALSE,"informes"}</definedName>
    <definedName name="PMES2" hidden="1">{"PAGOS DOLARES",#N/A,FALSE,"informes"}</definedName>
    <definedName name="POIUP" hidden="1">{"via1",#N/A,TRUE,"general";"via2",#N/A,TRUE,"general";"via3",#N/A,TRUE,"general"}</definedName>
    <definedName name="PONJRYIONJPEKHN" hidden="1">{#N/A,#N/A,FALSE,"informes"}</definedName>
    <definedName name="popop" hidden="1">{"via1",#N/A,TRUE,"general";"via2",#N/A,TRUE,"general";"via3",#N/A,TRUE,"general"}</definedName>
    <definedName name="popp" hidden="1">{"via1",#N/A,TRUE,"general";"via2",#N/A,TRUE,"general";"via3",#N/A,TRUE,"general"}</definedName>
    <definedName name="Population">#N/A</definedName>
    <definedName name="Population__000">#N/A</definedName>
    <definedName name="Population__000___0">#N/A</definedName>
    <definedName name="Population__000___1">#N/A</definedName>
    <definedName name="popvds" hidden="1">{"TAB1",#N/A,TRUE,"GENERAL";"TAB2",#N/A,TRUE,"GENERAL";"TAB3",#N/A,TRUE,"GENERAL";"TAB4",#N/A,TRUE,"GENERAL";"TAB5",#N/A,TRUE,"GENERAL"}</definedName>
    <definedName name="PORTOTAL">#REF!</definedName>
    <definedName name="Poste_en_angulo_de_2_2_1_4_de_3_5m_para_señal">#REF!</definedName>
    <definedName name="pouig" hidden="1">{"via1",#N/A,TRUE,"general";"via2",#N/A,TRUE,"general";"via3",#N/A,TRUE,"general"}</definedName>
    <definedName name="pouytr" hidden="1">{#N/A,#N/A,FALSE,"BM_mes";#N/A,#N/A,FALSE,"BM_Resum_Fin";#N/A,#N/A,FALSE,"Inf-Min-Mina"}</definedName>
    <definedName name="pouytr_1" hidden="1">{#N/A,#N/A,FALSE,"BM_mes";#N/A,#N/A,FALSE,"BM_Resum_Fin";#N/A,#N/A,FALSE,"Inf-Min-Mina"}</definedName>
    <definedName name="pp" localSheetId="3" hidden="1">#REF!</definedName>
    <definedName name="pp" hidden="1">#REF!</definedName>
    <definedName name="ppp">#REF!</definedName>
    <definedName name="ppp_1" hidden="1">{#N/A,#N/A,TRUE,"BM_mes";#N/A,#N/A,TRUE,"BM_Resum_Fin";#N/A,#N/A,TRUE,"INV_Prep_Min";#N/A,#N/A,TRUE,"INV_RKEF";#N/A,#N/A,TRUE,"INV_Refineria"}</definedName>
    <definedName name="ppppp9" hidden="1">{"via1",#N/A,TRUE,"general";"via2",#N/A,TRUE,"general";"via3",#N/A,TRUE,"general"}</definedName>
    <definedName name="pppppd" hidden="1">{"TAB1",#N/A,TRUE,"GENERAL";"TAB2",#N/A,TRUE,"GENERAL";"TAB3",#N/A,TRUE,"GENERAL";"TAB4",#N/A,TRUE,"GENERAL";"TAB5",#N/A,TRUE,"GENERAL"}</definedName>
    <definedName name="pq" hidden="1">{TRUE,TRUE,-2.75,-17.75,483,276.75,FALSE,TRUE,TRUE,TRUE,0,3,15,1,110,11,8,4,TRUE,TRUE,3,TRUE,1,TRUE,75,"Swvu.EneFeb.","ACwvu.EneFeb.",#N/A,FALSE,FALSE,1.24,0.787401575,0.74,0.984251969,1,"","",FALSE,FALSE,FALSE,FALSE,1,#N/A,1,1,#DIV/0!,FALSE,"Rwvu.EneFeb.","Cwvu.EneFeb.",FALSE,FALSE,FALSE,1,300,300,FALSE,FALSE,TRUE,TRUE,TRUE}</definedName>
    <definedName name="PQ_VAR">#REF!</definedName>
    <definedName name="PQ_VAR2">#REF!</definedName>
    <definedName name="pqroj" hidden="1">{"via1",#N/A,TRUE,"general";"via2",#N/A,TRUE,"general";"via3",#N/A,TRUE,"general"}</definedName>
    <definedName name="PRE">#REF!</definedName>
    <definedName name="Prestaciones_1">#REF!</definedName>
    <definedName name="Prestaciones_2">#REF!</definedName>
    <definedName name="PRESUPUESTO">#REF!</definedName>
    <definedName name="PRESUPUESTO3">#REF!</definedName>
    <definedName name="PRICE">#REF!</definedName>
    <definedName name="PRICE___0">#N/A</definedName>
    <definedName name="PRICE___1">#N/A</definedName>
    <definedName name="PRIMER" hidden="1">{"via1",#N/A,TRUE,"general";"via2",#N/A,TRUE,"general";"via3",#N/A,TRUE,"general"}</definedName>
    <definedName name="PRIMET" hidden="1">{"TAB1",#N/A,TRUE,"GENERAL";"TAB2",#N/A,TRUE,"GENERAL";"TAB3",#N/A,TRUE,"GENERAL";"TAB4",#N/A,TRUE,"GENERAL";"TAB5",#N/A,TRUE,"GENERAL"}</definedName>
    <definedName name="Print_Area_MI">#REF!</definedName>
    <definedName name="PRINT_TITLES_MI">#REF!</definedName>
    <definedName name="Privado">#REF!</definedName>
    <definedName name="PRIVATE">#REF!</definedName>
    <definedName name="PRIVATE___0">#N/A</definedName>
    <definedName name="PRIVATE___1">#N/A</definedName>
    <definedName name="PROD_COSTS">#REF!</definedName>
    <definedName name="PROD_SCHD">#REF!</definedName>
    <definedName name="PROD_SCHED2">#REF!</definedName>
    <definedName name="Profesional_SISO">#REF!</definedName>
    <definedName name="PROG" hidden="1">#REF!</definedName>
    <definedName name="PROGDES">#REF!</definedName>
    <definedName name="proj" hidden="1">{#N/A,#N/A,TRUE,"CoverLetter";#N/A,#N/A,TRUE,"Scope";#N/A,#N/A,TRUE,"Table of Contents";#N/A,#N/A,TRUE,"Summary";#N/A,#N/A,TRUE,"Assumptions";#N/A,#N/A,TRUE,"OrgChart";#N/A,#N/A,TRUE,"Schedule";#N/A,#N/A,TRUE,"Mob";#N/A,#N/A,TRUE,"Spares";#N/A,#N/A,TRUE,"MobStaff";#N/A,#N/A,TRUE,"Training";#N/A,#N/A,TRUE,"MobBackup";#N/A,#N/A,TRUE,"ComOps";#N/A,#N/A,TRUE,"Staff_Yrs1,3";#N/A,#N/A,TRUE,"Staff_Yrs4,5";#N/A,#N/A,TRUE,"Staff_Yrs6+";#N/A,#N/A,TRUE,"ExpatBenefits";#N/A,#N/A,TRUE,"ContractStaff";#N/A,#N/A,TRUE,"CommOpnsBackup";#N/A,#N/A,TRUE,"MR";#N/A,#N/A,TRUE,"CTG L&amp;E";#N/A,#N/A,TRUE,"STG L&amp;E";#N/A,#N/A,TRUE,"Rotation";#N/A,#N/A,TRUE,"AvailModl";#N/A,#N/A,TRUE,"Data";#N/A,#N/A,TRUE,"Comparisons";#N/A,#N/A,TRUE,"ScopeSplit"}</definedName>
    <definedName name="project">#REF!</definedName>
    <definedName name="project_no">#REF!</definedName>
    <definedName name="project_title">#REF!</definedName>
    <definedName name="projectnr">#REF!</definedName>
    <definedName name="Promote_Fee_New">#REF!</definedName>
    <definedName name="Promote_Fee_Orig">#REF!</definedName>
    <definedName name="Promote_Rate_New">#REF!</definedName>
    <definedName name="Promote_Rate_Orig">#REF!</definedName>
    <definedName name="Promote_Return_Orig">#REF!</definedName>
    <definedName name="promtranskm">#REF!</definedName>
    <definedName name="promviscal">#REF!</definedName>
    <definedName name="promvistec">#REF!</definedName>
    <definedName name="propietario">#REF!</definedName>
    <definedName name="propietarioII">#REF!</definedName>
    <definedName name="PROTECCION">"prestaciones'!$D$23"</definedName>
    <definedName name="PROVISIONALES" hidden="1">#REF!</definedName>
    <definedName name="proyecto">#REF!</definedName>
    <definedName name="pruebaa" hidden="1">{#N/A,#N/A,FALSE,"informes"}</definedName>
    <definedName name="PRVMKT902000">#N/A</definedName>
    <definedName name="PRVMKT902000___0">#N/A</definedName>
    <definedName name="PRVMKT902000___1">#N/A</definedName>
    <definedName name="PSDN_Ports__000">#N/A</definedName>
    <definedName name="PSDN_Ports__000___0">#N/A</definedName>
    <definedName name="PSDN_Ports__000___1">#N/A</definedName>
    <definedName name="PSDN_Subscribers__000">#N/A</definedName>
    <definedName name="PSDN_Subscribers__000___0">#N/A</definedName>
    <definedName name="PSDN_Subscribers__000___1">#N/A</definedName>
    <definedName name="ptope" hidden="1">{"TAB1",#N/A,TRUE,"GENERAL";"TAB2",#N/A,TRUE,"GENERAL";"TAB3",#N/A,TRUE,"GENERAL";"TAB4",#N/A,TRUE,"GENERAL";"TAB5",#N/A,TRUE,"GENERAL"}</definedName>
    <definedName name="ptopes" hidden="1">{"via1",#N/A,TRUE,"general";"via2",#N/A,TRUE,"general";"via3",#N/A,TRUE,"general"}</definedName>
    <definedName name="PTrab">#REF!</definedName>
    <definedName name="PTT" hidden="1">{#N/A,#N/A,FALSE,"informes"}</definedName>
    <definedName name="pubform">#REF!</definedName>
    <definedName name="pubform___0">#N/A</definedName>
    <definedName name="pubform___1">#N/A</definedName>
    <definedName name="PUBFRMLA">#N/A</definedName>
    <definedName name="PUBFRMLA___0">#REF!</definedName>
    <definedName name="PUBFRMLA___1">#N/A</definedName>
    <definedName name="PUBLIC">#REF!</definedName>
    <definedName name="PUBLIC___0">#N/A</definedName>
    <definedName name="PUBLIC___1">#N/A</definedName>
    <definedName name="PUBLIC_NETWORK">#N/A</definedName>
    <definedName name="PUBLIC_NETWORK___0">#N/A</definedName>
    <definedName name="PUBLIC_NETWORK___1">#N/A</definedName>
    <definedName name="Public_Sheet">#REF!</definedName>
    <definedName name="Public_Telecom_Access_Network">#N/A</definedName>
    <definedName name="Public_Telecom_Access_Network___0">#N/A</definedName>
    <definedName name="Public_Telecom_Access_Network___1">#N/A</definedName>
    <definedName name="PUBMKT">#REF!</definedName>
    <definedName name="PUBMKT___0">#N/A</definedName>
    <definedName name="PUBMKT___1">#N/A</definedName>
    <definedName name="PUBMKT902000">#N/A</definedName>
    <definedName name="PUBMKT902000___0">#N/A</definedName>
    <definedName name="PUBMKT902000___1">#N/A</definedName>
    <definedName name="PUBPIC">#N/A</definedName>
    <definedName name="PUBPIC___0">#REF!</definedName>
    <definedName name="PUBPIC___1">#N/A</definedName>
    <definedName name="PUBPRICE">#N/A</definedName>
    <definedName name="PUBPRICE___0">#REF!</definedName>
    <definedName name="PUBPRICE___1">#N/A</definedName>
    <definedName name="PVTFRMLA">#N/A</definedName>
    <definedName name="PVTFRMLA___0">#REF!</definedName>
    <definedName name="PVTFRMLA___1">#N/A</definedName>
    <definedName name="PVTMKT">#REF!</definedName>
    <definedName name="PVTMKT___0">#N/A</definedName>
    <definedName name="PVTMKT___1">#N/A</definedName>
    <definedName name="PVTPIC">#N/A</definedName>
    <definedName name="PVTPIC___0">#REF!</definedName>
    <definedName name="PVTPIC___1">#N/A</definedName>
    <definedName name="PVTPRICE">#N/A</definedName>
    <definedName name="PVTPRICE___0">#REF!</definedName>
    <definedName name="PVTPRICE___1">#N/A</definedName>
    <definedName name="q" hidden="1">{"via1",#N/A,TRUE,"general";"via2",#N/A,TRUE,"general";"via3",#N/A,TRUE,"general"}</definedName>
    <definedName name="Q_class">#REF!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N" hidden="1">{#N/A,#N/A,FALSE,"informes"}</definedName>
    <definedName name="qeqewe" hidden="1">{"TAB1",#N/A,TRUE,"GENERAL";"TAB2",#N/A,TRUE,"GENERAL";"TAB3",#N/A,TRUE,"GENERAL";"TAB4",#N/A,TRUE,"GENERAL";"TAB5",#N/A,TRUE,"GENERAL"}</definedName>
    <definedName name="qewj" hidden="1">{"via1",#N/A,TRUE,"general";"via2",#N/A,TRUE,"general";"via3",#N/A,TRUE,"general"}</definedName>
    <definedName name="qfssgs" hidden="1">{"emca",#N/A,FALSE,"EMCA"}</definedName>
    <definedName name="QLAccura" localSheetId="5" hidden="1">{"Complete Spreadsheet",#N/A,FALSE,"BASIC"}</definedName>
    <definedName name="QLAccura" localSheetId="3" hidden="1">{"Complete Spreadsheet",#N/A,FALSE,"BASIC"}</definedName>
    <definedName name="QLAccura" localSheetId="7" hidden="1">{"Complete Spreadsheet",#N/A,FALSE,"BASIC"}</definedName>
    <definedName name="QLAccura" hidden="1">{"Complete Spreadsheet",#N/A,FALSE,"BASIC"}</definedName>
    <definedName name="QQ" hidden="1">{#N/A,#N/A,FALSE,"informes"}</definedName>
    <definedName name="qqqqqw" hidden="1">{"via1",#N/A,TRUE,"general";"via2",#N/A,TRUE,"general";"via3",#N/A,TRUE,"general"}</definedName>
    <definedName name="QS">#REF!</definedName>
    <definedName name="QTIES">#REF!</definedName>
    <definedName name="Qtr">#REF!</definedName>
    <definedName name="QTR_NAME">#REF!</definedName>
    <definedName name="Qtr98_PlnUS">#REF!</definedName>
    <definedName name="QTREAF">#REF!</definedName>
    <definedName name="QTRMEA">#REF!</definedName>
    <definedName name="QTRMFG">#REF!</definedName>
    <definedName name="QTRMTH">#REF!</definedName>
    <definedName name="QTRNAF">#REF!</definedName>
    <definedName name="QTRNSR">#REF!</definedName>
    <definedName name="QTRQ">#REF!</definedName>
    <definedName name="QTRSAM">#REF!</definedName>
    <definedName name="QTRSEA">#REF!</definedName>
    <definedName name="QTRUNA">#REF!</definedName>
    <definedName name="QTRWTT">#REF!</definedName>
    <definedName name="Qty">#REF!</definedName>
    <definedName name="Quarter_Bs">#REF!</definedName>
    <definedName name="Quarter_US">#REF!</definedName>
    <definedName name="Quarter_USD">#REF!</definedName>
    <definedName name="que" hidden="1">{"PAGOS DOLARES",#N/A,FALSE,"informes"}</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ajón_de_piedra_del_municipio">#REF!</definedName>
    <definedName name="RangeChange" hidden="1">RangeChange</definedName>
    <definedName name="Rango_Ciudades">#REF!</definedName>
    <definedName name="Reajuste1">#REF!</definedName>
    <definedName name="Reajuste2">#REF!</definedName>
    <definedName name="Reajuste3">#REF!</definedName>
    <definedName name="Reajuste4">#REF!</definedName>
    <definedName name="recaudo2">#REF!</definedName>
    <definedName name="reduccioncuadrillas">#REF!</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noai">#REF!</definedName>
    <definedName name="REQ_NO">#REF!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hidden="1">{#N/A,#N/A,FALSE,"informes"}</definedName>
    <definedName name="Residente_de_obra">#REF!</definedName>
    <definedName name="resum" localSheetId="5" hidden="1">{"'Ethernet Hubs'!$A$1:$F$14","'Licences'!$A$1:$F$16","'Ports and Converters'!$A$1:$F$46","'Standard Routers'!$A$1:$F$28","'Ports and Converters'!$A$1:$G$46","'Router Chassis'!$A$1:$F$21","'Cables and Connectors'!$A$1:$F$41","'Support, Training and Docs'!$A$1:$F$6","'Management'!$A$1:$F$8"}</definedName>
    <definedName name="resum" localSheetId="3" hidden="1">{"'Ethernet Hubs'!$A$1:$F$14","'Licences'!$A$1:$F$16","'Ports and Converters'!$A$1:$F$46","'Standard Routers'!$A$1:$F$28","'Ports and Converters'!$A$1:$G$46","'Router Chassis'!$A$1:$F$21","'Cables and Connectors'!$A$1:$F$41","'Support, Training and Docs'!$A$1:$F$6","'Management'!$A$1:$F$8"}</definedName>
    <definedName name="resum" localSheetId="7" hidden="1">{"'Ethernet Hubs'!$A$1:$F$14","'Licences'!$A$1:$F$16","'Ports and Converters'!$A$1:$F$46","'Standard Routers'!$A$1:$F$28","'Ports and Converters'!$A$1:$G$46","'Router Chassis'!$A$1:$F$21","'Cables and Connectors'!$A$1:$F$41","'Support, Training and Docs'!$A$1:$F$6","'Management'!$A$1:$F$8"}</definedName>
    <definedName name="resum" hidden="1">{"'Ethernet Hubs'!$A$1:$F$14","'Licences'!$A$1:$F$16","'Ports and Converters'!$A$1:$F$46","'Standard Routers'!$A$1:$F$28","'Ports and Converters'!$A$1:$G$46","'Router Chassis'!$A$1:$F$21","'Cables and Connectors'!$A$1:$F$41","'Support, Training and Docs'!$A$1:$F$6","'Management'!$A$1:$F$8"}</definedName>
    <definedName name="Retroexcavadora_de_llantas">#REF!</definedName>
    <definedName name="RETTRE" hidden="1">{"via1",#N/A,TRUE,"general";"via2",#N/A,TRUE,"general";"via3",#N/A,TRUE,"general"}</definedName>
    <definedName name="rety" hidden="1">{"TAB1",#N/A,TRUE,"GENERAL";"TAB2",#N/A,TRUE,"GENERAL";"TAB3",#N/A,TRUE,"GENERAL";"TAB4",#N/A,TRUE,"GENERAL";"TAB5",#N/A,TRUE,"GENERAL"}</definedName>
    <definedName name="REV">#REF!</definedName>
    <definedName name="Revenue">#REF!</definedName>
    <definedName name="rew" hidden="1">{"emca",#N/A,FALSE,"EMCA"}</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EZ" hidden="1">{#N/A,#N/A,FALSE,"informes"}</definedName>
    <definedName name="REZAGOENERO" hidden="1">{"PAGOS DOLARES",#N/A,FALSE,"informes"}</definedName>
    <definedName name="REZAGOMAY" hidden="1">{#N/A,#N/A,FALSE,"informes"}</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jr" hidden="1">{"INGRESOS DOLARES",#N/A,FALSE,"informes"}</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 hidden="1">{#N/A,#N/A,FALSE,"informes"}</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SwapState" hidden="1">"True"</definedName>
    <definedName name="RiskUpdateDisplay" hidden="1">FALSE()</definedName>
    <definedName name="RiskUseDifferentSeedForEachSim" hidden="1">FALSE()</definedName>
    <definedName name="RiskUseFixedSeed" hidden="1">FALSE()</definedName>
    <definedName name="RiskUseMultipleCPUs" hidden="1">TRUE()</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 hidden="1">{#N/A,#N/A,FALSE,"informes"}</definedName>
    <definedName name="rrr" hidden="1">{"via1",#N/A,TRUE,"general";"via2",#N/A,TRUE,"general";"via3",#N/A,TRUE,"general"}</definedName>
    <definedName name="rrrrrb" hidden="1">{"via1",#N/A,TRUE,"general";"via2",#N/A,TRUE,"general";"via3",#N/A,TRUE,"general"}</definedName>
    <definedName name="rrrrrr" hidden="1">{#N/A,#N/A,FALSE,"BM_mes";#N/A,#N/A,FALSE,"BM_Resum_Fin";#N/A,#N/A,FALSE,"Inf-Min-Mina"}</definedName>
    <definedName name="rrrrrr_1" hidden="1">{#N/A,#N/A,FALSE,"BM_mes";#N/A,#N/A,FALSE,"BM_Resum_Fin";#N/A,#N/A,FALSE,"Inf-Min-Mina"}</definedName>
    <definedName name="rrrrrrre" hidden="1">{"TAB1",#N/A,TRUE,"GENERAL";"TAB2",#N/A,TRUE,"GENERAL";"TAB3",#N/A,TRUE,"GENERAL";"TAB4",#N/A,TRUE,"GENERAL";"TAB5",#N/A,TRUE,"GENERAL"}</definedName>
    <definedName name="rrrrt" hidden="1">{"via1",#N/A,TRUE,"general";"via2",#N/A,TRUE,"general";"via3",#N/A,TRUE,"general"}</definedName>
    <definedName name="rsadf">#REF!</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M" hidden="1">{#N/A,#N/A,TRUE,"CoverLetter";#N/A,#N/A,TRUE,"Scope";#N/A,#N/A,TRUE,"Table of Contents";#N/A,#N/A,TRUE,"Summary";#N/A,#N/A,TRUE,"Assumptions";#N/A,#N/A,TRUE,"OrgChart";#N/A,#N/A,TRUE,"Schedule";#N/A,#N/A,TRUE,"Mob";#N/A,#N/A,TRUE,"Spares";#N/A,#N/A,TRUE,"MobStaff";#N/A,#N/A,TRUE,"Training";#N/A,#N/A,TRUE,"MobBackup";#N/A,#N/A,TRUE,"ComOps";#N/A,#N/A,TRUE,"Staff_Yrs1,3";#N/A,#N/A,TRUE,"Staff_Yrs4,5";#N/A,#N/A,TRUE,"Staff_Yrs6+";#N/A,#N/A,TRUE,"ExpatBenefits";#N/A,#N/A,TRUE,"ContractStaff";#N/A,#N/A,TRUE,"CommOpnsBackup";#N/A,#N/A,TRUE,"MR";#N/A,#N/A,TRUE,"CTG L&amp;E";#N/A,#N/A,TRUE,"STG L&amp;E";#N/A,#N/A,TRUE,"Rotation";#N/A,#N/A,TRUE,"AvailModl";#N/A,#N/A,TRUE,"Data";#N/A,#N/A,TRUE,"Comparisons";#N/A,#N/A,TRUE,"ScopeSplit"}</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les_for_Obligations">#REF!</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wvu.ComparEneMar9697." hidden="1">#REF!,#REF!</definedName>
    <definedName name="Rwvu.EneFeb." hidden="1">#REF!,#REF!</definedName>
    <definedName name="Rwvu.Formato._.Corto." hidden="1">#REF!,#REF!,#REF!,#REF!,#REF!,#REF!</definedName>
    <definedName name="Rwvu.OPEF._.96." hidden="1">#REF!,#REF!</definedName>
    <definedName name="Rwvu.OPEF._.97." hidden="1">#REF!,#REF!,#REF!</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#REF!</definedName>
    <definedName name="S_1" hidden="1">{#N/A,#N/A,FALSE,"US$";#N/A,#N/A,FALSE,"SUMMARY";#N/A,#N/A,FALSE,"DET.SUMM";#N/A,#N/A,FALSE,"BACK-UP";#N/A,#N/A,FALSE,"INDIRECTS";#N/A,#N/A,FALSE,"PARAMETERS";#N/A,#N/A,FALSE,"RATES"}</definedName>
    <definedName name="S_2" hidden="1">{#N/A,#N/A,FALSE,"US$";#N/A,#N/A,FALSE,"SUMMARY";#N/A,#N/A,FALSE,"DET.SUMM";#N/A,#N/A,FALSE,"BACK-UP";#N/A,#N/A,FALSE,"INDIRECTS";#N/A,#N/A,FALSE,"PARAMETERS";#N/A,#N/A,FALSE,"RATES"}</definedName>
    <definedName name="sa" hidden="1">{"trimestre",#N/A,FALSE,"TRIMESTRE"}</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es_leverage">#REF!</definedName>
    <definedName name="SALUD">#REF!</definedName>
    <definedName name="san" hidden="1">{#N/A,#N/A,FALSE,"informes"}</definedName>
    <definedName name="SASASASASAS" hidden="1">{"via1",#N/A,TRUE,"general";"via2",#N/A,TRUE,"general";"via3",#N/A,TRUE,"general"}</definedName>
    <definedName name="sbgfbgdr" hidden="1">{"via1",#N/A,TRUE,"general";"via2",#N/A,TRUE,"general";"via3",#N/A,TRUE,"general"}</definedName>
    <definedName name="SCCAP">#REF!</definedName>
    <definedName name="SCCF">#REF!</definedName>
    <definedName name="SCDATA">#REF!</definedName>
    <definedName name="SCH_A">#REF!</definedName>
    <definedName name="SCH_B">#REF!</definedName>
    <definedName name="SCIS">#REF!</definedName>
    <definedName name="sd" hidden="1">{"TAB1",#N/A,TRUE,"GENERAL";"TAB2",#N/A,TRUE,"GENERAL";"TAB3",#N/A,TRUE,"GENERAL";"TAB4",#N/A,TRUE,"GENERAL";"TAB5",#N/A,TRUE,"GENERAL"}</definedName>
    <definedName name="sda" hidden="1">{"eaab",#N/A,FALSE,"EAAB"}</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a" hidden="1">#REF!</definedName>
    <definedName name="sdfaf" hidden="1">{#N/A,#N/A,FALSE,"informes"}</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cretaria">#REF!</definedName>
    <definedName name="SEN96IB_Page">#REF!</definedName>
    <definedName name="SEN96IB_Page___0">#N/A</definedName>
    <definedName name="SEN96IB_Page___1">#N/A</definedName>
    <definedName name="sencount" hidden="1">1</definedName>
    <definedName name="SENS_TABLE">#REF!</definedName>
    <definedName name="Señal__grupo_1_._Tablero_en_lámina_galvanizada_de_75cm_75cm__calibre_16__reflectivo_tipo_1__incluye_poste">#REF!</definedName>
    <definedName name="SEOMBS">#REF!</definedName>
    <definedName name="SEOMCF">#REF!</definedName>
    <definedName name="SEOMDATA">#REF!</definedName>
    <definedName name="seomdata1">#REF!</definedName>
    <definedName name="SEOMIS">#REF!</definedName>
    <definedName name="Sep">9</definedName>
    <definedName name="sep_94">#REF!</definedName>
    <definedName name="Septiembre11">CHOOSE(#REF!,#REF!,(#REF!/#REF!)*#REF!,#REF!,#REF!,(#REF!/#REF!)*#REF!,#REF!)</definedName>
    <definedName name="Septiembre11a">CHOOSE(#REF!,#REF!,(#REF!/#REF!)*#REF!,#REF!,#REF!,(#REF!/#REF!)*#REF!,#REF!)</definedName>
    <definedName name="Septiembre12">CHOOSE(#REF!,#REF!,(#REF!/#REF!)*#REF!,#REF!,#REF!,(#REF!/#REF!)*#REF!,#REF!)</definedName>
    <definedName name="Septiembre12a">CHOOSE(#REF!,#REF!,(#REF!/#REF!)*#REF!,#REF!,#REF!,(#REF!/#REF!)*#REF!,#REF!)</definedName>
    <definedName name="Septiembre2002">#REF!</definedName>
    <definedName name="SERVIC">#N/A</definedName>
    <definedName name="SERVIC___0">#N/A</definedName>
    <definedName name="SERVIC___1">#N/A</definedName>
    <definedName name="setrj" hidden="1">{"via1",#N/A,TRUE,"general";"via2",#N/A,TRUE,"general";"via3",#N/A,TRUE,"general"}</definedName>
    <definedName name="sett" hidden="1">{"via1",#N/A,TRUE,"general";"via2",#N/A,TRUE,"general";"via3",#N/A,TRUE,"general"}</definedName>
    <definedName name="setwegtgs" hidden="1">{"trimestre",#N/A,FALSE,"TRIMESTRE"}</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ARED_FORMULA_0">#N/A</definedName>
    <definedName name="SHARED_FORMULA_1">#N/A</definedName>
    <definedName name="SHARED_FORMULA_10">#N/A</definedName>
    <definedName name="SHARED_FORMULA_100">12006+6410</definedName>
    <definedName name="SHARED_FORMULA_101">#N/A</definedName>
    <definedName name="SHARED_FORMULA_102">#N/A</definedName>
    <definedName name="SHARED_FORMULA_103">#N/A</definedName>
    <definedName name="SHARED_FORMULA_104">#N/A</definedName>
    <definedName name="SHARED_FORMULA_105">25*1.06</definedName>
    <definedName name="SHARED_FORMULA_106">27*1.06</definedName>
    <definedName name="SHARED_FORMULA_107">29*1.06</definedName>
    <definedName name="SHARED_FORMULA_108">#N/A</definedName>
    <definedName name="SHARED_FORMULA_109">#N/A</definedName>
    <definedName name="SHARED_FORMULA_11">#N/A</definedName>
    <definedName name="SHARED_FORMULA_110">#N/A</definedName>
    <definedName name="SHARED_FORMULA_111">#N/A</definedName>
    <definedName name="SHARED_FORMULA_112">#N/A</definedName>
    <definedName name="SHARED_FORMULA_113">#N/A</definedName>
    <definedName name="SHARED_FORMULA_114">#N/A</definedName>
    <definedName name="SHARED_FORMULA_115">#N/A</definedName>
    <definedName name="SHARED_FORMULA_116">#N/A</definedName>
    <definedName name="SHARED_FORMULA_117">#N/A</definedName>
    <definedName name="SHARED_FORMULA_118">#N/A</definedName>
    <definedName name="SHARED_FORMULA_119">#N/A</definedName>
    <definedName name="SHARED_FORMULA_12">#N/A</definedName>
    <definedName name="SHARED_FORMULA_120">#N/A</definedName>
    <definedName name="SHARED_FORMULA_121">#N/A</definedName>
    <definedName name="SHARED_FORMULA_122">#N/A</definedName>
    <definedName name="SHARED_FORMULA_123">#N/A</definedName>
    <definedName name="SHARED_FORMULA_124">#N/A</definedName>
    <definedName name="SHARED_FORMULA_125">#N/A</definedName>
    <definedName name="SHARED_FORMULA_126">#N/A</definedName>
    <definedName name="SHARED_FORMULA_127">#N/A</definedName>
    <definedName name="SHARED_FORMULA_128">#N/A</definedName>
    <definedName name="SHARED_FORMULA_129">#N/A</definedName>
    <definedName name="SHARED_FORMULA_13">#N/A</definedName>
    <definedName name="SHARED_FORMULA_130">#N/A</definedName>
    <definedName name="SHARED_FORMULA_131">#N/A</definedName>
    <definedName name="SHARED_FORMULA_132">#N/A</definedName>
    <definedName name="SHARED_FORMULA_133">#N/A</definedName>
    <definedName name="SHARED_FORMULA_134">#N/A</definedName>
    <definedName name="SHARED_FORMULA_135">#N/A</definedName>
    <definedName name="SHARED_FORMULA_136">#N/A</definedName>
    <definedName name="SHARED_FORMULA_137">#N/A</definedName>
    <definedName name="SHARED_FORMULA_138">#N/A</definedName>
    <definedName name="SHARED_FORMULA_139">#N/A</definedName>
    <definedName name="SHARED_FORMULA_14">#N/A</definedName>
    <definedName name="SHARED_FORMULA_140">#N/A</definedName>
    <definedName name="SHARED_FORMULA_141">#N/A</definedName>
    <definedName name="SHARED_FORMULA_142">#N/A</definedName>
    <definedName name="SHARED_FORMULA_143">#N/A</definedName>
    <definedName name="SHARED_FORMULA_144">#N/A</definedName>
    <definedName name="SHARED_FORMULA_145">#N/A</definedName>
    <definedName name="SHARED_FORMULA_146">#N/A</definedName>
    <definedName name="SHARED_FORMULA_147">#N/A</definedName>
    <definedName name="SHARED_FORMULA_148">#N/A</definedName>
    <definedName name="SHARED_FORMULA_149">#N/A</definedName>
    <definedName name="SHARED_FORMULA_15">#N/A</definedName>
    <definedName name="SHARED_FORMULA_150">#N/A</definedName>
    <definedName name="SHARED_FORMULA_151">#N/A</definedName>
    <definedName name="SHARED_FORMULA_152">#N/A</definedName>
    <definedName name="SHARED_FORMULA_153">#N/A</definedName>
    <definedName name="SHARED_FORMULA_154">#N/A</definedName>
    <definedName name="SHARED_FORMULA_155">#N/A</definedName>
    <definedName name="SHARED_FORMULA_156">#N/A</definedName>
    <definedName name="SHARED_FORMULA_157">#N/A</definedName>
    <definedName name="SHARED_FORMULA_158">#N/A</definedName>
    <definedName name="SHARED_FORMULA_159">#N/A</definedName>
    <definedName name="SHARED_FORMULA_16">#N/A</definedName>
    <definedName name="SHARED_FORMULA_160">#N/A</definedName>
    <definedName name="SHARED_FORMULA_161">#N/A</definedName>
    <definedName name="SHARED_FORMULA_162">#N/A</definedName>
    <definedName name="SHARED_FORMULA_163">#N/A</definedName>
    <definedName name="SHARED_FORMULA_164">#N/A</definedName>
    <definedName name="SHARED_FORMULA_165">#N/A</definedName>
    <definedName name="SHARED_FORMULA_166">#N/A</definedName>
    <definedName name="SHARED_FORMULA_167">#N/A</definedName>
    <definedName name="SHARED_FORMULA_168">#N/A</definedName>
    <definedName name="SHARED_FORMULA_169">#N/A</definedName>
    <definedName name="SHARED_FORMULA_17">#N/A</definedName>
    <definedName name="SHARED_FORMULA_170">#N/A</definedName>
    <definedName name="SHARED_FORMULA_171">#N/A</definedName>
    <definedName name="SHARED_FORMULA_172">#N/A</definedName>
    <definedName name="SHARED_FORMULA_173">#N/A</definedName>
    <definedName name="SHARED_FORMULA_174">#N/A</definedName>
    <definedName name="SHARED_FORMULA_175">#N/A</definedName>
    <definedName name="SHARED_FORMULA_176">#N/A</definedName>
    <definedName name="SHARED_FORMULA_177">#N/A</definedName>
    <definedName name="SHARED_FORMULA_178">#N/A</definedName>
    <definedName name="SHARED_FORMULA_179">#N/A</definedName>
    <definedName name="SHARED_FORMULA_18">#N/A</definedName>
    <definedName name="SHARED_FORMULA_180">#N/A</definedName>
    <definedName name="SHARED_FORMULA_181">#N/A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46293/12*0.4</definedName>
    <definedName name="SHARED_FORMULA_44">98*1.06</definedName>
    <definedName name="SHARED_FORMULA_45">104*1.06</definedName>
    <definedName name="SHARED_FORMULA_46">110*1.06</definedName>
    <definedName name="SHARED_FORMULA_47">117*1.06</definedName>
    <definedName name="SHARED_FORMULA_48">#N/A</definedName>
    <definedName name="SHARED_FORMULA_49">#N/A</definedName>
    <definedName name="SHARED_FORMULA_5">#N/A</definedName>
    <definedName name="SHARED_FORMULA_50">10080+5240</definedName>
    <definedName name="SHARED_FORMULA_51">10685+5554</definedName>
    <definedName name="SHARED_FORMULA_52">11327+5888</definedName>
    <definedName name="SHARED_FORMULA_53">12006+6410</definedName>
    <definedName name="SHARED_FORMULA_54">#N/A</definedName>
    <definedName name="SHARED_FORMULA_55">#N/A</definedName>
    <definedName name="SHARED_FORMULA_56">#N/A</definedName>
    <definedName name="SHARED_FORMULA_57">#N/A</definedName>
    <definedName name="SHARED_FORMULA_58">25*1.06</definedName>
    <definedName name="SHARED_FORMULA_59">27*1.06</definedName>
    <definedName name="SHARED_FORMULA_6">#N/A</definedName>
    <definedName name="SHARED_FORMULA_60">29*1.06</definedName>
    <definedName name="SHARED_FORMULA_61">#N/A</definedName>
    <definedName name="SHARED_FORMULA_62">#N/A</definedName>
    <definedName name="SHARED_FORMULA_63">#N/A</definedName>
    <definedName name="SHARED_FORMULA_64">#N/A</definedName>
    <definedName name="SHARED_FORMULA_65">#N/A</definedName>
    <definedName name="SHARED_FORMULA_66">#N/A</definedName>
    <definedName name="SHARED_FORMULA_67">#N/A</definedName>
    <definedName name="SHARED_FORMULA_68">#N/A</definedName>
    <definedName name="SHARED_FORMULA_69">#N/A</definedName>
    <definedName name="SHARED_FORMULA_7">#N/A</definedName>
    <definedName name="SHARED_FORMULA_70">#N/A</definedName>
    <definedName name="SHARED_FORMULA_71">#N/A</definedName>
    <definedName name="SHARED_FORMULA_72">#N/A</definedName>
    <definedName name="SHARED_FORMULA_73">#N/A</definedName>
    <definedName name="SHARED_FORMULA_74">#N/A</definedName>
    <definedName name="SHARED_FORMULA_75">#N/A</definedName>
    <definedName name="SHARED_FORMULA_76">#N/A</definedName>
    <definedName name="SHARED_FORMULA_77">#N/A</definedName>
    <definedName name="SHARED_FORMULA_78">#N/A</definedName>
    <definedName name="SHARED_FORMULA_79">#N/A</definedName>
    <definedName name="SHARED_FORMULA_8">#N/A</definedName>
    <definedName name="SHARED_FORMULA_80">#N/A</definedName>
    <definedName name="SHARED_FORMULA_81">#N/A</definedName>
    <definedName name="SHARED_FORMULA_82">#N/A</definedName>
    <definedName name="SHARED_FORMULA_83">#N/A</definedName>
    <definedName name="SHARED_FORMULA_84">#N/A</definedName>
    <definedName name="SHARED_FORMULA_85">#N/A</definedName>
    <definedName name="SHARED_FORMULA_86">#N/A</definedName>
    <definedName name="SHARED_FORMULA_87">#N/A</definedName>
    <definedName name="SHARED_FORMULA_88">#N/A</definedName>
    <definedName name="SHARED_FORMULA_89">#N/A</definedName>
    <definedName name="SHARED_FORMULA_9">#N/A</definedName>
    <definedName name="SHARED_FORMULA_90">46293/12*0.4</definedName>
    <definedName name="SHARED_FORMULA_91">98*1.06</definedName>
    <definedName name="SHARED_FORMULA_92">104*1.06</definedName>
    <definedName name="SHARED_FORMULA_93">110*1.06</definedName>
    <definedName name="SHARED_FORMULA_94">117*1.06</definedName>
    <definedName name="SHARED_FORMULA_95">#N/A</definedName>
    <definedName name="SHARED_FORMULA_96">#N/A</definedName>
    <definedName name="SHARED_FORMULA_97">10080+5240</definedName>
    <definedName name="SHARED_FORMULA_98">10685+5554</definedName>
    <definedName name="SHARED_FORMULA_99">11327+5888</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hidden="1">{#N/A,#N/A,FALSE,"informes"}</definedName>
    <definedName name="sino">#REF!</definedName>
    <definedName name="sistemas" hidden="1">{"'para SB'!$A$1420:$F$1479"}</definedName>
    <definedName name="SistemasPlazos" hidden="1">1</definedName>
    <definedName name="skghafdn" hidden="1">{"PAGOS DOLARES",#N/A,FALSE,"informes"}</definedName>
    <definedName name="SMI">PRESTACIONES!$G$24</definedName>
    <definedName name="smlv">#REF!</definedName>
    <definedName name="smmlv">#REF!</definedName>
    <definedName name="SOL" hidden="1">{#N/A,#N/A,FALSE,"informes"}</definedName>
    <definedName name="solver_adj" hidden="1">#REF!</definedName>
    <definedName name="solver_lin" hidden="1">0</definedName>
    <definedName name="solver_num" hidden="1">0</definedName>
    <definedName name="solver_tmp" hidden="1">#NAME?</definedName>
    <definedName name="solver_typ" hidden="1">3</definedName>
    <definedName name="solver_val" hidden="1">47.37</definedName>
    <definedName name="SPARES">#REF!</definedName>
    <definedName name="spec_no">#REF!</definedName>
    <definedName name="spres">#REF!</definedName>
    <definedName name="srwrwr" hidden="1">{"TAB1",#N/A,TRUE,"GENERAL";"TAB2",#N/A,TRUE,"GENERAL";"TAB3",#N/A,TRUE,"GENERAL";"TAB4",#N/A,TRUE,"GENERAL";"TAB5",#N/A,TRUE,"GENERAL"}</definedName>
    <definedName name="SS" hidden="1">{"PAGOS DOLARES",#N/A,FALSE,"informes"}</definedName>
    <definedName name="SSDS" hidden="1">{#N/A,#N/A,FALSE,"informes"}</definedName>
    <definedName name="SSSSS" hidden="1">{#N/A,#N/A,FALSE,"informes"}</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AMPA">#REF!</definedName>
    <definedName name="START">#REF!</definedName>
    <definedName name="Startops2">#REF!</definedName>
    <definedName name="Startops3">#REF!</definedName>
    <definedName name="stt" hidden="1">{"via1",#N/A,TRUE,"general";"via2",#N/A,TRUE,"general";"via3",#N/A,TRUE,"general"}</definedName>
    <definedName name="Subbse_Granular">#REF!</definedName>
    <definedName name="SUMMARY">#REF!</definedName>
    <definedName name="SUP_ART">#REF!</definedName>
    <definedName name="Sup_Fin_DatBs">#REF!</definedName>
    <definedName name="Sup_Fin_DatUSD">#REF!</definedName>
    <definedName name="SUPER">#REF!</definedName>
    <definedName name="SupervisiónObras">#REF!</definedName>
    <definedName name="Suscripcion">#REF!</definedName>
    <definedName name="Switch">#REF!</definedName>
    <definedName name="Switching_Capacity__000">#N/A</definedName>
    <definedName name="Switching_Capacity__000___0">#N/A</definedName>
    <definedName name="Switching_Capacity__000___1">#N/A</definedName>
    <definedName name="swsw" hidden="1">{"via1",#N/A,TRUE,"general";"via2",#N/A,TRUE,"general";"via3",#N/A,TRUE,"general"}</definedName>
    <definedName name="swsw3" hidden="1">{"TAB1",#N/A,TRUE,"GENERAL";"TAB2",#N/A,TRUE,"GENERAL";"TAB3",#N/A,TRUE,"GENERAL";"TAB4",#N/A,TRUE,"GENERAL";"TAB5",#N/A,TRUE,"GENERAL"}</definedName>
    <definedName name="SymbolRng">#N/A</definedName>
    <definedName name="SymbolRng___0">#REF!</definedName>
    <definedName name="SymbolRng___1">#N/A</definedName>
    <definedName name="T">#N/A</definedName>
    <definedName name="T___0">#REF!</definedName>
    <definedName name="T___1">#N/A</definedName>
    <definedName name="t5t5" hidden="1">{"TAB1",#N/A,TRUE,"GENERAL";"TAB2",#N/A,TRUE,"GENERAL";"TAB3",#N/A,TRUE,"GENERAL";"TAB4",#N/A,TRUE,"GENERAL";"TAB5",#N/A,TRUE,"GENERAL"}</definedName>
    <definedName name="TABLEPRI">#REF!</definedName>
    <definedName name="Taiwan___Mobile_Communications_Services_Market__1993_2000">#N/A</definedName>
    <definedName name="Taiwan___Mobile_Communications_Services_Market__1993_2000___0">#REF!</definedName>
    <definedName name="Taiwan___Mobile_Communications_Services_Market__1993_2000___1">#N/A</definedName>
    <definedName name="Taiwan__Mobile_Network_Market__1993_2000">#N/A</definedName>
    <definedName name="Taiwan__Mobile_Network_Market__1993_2000___0">#REF!</definedName>
    <definedName name="Taiwan__Mobile_Network_Market__1993_2000___1">#N/A</definedName>
    <definedName name="tarif">#REF!</definedName>
    <definedName name="Tarifa">#REF!</definedName>
    <definedName name="TarifaActual">#REF!</definedName>
    <definedName name="TarifaConcesión">#REF!</definedName>
    <definedName name="TARIFF">#REF!</definedName>
    <definedName name="Tariffs">#N/A</definedName>
    <definedName name="Tariffs___0">#N/A</definedName>
    <definedName name="Tariffs___1">#N/A</definedName>
    <definedName name="tasa">#REF!</definedName>
    <definedName name="TasaInflaciónCostos">#REF!</definedName>
    <definedName name="tau">#REF!</definedName>
    <definedName name="Taxes">#REF!</definedName>
    <definedName name="TD">#REF!</definedName>
    <definedName name="Tdcto">#REF!</definedName>
    <definedName name="TDEPR">#REF!</definedName>
    <definedName name="tdy" hidden="1">{"TAB1",#N/A,TRUE,"GENERAL";"TAB2",#N/A,TRUE,"GENERAL";"TAB3",#N/A,TRUE,"GENERAL";"TAB4",#N/A,TRUE,"GENERAL";"TAB5",#N/A,TRUE,"GENERAL"}</definedName>
    <definedName name="TEC" hidden="1">{#N/A,#N/A,FALSE,"BM_mes";#N/A,#N/A,FALSE,"BM_Resum_Fin";#N/A,#N/A,FALSE,"Inf-Min-Mina"}</definedName>
    <definedName name="TEC_1" hidden="1">{#N/A,#N/A,FALSE,"BM_mes";#N/A,#N/A,FALSE,"BM_Resum_Fin";#N/A,#N/A,FALSE,"Inf-Min-Mina"}</definedName>
    <definedName name="Technology">#N/A</definedName>
    <definedName name="TECT" hidden="1">{#N/A,#N/A,FALSE,"BM_mes";#N/A,#N/A,FALSE,"BM_Resum_Fin";#N/A,#N/A,FALSE,"Inf-Min-Mina"}</definedName>
    <definedName name="TECT_1" hidden="1">{#N/A,#N/A,FALSE,"BM_mes";#N/A,#N/A,FALSE,"BM_Resum_Fin";#N/A,#N/A,FALSE,"Inf-Min-Mina"}</definedName>
    <definedName name="TECTTEE" hidden="1">{#N/A,#N/A,TRUE,"BM_mes";#N/A,#N/A,TRUE,"BM_Resum_Fin";#N/A,#N/A,TRUE,"INV_Prep_Min";#N/A,#N/A,TRUE,"INV_RKEF";#N/A,#N/A,TRUE,"INV_Refineria"}</definedName>
    <definedName name="TECTTEE_1" hidden="1">{#N/A,#N/A,TRUE,"BM_mes";#N/A,#N/A,TRUE,"BM_Resum_Fin";#N/A,#N/A,TRUE,"INV_Prep_Min";#N/A,#N/A,TRUE,"INV_RKEF";#N/A,#N/A,TRUE,"INV_Refineria"}</definedName>
    <definedName name="Telephone_Sets__000">#N/A</definedName>
    <definedName name="Telephone_Sets__000___0">#N/A</definedName>
    <definedName name="Telephone_Sets__000___1">#N/A</definedName>
    <definedName name="Telex_Lines___000">#N/A</definedName>
    <definedName name="Telex_Lines___000___0">#N/A</definedName>
    <definedName name="Telex_Lines___000___1">#N/A</definedName>
    <definedName name="Telex_Subscribers__000">#N/A</definedName>
    <definedName name="Telex_Subscribers__000___0">#N/A</definedName>
    <definedName name="Telex_Subscribers__000___1">#N/A</definedName>
    <definedName name="TEMP">#REF!</definedName>
    <definedName name="TEMP1">#REF!</definedName>
    <definedName name="TEMP2">#REF!</definedName>
    <definedName name="TEMPA">#REF!</definedName>
    <definedName name="TEMPB">#REF!</definedName>
    <definedName name="TERCEROS">#REF!</definedName>
    <definedName name="TERM_C">#REF!</definedName>
    <definedName name="tes" hidden="1">#REF!</definedName>
    <definedName name="test">test</definedName>
    <definedName name="test2">#REF!</definedName>
    <definedName name="Testamc">#REF!</definedName>
    <definedName name="Testamp">#REF!</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tj" hidden="1">{"via1",#N/A,TRUE,"general";"via2",#N/A,TRUE,"general";"via3",#N/A,TRUE,"general"}</definedName>
    <definedName name="TIEMPO">#REF!</definedName>
    <definedName name="tiempoavion" localSheetId="7">VISITAS!$F$2</definedName>
    <definedName name="tiempoavion">#REF!</definedName>
    <definedName name="TIM" hidden="1">{"PAGOS DOLARES",#N/A,FALSE,"informes"}</definedName>
    <definedName name="tinta">#REF!</definedName>
    <definedName name="Tipo">#REF!</definedName>
    <definedName name="TIPO_DE_MANTTO">#REF!</definedName>
    <definedName name="TipoCambio">#REF!</definedName>
    <definedName name="tipoFP">#REF!</definedName>
    <definedName name="tipovisitas">#REF!</definedName>
    <definedName name="TIR">#REF!</definedName>
    <definedName name="Tir_deseada">#REF!</definedName>
    <definedName name="Tirmac">#REF!</definedName>
    <definedName name="TIRreal">#REF!</definedName>
    <definedName name="Title">#REF!</definedName>
    <definedName name="TITLE1">#REF!</definedName>
    <definedName name="TITLE2">#REF!</definedName>
    <definedName name="TITLECOL1">#REF!</definedName>
    <definedName name="Titulo">#REF!</definedName>
    <definedName name="titulos">#REF!</definedName>
    <definedName name="Títulos_a_imprimir_IM">#REF!,#REF!</definedName>
    <definedName name="TM">#REF!</definedName>
    <definedName name="TopeKm">#REF!</definedName>
    <definedName name="Topo">#REF!</definedName>
    <definedName name="tor">#REF!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#N/A</definedName>
    <definedName name="TOTAL___0">#N/A</definedName>
    <definedName name="TOTAL___1">#N/A</definedName>
    <definedName name="TOTAL__US">#REF!</definedName>
    <definedName name="totalalloc">#REF!</definedName>
    <definedName name="totalmeses">#REF!</definedName>
    <definedName name="totalmesesvis">#REF!</definedName>
    <definedName name="totalmesesviscal">#REF!</definedName>
    <definedName name="totalmesesvistec">#REF!</definedName>
    <definedName name="totalom">#REF!</definedName>
    <definedName name="TOTMKT">#N/A</definedName>
    <definedName name="TOTMKT___0">#REF!</definedName>
    <definedName name="TOTMKT___1">#N/A</definedName>
    <definedName name="TOTPIC">#N/A</definedName>
    <definedName name="TOTPIC___0">#REF!</definedName>
    <definedName name="TOTPIC___1">#N/A</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r" hidden="1">{"TAB1",#N/A,TRUE,"GENERAL";"TAB2",#N/A,TRUE,"GENERAL";"TAB3",#N/A,TRUE,"GENERAL";"TAB4",#N/A,TRUE,"GENERAL";"TAB5",#N/A,TRUE,"GENERAL"}</definedName>
    <definedName name="TrafficModel">#REF!</definedName>
    <definedName name="Transmission_Circuits__000">#N/A</definedName>
    <definedName name="Transmission_Circuits__000___0">#N/A</definedName>
    <definedName name="Transmission_Circuits__000___1">#N/A</definedName>
    <definedName name="transporte">#REF!</definedName>
    <definedName name="Transporte_volco">#REF!</definedName>
    <definedName name="Trend">#N/A</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m">#REF!</definedName>
    <definedName name="Tronzadora">#REF!</definedName>
    <definedName name="tru" hidden="1">{"via1",#N/A,TRUE,"general";"via2",#N/A,TRUE,"general";"via3",#N/A,TRUE,"general"}</definedName>
    <definedName name="truds" hidden="1">{"via1",#N/A,TRUE,"general";"via2",#N/A,TRUE,"general";"via3",#N/A,TRUE,"general"}</definedName>
    <definedName name="Trunk_Switching_Capacity__000">#N/A</definedName>
    <definedName name="Trunk_Switching_Capacity__000___0">#N/A</definedName>
    <definedName name="Trunk_Switching_Capacity__000___1">#N/A</definedName>
    <definedName name="Trunk_Transmission_Network">#N/A</definedName>
    <definedName name="Trunk_Transmission_Network___0">#N/A</definedName>
    <definedName name="Trunk_Transmission_Network___1">#N/A</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 hidden="1">{"PAGOS DOLARES",#N/A,FALSE,"informes"}</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 hidden="1">{#N/A,#N/A,FALSE,"informes"}</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ía_PVC_alcantarillado_36___Inc.Transporte">#REF!</definedName>
    <definedName name="Tubo_rectangular_100x40x1.5_mm">#REF!</definedName>
    <definedName name="tur" hidden="1">{"TAB1",#N/A,TRUE,"GENERAL";"TAB2",#N/A,TRUE,"GENERAL";"TAB3",#N/A,TRUE,"GENERAL";"TAB4",#N/A,TRUE,"GENERAL";"TAB5",#N/A,TRUE,"GENERAL"}</definedName>
    <definedName name="Turnkey_Table1">#REF!</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hjuopiwhsonjjy" hidden="1">{#N/A,#N/A,FALSE,"informes"}</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 hidden="1">{TRUE,TRUE,-2.75,-17.75,483,276.75,FALSE,TRUE,TRUE,TRUE,0,3,15,1,110,11,8,4,TRUE,TRUE,3,TRUE,1,TRUE,75,"Swvu.EneFeb.","ACwvu.EneFeb.",#N/A,FALSE,FALSE,1.24,0.787401575,0.74,0.984251969,1,"","",FALSE,FALSE,FALSE,FALSE,1,#N/A,1,1,#DIV/0!,FALSE,"Rwvu.EneFeb.","Cwvu.EneFeb.",FALSE,FALSE,FALSE,1,300,300,FALSE,FALSE,TRUE,TRUE,TRUE}</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5" hidden="1">{"'RF Parameters Worksheet'!$A$1:$V$50"}</definedName>
    <definedName name="UK" localSheetId="3" hidden="1">{"'RF Parameters Worksheet'!$A$1:$V$50"}</definedName>
    <definedName name="UK" localSheetId="7" hidden="1">{"'RF Parameters Worksheet'!$A$1:$V$50"}</definedName>
    <definedName name="UK" hidden="1">{"'RF Parameters Worksheet'!$A$1:$V$50"}</definedName>
    <definedName name="UN" hidden="1">{#N/A,#N/A,FALSE,"informes"}</definedName>
    <definedName name="UN_PRI">#REF!</definedName>
    <definedName name="UNLVRD_RTRNS">#REF!</definedName>
    <definedName name="UNO">#REF!</definedName>
    <definedName name="uou" hidden="1">{#N/A,#N/A,FALSE,"informes"}</definedName>
    <definedName name="UOUIV" hidden="1">{"TAB1",#N/A,TRUE,"GENERAL";"TAB2",#N/A,TRUE,"GENERAL";"TAB3",#N/A,TRUE,"GENERAL";"TAB4",#N/A,TRUE,"GENERAL";"TAB5",#N/A,TRUE,"GENERAL"}</definedName>
    <definedName name="UP">#REF!</definedName>
    <definedName name="URRA" hidden="1">{"empresa",#N/A,FALSE,"xEMPRESA"}</definedName>
    <definedName name="uryur" hidden="1">{"TAB1",#N/A,TRUE,"GENERAL";"TAB2",#N/A,TRUE,"GENERAL";"TAB3",#N/A,TRUE,"GENERAL";"TAB4",#N/A,TRUE,"GENERAL";"TAB5",#N/A,TRUE,"GENERAL"}</definedName>
    <definedName name="uscapex">#REF!</definedName>
    <definedName name="USQtr_vs97Pln">#REF!</definedName>
    <definedName name="usrg" hidden="1">{#N/A,#N/A,FALSE,"informes"}</definedName>
    <definedName name="USS"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utilidad">#REF!</definedName>
    <definedName name="UTILIZACIONES1" localSheetId="5" hidden="1">{#N/A,#N/A,FALSE,"(15) 2x2";#N/A,#N/A,FALSE,"(15) 4x2";#N/A,#N/A,FALSE,"(15) 8x2";#N/A,#N/A,FALSE,"(15) 16x2";#N/A,#N/A,FALSE,"(23) 2x2";#N/A,#N/A,FALSE,"(23) 4x2";#N/A,#N/A,FALSE,"(23) 8x2";#N/A,#N/A,FALSE,"(23) 16x2";#N/A,#N/A,FALSE,"(38) 4x2";#N/A,#N/A,FALSE,"(38) 8x2";#N/A,#N/A,FALSE,"(38) 16x2"}</definedName>
    <definedName name="UTILIZACIONES1" localSheetId="3" hidden="1">{#N/A,#N/A,FALSE,"(15) 2x2";#N/A,#N/A,FALSE,"(15) 4x2";#N/A,#N/A,FALSE,"(15) 8x2";#N/A,#N/A,FALSE,"(15) 16x2";#N/A,#N/A,FALSE,"(23) 2x2";#N/A,#N/A,FALSE,"(23) 4x2";#N/A,#N/A,FALSE,"(23) 8x2";#N/A,#N/A,FALSE,"(23) 16x2";#N/A,#N/A,FALSE,"(38) 4x2";#N/A,#N/A,FALSE,"(38) 8x2";#N/A,#N/A,FALSE,"(38) 16x2"}</definedName>
    <definedName name="UTILIZACIONES1" localSheetId="7" hidden="1">{#N/A,#N/A,FALSE,"(15) 2x2";#N/A,#N/A,FALSE,"(15) 4x2";#N/A,#N/A,FALSE,"(15) 8x2";#N/A,#N/A,FALSE,"(15) 16x2";#N/A,#N/A,FALSE,"(23) 2x2";#N/A,#N/A,FALSE,"(23) 4x2";#N/A,#N/A,FALSE,"(23) 8x2";#N/A,#N/A,FALSE,"(23) 16x2";#N/A,#N/A,FALSE,"(38) 4x2";#N/A,#N/A,FALSE,"(38) 8x2";#N/A,#N/A,FALSE,"(38) 16x2"}</definedName>
    <definedName name="UTILIZACIONES1" hidden="1">{#N/A,#N/A,FALSE,"(15) 2x2";#N/A,#N/A,FALSE,"(15) 4x2";#N/A,#N/A,FALSE,"(15) 8x2";#N/A,#N/A,FALSE,"(15) 16x2";#N/A,#N/A,FALSE,"(23) 2x2";#N/A,#N/A,FALSE,"(23) 4x2";#N/A,#N/A,FALSE,"(23) 8x2";#N/A,#N/A,FALSE,"(23) 16x2";#N/A,#N/A,FALSE,"(38) 4x2";#N/A,#N/A,FALSE,"(38) 8x2";#N/A,#N/A,FALSE,"(38) 16x2"}</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UUUUUU" hidden="1">{"TAB1",#N/A,TRUE,"GENERAL";"TAB2",#N/A,TRUE,"GENERAL";"TAB3",#N/A,TRUE,"GENERAL";"TAB4",#N/A,TRUE,"GENERAL";"TAB5",#N/A,TRUE,"GENERAL"}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uyuy" hidden="1">{"PAGOS DOLARES",#N/A,FALSE,"informes"}</definedName>
    <definedName name="v" hidden="1">{"TAB1",#N/A,TRUE,"GENERAL";"TAB2",#N/A,TRUE,"GENERAL";"TAB3",#N/A,TRUE,"GENERAL";"TAB4",#N/A,TRUE,"GENERAL";"TAB5",#N/A,TRUE,"GENERAL"}</definedName>
    <definedName name="V_DIA_PROT">#REF!</definedName>
    <definedName name="V0">#REF!</definedName>
    <definedName name="Valla">#REF!</definedName>
    <definedName name="valoer">#REF!</definedName>
    <definedName name="valordiaviscal">#REF!</definedName>
    <definedName name="valordiavistec">#REF!</definedName>
    <definedName name="valormesviscal">#REF!</definedName>
    <definedName name="valormesvisitas">#REF!</definedName>
    <definedName name="valormesvistec">#REF!</definedName>
    <definedName name="Value">#REF!</definedName>
    <definedName name="vaquita" hidden="1">{"PRES REHAB ARM-PER POR ITEMS  KM A KM",#N/A,TRUE,"Rehabilitacion Arm-Per"}</definedName>
    <definedName name="Var_Bs">#REF!</definedName>
    <definedName name="Var_CE">#REF!</definedName>
    <definedName name="VAR_DATA">#REF!</definedName>
    <definedName name="Var_Plan">#REF!</definedName>
    <definedName name="Var_Pln">#REF!</definedName>
    <definedName name="Var_Qtr">#REF!</definedName>
    <definedName name="VAR_SUM">#REF!</definedName>
    <definedName name="Var_Yr_1CE_Bs">#REF!</definedName>
    <definedName name="Var_Yr_1CE_USD">#REF!</definedName>
    <definedName name="Var_Yr_Plan_Bs">#REF!</definedName>
    <definedName name="Var_Yr_Plan_USD">#REF!</definedName>
    <definedName name="VARIANCE_RANGE">#REF!,#REF!,#REF!</definedName>
    <definedName name="VARIANCES">#REF!</definedName>
    <definedName name="vbvbvbvb" hidden="1">{"TAB1",#N/A,TRUE,"GENERAL";"TAB2",#N/A,TRUE,"GENERAL";"TAB3",#N/A,TRUE,"GENERAL";"TAB4",#N/A,TRUE,"GENERAL";"TAB5",#N/A,TRUE,"GENERAL"}</definedName>
    <definedName name="vcv" hidden="1">-182462937</definedName>
    <definedName name="vdfvuio" hidden="1">{"via1",#N/A,TRUE,"general";"via2",#N/A,TRUE,"general";"via3",#N/A,TRUE,"general"}</definedName>
    <definedName name="vdsvnj" hidden="1">{"via1",#N/A,TRUE,"general";"via2",#N/A,TRUE,"general";"via3",#N/A,TRUE,"general"}</definedName>
    <definedName name="Vehiculo__Tipo_pickup">#REF!</definedName>
    <definedName name="VEHICULOS">#REF!</definedName>
    <definedName name="velpromcar">#REF!</definedName>
    <definedName name="Version">#REF!</definedName>
    <definedName name="vfbgnhyt" hidden="1">{"via1",#N/A,TRUE,"general";"via2",#N/A,TRUE,"general";"via3",#N/A,TRUE,"general"}</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jes_mercado">#REF!</definedName>
    <definedName name="Viajes_VDL">#REF!</definedName>
    <definedName name="viaticosmes">#REF!</definedName>
    <definedName name="Vibrador_a_gasolina">#REF!</definedName>
    <definedName name="vibrocompactador_de_8_t.">#REF!</definedName>
    <definedName name="viscal">#REF!</definedName>
    <definedName name="viscalmes">#REF!</definedName>
    <definedName name="viscalmpio">#REF!</definedName>
    <definedName name="vistec">#REF!</definedName>
    <definedName name="vistecmpio">#REF!</definedName>
    <definedName name="vk" hidden="1">{"via1",#N/A,TRUE,"general";"via2",#N/A,TRUE,"general";"via3",#N/A,TRUE,"general"}</definedName>
    <definedName name="vknmryspo" hidden="1">{#N/A,#N/A,FALSE,"informes"}</definedName>
    <definedName name="VKNRSKNLRSJYÑKLNHJ" hidden="1">{"PAGOS DOLARES",#N/A,FALSE,"informes"}</definedName>
    <definedName name="vnbvxb" hidden="1">{"via1",#N/A,TRUE,"general";"via2",#N/A,TRUE,"general";"via3",#N/A,TRUE,"general"}</definedName>
    <definedName name="VNVBN" hidden="1">{"TAB1",#N/A,TRUE,"GENERAL";"TAB2",#N/A,TRUE,"GENERAL";"TAB3",#N/A,TRUE,"GENERAL";"TAB4",#N/A,TRUE,"GENERAL";"TAB5",#N/A,TRUE,"GENERAL"}</definedName>
    <definedName name="Volqueta__6_m³">#REF!</definedName>
    <definedName name="volume_growth_sens">#REF!</definedName>
    <definedName name="VPN">#REF!</definedName>
    <definedName name="VPNExplicito">#REF!</definedName>
    <definedName name="VPNResidual">#REF!</definedName>
    <definedName name="VSATS">#N/A</definedName>
    <definedName name="VSATS___0">#N/A</definedName>
    <definedName name="VSATS___1">#N/A</definedName>
    <definedName name="vsdfj" hidden="1">{"via1",#N/A,TRUE,"general";"via2",#N/A,TRUE,"general";"via3",#N/A,TRUE,"general"}</definedName>
    <definedName name="vt" hidden="1">{"via1",#N/A,TRUE,"general";"via2",#N/A,TRUE,"general";"via3",#N/A,TRUE,"general"}</definedName>
    <definedName name="VV" hidden="1">{#N/A,#N/A,FALSE,"informes"}</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hidden="1">#REF!</definedName>
    <definedName name="w2w2w" hidden="1">{"via1",#N/A,TRUE,"general";"via2",#N/A,TRUE,"general";"via3",#N/A,TRUE,"general"}</definedName>
    <definedName name="wacc">#REF!</definedName>
    <definedName name="WCAP">#REF!</definedName>
    <definedName name="Wcp">#REF!</definedName>
    <definedName name="WD">#REF!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HTAX">#REF!</definedName>
    <definedName name="Wireless">#N/A</definedName>
    <definedName name="Wireless___0">#N/A</definedName>
    <definedName name="Wireless___1">#N/A</definedName>
    <definedName name="WKSHT">#REF!</definedName>
    <definedName name="WKSHT___0">#N/A</definedName>
    <definedName name="WKSHT___1">#N/A</definedName>
    <definedName name="WLSSPIC">#N/A</definedName>
    <definedName name="WLSSPIC___0">#REF!</definedName>
    <definedName name="WLSSPIC___1">#N/A</definedName>
    <definedName name="Workbook">"[XLCONV9.XLS]"</definedName>
    <definedName name="WQ">#REF!</definedName>
    <definedName name="WQEEWQ" hidden="1">{"TAB1",#N/A,TRUE,"GENERAL";"TAB2",#N/A,TRUE,"GENERAL";"TAB3",#N/A,TRUE,"GENERAL";"TAB4",#N/A,TRUE,"GENERAL";"TAB5",#N/A,TRUE,"GENERAL"}</definedName>
    <definedName name="wrn.98RED." hidden="1">{#N/A,#N/A,FALSE,"RED1SA";#N/A,#N/A,FALSE,"RED2SA";#N/A,#N/A,FALSE,"RED3SA";#N/A,#N/A,FALSE,"RED4SA";#N/A,#N/A,FALSE,"RED5SA";#N/A,#N/A,FALSE,"RED6SA";#N/A,#N/A,FALSE,"RED7SA";#N/A,#N/A,FALSE,"RED8SA";#N/A,#N/A,FALSE,"RED9SA";#N/A,#N/A,FALSE,"RED10SA";#N/A,#N/A,FALSE,"RED11SA";#N/A,#N/A,FALSE,"RED12SA";#N/A,#N/A,FALSE,"RED13SA";#N/A,#N/A,FALSE,"RED14SA";#N/A,#N/A,FALSE,"RED15SA";#N/A,#N/A,FALSE,"RED16SA";#N/A,#N/A,FALSE,"RED17SA"}</definedName>
    <definedName name="wrn.ACUDEC." hidden="1">{#N/A,#N/A,FALSE,"ACUM-REAL"}</definedName>
    <definedName name="wrn.Aging._.and._.Trend._.Analysis." hidden="1">{#N/A,#N/A,FALSE,"Aging Summary";#N/A,#N/A,FALSE,"Ratio Analysis";#N/A,#N/A,FALSE,"Test 120 Day Accts";#N/A,#N/A,FALSE,"Tickmarks"}</definedName>
    <definedName name="wrn.annual." hidden="1">{"annual-cbr",#N/A,FALSE,"CENTBANK";"annual(banks)",#N/A,FALSE,"COMBANKS"}</definedName>
    <definedName name="wrn.ar." hidden="1">{#N/A,#N/A,TRUE,"CODIGO DEPENDENCIA"}</definedName>
    <definedName name="wrn.Balance._.de._.Masa._.Cerro._.Matoso." hidden="1">{#N/A,#N/A,TRUE,"BM_mes";#N/A,#N/A,TRUE,"BM_Resum_Fin";#N/A,#N/A,TRUE,"INV_Prep_Min";#N/A,#N/A,TRUE,"INV_RKEF";#N/A,#N/A,TRUE,"INV_Refineria"}</definedName>
    <definedName name="wrn.Balance._.de._.Masa._.Cerro._.Matoso._1" hidden="1">{#N/A,#N/A,TRUE,"BM_mes";#N/A,#N/A,TRUE,"BM_Resum_Fin";#N/A,#N/A,TRUE,"INV_Prep_Min";#N/A,#N/A,TRUE,"INV_RKEF";#N/A,#N/A,TRUE,"INV_Refineria"}</definedName>
    <definedName name="wrn.Balance._.de._.masa._.financiero." hidden="1">{#N/A,#N/A,FALSE,"BM_mes";#N/A,#N/A,FALSE,"BM_Resum_Fin";#N/A,#N/A,FALSE,"Inf-Min-Mina"}</definedName>
    <definedName name="wrn.Balance._.de._.masa._.financiero._1" hidden="1">{#N/A,#N/A,FALSE,"BM_mes";#N/A,#N/A,FALSE,"BM_Resum_Fin";#N/A,#N/A,FALSE,"Inf-Min-Mina"}</definedName>
    <definedName name="wrn.Base._.de._.datos." hidden="1">{"Basedatos1",#N/A,FALSE,"Basedat";"Basedatos2",#N/A,FALSE,"Basedat";"Basedatos3",#N/A,FALSE,"Basedat"}</definedName>
    <definedName name="wrn.Bases." hidden="1">{"Bases1",#N/A,FALSE,"Bases";"Bases2",#N/A,FALSE,"Bases";"Bases3",#N/A,FALSE,"Bases";"Bases4",#N/A,FALSE,"Bases";"Bases5",#N/A,FALSE,"Bases";"Bases6",#N/A,FALSE,"Bases";"Bases7",#N/A,FALSE,"Bases";"Bases8",#N/A,FALSE,"Bases";"Bases9",#N/A,FALSE,"Bases"}</definedName>
    <definedName name="wrn.Briefing._.98." hidden="1">{#N/A,#N/A,FALSE,"COVER";"brief98",#N/A,FALSE,"CGovmt";"brief98",#N/A,FALSE,"RONFPS";"brief98",#N/A,FALSE,"CONSNFPS";"brief98",#N/A,FALSE,"SRCGOVT";"brief98",#N/A,FALSE,"SRNFPS";"brief98",#N/A,FALSE,"NFPSFIN";"brief98",#N/A,FALSE,"BOP";"brief98",#N/A,FALSE,"CENTBANK";"brief98",#N/A,FALSE,"COMBANKS";"brief98",#N/A,FALSE,"BSYSTEM";"brief98",#N/A,FALSE,"NBANKFINST";"brief98",#N/A,FALSE,"FSYSTEM";"brief98",#N/A,FALSE,"PERCRITERIA";"brief98",#N/A,FALSE,"MONAGGREG"}</definedName>
    <definedName name="wrn.BU." hidden="1">{#N/A,#N/A,FALSE,"INCON"}</definedName>
    <definedName name="wrn.civil._.works." hidden="1">{#N/A,#N/A,TRUE,"1842CWN0"}</definedName>
    <definedName name="wrn.civil._.works._1" hidden="1">{#N/A,#N/A,TRUE,"1842CWN0"}</definedName>
    <definedName name="wrn.civil._.works._2" hidden="1">{#N/A,#N/A,TRUE,"1842CWN0"}</definedName>
    <definedName name="wrn.Complete._.Spreadsheet." localSheetId="5" hidden="1">{"Complete Spreadsheet",#N/A,FALSE,"BASIC"}</definedName>
    <definedName name="wrn.Complete._.Spreadsheet." localSheetId="3" hidden="1">{"Complete Spreadsheet",#N/A,FALSE,"BASIC"}</definedName>
    <definedName name="wrn.Complete._.Spreadsheet." localSheetId="7" hidden="1">{"Complete Spreadsheet",#N/A,FALSE,"BASIC"}</definedName>
    <definedName name="wrn.Complete._.Spreadsheet." hidden="1">{"Complete Spreadsheet",#N/A,FALSE,"BASIC"}</definedName>
    <definedName name="wrn.COMPLETO." hidden="1">{#N/A,#N/A,FALSE,"Tapa";#N/A,#N/A,FALSE,"F001";#N/A,#N/A,FALSE,"F002";#N/A,#N/A,FALSE,"F003";#N/A,#N/A,FALSE,"F004";#N/A,#N/A,FALSE,"F005";#N/A,#N/A,FALSE,"F006";#N/A,#N/A,FALSE,"F007";#N/A,#N/A,FALSE,"F008";#N/A,#N/A,FALSE,"F009";#N/A,#N/A,FALSE,"F010";#N/A,#N/A,FALSE,"F011";#N/A,#N/A,FALSE,"F012";#N/A,#N/A,FALSE,"F013";#N/A,#N/A,FALSE,"F014";#N/A,#N/A,FALSE,"F015";#N/A,#N/A,FALSE,"F016"}</definedName>
    <definedName name="wrn.COMPLETO._1" hidden="1">{#N/A,#N/A,FALSE,"Tapa";#N/A,#N/A,FALSE,"F001";#N/A,#N/A,FALSE,"F002";#N/A,#N/A,FALSE,"F003";#N/A,#N/A,FALSE,"F004";#N/A,#N/A,FALSE,"F005";#N/A,#N/A,FALSE,"F006";#N/A,#N/A,FALSE,"F007";#N/A,#N/A,FALSE,"F008";#N/A,#N/A,FALSE,"F009";#N/A,#N/A,FALSE,"F010";#N/A,#N/A,FALSE,"F011";#N/A,#N/A,FALSE,"F012";#N/A,#N/A,FALSE,"F013";#N/A,#N/A,FALSE,"F014";#N/A,#N/A,FALSE,"F015";#N/A,#N/A,FALSE,"F016"}</definedName>
    <definedName name="wrn.Customer._.with._.Site._.Equipment." localSheetId="5" hidden="1">{"Customer with Site Equipment",#N/A,FALSE,"BASIC"}</definedName>
    <definedName name="wrn.Customer._.with._.Site._.Equipment." localSheetId="3" hidden="1">{"Customer with Site Equipment",#N/A,FALSE,"BASIC"}</definedName>
    <definedName name="wrn.Customer._.with._.Site._.Equipment." localSheetId="7" hidden="1">{"Customer with Site Equipment",#N/A,FALSE,"BASIC"}</definedName>
    <definedName name="wrn.Customer._.with._.Site._.Equipment." hidden="1">{"Customer with Site Equipment",#N/A,FALSE,"BASIC"}</definedName>
    <definedName name="wrn.Customer._.with._.Site._.Pricing." localSheetId="5" hidden="1">{"Customer with Site Pricing",#N/A,FALSE,"BASIC"}</definedName>
    <definedName name="wrn.Customer._.with._.Site._.Pricing." localSheetId="3" hidden="1">{"Customer with Site Pricing",#N/A,FALSE,"BASIC"}</definedName>
    <definedName name="wrn.Customer._.with._.Site._.Pricing." localSheetId="7" hidden="1">{"Customer with Site Pricing",#N/A,FALSE,"BASIC"}</definedName>
    <definedName name="wrn.Customer._.with._.Site._.Pricing." hidden="1">{"Customer with Site Pricing",#N/A,FALSE,"BASIC"}</definedName>
    <definedName name="wrn.eaab." hidden="1">{"eaab",#N/A,FALSE,"EAAB"}</definedName>
    <definedName name="wrn.emca." hidden="1">{"emca",#N/A,FALSE,"EMCA"}</definedName>
    <definedName name="wrn.Entire._.Model." hidden="1">{#N/A,#N/A,FALSE,"TOC";#N/A,#N/A,FALSE,"ASS";#N/A,#N/A,FALSE,"CF";#N/A,#N/A,FALSE,"Tariff";#N/A,#N/A,FALSE,"Price";#N/A,#N/A,FALSE,"RESERVE";#N/A,#N/A,FALSE,"FUEL&amp;MTC";#N/A,#N/A,FALSE,"DRAW";#N/A,#N/A,FALSE,"IDC";#N/A,#N/A,FALSE,"FIN";#N/A,#N/A,FALSE,"TAXES";#N/A,#N/A,FALSE,"DEPR";#N/A,#N/A,FALSE,"BS";#N/A,#N/A,FALSE,"Perf";#N/A,#N/A,FALSE,"ELOANS";#N/A,#N/A,FALSE,"RETURNS";#N/A,#N/A,FALSE,"ENE";#N/A,#N/A,FALSE,"EINC";#N/A,#N/A,FALSE,"DSCR"}</definedName>
    <definedName name="wrn.epma." hidden="1">{"epma",#N/A,FALSE,"EPMA"}</definedName>
    <definedName name="wrn.Equipment._.List." localSheetId="5" hidden="1">{"Equipment List",#N/A,FALSE,"BASIC"}</definedName>
    <definedName name="wrn.Equipment._.List." localSheetId="3" hidden="1">{"Equipment List",#N/A,FALSE,"BASIC"}</definedName>
    <definedName name="wrn.Equipment._.List." localSheetId="7" hidden="1">{"Equipment List",#N/A,FALSE,"BASIC"}</definedName>
    <definedName name="wrn.Equipment._.List." hidden="1">{"Equipment List",#N/A,FALSE,"BASIC"}</definedName>
    <definedName name="wrn.ESTADO._.REHABILITACION." hidden="1">{"PRES REHAB ARM-PER POR ITEMS  KM A KM",#N/A,TRUE,"Rehabilitacion Arm-Per"}</definedName>
    <definedName name="wrn.Estados._.financieros." hidden="1">{"Balance",#N/A,FALSE,"Balance";"P y G",#N/A,FALSE,"Balance";"Flujo de caja",#N/A,FALSE,"Balance";"Capital de trabajo",#N/A,FALSE,"Balance";"Valoración",#N/A,FALSE,"Balance"}</definedName>
    <definedName name="wrn.EXEC_1." hidden="1">{"EXEC",#N/A,TRUE,"Header";"EXEC_1",#N/A,TRUE,"Summary_1"}</definedName>
    <definedName name="wrn.EXEC_1._1" hidden="1">{"EXEC",#N/A,TRUE,"Header";"EXEC_1",#N/A,TRUE,"Summary_1"}</definedName>
    <definedName name="wrn.EXEC_2." hidden="1">{"EXEC",#N/A,FALSE,"Header";"EXEC_2",#N/A,FALSE,"Summary_2"}</definedName>
    <definedName name="wrn.EXEC_2._1" hidden="1">{"EXEC",#N/A,FALSE,"Header";"EXEC_2",#N/A,FALSE,"Summary_2"}</definedName>
    <definedName name="wrn.EXEC_3." hidden="1">{"EXEC",#N/A,FALSE,"Header";"EXEC_3",#N/A,FALSE,"Summary_3"}</definedName>
    <definedName name="wrn.EXEC_3._1" hidden="1">{"EXEC",#N/A,FALSE,"Header";"EXEC_3",#N/A,FALSE,"Summary_3"}</definedName>
    <definedName name="wrn.EXEC_4." hidden="1">{"EXEC",#N/A,FALSE,"Header";"EXEC_4",#N/A,FALSE,"Summary_4"}</definedName>
    <definedName name="wrn.EXEC_4._1" hidden="1">{"EXEC",#N/A,FALSE,"Header";"EXEC_4",#N/A,FALSE,"Summary_4"}</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FULL._.REPORT." hidden="1">{#N/A,#N/A,FALSE,"US$";#N/A,#N/A,FALSE,"SUMMARY";#N/A,#N/A,FALSE,"DET.SUMM";#N/A,#N/A,FALSE,"BACK-UP";#N/A,#N/A,FALSE,"INDIRECTS";#N/A,#N/A,FALSE,"PARAMETERS";#N/A,#N/A,FALSE,"RATES"}</definedName>
    <definedName name="wrn.FULL._.REPORT._1" hidden="1">{#N/A,#N/A,FALSE,"US$";#N/A,#N/A,FALSE,"SUMMARY";#N/A,#N/A,FALSE,"DET.SUMM";#N/A,#N/A,FALSE,"BACK-UP";#N/A,#N/A,FALSE,"INDIRECTS";#N/A,#N/A,FALSE,"PARAMETERS";#N/A,#N/A,FALSE,"RATES"}</definedName>
    <definedName name="wrn.GENERAL." hidden="1">{"TAB1",#N/A,TRUE,"GENERAL";"TAB2",#N/A,TRUE,"GENERAL";"TAB3",#N/A,TRUE,"GENERAL";"TAB4",#N/A,TRUE,"GENERAL";"TAB5",#N/A,TRUE,"GENERAL"}</definedName>
    <definedName name="wrn.GERENCIA." hidden="1">{#N/A,#N/A,TRUE,"INGENIERIA";#N/A,#N/A,TRUE,"COMPRAS";#N/A,#N/A,TRUE,"DIRECCION";#N/A,#N/A,TRUE,"RESUMEN"}</definedName>
    <definedName name="wrn.GERENCIA._1" hidden="1">{#N/A,#N/A,TRUE,"INGENIERIA";#N/A,#N/A,TRUE,"COMPRAS";#N/A,#N/A,TRUE,"DIRECCION";#N/A,#N/A,TRUE,"RESUMEN"}</definedName>
    <definedName name="wrn.GERENCIA._2" hidden="1">{#N/A,#N/A,TRUE,"INGENIERIA";#N/A,#N/A,TRUE,"COMPRAS";#N/A,#N/A,TRUE,"DIRECCION";#N/A,#N/A,TRUE,"RESUMEN"}</definedName>
    <definedName name="wrn.GERENCIAL." hidden="1">{#N/A,#N/A,FALSE,"F006";#N/A,#N/A,FALSE,"F008";#N/A,#N/A,FALSE,"F020";#N/A,#N/A,FALSE,"F019"}</definedName>
    <definedName name="wrn.GERENCIAL._1" hidden="1">{#N/A,#N/A,FALSE,"F006";#N/A,#N/A,FALSE,"F008";#N/A,#N/A,FALSE,"F020";#N/A,#N/A,FALSE,"F019"}</definedName>
    <definedName name="wrn.hojas." localSheetId="5" hidden="1">{#N/A,#N/A,FALSE,"(15) 2x2";#N/A,#N/A,FALSE,"(15) 4x2";#N/A,#N/A,FALSE,"(15) 8x2";#N/A,#N/A,FALSE,"(15) 16x2";#N/A,#N/A,FALSE,"(23) 2x2";#N/A,#N/A,FALSE,"(23) 4x2";#N/A,#N/A,FALSE,"(23) 8x2";#N/A,#N/A,FALSE,"(23) 16x2";#N/A,#N/A,FALSE,"(38) 4x2";#N/A,#N/A,FALSE,"(38) 8x2";#N/A,#N/A,FALSE,"(38) 16x2"}</definedName>
    <definedName name="wrn.hojas." localSheetId="3" hidden="1">{#N/A,#N/A,FALSE,"(15) 2x2";#N/A,#N/A,FALSE,"(15) 4x2";#N/A,#N/A,FALSE,"(15) 8x2";#N/A,#N/A,FALSE,"(15) 16x2";#N/A,#N/A,FALSE,"(23) 2x2";#N/A,#N/A,FALSE,"(23) 4x2";#N/A,#N/A,FALSE,"(23) 8x2";#N/A,#N/A,FALSE,"(23) 16x2";#N/A,#N/A,FALSE,"(38) 4x2";#N/A,#N/A,FALSE,"(38) 8x2";#N/A,#N/A,FALSE,"(38) 16x2"}</definedName>
    <definedName name="wrn.hojas." localSheetId="7" hidden="1">{#N/A,#N/A,FALSE,"(15) 2x2";#N/A,#N/A,FALSE,"(15) 4x2";#N/A,#N/A,FALSE,"(15) 8x2";#N/A,#N/A,FALSE,"(15) 16x2";#N/A,#N/A,FALSE,"(23) 2x2";#N/A,#N/A,FALSE,"(23) 4x2";#N/A,#N/A,FALSE,"(23) 8x2";#N/A,#N/A,FALSE,"(23) 16x2";#N/A,#N/A,FALSE,"(38) 4x2";#N/A,#N/A,FALSE,"(38) 8x2";#N/A,#N/A,FALSE,"(38) 16x2"}</definedName>
    <definedName name="wrn.hojas." hidden="1">{#N/A,#N/A,FALSE,"(15) 2x2";#N/A,#N/A,FALSE,"(15) 4x2";#N/A,#N/A,FALSE,"(15) 8x2";#N/A,#N/A,FALSE,"(15) 16x2";#N/A,#N/A,FALSE,"(23) 2x2";#N/A,#N/A,FALSE,"(23) 4x2";#N/A,#N/A,FALSE,"(23) 8x2";#N/A,#N/A,FALSE,"(23) 16x2";#N/A,#N/A,FALSE,"(38) 4x2";#N/A,#N/A,FALSE,"(38) 8x2";#N/A,#N/A,FALSE,"(38) 16x2"}</definedName>
    <definedName name="wrn.Ilijan._.Print." hidden="1">{#N/A,#N/A,TRUE,"CoverLetter";#N/A,#N/A,TRUE,"Scope";#N/A,#N/A,TRUE,"Table of Contents";#N/A,#N/A,TRUE,"Summary";#N/A,#N/A,TRUE,"Assumptions";#N/A,#N/A,TRUE,"OrgChart";#N/A,#N/A,TRUE,"Schedule";#N/A,#N/A,TRUE,"Mob";#N/A,#N/A,TRUE,"Spares";#N/A,#N/A,TRUE,"MobStaff";#N/A,#N/A,TRUE,"Training";#N/A,#N/A,TRUE,"MobBackup";#N/A,#N/A,TRUE,"ComOps";#N/A,#N/A,TRUE,"Staff_Yrs1,3";#N/A,#N/A,TRUE,"Staff_Yrs4,5";#N/A,#N/A,TRUE,"Staff_Yrs6+";#N/A,#N/A,TRUE,"ExpatBenefits";#N/A,#N/A,TRUE,"ContractStaff";#N/A,#N/A,TRUE,"CommOpnsBackup";#N/A,#N/A,TRUE,"MR";#N/A,#N/A,TRUE,"CTG L&amp;E";#N/A,#N/A,TRUE,"STG L&amp;E";#N/A,#N/A,TRUE,"Rotation";#N/A,#N/A,TRUE,"AvailModl";#N/A,#N/A,TRUE,"Data";#N/A,#N/A,TRUE,"Comparisons";#N/A,#N/A,TRUE,"ScopeSplit"}</definedName>
    <definedName name="wrn.imprime." hidden="1">{"hoja1",#N/A,FALSE,"PABEER89";"hojas",#N/A,FALSE,"PABEER89"}</definedName>
    <definedName name="wrn.Imput." hidden="1">{"Imput1",#N/A,FALSE,"Input";"Imput2",#N/A,FALSE,"Input";"Imput3",#N/A,FALSE,"Input";"Imput4",#N/A,FALSE,"Input"}</definedName>
    <definedName name="wrn.INFORMETEC." hidden="1">{#N/A,#N/A,FALSE,"TEC-01";#N/A,#N/A,FALSE,"TEC - 02";#N/A,#N/A,FALSE,"TEC - 03";#N/A,#N/A,FALSE,"TEC - 04";#N/A,#N/A,FALSE,"TEC-07";#N/A,#N/A,FALSE,"TEC-08";#N/A,#N/A,FALSE,"TEC - 09A";#N/A,#N/A,FALSE,"TEC - 09B";#N/A,#N/A,FALSE,"TEC - 09C";#N/A,#N/A,FALSE,"TEC - 10";#N/A,#N/A,FALSE,"TEC-11"}</definedName>
    <definedName name="wrn.INFORMETEC._1" hidden="1">{#N/A,#N/A,FALSE,"TEC-01";#N/A,#N/A,FALSE,"TEC - 02";#N/A,#N/A,FALSE,"TEC - 03";#N/A,#N/A,FALSE,"TEC - 04";#N/A,#N/A,FALSE,"TEC-07";#N/A,#N/A,FALSE,"TEC-08";#N/A,#N/A,FALSE,"TEC - 09A";#N/A,#N/A,FALSE,"TEC - 09B";#N/A,#N/A,FALSE,"TEC - 09C";#N/A,#N/A,FALSE,"TEC - 10";#N/A,#N/A,FALSE,"TEC-11"}</definedName>
    <definedName name="wrn.Ingresos." hidden="1">{"Ingresos1",#N/A,FALSE,"Ingreso";"Ingresos2",#N/A,FALSE,"Ingreso";"Ingresos3",#N/A,FALSE,"Ingreso"}</definedName>
    <definedName name="wrn.INGRESOS._.DOLARES." hidden="1">{"INGRESOS DOLARES",#N/A,FALSE,"informes"}</definedName>
    <definedName name="wrn.INGRESOS._.PESOS." hidden="1">{#N/A,#N/A,FALSE,"informes"}</definedName>
    <definedName name="wrn.JANSEP97." hidden="1">{#N/A,#N/A,FALSE,"COVER";"sep97",#N/A,FALSE,"CGovmt";"sep97",#N/A,FALSE,"RONFPS";"sep97",#N/A,FALSE,"CONSNFPS";"sep97",#N/A,FALSE,"NFPSFIN";"sep97",#N/A,FALSE,"CENTBANK";"sep97",#N/A,FALSE,"COMBANKS";"sep97",#N/A,FALSE,"BSYSTEM";"sep97",#N/A,FALSE,"NBANKFINST";"sep97",#N/A,FALSE,"FSYSTEM";"sep97",#N/A,FALSE,"MONAGGREG";"sep97",#N/A,FALSE,"BOP";"sep97",#N/A,FALSE,"PERCRITERIA";"sep97",#N/A,FALSE,"SRCGOVT";"sep97",#N/A,FALSE,"SRNFPS"}</definedName>
    <definedName name="wrn.LL0004A." hidden="1">{#N/A,#N/A,FALSE,"List. Tie-in's Rev. A Diesel";#N/A,#N/A,FALSE,"List. Tie-in's Rev. A Gasolina";#N/A,#N/A,FALSE,"List. Tie-in's Rev. A Crudo";#N/A,#N/A,FALSE,"List. Tie-in's Rev. A Fuel Oil"}</definedName>
    <definedName name="wrn.Omar" hidden="1">{#N/A,#N/A,FALSE,"BM_mes";#N/A,#N/A,FALSE,"BM_Resum_Fin";#N/A,#N/A,FALSE,"Inf-Min-Mina"}</definedName>
    <definedName name="wrn.Omar_1" hidden="1">{#N/A,#N/A,FALSE,"BM_mes";#N/A,#N/A,FALSE,"BM_Resum_Fin";#N/A,#N/A,FALSE,"Inf-Min-Mina"}</definedName>
    <definedName name="wrn.original." hidden="1">{"Original",#N/A,FALSE,"CENTBANK";"Original",#N/A,FALSE,"COMBANKS"}</definedName>
    <definedName name="wrn.PAGOS._.DOLARES." hidden="1">{"PAGOS DOLARES",#N/A,FALSE,"informes"}</definedName>
    <definedName name="wrn.PAGOS._.PESOS." hidden="1">{#N/A,#N/A,FALSE,"informes"}</definedName>
    <definedName name="wrn.PARTIAL._.REPORT." hidden="1">{#N/A,#N/A,FALSE,"US$";#N/A,#N/A,FALSE,"SUMMARY";#N/A,#N/A,FALSE,"DET.SUMM";#N/A,#N/A,FALSE,"BACK-UP";#N/A,#N/A,FALSE,"INDIRECTS"}</definedName>
    <definedName name="wrn.PARTIAL._.REPORT._1" hidden="1">{#N/A,#N/A,FALSE,"US$";#N/A,#N/A,FALSE,"SUMMARY";#N/A,#N/A,FALSE,"DET.SUMM";#N/A,#N/A,FALSE,"BACK-UP";#N/A,#N/A,FALSE,"INDIRECTS"}</definedName>
    <definedName name="wrn.Print._.All." hidden="1">{#N/A,#N/A,FALSE,"TOC";#N/A,#N/A,FALSE,"ASS";#N/A,#N/A,FALSE,"CF";#N/A,#N/A,FALSE,"FUEL&amp;MTC"}</definedName>
    <definedName name="wrn.Proforma." hidden="1">{"coversht",#N/A,TRUE,"TOC";"assmp1",#N/A,TRUE,"ASS";"assmp2",#N/A,TRUE,"ASS";"cashfl1",#N/A,TRUE,"CF";"return1",#N/A,TRUE,"Return";"return2",#N/A,TRUE,"Return";"EIncome",#N/A,TRUE,"EINC";"rev1",#N/A,TRUE,"Rev";"rev2",#N/A,TRUE,"Rev";"exp1",#N/A,TRUE,"Exp";"exp2",#N/A,TRUE,"Exp";"exp3",#N/A,TRUE,"Exp";"exp4",#N/A,TRUE,"Exp";"MaintRes",#N/A,TRUE,"MRES";"drwdn1",#N/A,TRUE,"Drwdn";"drwdn2",#N/A,TRUE,"Drwdn";"drwdn3",#N/A,TRUE,"Drwdn";"debt1",#N/A,TRUE,"Fin";"debt2",#N/A,TRUE,"Fin";"tax1",#N/A,TRUE,"TAXES";"tax2",#N/A,TRUE,"TAXES";"Deprec",#N/A,TRUE,"DEPR";"Balsht1",#N/A,TRUE,"BS_IS";"Balsht2",#N/A,TRUE,"BS_IS";"Ref1",#N/A,TRUE,"REF1";"Ref2",#N/A,TRUE,"REF2";"Ref3",#N/A,TRUE,"REF3";"Ref4",#N/A,TRUE,"REF4"}</definedName>
    <definedName name="wrn.quarters._.98." hidden="1">{"qu98",#N/A,FALSE,"CGovmt";"qu98",#N/A,FALSE,"RONFPS";"qu98",#N/A,FALSE,"CONSNFPS";"qu98",#N/A,FALSE,"NFPSFIN";"qu98",#N/A,FALSE,"CENTBANK";"qu98",#N/A,FALSE,"COMBANKS";"qu98",#N/A,FALSE,"BSYSTEM";"qu98",#N/A,FALSE,"NBANKFINST";"qu98",#N/A,FALSE,"FSYSTEM";"qu98",#N/A,FALSE,"MONAGGREG";"qu98",#N/A,FALSE,"BOP";"qu98",#N/A,FALSE,"SRCGOVT";"qu98",#N/A,FALSE,"SRNFPS";"qu98 (Deflator)",#N/A,FALSE,"Deflator";"qu98 (CPI)",#N/A,FALSE,"CPI"}</definedName>
    <definedName name="wrn.resumen." hidden="1">{"total",#N/A,FALSE,"TD 0% ";"total",#N/A,FALSE,"TD 12%";"total",#N/A,FALSE,"TD 10%"}</definedName>
    <definedName name="wrn.Resumen._1" hidden="1">{#N/A,#N/A,FALSE,"Hoja1";#N/A,#N/A,FALSE,"Hoja2"}</definedName>
    <definedName name="wrn.SINDEC." hidden="1">{#N/A,#N/A,FALSE,"PAC-REAL"}</definedName>
    <definedName name="wrn.sreport9899." hidden="1">{#N/A,#N/A,TRUE,"COVER";"srsep98",#N/A,TRUE,"CGovmt";"percentages",#N/A,TRUE,"CGovmt";"srsep98",#N/A,TRUE,"RONFPS";"percentages",#N/A,TRUE,"RONFPS";"srsep98",#N/A,TRUE,"CONSNFPS";"percentages",#N/A,TRUE,"CONSNFPS";"srsep98",#N/A,TRUE,"SRCGOVT";"srsep98",#N/A,TRUE,"SRNFPS";"srsep98",#N/A,TRUE,"NFPSFIN";"percentages",#N/A,TRUE,"NFPSFIN";"srsep98",#N/A,TRUE,"CENTBANK";"srsep98",#N/A,TRUE,"COMBANKS";"srsep98",#N/A,TRUE,"BSYSTEM";"srsep98",#N/A,TRUE,"NBANKFINST";"srsep98",#N/A,TRUE,"FSYSTEM";"srsep98",#N/A,TRUE,"MONAGGREG";"srsep98",#N/A,TRUE,"SRFSYSCRED";"srsep98",#N/A,TRUE,"SRFSYSTEM";"srsep98",#N/A,TRUE,"MACFLOWS";"srsep98",#N/A,TRUE,"SELINDICATORS";"srsep98",#N/A,TRUE,"Deflator";"srsep98",#N/A,TRUE,"PERCRITERIA";"srsep98",#N/A,TRUE,"CPI"}</definedName>
    <definedName name="wrn.staffreport." hidden="1">{"Staffreport",#N/A,FALSE,"CENTBANK";"Staffreport",#N/A,FALSE,"COMBANKS"}</definedName>
    <definedName name="wrn.Tarifas." hidden="1">{"Tarifas1",#N/A,FALSE,"Tarifa";"Tarifas2",#N/A,FALSE,"Tarifa";"Tarifas3",#N/A,FALSE,"Tarifa"}</definedName>
    <definedName name="wrn.TODOS." hidden="1">{"trimestre",#N/A,FALSE,"TRIMESTRE";"empresa",#N/A,FALSE,"xEMPRESA";"eaab",#N/A,FALSE,"EAAB";"epma",#N/A,FALSE,"EPMA";"emca",#N/A,FALSE,"EMCA"}</definedName>
    <definedName name="wrn.Total." hidden="1">{"Indice",#N/A,FALSE,"Indice";"Etapas",#N/A,FALSE,"Etapas";"Procedimiento",#N/A,FALSE,"Procedimiento";"Personal",#N/A,FALSE,"Personal";"Detalle_duraciones",#N/A,FALSE,"Detalle_Duraciones"}</definedName>
    <definedName name="wrn.trimestre." hidden="1">{"trimestre",#N/A,FALSE,"TRIMESTRE"}</definedName>
    <definedName name="wrn.Usuarios." hidden="1">{"Usuarios1",#N/A,FALSE,"Usuario";"Usuarios2",#N/A,FALSE,"Usuario"}</definedName>
    <definedName name="wrn.via" hidden="1">{"via1",#N/A,TRUE,"general";"via2",#N/A,TRUE,"general";"via3",#N/A,TRUE,"general"}</definedName>
    <definedName name="wrn.via." hidden="1">{"via1",#N/A,TRUE,"general";"via2",#N/A,TRUE,"general";"via3",#N/A,TRUE,"general"}</definedName>
    <definedName name="wrn.xempresa." hidden="1">{"empresa",#N/A,FALSE,"xEMPRESA"}</definedName>
    <definedName name="wsnhed" hidden="1">{"via1",#N/A,TRUE,"general";"via2",#N/A,TRUE,"general";"via3",#N/A,TRUE,"general"}</definedName>
    <definedName name="wswswsqa" hidden="1">{"via1",#N/A,TRUE,"general";"via2",#N/A,TRUE,"general";"via3",#N/A,TRUE,"general"}</definedName>
    <definedName name="WSX">#REF!</definedName>
    <definedName name="WTax">#REF!</definedName>
    <definedName name="wtt" hidden="1">{"TAB1",#N/A,TRUE,"GENERAL";"TAB2",#N/A,TRUE,"GENERAL";"TAB3",#N/A,TRUE,"GENERAL";"TAB4",#N/A,TRUE,"GENERAL";"TAB5",#N/A,TRUE,"GENERAL"}</definedName>
    <definedName name="wvu.ComparEneMar9697."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EneFeb." hidden="1">{TRUE,TRUE,-2.75,-17.75,483,276.75,FALSE,TRUE,TRUE,TRUE,0,3,15,1,110,11,8,4,TRUE,TRUE,3,TRUE,1,TRUE,75,"Swvu.EneFeb.","ACwvu.EneFeb.",#N/A,FALSE,FALSE,1.24,0.787401575,0.74,0.984251969,1,"","",FALSE,FALSE,FALSE,FALSE,1,#N/A,1,1,#DIV/0!,FALSE,"Rwvu.EneFeb.","Cwvu.EneFeb.",FALSE,FALSE,FALSE,1,300,300,FALSE,FALSE,TRUE,TRUE,TRUE}</definedName>
    <definedName name="wvu.Formato._.Corto."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Total."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OPEF._.96."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7." hidden="1">{TRUE,TRUE,-2.75,-17.75,483,276.75,FALSE,TRUE,TRUE,TRUE,0,2,#N/A,1,#N/A,6.24489795918367,20,1,FALSE,FALSE,3,TRUE,1,FALSE,75,"Swvu.OPEF._.97.","ACwvu.OPEF._.97.",#N/A,FALSE,FALSE,1.88,0.787401575,0.39,1.56,1,"","",FALSE,FALSE,FALSE,FALSE,1,#N/A,1,1,"=R4C2:R117C9",FALSE,"Rwvu.OPEF._.97.",#N/A,FALSE,FALSE,FALSE,5,300,300,FALSE,FALSE,TRUE,TRUE,TRUE}</definedName>
    <definedName name="wwded3" hidden="1">{"via1",#N/A,TRUE,"general";"via2",#N/A,TRUE,"general";"via3",#N/A,TRUE,"general"}</definedName>
    <definedName name="WWW"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WWW" hidden="1">#REF!</definedName>
    <definedName name="wwwwe" hidden="1">{"TAB1",#N/A,TRUE,"GENERAL";"TAB2",#N/A,TRUE,"GENERAL";"TAB3",#N/A,TRUE,"GENERAL";"TAB4",#N/A,TRUE,"GENERAL";"TAB5",#N/A,TRUE,"GENERAL"}</definedName>
    <definedName name="wyty" hidden="1">{"via1",#N/A,TRUE,"general";"via2",#N/A,TRUE,"general";"via3",#N/A,TRUE,"general"}</definedName>
    <definedName name="X">#REF!</definedName>
    <definedName name="x___0">#N/A</definedName>
    <definedName name="x___1">#N/A</definedName>
    <definedName name="X_001">#REF!</definedName>
    <definedName name="X_002">#REF!</definedName>
    <definedName name="X_003">#REF!</definedName>
    <definedName name="X_004">#REF!</definedName>
    <definedName name="X_005">#REF!</definedName>
    <definedName name="X_006">#REF!</definedName>
    <definedName name="X_007">#REF!</definedName>
    <definedName name="X_008">#REF!</definedName>
    <definedName name="X_009">#REF!</definedName>
    <definedName name="X_010">#REF!</definedName>
    <definedName name="X_011">#REF!</definedName>
    <definedName name="X_012">#REF!</definedName>
    <definedName name="X_013">#REF!</definedName>
    <definedName name="X_014">#REF!</definedName>
    <definedName name="X_015">#REF!</definedName>
    <definedName name="X_016">#REF!</definedName>
    <definedName name="X_017">#REF!</definedName>
    <definedName name="X_018">#REF!</definedName>
    <definedName name="X_019">#REF!</definedName>
    <definedName name="X_020">#REF!</definedName>
    <definedName name="X_021">#REF!</definedName>
    <definedName name="X_022">#REF!</definedName>
    <definedName name="X_023">#REF!</definedName>
    <definedName name="X_024">#REF!</definedName>
    <definedName name="X_025">#REF!</definedName>
    <definedName name="X_026">#REF!</definedName>
    <definedName name="X_027">#REF!</definedName>
    <definedName name="X_028">#REF!</definedName>
    <definedName name="X_029">#REF!</definedName>
    <definedName name="X_030">#REF!</definedName>
    <definedName name="X_031">#REF!</definedName>
    <definedName name="X_032">#REF!</definedName>
    <definedName name="X_033">#REF!</definedName>
    <definedName name="X_034">#REF!</definedName>
    <definedName name="X_035">#REF!</definedName>
    <definedName name="X_036">#REF!</definedName>
    <definedName name="X_037">#REF!</definedName>
    <definedName name="X_038">#REF!</definedName>
    <definedName name="X_040">#REF!</definedName>
    <definedName name="X_041">#REF!</definedName>
    <definedName name="X_042">#REF!</definedName>
    <definedName name="X_043">#REF!</definedName>
    <definedName name="X_044">#REF!</definedName>
    <definedName name="X_045">#REF!</definedName>
    <definedName name="X_046">#REF!</definedName>
    <definedName name="X_047">#REF!</definedName>
    <definedName name="X_048">#REF!</definedName>
    <definedName name="X_049">#REF!</definedName>
    <definedName name="X_050">#REF!</definedName>
    <definedName name="xcbvbs" hidden="1">{"TAB1",#N/A,TRUE,"GENERAL";"TAB2",#N/A,TRUE,"GENERAL";"TAB3",#N/A,TRUE,"GENERAL";"TAB4",#N/A,TRUE,"GENERAL";"TAB5",#N/A,TRUE,"GENERAL"}</definedName>
    <definedName name="XD">#REF!</definedName>
    <definedName name="XIT" hidden="1">{"PAGOS DOLARES",#N/A,FALSE,"informes"}</definedName>
    <definedName name="XSW" hidden="1">{#N/A,#N/A,TRUE,"1842CWN0"}</definedName>
    <definedName name="XSW_1" hidden="1">{#N/A,#N/A,TRUE,"1842CWN0"}</definedName>
    <definedName name="XSW_2" hidden="1">{#N/A,#N/A,TRUE,"1842CWN0"}</definedName>
    <definedName name="xsxs" hidden="1">{"TAB1",#N/A,TRUE,"GENERAL";"TAB2",#N/A,TRUE,"GENERAL";"TAB3",#N/A,TRUE,"GENERAL";"TAB4",#N/A,TRUE,"GENERAL";"TAB5",#N/A,TRUE,"GENERAL"}</definedName>
    <definedName name="xxfg" hidden="1">{"via1",#N/A,TRUE,"general";"via2",#N/A,TRUE,"general";"via3",#N/A,TRUE,"general"}</definedName>
    <definedName name="xxx">#REF!</definedName>
    <definedName name="xxxb" hidden="1">{"INGRESOS DOLARES",#N/A,FALSE,"informes"}</definedName>
    <definedName name="XXXX" hidden="1">#REF!</definedName>
    <definedName name="xxxxxds" hidden="1">{"via1",#N/A,TRUE,"general";"via2",#N/A,TRUE,"general";"via3",#N/A,TRUE,"general"}</definedName>
    <definedName name="xxxxxxcxxxx" hidden="1">"C:\C-314\VOLUMENES\volfin4.mdb"</definedName>
    <definedName name="xxxxxxxxxx29" hidden="1">{"via1",#N/A,TRUE,"general";"via2",#N/A,TRUE,"general";"via3",#N/A,TRUE,"general"}</definedName>
    <definedName name="XZS" hidden="1">#REF!</definedName>
    <definedName name="XZXZV" hidden="1">{"via1",#N/A,TRUE,"general";"via2",#N/A,TRUE,"general";"via3",#N/A,TRUE,"general"}</definedName>
    <definedName name="y6y6" hidden="1">{"via1",#N/A,TRUE,"general";"via2",#N/A,TRUE,"general";"via3",#N/A,TRUE,"general"}</definedName>
    <definedName name="YEAR">#REF!</definedName>
    <definedName name="Year_Mth_Bs">#REF!</definedName>
    <definedName name="Year_Mth_US">#REF!</definedName>
    <definedName name="YEAR_NAME">#REF!</definedName>
    <definedName name="Year_Qtr_Bs">#REF!</definedName>
    <definedName name="Year_Qtr_US">#REF!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wi4ojonpiyjioha" hidden="1">{#N/A,#N/A,FALSE,"informes"}</definedName>
    <definedName name="yjyj" hidden="1">{"TAB1",#N/A,TRUE,"GENERAL";"TAB2",#N/A,TRUE,"GENERAL";"TAB3",#N/A,TRUE,"GENERAL";"TAB4",#N/A,TRUE,"GENERAL";"TAB5",#N/A,TRUE,"GENERAL"}</definedName>
    <definedName name="YR">#REF!</definedName>
    <definedName name="Yr_Mth_Bs">#REF!</definedName>
    <definedName name="Yr_Mth_USD">#REF!</definedName>
    <definedName name="yrey" hidden="1">{"via1",#N/A,TRUE,"general";"via2",#N/A,TRUE,"general";"via3",#N/A,TRUE,"general"}</definedName>
    <definedName name="yry" hidden="1">{"via1",#N/A,TRUE,"general";"via2",#N/A,TRUE,"general";"via3",#N/A,TRUE,"general"}</definedName>
    <definedName name="YT">#REF!</definedName>
    <definedName name="YTD01">#REF!</definedName>
    <definedName name="YTD02">#REF!</definedName>
    <definedName name="YTD03">#REF!</definedName>
    <definedName name="YTD04">#REF!</definedName>
    <definedName name="YTD05">#REF!</definedName>
    <definedName name="YTD06">#REF!</definedName>
    <definedName name="YTD07">#REF!</definedName>
    <definedName name="YTDAC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R" hidden="1">{"INGRESOS DOLARES",#N/A,FALSE,"informes"}</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uy" hidden="1">{TRUE,TRUE,-2.75,-17.75,483,276.75,FALSE,TRUE,TRUE,TRUE,0,3,15,1,110,11,8,4,TRUE,TRUE,3,TRUE,1,TRUE,75,"Swvu.EneFeb.","ACwvu.EneFeb.",#N/A,FALSE,FALSE,1.24,0.787401575,0.74,0.984251969,1,"","",FALSE,FALSE,FALSE,FALSE,1,#N/A,1,1,#DIV/0!,FALSE,"Rwvu.EneFeb.","Cwvu.EneFeb.",FALSE,FALSE,FALSE,1,300,300,FALSE,FALSE,TRUE,TRUE,TRUE}</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_086A872D_15DF_436A_8459_CE22F6819FF4_.wvu.Rows" hidden="1">#REF!</definedName>
    <definedName name="Z_91E95AE5_DCC2_11D0_8DF1_00805F2A002D_.wvu.Cols" hidden="1">#REF!,#REF!</definedName>
    <definedName name="Z_91E95AE6_DCC2_11D0_8DF1_00805F2A002D_.wvu.Cols" hidden="1">#REF!,#REF!</definedName>
    <definedName name="Z_91E95AE6_DCC2_11D0_8DF1_00805F2A002D_.wvu.Rows" hidden="1">#REF!,#REF!</definedName>
    <definedName name="Z_91E95AE7_DCC2_11D0_8DF1_00805F2A002D_.wvu.Cols" hidden="1">#REF!,#REF!,#REF!,#REF!,#REF!,#REF!,#REF!,#REF!</definedName>
    <definedName name="Z_91E95AE8_DCC2_11D0_8DF1_00805F2A002D_.wvu.Cols" hidden="1">#REF!,#REF!,#REF!,#REF!,#REF!</definedName>
    <definedName name="Z_91E95AE9_DCC2_11D0_8DF1_00805F2A002D_.wvu.Cols" hidden="1">#REF!,#REF!,#REF!,#REF!,#REF!,#REF!</definedName>
    <definedName name="Z_91E95AEB_DCC2_11D0_8DF1_00805F2A002D_.wvu.Cols" hidden="1">#REF!,#REF!</definedName>
    <definedName name="Z_91E95AEC_DCC2_11D0_8DF1_00805F2A002D_.wvu.Cols" hidden="1">#REF!,#REF!,#REF!,#REF!,#REF!</definedName>
    <definedName name="Z_95224721_0485_11D4_BFD1_00508B5F4DA4_.wvu.Cols" hidden="1">#REF!</definedName>
    <definedName name="Z_D55C8B2E_861A_459E_9D09_3AF38A1DE99E_.wvu.Rows" hidden="1">#REF!</definedName>
    <definedName name="Z_F540D718_D9AA_403F_AE49_60D937FD77E5_.wvu.Rows" hidden="1">#REF!</definedName>
    <definedName name="ZAQ" hidden="1">{#N/A,#N/A,TRUE,"INGENIERIA";#N/A,#N/A,TRUE,"COMPRAS";#N/A,#N/A,TRUE,"DIRECCION";#N/A,#N/A,TRUE,"RESUMEN"}</definedName>
    <definedName name="ZAQ_1" hidden="1">{#N/A,#N/A,TRUE,"INGENIERIA";#N/A,#N/A,TRUE,"COMPRAS";#N/A,#N/A,TRUE,"DIRECCION";#N/A,#N/A,TRUE,"RESUMEN"}</definedName>
    <definedName name="ZAQ_2" hidden="1">{#N/A,#N/A,TRUE,"INGENIERIA";#N/A,#N/A,TRUE,"COMPRAS";#N/A,#N/A,TRUE,"DIRECCION";#N/A,#N/A,TRUE,"RESUMEN"}</definedName>
    <definedName name="zdervr" hidden="1">{"via1",#N/A,TRUE,"general";"via2",#N/A,TRUE,"general";"via3",#N/A,TRUE,"general"}</definedName>
    <definedName name="zona">#REF!</definedName>
    <definedName name="ZONE_IMPRES_MI">#REF!</definedName>
    <definedName name="ZoomFactor">100</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 localSheetId="5" hidden="1">{"'RF Parameters Worksheet'!$A$1:$V$50"}</definedName>
    <definedName name="zzz" localSheetId="3" hidden="1">{"'RF Parameters Worksheet'!$A$1:$V$50"}</definedName>
    <definedName name="zzz" localSheetId="7" hidden="1">{"'RF Parameters Worksheet'!$A$1:$V$50"}</definedName>
    <definedName name="zzz" hidden="1">{"'RF Parameters Worksheet'!$A$1:$V$50"}</definedName>
  </definedNames>
  <calcPr calcId="191028"/>
  <extLst>
    <ext xmlns:x15="http://schemas.microsoft.com/office/spreadsheetml/2010/11/main" uri="{140A7094-0E35-4892-8432-C4D2E57EDEB5}">
      <x15:workbookPr chartTrackingRefBase="1"/>
    </ext>
    <ext xmlns:loext="http://schemas.libreoffice.org/" uri="{7626C862-2A13-11E5-B345-FEFF819CDC9F}">
      <loext:extCalcPr stringRefSyntax="ExcelA1"/>
    </ext>
  </extLst>
</workbook>
</file>

<file path=xl/calcChain.xml><?xml version="1.0" encoding="utf-8"?>
<calcChain xmlns="http://schemas.openxmlformats.org/spreadsheetml/2006/main">
  <c r="K40" i="15" l="1"/>
  <c r="J40" i="15"/>
  <c r="L40" i="15" s="1"/>
  <c r="L39" i="15"/>
  <c r="K39" i="15"/>
  <c r="J39" i="15"/>
  <c r="K38" i="15"/>
  <c r="J38" i="15"/>
  <c r="L38" i="15" s="1"/>
  <c r="K37" i="15"/>
  <c r="J37" i="15"/>
  <c r="L37" i="15" s="1"/>
  <c r="K36" i="15"/>
  <c r="J36" i="15"/>
  <c r="L36" i="15" s="1"/>
  <c r="K35" i="15"/>
  <c r="J35" i="15"/>
  <c r="L35" i="15" s="1"/>
  <c r="K34" i="15"/>
  <c r="J34" i="15"/>
  <c r="L34" i="15" s="1"/>
  <c r="K33" i="15"/>
  <c r="J33" i="15"/>
  <c r="L33" i="15" s="1"/>
  <c r="K32" i="15"/>
  <c r="J32" i="15"/>
  <c r="L32" i="15" s="1"/>
  <c r="K31" i="15"/>
  <c r="J31" i="15"/>
  <c r="L31" i="15" s="1"/>
  <c r="K30" i="15"/>
  <c r="J30" i="15"/>
  <c r="L30" i="15" s="1"/>
  <c r="K29" i="15"/>
  <c r="J29" i="15"/>
  <c r="L29" i="15" s="1"/>
  <c r="K28" i="15"/>
  <c r="J28" i="15"/>
  <c r="L28" i="15" s="1"/>
  <c r="K27" i="15"/>
  <c r="J27" i="15"/>
  <c r="L27" i="15" s="1"/>
  <c r="K26" i="15"/>
  <c r="J26" i="15"/>
  <c r="L26" i="15" s="1"/>
  <c r="K25" i="15"/>
  <c r="J25" i="15"/>
  <c r="L25" i="15" s="1"/>
  <c r="K24" i="15"/>
  <c r="J24" i="15"/>
  <c r="L24" i="15" s="1"/>
  <c r="K23" i="15"/>
  <c r="J23" i="15"/>
  <c r="L23" i="15" s="1"/>
  <c r="K22" i="15"/>
  <c r="J22" i="15"/>
  <c r="L22" i="15" s="1"/>
  <c r="K21" i="15"/>
  <c r="J21" i="15"/>
  <c r="L21" i="15" s="1"/>
  <c r="K20" i="15"/>
  <c r="J20" i="15"/>
  <c r="L20" i="15" s="1"/>
  <c r="K19" i="15"/>
  <c r="J19" i="15"/>
  <c r="L19" i="15" s="1"/>
  <c r="K18" i="15"/>
  <c r="J18" i="15"/>
  <c r="L18" i="15" s="1"/>
  <c r="K17" i="15"/>
  <c r="J17" i="15"/>
  <c r="L17" i="15" s="1"/>
  <c r="K16" i="15"/>
  <c r="J16" i="15"/>
  <c r="L16" i="15" s="1"/>
  <c r="K15" i="15"/>
  <c r="J15" i="15"/>
  <c r="L15" i="15" s="1"/>
  <c r="K14" i="15"/>
  <c r="J14" i="15"/>
  <c r="L14" i="15" s="1"/>
  <c r="K13" i="15"/>
  <c r="J13" i="15"/>
  <c r="L13" i="15" s="1"/>
  <c r="K12" i="15"/>
  <c r="J12" i="15"/>
  <c r="L12" i="15" s="1"/>
  <c r="K11" i="15"/>
  <c r="J11" i="15"/>
  <c r="L11" i="15" s="1"/>
  <c r="K10" i="15"/>
  <c r="J10" i="15"/>
  <c r="L10" i="15" s="1"/>
  <c r="K9" i="15"/>
  <c r="J9" i="15"/>
  <c r="L9" i="15" s="1"/>
  <c r="K8" i="15"/>
  <c r="J8" i="15"/>
  <c r="L8" i="15" s="1"/>
  <c r="B2" i="15"/>
  <c r="C137" i="11"/>
  <c r="D137" i="11" s="1"/>
  <c r="F137" i="11" s="1"/>
  <c r="F136" i="11"/>
  <c r="C136" i="11"/>
  <c r="F135" i="11"/>
  <c r="C135" i="11"/>
  <c r="F134" i="11"/>
  <c r="C134" i="11"/>
  <c r="F133" i="11"/>
  <c r="C133" i="11"/>
  <c r="F132" i="11"/>
  <c r="C132" i="11"/>
  <c r="F131" i="11"/>
  <c r="C131" i="11"/>
  <c r="C130" i="11"/>
  <c r="D130" i="11" s="1"/>
  <c r="F130" i="11" s="1"/>
  <c r="F129" i="11"/>
  <c r="C129" i="11"/>
  <c r="C128" i="11"/>
  <c r="D128" i="11" s="1"/>
  <c r="F128" i="11" s="1"/>
  <c r="C127" i="11"/>
  <c r="D127" i="11" s="1"/>
  <c r="F127" i="11" s="1"/>
  <c r="C126" i="11"/>
  <c r="C125" i="11"/>
  <c r="D125" i="11" s="1"/>
  <c r="F125" i="11" s="1"/>
  <c r="C124" i="11"/>
  <c r="D124" i="11" s="1"/>
  <c r="F124" i="11" s="1"/>
  <c r="C123" i="11"/>
  <c r="D123" i="11" s="1"/>
  <c r="F123" i="11" s="1"/>
  <c r="C122" i="11"/>
  <c r="D122" i="11" s="1"/>
  <c r="F122" i="11" s="1"/>
  <c r="C121" i="11"/>
  <c r="D121" i="11" s="1"/>
  <c r="F121" i="11" s="1"/>
  <c r="C120" i="11"/>
  <c r="D120" i="11" s="1"/>
  <c r="F120" i="11" s="1"/>
  <c r="C104" i="11"/>
  <c r="D104" i="11" s="1"/>
  <c r="F104" i="11" s="1"/>
  <c r="C103" i="11"/>
  <c r="D103" i="11" s="1"/>
  <c r="F103" i="11" s="1"/>
  <c r="C102" i="11"/>
  <c r="D102" i="11" s="1"/>
  <c r="F102" i="11" s="1"/>
  <c r="C101" i="11"/>
  <c r="D101" i="11" s="1"/>
  <c r="F101" i="11" s="1"/>
  <c r="C100" i="11"/>
  <c r="D100" i="11" s="1"/>
  <c r="F100" i="11" s="1"/>
  <c r="C99" i="11"/>
  <c r="D99" i="11" s="1"/>
  <c r="F99" i="11" s="1"/>
  <c r="C98" i="11"/>
  <c r="D98" i="11" s="1"/>
  <c r="F98" i="11" s="1"/>
  <c r="C97" i="11"/>
  <c r="D97" i="11" s="1"/>
  <c r="F97" i="11" s="1"/>
  <c r="C96" i="11"/>
  <c r="D96" i="11" s="1"/>
  <c r="F96" i="11" s="1"/>
  <c r="C95" i="11"/>
  <c r="D95" i="11" s="1"/>
  <c r="F95" i="11" s="1"/>
  <c r="C94" i="11"/>
  <c r="D94" i="11" s="1"/>
  <c r="F94" i="11" s="1"/>
  <c r="C93" i="11"/>
  <c r="D93" i="11" s="1"/>
  <c r="F93" i="11" s="1"/>
  <c r="C92" i="11"/>
  <c r="D92" i="11" s="1"/>
  <c r="F92" i="11" s="1"/>
  <c r="C91" i="11"/>
  <c r="D91" i="11" s="1"/>
  <c r="F91" i="11" s="1"/>
  <c r="C90" i="11"/>
  <c r="D90" i="11" s="1"/>
  <c r="F90" i="11" s="1"/>
  <c r="C89" i="11"/>
  <c r="D89" i="11" s="1"/>
  <c r="F89" i="11" s="1"/>
  <c r="C88" i="11"/>
  <c r="D88" i="11" s="1"/>
  <c r="F88" i="11" s="1"/>
  <c r="C87" i="11"/>
  <c r="D87" i="11" s="1"/>
  <c r="F87" i="11" s="1"/>
  <c r="C86" i="11"/>
  <c r="D86" i="11" s="1"/>
  <c r="F86" i="11" s="1"/>
  <c r="C85" i="11"/>
  <c r="D85" i="11" s="1"/>
  <c r="F85" i="11" s="1"/>
  <c r="C84" i="11"/>
  <c r="D84" i="11" s="1"/>
  <c r="F84" i="11" s="1"/>
  <c r="C83" i="11"/>
  <c r="D83" i="11" s="1"/>
  <c r="F83" i="11" s="1"/>
  <c r="C82" i="11"/>
  <c r="D82" i="11" s="1"/>
  <c r="F82" i="11" s="1"/>
  <c r="C81" i="11"/>
  <c r="D81" i="11" s="1"/>
  <c r="F81" i="11" s="1"/>
  <c r="C65" i="11"/>
  <c r="D65" i="11" s="1"/>
  <c r="F65" i="11" s="1"/>
  <c r="C64" i="11"/>
  <c r="D64" i="11" s="1"/>
  <c r="F64" i="11" s="1"/>
  <c r="C63" i="11"/>
  <c r="D63" i="11" s="1"/>
  <c r="F63" i="11" s="1"/>
  <c r="C62" i="11"/>
  <c r="D62" i="11" s="1"/>
  <c r="F62" i="11" s="1"/>
  <c r="C61" i="11"/>
  <c r="D61" i="11" s="1"/>
  <c r="F61" i="11" s="1"/>
  <c r="C60" i="11"/>
  <c r="D60" i="11" s="1"/>
  <c r="F60" i="11" s="1"/>
  <c r="C59" i="11"/>
  <c r="D59" i="11" s="1"/>
  <c r="F59" i="11" s="1"/>
  <c r="C58" i="11"/>
  <c r="D58" i="11" s="1"/>
  <c r="F58" i="11" s="1"/>
  <c r="C57" i="11"/>
  <c r="D57" i="11" s="1"/>
  <c r="F57" i="11" s="1"/>
  <c r="C56" i="11"/>
  <c r="D56" i="11" s="1"/>
  <c r="F56" i="11" s="1"/>
  <c r="C55" i="11"/>
  <c r="D55" i="11" s="1"/>
  <c r="F55" i="11" s="1"/>
  <c r="C54" i="11"/>
  <c r="D54" i="11" s="1"/>
  <c r="F54" i="11" s="1"/>
  <c r="C53" i="11"/>
  <c r="D53" i="11" s="1"/>
  <c r="F53" i="11" s="1"/>
  <c r="C52" i="11"/>
  <c r="D52" i="11" s="1"/>
  <c r="F52" i="11" s="1"/>
  <c r="C51" i="11"/>
  <c r="D51" i="11" s="1"/>
  <c r="F51" i="11" s="1"/>
  <c r="C50" i="11"/>
  <c r="D50" i="11" s="1"/>
  <c r="F50" i="11" s="1"/>
  <c r="C49" i="11"/>
  <c r="D49" i="11" s="1"/>
  <c r="F49" i="11" s="1"/>
  <c r="C48" i="11"/>
  <c r="D48" i="11" s="1"/>
  <c r="F48" i="11" s="1"/>
  <c r="C32" i="11"/>
  <c r="D32" i="11" s="1"/>
  <c r="F32" i="11" s="1"/>
  <c r="C31" i="11"/>
  <c r="D31" i="11" s="1"/>
  <c r="F31" i="11" s="1"/>
  <c r="C30" i="11"/>
  <c r="D30" i="11" s="1"/>
  <c r="F30" i="11" s="1"/>
  <c r="C29" i="11"/>
  <c r="D29" i="11" s="1"/>
  <c r="F29" i="11" s="1"/>
  <c r="C28" i="11"/>
  <c r="D28" i="11" s="1"/>
  <c r="F28" i="11" s="1"/>
  <c r="C27" i="11"/>
  <c r="D27" i="11" s="1"/>
  <c r="F27" i="11" s="1"/>
  <c r="C26" i="11"/>
  <c r="D26" i="11" s="1"/>
  <c r="F26" i="11" s="1"/>
  <c r="C25" i="11"/>
  <c r="D25" i="11" s="1"/>
  <c r="F25" i="11" s="1"/>
  <c r="C24" i="11"/>
  <c r="D24" i="11" s="1"/>
  <c r="F24" i="11" s="1"/>
  <c r="C23" i="11"/>
  <c r="D23" i="11" s="1"/>
  <c r="F23" i="11" s="1"/>
  <c r="C22" i="11"/>
  <c r="D22" i="11" s="1"/>
  <c r="F22" i="11" s="1"/>
  <c r="C21" i="11"/>
  <c r="D21" i="11" s="1"/>
  <c r="F21" i="11" s="1"/>
  <c r="C20" i="11"/>
  <c r="D20" i="11" s="1"/>
  <c r="F20" i="11" s="1"/>
  <c r="C19" i="11"/>
  <c r="D19" i="11" s="1"/>
  <c r="F19" i="11" s="1"/>
  <c r="C18" i="11"/>
  <c r="D18" i="11" s="1"/>
  <c r="F18" i="11" s="1"/>
  <c r="C17" i="11"/>
  <c r="D17" i="11" s="1"/>
  <c r="F17" i="11" s="1"/>
  <c r="C16" i="11"/>
  <c r="D16" i="11" s="1"/>
  <c r="F16" i="11" s="1"/>
  <c r="C15" i="11"/>
  <c r="D15" i="11" s="1"/>
  <c r="F15" i="11" s="1"/>
  <c r="C14" i="11"/>
  <c r="D14" i="11" s="1"/>
  <c r="F14" i="11" s="1"/>
  <c r="C13" i="11"/>
  <c r="D13" i="11" s="1"/>
  <c r="F13" i="11" s="1"/>
  <c r="C12" i="11"/>
  <c r="D12" i="11" s="1"/>
  <c r="F12" i="11" s="1"/>
  <c r="C11" i="11"/>
  <c r="D11" i="11" s="1"/>
  <c r="F11" i="11" s="1"/>
  <c r="C10" i="11"/>
  <c r="D10" i="11" s="1"/>
  <c r="F10" i="11" s="1"/>
  <c r="C9" i="11"/>
  <c r="D9" i="11" s="1"/>
  <c r="F9" i="11" s="1"/>
  <c r="C8" i="11"/>
  <c r="D8" i="11" s="1"/>
  <c r="F8" i="11" s="1"/>
  <c r="C7" i="11"/>
  <c r="D7" i="11" s="1"/>
  <c r="F7" i="11" s="1"/>
  <c r="C6" i="11"/>
  <c r="D6" i="11" s="1"/>
  <c r="F6" i="11" s="1"/>
  <c r="C5" i="11"/>
  <c r="D5" i="11" s="1"/>
  <c r="F5" i="11" s="1"/>
  <c r="H16" i="8"/>
  <c r="G16" i="8"/>
  <c r="H14" i="8"/>
  <c r="G14" i="8"/>
  <c r="H12" i="8"/>
  <c r="G12" i="8"/>
  <c r="G25" i="8" s="1"/>
  <c r="G27" i="8" s="1"/>
  <c r="H10" i="8"/>
  <c r="G10" i="8"/>
  <c r="G26" i="8" s="1"/>
  <c r="H9" i="8"/>
  <c r="G9" i="8"/>
  <c r="H8" i="8"/>
  <c r="G8" i="8"/>
  <c r="H7" i="8"/>
  <c r="G7" i="8"/>
  <c r="H6" i="8"/>
  <c r="H20" i="8" s="1"/>
  <c r="G6" i="8"/>
  <c r="G20" i="8" s="1"/>
  <c r="AA24" i="2"/>
  <c r="J24" i="2"/>
  <c r="H24" i="2"/>
  <c r="G24" i="2"/>
  <c r="F24" i="2"/>
  <c r="AA23" i="2"/>
  <c r="J23" i="2"/>
  <c r="H23" i="2"/>
  <c r="G23" i="2"/>
  <c r="F23" i="2"/>
  <c r="AA22" i="2"/>
  <c r="J22" i="2"/>
  <c r="H22" i="2"/>
  <c r="G22" i="2"/>
  <c r="F22" i="2"/>
  <c r="AA21" i="2"/>
  <c r="J21" i="2"/>
  <c r="H21" i="2"/>
  <c r="G21" i="2"/>
  <c r="F21" i="2"/>
  <c r="AA20" i="2"/>
  <c r="J20" i="2"/>
  <c r="H20" i="2"/>
  <c r="G20" i="2"/>
  <c r="F20" i="2"/>
  <c r="AA19" i="2"/>
  <c r="J19" i="2"/>
  <c r="H19" i="2"/>
  <c r="G19" i="2"/>
  <c r="F19" i="2"/>
  <c r="AA18" i="2"/>
  <c r="J18" i="2"/>
  <c r="H18" i="2"/>
  <c r="G18" i="2"/>
  <c r="F18" i="2"/>
  <c r="AA17" i="2"/>
  <c r="J17" i="2"/>
  <c r="H17" i="2"/>
  <c r="G17" i="2"/>
  <c r="F17" i="2"/>
  <c r="AA16" i="2"/>
  <c r="J16" i="2"/>
  <c r="H16" i="2"/>
  <c r="G16" i="2"/>
  <c r="F16" i="2"/>
  <c r="AA15" i="2"/>
  <c r="J15" i="2"/>
  <c r="H15" i="2"/>
  <c r="G15" i="2"/>
  <c r="F15" i="2"/>
  <c r="AA14" i="2"/>
  <c r="J14" i="2"/>
  <c r="H14" i="2"/>
  <c r="G14" i="2"/>
  <c r="F14" i="2"/>
  <c r="AA13" i="2"/>
  <c r="J13" i="2"/>
  <c r="H13" i="2"/>
  <c r="G13" i="2"/>
  <c r="F13" i="2"/>
  <c r="AA12" i="2"/>
  <c r="J12" i="2"/>
  <c r="H12" i="2"/>
  <c r="G12" i="2"/>
  <c r="F12" i="2"/>
  <c r="AA11" i="2"/>
  <c r="J11" i="2"/>
  <c r="H11" i="2"/>
  <c r="G11" i="2"/>
  <c r="F11" i="2"/>
  <c r="AA10" i="2"/>
  <c r="J10" i="2"/>
  <c r="H10" i="2"/>
  <c r="G10" i="2"/>
  <c r="F10" i="2"/>
  <c r="AA9" i="2"/>
  <c r="J9" i="2"/>
  <c r="H9" i="2"/>
  <c r="G9" i="2"/>
  <c r="F9" i="2"/>
  <c r="AA8" i="2"/>
  <c r="J8" i="2"/>
  <c r="H8" i="2"/>
  <c r="G8" i="2"/>
  <c r="F8" i="2"/>
  <c r="AA7" i="2"/>
  <c r="J7" i="2"/>
  <c r="H7" i="2"/>
  <c r="G7" i="2"/>
  <c r="F7" i="2"/>
  <c r="AA6" i="2"/>
  <c r="J6" i="2"/>
  <c r="H6" i="2"/>
  <c r="G6" i="2"/>
  <c r="F6" i="2"/>
  <c r="AA5" i="2"/>
  <c r="J5" i="2"/>
  <c r="H5" i="2"/>
  <c r="G5" i="2"/>
  <c r="F5" i="2"/>
  <c r="Y4" i="2"/>
  <c r="X4" i="2"/>
  <c r="W4" i="2"/>
  <c r="V4" i="2"/>
  <c r="U4" i="2"/>
  <c r="T4" i="2"/>
  <c r="S4" i="2"/>
  <c r="R4" i="2"/>
  <c r="Q4" i="2"/>
  <c r="P4" i="2"/>
  <c r="O4" i="2"/>
  <c r="N4" i="2"/>
  <c r="M4" i="2"/>
  <c r="L4" i="2"/>
  <c r="E3" i="2"/>
  <c r="B3" i="2"/>
  <c r="Z2" i="2"/>
  <c r="Y2" i="2"/>
  <c r="X2" i="2"/>
  <c r="W2" i="2"/>
  <c r="V2" i="2"/>
  <c r="U2" i="2"/>
  <c r="T2" i="2"/>
  <c r="S2" i="2"/>
  <c r="R2" i="2"/>
  <c r="Q2" i="2"/>
  <c r="P2" i="2"/>
  <c r="O2" i="2"/>
  <c r="N2" i="2"/>
  <c r="M2" i="2"/>
  <c r="L2" i="2"/>
  <c r="B2" i="2"/>
  <c r="O1" i="2"/>
  <c r="G114" i="1"/>
  <c r="F113" i="1"/>
  <c r="H113" i="1" s="1"/>
  <c r="D113" i="1"/>
  <c r="F112" i="1"/>
  <c r="H112" i="1" s="1"/>
  <c r="D112" i="1"/>
  <c r="F111" i="1"/>
  <c r="E111" i="1"/>
  <c r="H111" i="1" s="1"/>
  <c r="D111" i="1"/>
  <c r="F110" i="1"/>
  <c r="F114" i="1" s="1"/>
  <c r="E110" i="1"/>
  <c r="D110" i="1"/>
  <c r="H109" i="1"/>
  <c r="D109" i="1"/>
  <c r="F77" i="1"/>
  <c r="E77" i="1"/>
  <c r="D77" i="1"/>
  <c r="F76" i="1"/>
  <c r="E76" i="1"/>
  <c r="D76" i="1"/>
  <c r="F75" i="1"/>
  <c r="E75" i="1"/>
  <c r="D75" i="1"/>
  <c r="F74" i="1"/>
  <c r="E74" i="1"/>
  <c r="D74" i="1"/>
  <c r="F73" i="1"/>
  <c r="E73" i="1"/>
  <c r="D73" i="1"/>
  <c r="F72" i="1"/>
  <c r="E72" i="1"/>
  <c r="D72" i="1"/>
  <c r="F71" i="1"/>
  <c r="E71" i="1"/>
  <c r="D71" i="1"/>
  <c r="F70" i="1"/>
  <c r="E70" i="1"/>
  <c r="D70" i="1"/>
  <c r="F69" i="1"/>
  <c r="E69" i="1"/>
  <c r="D69" i="1"/>
  <c r="F68" i="1"/>
  <c r="E68" i="1"/>
  <c r="D68" i="1"/>
  <c r="F67" i="1"/>
  <c r="F78" i="1" s="1"/>
  <c r="E67" i="1"/>
  <c r="D67" i="1"/>
  <c r="G56" i="1"/>
  <c r="F56" i="1"/>
  <c r="H55" i="1"/>
  <c r="H56" i="1" s="1"/>
  <c r="G55" i="1"/>
  <c r="F55" i="1"/>
  <c r="E55" i="1"/>
  <c r="G49" i="1"/>
  <c r="G50" i="1" s="1"/>
  <c r="F49" i="1"/>
  <c r="F50" i="1" s="1"/>
  <c r="E49" i="1"/>
  <c r="E50" i="1" s="1"/>
  <c r="G48" i="1"/>
  <c r="F48" i="1"/>
  <c r="E48" i="1"/>
  <c r="G47" i="1"/>
  <c r="F47" i="1"/>
  <c r="E47" i="1"/>
  <c r="G46" i="1"/>
  <c r="F46" i="1"/>
  <c r="E46" i="1"/>
  <c r="G45" i="1"/>
  <c r="F45" i="1"/>
  <c r="E45" i="1"/>
  <c r="G44" i="1"/>
  <c r="F44" i="1"/>
  <c r="E44" i="1"/>
  <c r="G43" i="1"/>
  <c r="F43" i="1"/>
  <c r="E43" i="1"/>
  <c r="I40" i="1"/>
  <c r="H40" i="1"/>
  <c r="G40" i="1"/>
  <c r="I38" i="1"/>
  <c r="H38" i="1"/>
  <c r="G38" i="1"/>
  <c r="F38" i="1"/>
  <c r="E38" i="1"/>
  <c r="D38" i="1"/>
  <c r="I37" i="1"/>
  <c r="H37" i="1"/>
  <c r="G37" i="1"/>
  <c r="F37" i="1"/>
  <c r="E37" i="1"/>
  <c r="D37" i="1"/>
  <c r="I36" i="1"/>
  <c r="H36" i="1"/>
  <c r="G36" i="1"/>
  <c r="F36" i="1"/>
  <c r="E36" i="1"/>
  <c r="D36" i="1"/>
  <c r="I35" i="1"/>
  <c r="H35" i="1"/>
  <c r="G35" i="1"/>
  <c r="F35" i="1"/>
  <c r="E35" i="1"/>
  <c r="D35" i="1"/>
  <c r="I34" i="1"/>
  <c r="H34" i="1"/>
  <c r="G34" i="1"/>
  <c r="F34" i="1"/>
  <c r="E34" i="1"/>
  <c r="D34" i="1"/>
  <c r="I33" i="1"/>
  <c r="H33" i="1"/>
  <c r="G33" i="1"/>
  <c r="F33" i="1"/>
  <c r="E33" i="1"/>
  <c r="D33" i="1"/>
  <c r="I32" i="1"/>
  <c r="H32" i="1"/>
  <c r="G32" i="1"/>
  <c r="F32" i="1"/>
  <c r="E32" i="1"/>
  <c r="D32" i="1"/>
  <c r="I31" i="1"/>
  <c r="H31" i="1"/>
  <c r="G31" i="1"/>
  <c r="F31" i="1"/>
  <c r="E31" i="1"/>
  <c r="D31" i="1"/>
  <c r="I30" i="1"/>
  <c r="H30" i="1"/>
  <c r="G30" i="1"/>
  <c r="F30" i="1"/>
  <c r="E30" i="1"/>
  <c r="D30" i="1"/>
  <c r="I29" i="1"/>
  <c r="H29" i="1"/>
  <c r="G29" i="1"/>
  <c r="F29" i="1"/>
  <c r="E29" i="1"/>
  <c r="D29" i="1"/>
  <c r="I28" i="1"/>
  <c r="I39" i="1" s="1"/>
  <c r="H28" i="1"/>
  <c r="H39" i="1" s="1"/>
  <c r="G28" i="1"/>
  <c r="G39" i="1" s="1"/>
  <c r="F28" i="1"/>
  <c r="E28" i="1"/>
  <c r="D28" i="1"/>
  <c r="H25" i="1"/>
  <c r="G25" i="1"/>
  <c r="F25" i="1"/>
  <c r="G23" i="1"/>
  <c r="F23" i="1"/>
  <c r="E23" i="1"/>
  <c r="E18" i="1"/>
  <c r="H14" i="1"/>
  <c r="G14" i="1"/>
  <c r="F14" i="1"/>
  <c r="E14" i="1"/>
  <c r="H13" i="1"/>
  <c r="G13" i="1"/>
  <c r="F13" i="1"/>
  <c r="E13" i="1" s="1"/>
  <c r="H12" i="1"/>
  <c r="G12" i="1"/>
  <c r="F12" i="1"/>
  <c r="E12" i="1"/>
  <c r="H9" i="1"/>
  <c r="G9" i="1"/>
  <c r="F9" i="1"/>
  <c r="E9" i="1"/>
  <c r="H7" i="1"/>
  <c r="G7" i="1"/>
  <c r="F7" i="1"/>
  <c r="E7" i="1"/>
  <c r="H6" i="1"/>
  <c r="G6" i="1"/>
  <c r="F6" i="1"/>
  <c r="E6" i="1"/>
  <c r="H5" i="1"/>
  <c r="H8" i="1" s="1"/>
  <c r="G5" i="1"/>
  <c r="G8" i="1" s="1"/>
  <c r="F5" i="1"/>
  <c r="F8" i="1" s="1"/>
  <c r="E5" i="1"/>
  <c r="K24" i="2" l="1"/>
  <c r="K23" i="2"/>
  <c r="K22" i="2"/>
  <c r="K21" i="2"/>
  <c r="K20" i="2"/>
  <c r="O20" i="2" s="1"/>
  <c r="K19" i="2"/>
  <c r="Q19" i="2" s="1"/>
  <c r="M19" i="2"/>
  <c r="K18" i="2"/>
  <c r="L18" i="2"/>
  <c r="Z18" i="2" s="1"/>
  <c r="K17" i="2"/>
  <c r="K15" i="2"/>
  <c r="O15" i="2" s="1"/>
  <c r="W15" i="2"/>
  <c r="X15" i="2"/>
  <c r="Y15" i="2"/>
  <c r="U15" i="2"/>
  <c r="R15" i="2"/>
  <c r="N15" i="2"/>
  <c r="T15" i="2"/>
  <c r="S15" i="2"/>
  <c r="K14" i="2"/>
  <c r="K13" i="2"/>
  <c r="S13" i="2" s="1"/>
  <c r="P13" i="2"/>
  <c r="K12" i="2"/>
  <c r="X12" i="2" s="1"/>
  <c r="K11" i="2"/>
  <c r="K10" i="2"/>
  <c r="Y10" i="2"/>
  <c r="T10" i="2"/>
  <c r="P10" i="2"/>
  <c r="O10" i="2"/>
  <c r="K9" i="2"/>
  <c r="Q9" i="2" s="1"/>
  <c r="K8" i="2"/>
  <c r="T8" i="2" s="1"/>
  <c r="K7" i="2"/>
  <c r="P7" i="2" s="1"/>
  <c r="Q7" i="2"/>
  <c r="K6" i="2"/>
  <c r="Q6" i="2" s="1"/>
  <c r="U6" i="2"/>
  <c r="T6" i="2"/>
  <c r="R6" i="2"/>
  <c r="M6" i="2"/>
  <c r="K5" i="2"/>
  <c r="H110" i="1"/>
  <c r="H114" i="1" s="1"/>
  <c r="E114" i="1"/>
  <c r="E62" i="1"/>
  <c r="H10" i="1"/>
  <c r="H11" i="1" s="1"/>
  <c r="H15" i="1" s="1"/>
  <c r="E61" i="1"/>
  <c r="G10" i="1"/>
  <c r="G11" i="1" s="1"/>
  <c r="G15" i="1" s="1"/>
  <c r="E60" i="1"/>
  <c r="E63" i="1" s="1"/>
  <c r="F10" i="1"/>
  <c r="E10" i="1" s="1"/>
  <c r="F11" i="1"/>
  <c r="E8" i="1"/>
  <c r="G21" i="8"/>
  <c r="K16" i="2" s="1"/>
  <c r="H21" i="8"/>
  <c r="U20" i="2" l="1"/>
  <c r="S6" i="2"/>
  <c r="V20" i="2"/>
  <c r="O8" i="2"/>
  <c r="P8" i="2"/>
  <c r="O6" i="2"/>
  <c r="N7" i="2"/>
  <c r="Q8" i="2"/>
  <c r="R20" i="2"/>
  <c r="O7" i="2"/>
  <c r="S20" i="2"/>
  <c r="N8" i="2"/>
  <c r="Q20" i="2"/>
  <c r="P6" i="2"/>
  <c r="R8" i="2"/>
  <c r="S8" i="2"/>
  <c r="T20" i="2"/>
  <c r="R17" i="2"/>
  <c r="R9" i="2"/>
  <c r="T17" i="2"/>
  <c r="S17" i="2"/>
  <c r="L15" i="2"/>
  <c r="Z15" i="2" s="1"/>
  <c r="W19" i="2"/>
  <c r="X17" i="2"/>
  <c r="Q15" i="2"/>
  <c r="S19" i="2"/>
  <c r="W17" i="2"/>
  <c r="V17" i="2"/>
  <c r="P17" i="2"/>
  <c r="P15" i="2"/>
  <c r="T11" i="2"/>
  <c r="N17" i="2"/>
  <c r="Y17" i="2"/>
  <c r="M17" i="2"/>
  <c r="M15" i="2"/>
  <c r="V15" i="2"/>
  <c r="S10" i="2"/>
  <c r="S9" i="2"/>
  <c r="T9" i="2"/>
  <c r="U9" i="2"/>
  <c r="V9" i="2"/>
  <c r="W9" i="2"/>
  <c r="X9" i="2"/>
  <c r="Y9" i="2"/>
  <c r="P23" i="2"/>
  <c r="Q23" i="2"/>
  <c r="R23" i="2"/>
  <c r="S23" i="2"/>
  <c r="T23" i="2"/>
  <c r="U23" i="2"/>
  <c r="V23" i="2"/>
  <c r="X23" i="2"/>
  <c r="V21" i="2"/>
  <c r="W21" i="2"/>
  <c r="U21" i="2"/>
  <c r="R21" i="2"/>
  <c r="S21" i="2"/>
  <c r="T21" i="2"/>
  <c r="N21" i="2"/>
  <c r="O21" i="2"/>
  <c r="P21" i="2"/>
  <c r="Y21" i="2"/>
  <c r="X21" i="2"/>
  <c r="T18" i="2"/>
  <c r="P18" i="2"/>
  <c r="U18" i="2"/>
  <c r="Q18" i="2"/>
  <c r="X18" i="2"/>
  <c r="Y18" i="2"/>
  <c r="V18" i="2"/>
  <c r="M18" i="2"/>
  <c r="O18" i="2"/>
  <c r="R18" i="2"/>
  <c r="N18" i="2"/>
  <c r="X14" i="2"/>
  <c r="U14" i="2"/>
  <c r="U11" i="2"/>
  <c r="W11" i="2"/>
  <c r="V6" i="2"/>
  <c r="W6" i="2"/>
  <c r="W5" i="2"/>
  <c r="W25" i="2" s="1"/>
  <c r="W3" i="2" s="1"/>
  <c r="T5" i="2"/>
  <c r="T25" i="2" s="1"/>
  <c r="T3" i="2" s="1"/>
  <c r="U5" i="2"/>
  <c r="U25" i="2" s="1"/>
  <c r="U3" i="2" s="1"/>
  <c r="V5" i="2"/>
  <c r="V25" i="2" s="1"/>
  <c r="V3" i="2" s="1"/>
  <c r="P16" i="2"/>
  <c r="T16" i="2"/>
  <c r="V16" i="2"/>
  <c r="X16" i="2"/>
  <c r="Q16" i="2"/>
  <c r="N16" i="2"/>
  <c r="M16" i="2"/>
  <c r="O16" i="2"/>
  <c r="L16" i="2"/>
  <c r="Z16" i="2" s="1"/>
  <c r="U16" i="2"/>
  <c r="Y16" i="2"/>
  <c r="S16" i="2"/>
  <c r="R16" i="2"/>
  <c r="W16" i="2"/>
  <c r="L24" i="2"/>
  <c r="Z24" i="2" s="1"/>
  <c r="R24" i="2"/>
  <c r="U24" i="2"/>
  <c r="N24" i="2"/>
  <c r="Y24" i="2"/>
  <c r="X24" i="2"/>
  <c r="W24" i="2"/>
  <c r="V24" i="2"/>
  <c r="T24" i="2"/>
  <c r="S24" i="2"/>
  <c r="M24" i="2"/>
  <c r="O24" i="2"/>
  <c r="P24" i="2"/>
  <c r="Q24" i="2"/>
  <c r="Y20" i="2"/>
  <c r="M20" i="2"/>
  <c r="N20" i="2"/>
  <c r="X20" i="2"/>
  <c r="Y19" i="2"/>
  <c r="T19" i="2"/>
  <c r="R11" i="2"/>
  <c r="Y11" i="2"/>
  <c r="L11" i="2"/>
  <c r="Z11" i="2" s="1"/>
  <c r="U8" i="2"/>
  <c r="V8" i="2"/>
  <c r="R7" i="2"/>
  <c r="S7" i="2"/>
  <c r="T7" i="2"/>
  <c r="X5" i="2"/>
  <c r="X25" i="2" s="1"/>
  <c r="X3" i="2" s="1"/>
  <c r="N5" i="2"/>
  <c r="N25" i="2" s="1"/>
  <c r="N3" i="2" s="1"/>
  <c r="O5" i="2"/>
  <c r="O25" i="2" s="1"/>
  <c r="O3" i="2" s="1"/>
  <c r="R5" i="2"/>
  <c r="R25" i="2" s="1"/>
  <c r="R3" i="2" s="1"/>
  <c r="S5" i="2"/>
  <c r="S25" i="2" s="1"/>
  <c r="S3" i="2" s="1"/>
  <c r="Q5" i="2"/>
  <c r="Q25" i="2" s="1"/>
  <c r="Q3" i="2" s="1"/>
  <c r="P5" i="2"/>
  <c r="P25" i="2" s="1"/>
  <c r="P3" i="2" s="1"/>
  <c r="Y5" i="2"/>
  <c r="Y25" i="2" s="1"/>
  <c r="Y3" i="2" s="1"/>
  <c r="E11" i="1"/>
  <c r="F15" i="1"/>
  <c r="E15" i="1" s="1"/>
  <c r="Y23" i="2"/>
  <c r="O23" i="2"/>
  <c r="N23" i="2"/>
  <c r="M23" i="2"/>
  <c r="L23" i="2"/>
  <c r="Z23" i="2" s="1"/>
  <c r="W23" i="2"/>
  <c r="Y22" i="2"/>
  <c r="O22" i="2"/>
  <c r="X22" i="2"/>
  <c r="P22" i="2"/>
  <c r="M22" i="2"/>
  <c r="S22" i="2"/>
  <c r="T22" i="2"/>
  <c r="V22" i="2"/>
  <c r="Q22" i="2"/>
  <c r="L22" i="2"/>
  <c r="Z22" i="2" s="1"/>
  <c r="R22" i="2"/>
  <c r="U22" i="2"/>
  <c r="W22" i="2"/>
  <c r="N22" i="2"/>
  <c r="L21" i="2"/>
  <c r="Z21" i="2" s="1"/>
  <c r="M21" i="2"/>
  <c r="Q21" i="2"/>
  <c r="L20" i="2"/>
  <c r="Z20" i="2" s="1"/>
  <c r="W20" i="2"/>
  <c r="P20" i="2"/>
  <c r="R19" i="2"/>
  <c r="N19" i="2"/>
  <c r="X19" i="2"/>
  <c r="V19" i="2"/>
  <c r="U19" i="2"/>
  <c r="L19" i="2"/>
  <c r="Z19" i="2" s="1"/>
  <c r="O19" i="2"/>
  <c r="P19" i="2"/>
  <c r="W18" i="2"/>
  <c r="S18" i="2"/>
  <c r="L17" i="2"/>
  <c r="Z17" i="2" s="1"/>
  <c r="U17" i="2"/>
  <c r="Q17" i="2"/>
  <c r="O17" i="2"/>
  <c r="S14" i="2"/>
  <c r="L14" i="2"/>
  <c r="Z14" i="2" s="1"/>
  <c r="T14" i="2"/>
  <c r="R14" i="2"/>
  <c r="V14" i="2"/>
  <c r="W14" i="2"/>
  <c r="Q14" i="2"/>
  <c r="N14" i="2"/>
  <c r="Y14" i="2"/>
  <c r="P14" i="2"/>
  <c r="M14" i="2"/>
  <c r="O14" i="2"/>
  <c r="O13" i="2"/>
  <c r="Y13" i="2"/>
  <c r="X13" i="2"/>
  <c r="U13" i="2"/>
  <c r="V13" i="2"/>
  <c r="N13" i="2"/>
  <c r="T13" i="2"/>
  <c r="R13" i="2"/>
  <c r="W13" i="2"/>
  <c r="M13" i="2"/>
  <c r="L13" i="2"/>
  <c r="Z13" i="2" s="1"/>
  <c r="Q13" i="2"/>
  <c r="Q12" i="2"/>
  <c r="M12" i="2"/>
  <c r="W12" i="2"/>
  <c r="Y12" i="2"/>
  <c r="N12" i="2"/>
  <c r="U12" i="2"/>
  <c r="V12" i="2"/>
  <c r="R12" i="2"/>
  <c r="L12" i="2"/>
  <c r="Z12" i="2" s="1"/>
  <c r="P12" i="2"/>
  <c r="O12" i="2"/>
  <c r="S12" i="2"/>
  <c r="T12" i="2"/>
  <c r="X11" i="2"/>
  <c r="Q11" i="2"/>
  <c r="N11" i="2"/>
  <c r="O11" i="2"/>
  <c r="M11" i="2"/>
  <c r="V11" i="2"/>
  <c r="S11" i="2"/>
  <c r="P11" i="2"/>
  <c r="V10" i="2"/>
  <c r="U10" i="2"/>
  <c r="L10" i="2"/>
  <c r="Z10" i="2" s="1"/>
  <c r="N10" i="2"/>
  <c r="Q10" i="2"/>
  <c r="W10" i="2"/>
  <c r="R10" i="2"/>
  <c r="M10" i="2"/>
  <c r="X10" i="2"/>
  <c r="N9" i="2"/>
  <c r="P9" i="2"/>
  <c r="L9" i="2"/>
  <c r="Z9" i="2" s="1"/>
  <c r="M9" i="2"/>
  <c r="O9" i="2"/>
  <c r="X8" i="2"/>
  <c r="M8" i="2"/>
  <c r="W8" i="2"/>
  <c r="L8" i="2"/>
  <c r="Z8" i="2" s="1"/>
  <c r="Y8" i="2"/>
  <c r="X7" i="2"/>
  <c r="W7" i="2"/>
  <c r="U7" i="2"/>
  <c r="L7" i="2"/>
  <c r="Z7" i="2" s="1"/>
  <c r="Y7" i="2"/>
  <c r="M7" i="2"/>
  <c r="V7" i="2"/>
  <c r="L6" i="2"/>
  <c r="Z6" i="2" s="1"/>
  <c r="Y6" i="2"/>
  <c r="X6" i="2"/>
  <c r="N6" i="2"/>
  <c r="L5" i="2"/>
  <c r="M5" i="2"/>
  <c r="M25" i="2" s="1"/>
  <c r="M3" i="2" s="1"/>
  <c r="L25" i="2" l="1"/>
  <c r="Z5" i="2"/>
  <c r="L23" i="3" l="1"/>
  <c r="Z25" i="2"/>
  <c r="L3"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O1" authorId="0" shapeId="0" xr:uid="{00000000-0006-0000-0100-000003000000}">
      <text>
        <r>
          <rPr>
            <sz val="10"/>
            <rFont val="Arial"/>
            <family val="2"/>
          </rPr>
          <t>12 meses instalación
0 meses operación</t>
        </r>
      </text>
    </comment>
    <comment ref="B2" authorId="0" shapeId="0" xr:uid="{00000000-0006-0000-0100-000001000000}">
      <text>
        <r>
          <rPr>
            <sz val="10"/>
            <rFont val="Arial"/>
            <family val="2"/>
          </rPr>
          <t>Cuenta "DIRECTORES"</t>
        </r>
      </text>
    </comment>
    <comment ref="E4" authorId="0" shapeId="0" xr:uid="{00000000-0006-0000-0100-000002000000}">
      <text>
        <r>
          <rPr>
            <sz val="10"/>
            <rFont val="Arial"/>
            <family val="2"/>
          </rPr>
          <t>SI=1
NO=0</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G26" authorId="0" shapeId="0" xr:uid="{00000000-0006-0000-0700-000001000000}">
      <text>
        <r>
          <rPr>
            <sz val="10"/>
            <rFont val="Arial"/>
            <family val="2"/>
          </rPr>
          <t>SÓLO APLICA VACACIONES</t>
        </r>
      </text>
    </comment>
  </commentList>
</comments>
</file>

<file path=xl/sharedStrings.xml><?xml version="1.0" encoding="utf-8"?>
<sst xmlns="http://schemas.openxmlformats.org/spreadsheetml/2006/main" count="798" uniqueCount="521">
  <si>
    <t>FLUJO DE CAJA</t>
  </si>
  <si>
    <t>TOTAL</t>
  </si>
  <si>
    <t>Personal Mínimo requerido</t>
  </si>
  <si>
    <t>Gastos Operacionales</t>
  </si>
  <si>
    <t>Hardware &amp; Software</t>
  </si>
  <si>
    <t>TOTAL COSTOS FIJOS</t>
  </si>
  <si>
    <t>Valor visitas</t>
  </si>
  <si>
    <t>TOTAL COSTOS VARIABLES (visitas)</t>
  </si>
  <si>
    <t>COSTOS FIJOS+VARIABLES</t>
  </si>
  <si>
    <t>Utilidad</t>
  </si>
  <si>
    <t>IVA</t>
  </si>
  <si>
    <t>Imprevistos</t>
  </si>
  <si>
    <t>NÚMERO DE VISITAS:</t>
  </si>
  <si>
    <t>SUPUESTOS</t>
  </si>
  <si>
    <t>IPC</t>
  </si>
  <si>
    <t>SMMLV</t>
  </si>
  <si>
    <t>PERFIL</t>
  </si>
  <si>
    <t>Cantidad</t>
  </si>
  <si>
    <t>Dedicación</t>
  </si>
  <si>
    <t>Valor 2023</t>
  </si>
  <si>
    <t>Valor 2024</t>
  </si>
  <si>
    <t>Valor 2025</t>
  </si>
  <si>
    <t>VALOR MENSUAL</t>
  </si>
  <si>
    <t>GASTOS OPERACIONALES</t>
  </si>
  <si>
    <t>VALOR 2023</t>
  </si>
  <si>
    <t>VALOR 2024</t>
  </si>
  <si>
    <t>VALOR 2025</t>
  </si>
  <si>
    <t>ENERGÍA</t>
  </si>
  <si>
    <t>ACUEDUCTO Y ALCANTARILLADO</t>
  </si>
  <si>
    <t>INTERNET Y TELEFONÍA</t>
  </si>
  <si>
    <t>ESPACIO REQUERIDO</t>
  </si>
  <si>
    <t>PAPELERÍA Y SUMINISTROS</t>
  </si>
  <si>
    <t>TELEFONÍA CELULAR</t>
  </si>
  <si>
    <t>TOTAL MES</t>
  </si>
  <si>
    <t>TOTAL ANUAL</t>
  </si>
  <si>
    <t>VALOR HARDWARWE Y SOFTWARE</t>
  </si>
  <si>
    <t xml:space="preserve">VALOR </t>
  </si>
  <si>
    <t>No Personal</t>
  </si>
  <si>
    <t>VALOR VIGENCIA</t>
  </si>
  <si>
    <t>VISITAS</t>
  </si>
  <si>
    <t xml:space="preserve">VIGENCIA </t>
  </si>
  <si>
    <t>DESCUENTO ASOCIADO A CADA PERFIL</t>
  </si>
  <si>
    <t>$ EN 2023</t>
  </si>
  <si>
    <t>DOS REGIÓNES</t>
  </si>
  <si>
    <t>DIRECTOR GENERAL</t>
  </si>
  <si>
    <t xml:space="preserve">DIRECTOR TÉCNICO </t>
  </si>
  <si>
    <t>DIRECTOR JURIDICO</t>
  </si>
  <si>
    <t>DIRECTOR ADMINISTRATIVO Y FINANCIERO</t>
  </si>
  <si>
    <t>PROFESIONAL TÉCNICO</t>
  </si>
  <si>
    <t>PROFESIONAL  ELÉCTRICO</t>
  </si>
  <si>
    <t>PROFESIONAL  ADMINISTRATIVO</t>
  </si>
  <si>
    <t>PROFESIONAL  FINANCIERO</t>
  </si>
  <si>
    <t>PROFESIONAL DE SISTEMAS DE INFORMACIÓN</t>
  </si>
  <si>
    <t>PROFESIONAL JURÍDICO</t>
  </si>
  <si>
    <t>PROFESIONAL CALIDAD</t>
  </si>
  <si>
    <t>UNA REGIÓN</t>
  </si>
  <si>
    <t>DESCUENTOI POR UNA REGIÓN</t>
  </si>
  <si>
    <t>CANTIDAD INICIAL</t>
  </si>
  <si>
    <t>CANTIDAD AJUSTADA</t>
  </si>
  <si>
    <t>DESCUENTO UNITARIO</t>
  </si>
  <si>
    <t>DESCUENTO A REALIZAR</t>
  </si>
  <si>
    <t>FACTOR DIRECTOR GENERAL</t>
  </si>
  <si>
    <t>ACIEM -&gt; Énfasis en experiencia específica</t>
  </si>
  <si>
    <t>directoresACIEM</t>
  </si>
  <si>
    <t>DATOS DE PROYECTO</t>
  </si>
  <si>
    <t>personasACIEM</t>
  </si>
  <si>
    <t>PCaltoACIEM</t>
  </si>
  <si>
    <t>PROMEDIO DÍA</t>
  </si>
  <si>
    <t>DATOS EXTERNOS</t>
  </si>
  <si>
    <t>Categoría ACIEM</t>
  </si>
  <si>
    <t>Requiere computador de alto desempeño</t>
  </si>
  <si>
    <t>Experiencia general</t>
  </si>
  <si>
    <t>Experiencia específica</t>
  </si>
  <si>
    <t>Base SMMLV</t>
  </si>
  <si>
    <t>Respon-
sabilidad</t>
  </si>
  <si>
    <t>Factor res-ponsabilidad</t>
  </si>
  <si>
    <t>Factor prestacional</t>
  </si>
  <si>
    <t>Descripción Responsabilidad</t>
  </si>
  <si>
    <t>DATOS FIJOS Y CÁLCULOS</t>
  </si>
  <si>
    <t>B</t>
  </si>
  <si>
    <t>C</t>
  </si>
  <si>
    <t>ASESOR TÉCNICO A</t>
  </si>
  <si>
    <t>E</t>
  </si>
  <si>
    <t>ASESOR TÉCNICO B</t>
  </si>
  <si>
    <t>DIRECTOR INFORMÁTICO</t>
  </si>
  <si>
    <t>D</t>
  </si>
  <si>
    <t>ASESOR JURÍDICO</t>
  </si>
  <si>
    <t>ASESOR ADMINISTRATIVO Y FINANCIERO</t>
  </si>
  <si>
    <t>PROFESIONAL APOYO ADMINISTRATIVO</t>
  </si>
  <si>
    <t>F</t>
  </si>
  <si>
    <t>Persona 9</t>
  </si>
  <si>
    <t>Persona 10</t>
  </si>
  <si>
    <t>Persona 11</t>
  </si>
  <si>
    <t>Persona 12</t>
  </si>
  <si>
    <t>Persona 13</t>
  </si>
  <si>
    <t>Persona 14</t>
  </si>
  <si>
    <t>Persona 15</t>
  </si>
  <si>
    <t>Persona 16</t>
  </si>
  <si>
    <t>Persona 17</t>
  </si>
  <si>
    <t>Persona 18</t>
  </si>
  <si>
    <t>Persona 19</t>
  </si>
  <si>
    <t>Persona 20</t>
  </si>
  <si>
    <t>MINISTERIO DE TECNOLOGÍAS DE LA INFORMACIÓN Y LAS COMUNICACIONES</t>
  </si>
  <si>
    <t xml:space="preserve">COSTOS DIRECTOS (DE PERSONAL) </t>
  </si>
  <si>
    <t>COSTOS DE PERSONAL</t>
  </si>
  <si>
    <t>REMUNERACION MENSUAL 
(PESOS ENERO DE  2026)</t>
  </si>
  <si>
    <t>ETAPA OPERATIVA</t>
  </si>
  <si>
    <t xml:space="preserve">VALORES PARCIALES </t>
  </si>
  <si>
    <t>VALOR TOTAL 
(11+12+13)</t>
  </si>
  <si>
    <t>CARGO / OFICIO (1)</t>
  </si>
  <si>
    <t>FASE IMPLEMENTACIÓN</t>
  </si>
  <si>
    <t xml:space="preserve"> FASE OPERACIÓN Y MENTENIMIENTO  </t>
  </si>
  <si>
    <t>IMPLEMENTACIÓN</t>
  </si>
  <si>
    <t xml:space="preserve">OPERACIÓN Y MANTENIMIENTO </t>
  </si>
  <si>
    <t>CANTIDAD DE PERSONAS</t>
  </si>
  <si>
    <t>% DE DEDICACION</t>
  </si>
  <si>
    <t>Tiempo Total en meses</t>
  </si>
  <si>
    <t xml:space="preserve"> (1*2*3*4)</t>
  </si>
  <si>
    <t>(1*5*6*7)</t>
  </si>
  <si>
    <t>PROFESIONAL ELECTRICO</t>
  </si>
  <si>
    <t>PROFESIONAL ADMINISTRATIVO FINANCIERO</t>
  </si>
  <si>
    <t>PROFESIONAL SISTEMAS DE INFORMACIÓN</t>
  </si>
  <si>
    <t>PROFESIONAL SOCIAL</t>
  </si>
  <si>
    <t>SUBTOTAL COSTOS DE PERSONAL (1) (DIRECTOS)</t>
  </si>
  <si>
    <t>FACTOR MULTIPLICADOR (2)</t>
  </si>
  <si>
    <t xml:space="preserve">TOTAL COSTOS DE PERSONAL = (1) * (2) = (3) </t>
  </si>
  <si>
    <t xml:space="preserve">OTROS COSTOS </t>
  </si>
  <si>
    <t>UNIDAD</t>
  </si>
  <si>
    <t>VALOR TOTAL</t>
  </si>
  <si>
    <t>CANTIDAD</t>
  </si>
  <si>
    <t>PERIODO DE USO</t>
  </si>
  <si>
    <t>(16*17*18)</t>
  </si>
  <si>
    <t>(25+26+27)</t>
  </si>
  <si>
    <t>Computador portátil</t>
  </si>
  <si>
    <t>UND</t>
  </si>
  <si>
    <t>Anual</t>
  </si>
  <si>
    <t>Impresora Multifuncional</t>
  </si>
  <si>
    <t>Visita de Profesional en Campo</t>
  </si>
  <si>
    <t>UND*DIA</t>
  </si>
  <si>
    <t>SUBTOTAL COSTOS INDIRECTOS (4)</t>
  </si>
  <si>
    <t>COSTO BÁSICO = (3) + (4) = (5)</t>
  </si>
  <si>
    <t>IVA = 19% * (5) = (6)</t>
  </si>
  <si>
    <t>COSTO TOTAL INTERVENTORIA = (5) + (6)= (7)</t>
  </si>
  <si>
    <t>POBLACIÓN</t>
  </si>
  <si>
    <t>MUESTRA</t>
  </si>
  <si>
    <t>PROVIDENCIA</t>
  </si>
  <si>
    <t>EQUIVALENCIA HONORARIOS</t>
  </si>
  <si>
    <t>CALCULO DE EQUIVALENCIA</t>
  </si>
  <si>
    <t>EN OFICINA</t>
  </si>
  <si>
    <t>EN CAMPO</t>
  </si>
  <si>
    <t>Soporte legal</t>
  </si>
  <si>
    <t>A</t>
  </si>
  <si>
    <t>ASIGNACIÓN BASICA MENSUAL</t>
  </si>
  <si>
    <t>Prestaciones Sociales</t>
  </si>
  <si>
    <t>Cesantías</t>
  </si>
  <si>
    <t>Código Sustantivo del Trabajo, Art. 249</t>
  </si>
  <si>
    <t>Intereses sobre cesantías</t>
  </si>
  <si>
    <t>Decreto 116 de 1976</t>
  </si>
  <si>
    <t>Prima</t>
  </si>
  <si>
    <t>Código Sustantivo del Trabajo, Art. 306</t>
  </si>
  <si>
    <t>Vacaciones</t>
  </si>
  <si>
    <t>Código Sustantivo del Trabajo, Art. 186</t>
  </si>
  <si>
    <t>Dotaciones</t>
  </si>
  <si>
    <t>Sistema de seguridad social integral</t>
  </si>
  <si>
    <t>Salud</t>
  </si>
  <si>
    <t>Ley 1122 de 2007, Art.10; Ley 797 de 2003, Art. 7</t>
  </si>
  <si>
    <t>Pensiones</t>
  </si>
  <si>
    <t>Decreto 4982 de 2007; Ley 797 de 2003, Art. 7</t>
  </si>
  <si>
    <t>ARP</t>
  </si>
  <si>
    <t>Otros</t>
  </si>
  <si>
    <t>Sena</t>
  </si>
  <si>
    <t>ley 119 de 1994, art. 30</t>
  </si>
  <si>
    <t>ICBF</t>
  </si>
  <si>
    <t>Ley 1607 de 2012 - Parafiscales</t>
  </si>
  <si>
    <t>Caja de compensación familiar</t>
  </si>
  <si>
    <t>Ley 21 de 1982</t>
  </si>
  <si>
    <t>SUBTOTAL B+C</t>
  </si>
  <si>
    <t>TOTAL FACTOR EQUIVALENCIA</t>
  </si>
  <si>
    <t>factorpresof</t>
  </si>
  <si>
    <t>factorprescampo</t>
  </si>
  <si>
    <t>SMI</t>
  </si>
  <si>
    <t>SALARIO MINIMO INTEGRAL</t>
  </si>
  <si>
    <t>Art 132 num 2 C.S.T</t>
  </si>
  <si>
    <t>EQUIVALENCIA DE HONORARIOS PARA SMI sobre el 70%</t>
  </si>
  <si>
    <t>ley 50 de 1990, art. 18</t>
  </si>
  <si>
    <t>EQUIVALENCIA DE HONORARIOS PARA SMI sobre el 100%</t>
  </si>
  <si>
    <t>EQUIVALENCIA DE HONORARIOS TOTAL</t>
  </si>
  <si>
    <t>Mínimo 30%</t>
  </si>
  <si>
    <t>factorpresSMI</t>
  </si>
  <si>
    <t>ACIEM</t>
  </si>
  <si>
    <t>MULTIPLICADOR RECOMENDADO SOBRE EL SALARIO PARA EL ESCALAFÓN</t>
  </si>
  <si>
    <t>AÑOS DE EXPERIENCIA</t>
  </si>
  <si>
    <t>NIVEL DE RESPONSABILIDAD</t>
  </si>
  <si>
    <t>ESCALAFÓN</t>
  </si>
  <si>
    <t>GENERAL</t>
  </si>
  <si>
    <t>ESPECÍFICA</t>
  </si>
  <si>
    <t>G</t>
  </si>
  <si>
    <t>H</t>
  </si>
  <si>
    <t>Responsabilidad Total</t>
  </si>
  <si>
    <t>Toma de decisiones administrativas y técnicas. Reporte a instancia superior</t>
  </si>
  <si>
    <t>Toma de decisiones técnicas. Reporte a instancia superior</t>
  </si>
  <si>
    <t>Análisis, asesoría y recomendaciones</t>
  </si>
  <si>
    <t>Toma de decisiones de acuerdo con metodologías establecidas.</t>
  </si>
  <si>
    <t>Cumplimiento de manuales</t>
  </si>
  <si>
    <t>Apoyo en tareas específicas</t>
  </si>
  <si>
    <t>Profesional en formación</t>
  </si>
  <si>
    <t>ARTÍCULO  2.2.2.4.2 Requisitos del nivel directivo. Serán requisitos para los empleos del nivel directivo, los siguientes:</t>
  </si>
  <si>
    <t>Grados</t>
  </si>
  <si>
    <t>Requisitos generales</t>
  </si>
  <si>
    <t>Título profesional y doce (12) meses de experiencia profesional relacionada.</t>
  </si>
  <si>
    <t>Título profesional y dieciséis (16) meses de experiencia profesional relacionada.</t>
  </si>
  <si>
    <t>Título profesional y veinte (20) meses de experiencia profesional relacionada.</t>
  </si>
  <si>
    <t>Título profesional y veinticuatro (24) meses de experiencia profesional relacionada.</t>
  </si>
  <si>
    <t>Título profesional y veintiocho (28) meses de experiencia profesional relacionada.</t>
  </si>
  <si>
    <t>Título profesional y treinta y dos (32) meses de experiencia profesional relacionada.</t>
  </si>
  <si>
    <t>Título profesional y treinta y seis (36) meses de experiencia profesional relacionada.</t>
  </si>
  <si>
    <t>Título profesional y cuarenta (40) meses de experiencia profesional relacionada.</t>
  </si>
  <si>
    <t>Título profesional y cuarenta y cuatro (44) meses de experiencia profesional relacionada.</t>
  </si>
  <si>
    <t>Título profesional, Título de postgrado en la modalidad de especialización y veinticuatro (24) meses de experiencia profesional relacionada.</t>
  </si>
  <si>
    <t>Título profesional, Título de postgrado en la modalidad de especialización y veintiocho (28) meses de experiencia profesional relacionada.</t>
  </si>
  <si>
    <t>Título profesional, Título de postgrado en la modalidad de especialización y treinta y dos (32) meses de experiencia profesional relacionada.</t>
  </si>
  <si>
    <t>Título profesional, Título de postgrado en la modalidad de especialización y treinta y seis (36) meses de experiencia profesional relacionada.</t>
  </si>
  <si>
    <t>Título profesional, Título de postgrado en la modalidad de especialización y cuarenta (40) meses de experiencia profesional relacionada.</t>
  </si>
  <si>
    <t>Título profesional, Título de postgrado en la modalidad de especialización y cuarenta y cuatro (44) meses de experiencia profesional relacionada.</t>
  </si>
  <si>
    <t>Título profesional, Título de postgrado en la modalidad de especialización y cuarenta y ocho (48) meses de experiencia profesional relacionada.</t>
  </si>
  <si>
    <t>Título profesional, Título de postgrado en la modalidad de especialización y cincuenta y dos (52) meses de experiencia profesional relacionada.</t>
  </si>
  <si>
    <t>Título profesional, Título de postgrado en la modalidad de especialización y cincuenta y seis (56) meses de experiencia profesional relacionada.</t>
  </si>
  <si>
    <t>Título profesional, Título de postgrado en la modalidad de especialización y sesenta (60) meses de experiencia profesional relacionada.</t>
  </si>
  <si>
    <t>Título profesional, Título de postgrado en la modalidad de maestría y cincuenta y dos (52) meses de experiencia profesional relacionada o Título de postgrado en la modalidad de especialización y sesenta y cuatro (64) meses de experiencia profesional relacionada.</t>
  </si>
  <si>
    <t>Título profesional, Título de postgrado en la modalidad de maestría y cincuenta y seis (56) meses de experiencia profesional relacionada o Título de postgrado en la modalidad de especialización y sesenta y ocho (68) meses de experiencia profesional relacionada.</t>
  </si>
  <si>
    <t>Título profesional, Título de postgrado en la modalidad de maestría y sesenta (60) meses de experiencia profesional relacionada o Título de postgrado en la modalidad de especialización y setenta y dos (72) meses de experiencia profesional relacionada.</t>
  </si>
  <si>
    <t>Título profesional, Título de postgrado en la modalidad de maestría y sesenta y cuatro (64) meses de experiencia profesional relacionada o Título de postgrado en la modalidad de especialización y setenta y seis (76) meses de experiencia profesional relacionada.</t>
  </si>
  <si>
    <t>Título profesional, Título de postgrado en la modalidad de maestría y sesenta y ocho (68) meses de experiencia profesional relacionada o Título de postgrado en la modalidad de especialización y ochenta (80) meses de experiencia profesional relacionada.</t>
  </si>
  <si>
    <t>Título profesional, Título de postgrado en la modalidad de maestría y setenta y dos (72) meses de experiencia profesional relacionada o Título de postgrado en la modalidad de especialización y ochenta y cuatro (84) meses de experiencia profesional relacionada.</t>
  </si>
  <si>
    <t>Título profesional, título de posgrado en la modalidad de maestría y setenta y seis (76) meses de experiencia profesional relacionada o título de posgrado en la modalidad de especialización y ochenta y ocho (88) meses de experiencia profesional relacionada.</t>
  </si>
  <si>
    <t>Título profesional, título de posgrado en la modalidad de maestría y ochenta (80) meses de experiencia profesional relacionada o título de posgrado en la modalidad de especialización y noventa y dos (92) meses de experiencia profesional relacionada.</t>
  </si>
  <si>
    <t>Título profesional, título de posgrado en la modalidad de maestría y ochenta y cuatro (84) meses de experiencia profesional relacionada o título de posgrado en la modalidad de especialización y noventa y seis (96) meses de experiencia relacionada.</t>
  </si>
  <si>
    <t>PARÁGRAFO . En este nivel no podrá ser compensado el Título Profesional.</t>
  </si>
  <si>
    <t>(Decreto 1785 de 2014, art. 17)</t>
  </si>
  <si>
    <t>ARTÍCULO  2.2.2.4.3 Requisitos del nivel asesor. Serán requisitos para los empleos del nivel asesor, los siguientes:</t>
  </si>
  <si>
    <t>Título profesional y diez (10) meses de experiencia profesional relacionada.</t>
  </si>
  <si>
    <t>Título profesional y quince (15) meses de experiencia profesional relacionada.</t>
  </si>
  <si>
    <t>Título profesional y veinticinco (25) meses de experiencia profesional relacionada.</t>
  </si>
  <si>
    <t>Título profesional y treinta (30) meses de experiencia profesional relacionada.</t>
  </si>
  <si>
    <t>Título profesional y treinta y cinco (35) meses de experiencia profesional relacionada.</t>
  </si>
  <si>
    <t>Título profesional, Título de postgrado en la modalidad de especialización y veintiún (21) meses de experiencia profesional relacionada.</t>
  </si>
  <si>
    <t>Título profesional, Título de postgrado en la modalidad de especialización y veintiséis (26) meses de experiencia profesional relacionada.</t>
  </si>
  <si>
    <t>Título profesional, Título de postgrado en la modalidad de especialización y treinta y un (31) meses de experiencia profesional relacionada.</t>
  </si>
  <si>
    <t>Título profesional, Título de postgrado en la modalidad de especialización y cuarenta y un (41) meses de experiencia profesional relacionada.</t>
  </si>
  <si>
    <t>Título profesional, Título de postgrado en la modalidad de especialización y cuarenta y seis (46) meses de experiencia profesional relacionada.</t>
  </si>
  <si>
    <t>Título profesional, Título de postgrado en la modalidad de especialización y cincuenta y un (51) meses de experiencia profesional relacionada.</t>
  </si>
  <si>
    <t>Título profesional, Título de postgrado en la modalidad de maestría y cuarenta y cuatro (44) meses de experiencia profesional relacionada o Título de postgrado en la modalidad de especialización y cincuenta y seis (56) meses de experiencia profesional relacionada.</t>
  </si>
  <si>
    <t>Título profesional, Título de postgrado en la modalidad de maestría y cuarenta y nueve (49) meses de experiencia profesional relacionada o Título de postgrado en la modalidad de especialización y sesenta y un (61) meses de experiencia profesional relacionada.</t>
  </si>
  <si>
    <t>Título profesional, Título de postgrado en la modalidad de maestría y cincuenta y cuatro (54) meses de experiencia profesional relacionada o Título de postgrado en la modalidad de especialización y sesenta y seis (66) meses de experiencia profesional relacionada.</t>
  </si>
  <si>
    <t>Título profesional, Título de postgrado en la modalidad de maestría y cincuenta y nueve (59) meses de experiencia profesional relacionada o Título de postgrado en la modalidad de especialización y setenta y un (71) meses de experiencia profesional relacionada.</t>
  </si>
  <si>
    <t>(Decreto 1785 de 2014, art. 18)</t>
  </si>
  <si>
    <t>ARTÍCULO  2.2.2.4.4 Requisitos del nivel profesional. Serán requisitos para los empleos del nivel profesional, los siguientes:</t>
  </si>
  <si>
    <t>Título profesional.</t>
  </si>
  <si>
    <t>Título profesional y tres (3) meses de experiencia profesional relacionada.</t>
  </si>
  <si>
    <t>Título profesional y seis (6) meses de experiencia profesional relacionada.</t>
  </si>
  <si>
    <t>Título profesional y nueve (9) meses de experiencia profesional relacionada.</t>
  </si>
  <si>
    <t>Título profesional y dieciocho (18) meses de experiencia profesional relacionada.</t>
  </si>
  <si>
    <t>Título profesional y veintiún (21) meses de experiencia profesional relacionada.</t>
  </si>
  <si>
    <t>Título profesional y veintisiete (27) meses de experiencia profesional relacionada.</t>
  </si>
  <si>
    <t>Título profesional y título de posgrado en la modalidad de especialización y siete (7) meses de experiencia profesional relacionada.</t>
  </si>
  <si>
    <t>Título profesional, título de posgrado en la modalidad de especialización y diez (10) meses de experiencia profesional relacionada.</t>
  </si>
  <si>
    <t>Título profesional, título de posgrado en la modalidad de especialización y trece (13) meses de experiencia profesional relacionada.</t>
  </si>
  <si>
    <t>Título profesional, título de posgrado en la modalidad de especialización y dieciséis (16) meses de experiencia profesional relacionada.</t>
  </si>
  <si>
    <t>Título profesional, título de posgrado en la modalidad de especialización y diecinueve (19) meses de experiencia profesional relacionada.</t>
  </si>
  <si>
    <t>Título profesional, título de posgrado en la modalidad de especialización y veintidós (22) meses de experiencia profesional relacionada.</t>
  </si>
  <si>
    <t>Título profesional, título de posgrado en la modalidad de especialización y veinticinco (25) meses de experiencia profesional relacionada.</t>
  </si>
  <si>
    <t>Título profesional, título de posgrado en la modalidad de especialización y veintiocho (28) meses de experiencia profesional relacionada.</t>
  </si>
  <si>
    <t>Título profesional, título de posgrado en la modalidad de especialización y treinta y uno (31) meses de experiencia profesional relacionada.</t>
  </si>
  <si>
    <t>Título profesional, título de posgrado en la modalidad de especialización y treinta y cuatro (34) meses de experiencia profesional relacionada.</t>
  </si>
  <si>
    <t>Título profesional, título de posgrado en la modalidad de especialización y treinta y siete (37) meses de experiencia profesional relacionada.</t>
  </si>
  <si>
    <t>Título profesional, título de posgrado en la modalidad de especialización y cuarenta (40) meses de experiencia profesional relacionada.</t>
  </si>
  <si>
    <t>Título profesional, título de posgrado en la modalidad de especialización y cuarenta y tres (43) meses de experiencia profesional relacionada.</t>
  </si>
  <si>
    <t>PARÁGRAFO . En este nivel no podrá ser compensado el título profesional.</t>
  </si>
  <si>
    <t>(Decreto 1785 de 2014, art. 19)</t>
  </si>
  <si>
    <t>ARTÍCULO  2.2.2.4.5 Requisitos del nivel técnico. Serán requisitos para los empleos del nivel técnico, los siguientes.</t>
  </si>
  <si>
    <t>Diploma de bachiller.</t>
  </si>
  <si>
    <t>BACHILLER</t>
  </si>
  <si>
    <t>Diploma de bachiller y cuatro (4) meses de experiencia relacionada o laboral.</t>
  </si>
  <si>
    <t>Diploma de bachiller y ocho (8) meses de experiencia relacionada o laboral.</t>
  </si>
  <si>
    <t>Diploma de bachiller y doce (12) meses de experiencia relacionada o laboral.</t>
  </si>
  <si>
    <t>Diploma de bachiller y dieciséis (16) meses de experiencia relacionada o laboral.</t>
  </si>
  <si>
    <t>Diploma de bachiller y veinte (20) meses de experiencia relacionada o laboral.</t>
  </si>
  <si>
    <t>Aprobación de dos (2) años de educación superior de pregrado.</t>
  </si>
  <si>
    <t>ESTUDIANTE PREGRADO</t>
  </si>
  <si>
    <t>Aprobación de dos (2) años de educación superior de pregrado y tres (3) meses de experiencia relacionada o laboral.</t>
  </si>
  <si>
    <t>Aprobación de dos (2) años de educación superior de pregrado y seis (6) meses de experiencia relacionada o laboral.</t>
  </si>
  <si>
    <t>Título de formación técnica profesional o aprobación de dos (2) años de educación superior de pregrado y nueve (9) meses de experiencia relacionada o laboral.</t>
  </si>
  <si>
    <t>TÉCNICA PROFESIONAL</t>
  </si>
  <si>
    <t>Título de formación técnica profesional y tres (3) meses de experiencia relacionada o laboral o aprobación de dos (2) años de educación superior de pregrado y doce (12) meses de experiencia relacionada o laboral.</t>
  </si>
  <si>
    <t>Título de formación técnica profesional y seis (6) meses de experiencia relacionada o laboral o aprobación de tres (3) años de educación superior en la modalidad de formación tecnológica o profesional o universitaria y tres (3) meses de experiencia relacionada o laboral.</t>
  </si>
  <si>
    <t>Título de formación técnica profesional y nueve (9) meses de experiencia relacionada o laboral o aprobación de tres (3) años de educación superior en la modalidad de formación tecnológica o profesional o universitaria y seis (6) meses de experiencia relacionada o laboral.</t>
  </si>
  <si>
    <t>Título de formación tecnológica o aprobación de tres (3) años de educación superior en la modalidad de formación tecnológica o profesional o universitaria y nueve (9) meses de experiencia relacionada o laboral.</t>
  </si>
  <si>
    <t>TECNÓLOGO</t>
  </si>
  <si>
    <t>Título de formación tecnológica y tres (3) meses de experiencia relacionada o laboral o aprobación de tres (3) años de educación superior en la modalidad de formación tecnológica o profesional o universitaria y doce meses (12) meses de experiencia relacionada o laboral.</t>
  </si>
  <si>
    <t>Título de formación tecnológica y seis (6) meses de experiencia relacionada o laboral o aprobación de tres (3) años de educación superior en la modalidad de formación tecnológica o profesional o universitaria y quince (15) meses de experiencia relacionada o laboral.</t>
  </si>
  <si>
    <t>Título de formación tecnológica y nueve (9) meses de experiencia relacionada o laboral o Título de formación tecnológica con especialización o aprobación de cuatro (4) años de educación superior en la modalidad de formación profesional y seis (6) meses de experiencia relacionada o laboral.</t>
  </si>
  <si>
    <t>Título de formación tecnológica con especialización y tres (3) meses de experiencia relacionada o laboral o terminación y aprobación del pensum académico de educación superior en la modalidad de formación profesional y tres (3) meses de experiencia relacionada o laboral.</t>
  </si>
  <si>
    <t>TECNÓLOGO CON ESPECIALIZACIÓN</t>
  </si>
  <si>
    <t>PARÁGRAFO . Los estudios de educación superior que se exijan, deberán referirse a una misma disciplina académica o profesión. En este nivel sólo se podrá compensar hasta tres (3) años de educación superior, siempre y cuando se acredite el diploma de bachiller. Para los grados del 01 al 06 el diploma de bachiller podrá compensarse siempre y cuando se acredite la aprobación de cuatro (4) años de educación básica secundaria.</t>
  </si>
  <si>
    <t>Cuando se trate de un empleo clasificado en los grados 01 a 08, cuyas funciones correspondan a un oficio específico, se podrá compensar cada año de educación por un (1) año de experiencia en la especialidad funcional.</t>
  </si>
  <si>
    <t>(Decreto 1785 de 2014, art. 20)</t>
  </si>
  <si>
    <t>ARTÍCULO  2.2.2.4.6 Requisitos del nivel asistencial. Serán requisitos para los empleos del nivel asistencial, los siguientes:</t>
  </si>
  <si>
    <t>Aprobación de educación básica primaria y dieciséis (16) meses de experiencia laboral.</t>
  </si>
  <si>
    <t>Aprobación de educación básica primaria y veinte (20) meses de experiencia laboral.</t>
  </si>
  <si>
    <t>Aprobación de dos (2) años de educación básica secundaria.</t>
  </si>
  <si>
    <t>Aprobación de dos (2) años de educación básica secundaria y seis (6) meses de experiencia laboral.</t>
  </si>
  <si>
    <t>Aprobación de tres (3) años de educación básica secundaria.</t>
  </si>
  <si>
    <t>Aprobación de tres (3) años de educación básica secundaria y seis (6) meses de experiencia laboral.</t>
  </si>
  <si>
    <t>Aprobación de cuatro (4) años de educación básica secundaria.</t>
  </si>
  <si>
    <t>Aprobación de cuatro (4) años de educación básica secundaria y seis (6) meses de experiencia laboral.</t>
  </si>
  <si>
    <t>Aprobación de cinco (5) años de educación básica secundaria.</t>
  </si>
  <si>
    <t>Aprobación de cinco (5) años de educación básica secundaria y seis (6) meses de experiencia laboral.</t>
  </si>
  <si>
    <t>Diploma de bachiller y cinco (5) meses de experiencia laboral.</t>
  </si>
  <si>
    <t>Diploma de bachiller y diez (10) meses de experiencia laboral.</t>
  </si>
  <si>
    <t>Diploma de bachiller y quince (15) meses de experiencia laboral.</t>
  </si>
  <si>
    <t>Diploma de bachiller y veinte (20) meses de experiencia laboral.</t>
  </si>
  <si>
    <t>Diploma de bachiller y veinticinco (25) meses de experiencia laboral.</t>
  </si>
  <si>
    <t>Aprobación de un (1) año de educación superior de pregrado y doce (12) meses de experiencia relacionada o laboral.</t>
  </si>
  <si>
    <t>Aprobación de dos (2) años de educación superior de pregrado y doce (12) meses de experiencia relacionada o laboral.</t>
  </si>
  <si>
    <t>Aprobación de tres (3) años de educación superior en la modalidad de formación tecnológica o profesional o universitaria y seis (6) meses de experiencia relacionada o laboral.</t>
  </si>
  <si>
    <t>Título de formación técnica profesional y seis (6) meses de experiencia relacionada o laboral o aprobación de tres (3) años de educación superior en la modalidad de formación tecnológica o profesional o universitaria y doce (12) meses de experiencia relacionada o laboral.</t>
  </si>
  <si>
    <t>Título de formación técnica profesional y doce (12) meses de experiencia relacionada o laboral o aprobación de tres (3) años de educación superior en la modalidad de formación tecnológica o profesional o universitaria y dieciocho (18) meses de experiencia relacionada o laboral.</t>
  </si>
  <si>
    <t>PARÁGRAFO  1. En este nivel sólo se podrá compensar hasta los dos (2) últimos años de educación básica primaria, únicamente para los grados 05 y 06; hasta dos (2) años de educación básica secundaria, para los grados 07 al 14; el diploma de bachiller siempre y cuando se acredite la aprobación de cuatro (4) años de educación básica secundaria, únicamente para los grados 15 al 20; hasta tres (3) años de educación superior, siempre y cuando se acredite el diploma de bachiller, para los grados 22 en adelante. En todo caso, los estudios superiores que se exijan deberán referirse a una misma disciplina académica o profesión.</t>
  </si>
  <si>
    <t>No obstante, cuando se trate de un empleo clasificado en los grados 05 a 12, cuyas funciones correspondan a un oficio específico o a labores que se caracterizan por el predominio de actividades manuales o de tareas de simple ejecución, se podrá compensar cada año de educación por un (1) año de experiencia en la especialidad.</t>
  </si>
  <si>
    <t>Años</t>
  </si>
  <si>
    <t>Variables exógenas</t>
  </si>
  <si>
    <t>Externas a/</t>
  </si>
  <si>
    <t>PIB socios comerciales b/</t>
  </si>
  <si>
    <t>Porcentaje, var. anual, corregido por estacionalidad</t>
  </si>
  <si>
    <t>Precio del petróleo (referencia Brent)</t>
  </si>
  <si>
    <t>Dólares por barril, promedio del período</t>
  </si>
  <si>
    <t>Términos de intercambioc/</t>
  </si>
  <si>
    <t>Índice, 2000 = 100</t>
  </si>
  <si>
    <t>Tasa de interés efectiva de fondos federales (Fed)</t>
  </si>
  <si>
    <t>Porcentaje, promedio del período</t>
  </si>
  <si>
    <t>Credit Default Swap a 5 años para Colombia</t>
  </si>
  <si>
    <t>Puntos básicos, promedio del periodo</t>
  </si>
  <si>
    <t>Internas</t>
  </si>
  <si>
    <t>Tasa de interés real neutral para Colombia</t>
  </si>
  <si>
    <t>PIB potencial para Colombia (tendencial)</t>
  </si>
  <si>
    <t>Porcentaje, var. anual</t>
  </si>
  <si>
    <t>Variables endógenas</t>
  </si>
  <si>
    <t>Precios</t>
  </si>
  <si>
    <t>IPC total d/</t>
  </si>
  <si>
    <t>Porcentaje, var. anual, fin del período</t>
  </si>
  <si>
    <t>IPC sin alimentos e/</t>
  </si>
  <si>
    <t>.</t>
  </si>
  <si>
    <t>IPC bienes (sin alimentos ni regulados)</t>
  </si>
  <si>
    <t>IPC servicios (sin alimentos ni regulados)</t>
  </si>
  <si>
    <t>IPC regulados</t>
  </si>
  <si>
    <t>IPC alimentos f/</t>
  </si>
  <si>
    <t>IPC perecederos</t>
  </si>
  <si>
    <t>IPC procesados</t>
  </si>
  <si>
    <t>Indicadores de inflación básica g/</t>
  </si>
  <si>
    <t>IPC sin alimentos</t>
  </si>
  <si>
    <t>IPC núcleo 15</t>
  </si>
  <si>
    <t>IPC sin alimentos ni regulados</t>
  </si>
  <si>
    <t>Promedio de todos los indicadores de inflación básica</t>
  </si>
  <si>
    <t>TRM</t>
  </si>
  <si>
    <t>Pesos por dólar, promedio del período</t>
  </si>
  <si>
    <t>Brecha inflacionaria de la tasa de cambio real</t>
  </si>
  <si>
    <t>Actividad económica</t>
  </si>
  <si>
    <t>Producto interno bruto</t>
  </si>
  <si>
    <t>Porcentaje, var. anual, daec</t>
  </si>
  <si>
    <t>Gasto de consumo final</t>
  </si>
  <si>
    <t>Gasto de consumo final de los hogares</t>
  </si>
  <si>
    <t>Gasto de consumo final del Gobierno General</t>
  </si>
  <si>
    <t>Formación bruta de capital</t>
  </si>
  <si>
    <t>Formación bruta de capital fijo</t>
  </si>
  <si>
    <t>Vivienda</t>
  </si>
  <si>
    <t>Otros edificios y estructuras</t>
  </si>
  <si>
    <t>Maquinaria y equipo</t>
  </si>
  <si>
    <t>Recursos biológicos cultivados</t>
  </si>
  <si>
    <t>Productos de propiedad intelectual</t>
  </si>
  <si>
    <t>Demanda interna</t>
  </si>
  <si>
    <t>Exportaciones</t>
  </si>
  <si>
    <t>Importaciones</t>
  </si>
  <si>
    <t>Brecha del producto h/</t>
  </si>
  <si>
    <t>Porcentaje</t>
  </si>
  <si>
    <t>Indicadores coyunturales</t>
  </si>
  <si>
    <t>Producción real de la industria manufacturera</t>
  </si>
  <si>
    <t>Ventas del comercio al por menor, sin combustibles ni vehículos</t>
  </si>
  <si>
    <t>Producción de café</t>
  </si>
  <si>
    <t>Porcentaje, var. anual, producción acumulada del período</t>
  </si>
  <si>
    <t>Producción de petróleo</t>
  </si>
  <si>
    <t>Porcentaje, var. anual, promedio del período</t>
  </si>
  <si>
    <t>Mercado laboral i/</t>
  </si>
  <si>
    <t>Total nacional</t>
  </si>
  <si>
    <t>Tasa de desempleo</t>
  </si>
  <si>
    <t>Porcentaje, corregido por estacionalidad, promedio del período</t>
  </si>
  <si>
    <t>Tasa de ocupación</t>
  </si>
  <si>
    <t>Tasa global de participación</t>
  </si>
  <si>
    <t>Trece ciudades y áreas metropolitanas</t>
  </si>
  <si>
    <t>Balanza de pagos j/k/</t>
  </si>
  <si>
    <t>Cuenta corriente (A + B + C)</t>
  </si>
  <si>
    <t>Millones de dólares</t>
  </si>
  <si>
    <t>Porcentaje del PIB</t>
  </si>
  <si>
    <t>Porcentaje, términos nominales</t>
  </si>
  <si>
    <t>A. Bienes y servicios</t>
  </si>
  <si>
    <t>B. Ingreso primario (renta de los factores)</t>
  </si>
  <si>
    <t>C. Ingresos secundarios (transferencias corrientes)</t>
  </si>
  <si>
    <t>Cuenta financiera (A + B + C + D)</t>
  </si>
  <si>
    <t>A. Inversión extranjera (ii - i)</t>
  </si>
  <si>
    <t>i. Extranjera en Colombia (IED)</t>
  </si>
  <si>
    <t>ii. Colombiana en el exterior</t>
  </si>
  <si>
    <t>B. Inversión de cartera</t>
  </si>
  <si>
    <t>C. Otra inversión (préstamos, otros créditos y derivados)</t>
  </si>
  <si>
    <t>D. Activos de reserva</t>
  </si>
  <si>
    <t>Errores y omisiones (E Y O)</t>
  </si>
  <si>
    <t>Tasas de interés</t>
  </si>
  <si>
    <t>Tasa de interés de política l/</t>
  </si>
  <si>
    <t>Tasa de interés de política esperada por analistas m/</t>
  </si>
  <si>
    <t>IBR overnight</t>
  </si>
  <si>
    <t>Tasa de interés comercial n/</t>
  </si>
  <si>
    <t>Tasa de interés de consumo o/</t>
  </si>
  <si>
    <t>Tasa de interés hipotecaria p/</t>
  </si>
  <si>
    <t>Nota: los valores en negrilla corresponden a una proyección o supuesto.</t>
  </si>
  <si>
    <t>daec: desestacionalizado y ajustado por efectos calendario.</t>
  </si>
  <si>
    <t>a/ Los datos trimestrales en negrilla corresponden a un supuesto construido con base en la proyección anual de cada variable.</t>
  </si>
  <si>
    <t>b/ Se cálcula con los principales socios comerciales (sin Venezuela) ponderados por su participación en el comercio.</t>
  </si>
  <si>
    <t>c/ Índice de términos de intercambio según índices encadenados de precios de exportación e importación.</t>
  </si>
  <si>
    <t>d/ El pronóstico de mediano plazo corresponde al promedio de las estimaciones obtenidas con los modelos centrales del equipo técnico (4GM-LM y Patacon).</t>
  </si>
  <si>
    <t>e/ Cálculos del Banco de la República; excluye la división del IPC de Alimentos y bebidas no alcohólicas. Consultar González, E.; Hernández, R.; Caicedo, E.; Martínez-Cortés, N.; Grajales, A.; Romero, J. (2020). “Nueva clasificación del Banrep de la canasta del IPC y revisión de las medidas de inflación básica en Colombia”, Borradores de Economía, núm. 122, Banco de la República, disponible en: https://investiga.banrep.gov.co/es/be-1122.</t>
  </si>
  <si>
    <t>f/ Cálculos del Banco de la República; igual a la división del IPC de Alimentos y bebidas no alcohólicas producida por el DANE (no incluye las subclases correspondientes a las comidas fuera del hogar). Consultar González, E.; Hernández, R.; Caicedo, E.; Martínez-Cortés, N.; Grajales, A.; Romero, J. (2020). “Nueva clasificación del Banrep de la canasta del IPC y revisión de las medidas de inflación básica en Colombia”, Borradores de Economía, núm. 122, Banco de la República, disponible en: https://investiga.banrep.gov.co/es/be-1122.</t>
  </si>
  <si>
    <t>g/ Cálculos del Banco de la República. Consultar González, E.; Hernández, R.; Caicedo, E.; Martínez-Cortés, N.; Grajales, A.; Romero, J. (2020). “Nueva clasificación del Banrep de la canasta del IPC y revisión de las medidas de inflación básica en Colombia”, Borradores de Economía, núm. 122, Banco de la República, disponible en: https://investiga.banrep.gov.co/es/be-1122.</t>
  </si>
  <si>
    <t>h/ La estimación histórica de la brecha se calcula a partir de la diferencia entre el PIB observado (acumulado 4 trimestres) y el PIB potencial (tendencial; acumulado 4 trimestres) que resulta del modelo 4GM-LM; en el pronóstico se calcula a partir de la diferencia entre la estimación del PIB del equipo técnico (acumulado 4 trimestres) y el PIB potencial (tendencial; acumulado 4 trimestres) que resulta del modelo 4GM-LM.</t>
  </si>
  <si>
    <t>i/ Se cálculan las tasas con base en las poblaciones anuales desestacionalizadas.</t>
  </si>
  <si>
    <t>j/ Los resultados presentados siguen las recomendaciones de la versión sexta del manual de balanza de pagos propuesta por el FMI. Consulte información adicional y los cambios metodológicos en http://www.banrep.gov.co/balanza-pagos.</t>
  </si>
  <si>
    <t>k/ Los resultados para 2023 y 2024 son preliminares.</t>
  </si>
  <si>
    <t>l/ Corresponde a la tasa de interés de política monetaria promedio anual calculada con los días hábiles de la serie.</t>
  </si>
  <si>
    <t>m/ Estas proyecciones son calculadas como el promedio de la tasa de interés que estaría vigente en cada año de acuerdo con la mediana de las respuestas mensuales de la encuesta de expectativas de analistas económicos realizada por el Banco de la República en enero de 2026.</t>
  </si>
  <si>
    <t>n/ Promedio ponderado por monto de las tasas de interés de los créditos ordinarios, de tesorería y preferenciales.</t>
  </si>
  <si>
    <t>o/ No incluye los créditos otorgados mediante tarjetas de crédito.</t>
  </si>
  <si>
    <t>p/ Corresponde al promedio ponderado por monto de la tasa de interés de los desembolsos en pesos y en UVR para la adquisición de vivienda No VIS</t>
  </si>
  <si>
    <t>ORIGEN</t>
  </si>
  <si>
    <t>DEPARTAMENTO</t>
  </si>
  <si>
    <t>CIUDAD CAPITAL</t>
  </si>
  <si>
    <t>ARAUCA</t>
  </si>
  <si>
    <t>ANTIOQUIA</t>
  </si>
  <si>
    <t>MEDELLIN</t>
  </si>
  <si>
    <t>ATLANTICO</t>
  </si>
  <si>
    <t>BARRANQUILLA</t>
  </si>
  <si>
    <t>BOLIVAR</t>
  </si>
  <si>
    <t>CARTAGENA</t>
  </si>
  <si>
    <t>BOYACA</t>
  </si>
  <si>
    <t>TUNJA</t>
  </si>
  <si>
    <t>CALDAS</t>
  </si>
  <si>
    <t>MANIZALES</t>
  </si>
  <si>
    <t>CAQUETA</t>
  </si>
  <si>
    <t>FLORENCIA</t>
  </si>
  <si>
    <t>CASANARE</t>
  </si>
  <si>
    <t>YOPAL</t>
  </si>
  <si>
    <t>CAUCA</t>
  </si>
  <si>
    <t>POPAYAN</t>
  </si>
  <si>
    <t>CESAR</t>
  </si>
  <si>
    <t>VALLEDUPAR</t>
  </si>
  <si>
    <t>CHOCO</t>
  </si>
  <si>
    <t>QUIBDO</t>
  </si>
  <si>
    <t>CORDOBA</t>
  </si>
  <si>
    <t>MONTERIA</t>
  </si>
  <si>
    <t>BOGOTA D.C.</t>
  </si>
  <si>
    <t>BOGOTA</t>
  </si>
  <si>
    <t>LA GUAJIRA</t>
  </si>
  <si>
    <t>RIOHACHA</t>
  </si>
  <si>
    <t>HUILA</t>
  </si>
  <si>
    <t>NEIVA</t>
  </si>
  <si>
    <t>MAGDALENA</t>
  </si>
  <si>
    <t>SANTA MARTA</t>
  </si>
  <si>
    <t>META</t>
  </si>
  <si>
    <t>VILLAVICENCIO</t>
  </si>
  <si>
    <t>NARIÑO</t>
  </si>
  <si>
    <t>PASTO</t>
  </si>
  <si>
    <t>NORTE DE SANTANDER</t>
  </si>
  <si>
    <t>CUCUTA</t>
  </si>
  <si>
    <t>PUTUMAYO</t>
  </si>
  <si>
    <t>MOCOA</t>
  </si>
  <si>
    <t>QUINDIO</t>
  </si>
  <si>
    <t>ARMENIA</t>
  </si>
  <si>
    <t>RISARALDA</t>
  </si>
  <si>
    <t>PEREIRA</t>
  </si>
  <si>
    <t>SANTANDER</t>
  </si>
  <si>
    <t>BUCARAMANGA</t>
  </si>
  <si>
    <t>SAN ANDRES</t>
  </si>
  <si>
    <t>SUCRE</t>
  </si>
  <si>
    <t>COROZAL</t>
  </si>
  <si>
    <t>TOLIMA</t>
  </si>
  <si>
    <t>IBAGUE</t>
  </si>
  <si>
    <t>VALLE DEL CAUCA</t>
  </si>
  <si>
    <t>CALI</t>
  </si>
  <si>
    <t>CUNDINAMARCA</t>
  </si>
  <si>
    <t>GUAVIARE</t>
  </si>
  <si>
    <t>SAN JOSE DEL GUAVIARE</t>
  </si>
  <si>
    <t>AMAZONAS</t>
  </si>
  <si>
    <t>LETICIA</t>
  </si>
  <si>
    <t>VICHADA</t>
  </si>
  <si>
    <t>PUERTO CARREÑO</t>
  </si>
  <si>
    <t>GUAINIA</t>
  </si>
  <si>
    <t>INIRIDA</t>
  </si>
  <si>
    <t>VAUPES</t>
  </si>
  <si>
    <t>MITU</t>
  </si>
  <si>
    <t>VALOR VISITAS</t>
  </si>
  <si>
    <t>DESTINO</t>
  </si>
  <si>
    <t>OPCIÓN 1</t>
  </si>
  <si>
    <t>OPCIÓN 2</t>
  </si>
  <si>
    <t>OPCIÓN 3</t>
  </si>
  <si>
    <t>TEMPORADA BAJA</t>
  </si>
  <si>
    <t>TEMPORADA ALTA</t>
  </si>
  <si>
    <t>PROMEDIO BAJA</t>
  </si>
  <si>
    <t>PROMEDIO ALTA</t>
  </si>
  <si>
    <t>PROMEDIO TOTAL</t>
  </si>
  <si>
    <t>Firma del representante legal</t>
  </si>
  <si>
    <t>Nombre:</t>
  </si>
  <si>
    <t>Empresa:</t>
  </si>
  <si>
    <t>Nit:</t>
  </si>
  <si>
    <t>Notas: 
Lea cuidadosamente las siguientes notas
1. El MinTic asume que los valores reportados por cada una de las fases en la presente oferta, incluyen todos los costos directos e indirectos asociados a los productos o entregables, así como costos operativos y de personal incluyendo el equipo de trabajo mínimo exigido en el anexo técnico, es decir, el total de la presente oferta es el costo definitivo del proponente, sin que posteriormente genere costos o agregados adicionales.
2. Todos los valores contenidos en la propuesta económica valor total o valores resultantes de las operaciones aritméticas a que haya lugar deberán estar ajustado al peso. En caso que cualquier valor de la oferta económica  valor total o valores resultantes de las operaciones aritméticas a que haya lugar de algún proponente se presente con decimales, la entidad procederá a ajustar el valor redondeándolo al peso, cuando la fracción decimal del peso sea igual o superior a cinco lo aproximará por exceso al peso y cuando la fracción decimal del peso sea inferior a cinco lo aproximará por defecto al peso.
3. En el evento que la propuesta económica no contenga el precio o se haya diligenciado en cero o con algún símbolo, la propuesta será rechazada.
4. El valor total de la propuesta económica no podrá superar los valores de referencia y el presupuesto oficial para el presente proceso y deberá inlcuir los gravamenes de ley si aplica</t>
  </si>
  <si>
    <t>1130001 prestar los servicios para apoyar la gestión, soporte técnico pedagógico y operativo para la implementación y seguimiento de la estrategia de gestión del conocimiento del Ministerio TIC en el marco del Modelo Integrado de Planeación y Gestión (MIPG) y la transformación digital institucional, conforme a las especificaciones del anexo técnico.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</si>
</sst>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0">
    <numFmt numFmtId="164" formatCode="_-* #,##0_-;\-* #,##0_-;_-* &quot;-&quot;_-;_-@_-"/>
    <numFmt numFmtId="165" formatCode="_-&quot;$&quot;\ * #,##0.00_-;\-&quot;$&quot;\ * #,##0.00_-;_-&quot;$&quot;\ * &quot;-&quot;??_-;_-@_-"/>
    <numFmt numFmtId="166" formatCode="_(* #,##0.00_);_(* \(#,##0.00\);_(* \-??_);_(@_)"/>
    <numFmt numFmtId="167" formatCode="_(&quot;$ &quot;* #,##0.00_);_(&quot;$ &quot;* \(#,##0.00\);_(&quot;$ &quot;* \-??_);_(@_)"/>
    <numFmt numFmtId="168" formatCode="_-\$* #,##0.00_-;&quot;-$&quot;* #,##0.00_-;_-\$* \-??_-;_-@_-"/>
    <numFmt numFmtId="169" formatCode="_(\$* #,##0.00_);_(\$* \(#,##0.00\);_(\$* \-??_);_(@_)"/>
    <numFmt numFmtId="170" formatCode="_-\$* #,##0_-;&quot;-$&quot;* #,##0_-;_-\$* \-_-;_-@_-"/>
    <numFmt numFmtId="171" formatCode="_(&quot;$ &quot;* #,##0_);_(&quot;$ &quot;* \(#,##0\);_(&quot;$ &quot;* \-_);_(@_)"/>
    <numFmt numFmtId="172" formatCode="_-[$$-240A]\ * #,##0.00_-;\-[$$-240A]\ * #,##0.00_-;_-[$$-240A]\ * \-??_-;_-@_-"/>
    <numFmt numFmtId="173" formatCode="0_ ;\-0\ "/>
    <numFmt numFmtId="174" formatCode="_-[$$-240A]\ * #,##0_-;\-[$$-240A]\ * #,##0_-;_-[$$-240A]\ * \-??_-;_-@_-"/>
    <numFmt numFmtId="175" formatCode="_-* #,##0_-;\-* #,##0_-;_-* \-_-;_-@_-"/>
    <numFmt numFmtId="176" formatCode="_-* #,##0.00_-;\-* #,##0.00_-;_-* \-??_-;_-@_-"/>
    <numFmt numFmtId="177" formatCode="&quot;$ &quot;#,##0;[Red]&quot;-$ &quot;#,##0"/>
    <numFmt numFmtId="178" formatCode="_-&quot;$ &quot;* #,##0_-;&quot;-$ &quot;* #,##0_-;_-&quot;$ &quot;* \-??_-;_-@_-"/>
    <numFmt numFmtId="179" formatCode="\$#,##0;[Red]&quot;-$&quot;#,##0"/>
    <numFmt numFmtId="180" formatCode="_-* #,##0.00_-;\-* #,##0.00_-;_-* \-_-;_-@_-"/>
    <numFmt numFmtId="181" formatCode="&quot;$ &quot;#,##0"/>
    <numFmt numFmtId="182" formatCode="_(&quot;$ &quot;* #,##0_);_(&quot;$ &quot;* \(#,##0\);_(&quot;$ &quot;* \-??_);_(@_)"/>
    <numFmt numFmtId="183" formatCode="_-&quot;$ &quot;* #,##0_-;&quot;-$ &quot;* #,##0_-;_-&quot;$ &quot;* \-_-;_-@_-"/>
    <numFmt numFmtId="184" formatCode="_-&quot;$ &quot;* #,##0.00_-;&quot;-$ &quot;* #,##0.00_-;_-&quot;$ &quot;* \-_-;_-@_-"/>
    <numFmt numFmtId="185" formatCode="_-&quot;$ &quot;* #,##0.00_-;&quot;-$ &quot;* #,##0.00_-;_-&quot;$ &quot;* \-??_-;_-@_-"/>
    <numFmt numFmtId="186" formatCode="_(&quot;$ &quot;* #,##0.00_);_(&quot;$ &quot;* \(#,##0.00\);_(&quot;$ &quot;* \-_);_(@_)"/>
    <numFmt numFmtId="187" formatCode="0.000%"/>
    <numFmt numFmtId="188" formatCode="0.0"/>
    <numFmt numFmtId="189" formatCode="#,##0.0"/>
    <numFmt numFmtId="190" formatCode="_(&quot;$&quot;\ * #,##0.00_);_(&quot;$&quot;\ * \(#,##0.00\);_(&quot;$&quot;\ * &quot;-&quot;??_);_(@_)"/>
    <numFmt numFmtId="191" formatCode="_(* #,##0.00_);_(* \(#,##0.00\);_(* &quot;-&quot;??_);_(@_)"/>
    <numFmt numFmtId="192" formatCode="_-&quot;$&quot;\ * #,##0_-;\-&quot;$&quot;\ * #,##0_-;_-&quot;$&quot;\ * &quot;-&quot;??_-;_-@_-"/>
    <numFmt numFmtId="193" formatCode="_-&quot;$&quot;* #,##0.00_-;\-&quot;$&quot;* #,##0.00_-;_-&quot;$&quot;* &quot;-&quot;??_-;_-@_-"/>
  </numFmts>
  <fonts count="56">
    <font>
      <sz val="11"/>
      <color theme="1"/>
      <name val="Calibri"/>
      <family val="2"/>
      <charset val="1"/>
    </font>
    <font>
      <sz val="12"/>
      <color theme="1"/>
      <name val="Calibri"/>
      <family val="2"/>
      <scheme val="minor"/>
    </font>
    <font>
      <sz val="11"/>
      <color theme="1"/>
      <name val="Calibri"/>
      <family val="2"/>
      <scheme val="minor"/>
    </font>
    <font>
      <sz val="10"/>
      <name val="Arial"/>
      <family val="2"/>
    </font>
    <font>
      <sz val="10"/>
      <name val="Arial"/>
      <family val="2"/>
      <charset val="1"/>
    </font>
    <font>
      <u/>
      <sz val="10"/>
      <color theme="10"/>
      <name val="Arial"/>
      <family val="2"/>
      <charset val="1"/>
    </font>
    <font>
      <sz val="8"/>
      <color theme="1"/>
      <name val="Calibri"/>
      <family val="2"/>
      <charset val="1"/>
    </font>
    <font>
      <sz val="11"/>
      <color rgb="FF000000"/>
      <name val="Calibri"/>
      <family val="2"/>
      <charset val="1"/>
    </font>
    <font>
      <b/>
      <sz val="10"/>
      <color rgb="FF000000"/>
      <name val="Arial Narrow"/>
      <family val="2"/>
      <charset val="1"/>
    </font>
    <font>
      <sz val="10"/>
      <color rgb="FF000000"/>
      <name val="Arial Narrow"/>
      <family val="2"/>
      <charset val="1"/>
    </font>
    <font>
      <b/>
      <sz val="11"/>
      <color theme="1"/>
      <name val="Calibri"/>
      <family val="2"/>
      <charset val="1"/>
    </font>
    <font>
      <sz val="11"/>
      <color theme="1"/>
      <name val="Arial Narrow"/>
      <family val="2"/>
      <charset val="1"/>
    </font>
    <font>
      <sz val="11"/>
      <name val="Calibri"/>
      <family val="2"/>
      <charset val="1"/>
    </font>
    <font>
      <sz val="11"/>
      <color theme="0" tint="-0.34998626667073579"/>
      <name val="Calibri"/>
      <family val="2"/>
      <charset val="1"/>
    </font>
    <font>
      <sz val="12"/>
      <name val="Arial Narrow"/>
      <family val="2"/>
      <charset val="1"/>
    </font>
    <font>
      <b/>
      <sz val="12"/>
      <name val="Arial Narrow"/>
      <family val="2"/>
      <charset val="1"/>
    </font>
    <font>
      <b/>
      <sz val="16"/>
      <name val="Arial Narrow"/>
      <family val="2"/>
      <charset val="1"/>
    </font>
    <font>
      <sz val="12"/>
      <color theme="1"/>
      <name val="Verdana"/>
      <family val="2"/>
      <charset val="1"/>
    </font>
    <font>
      <sz val="12"/>
      <name val="Verdana"/>
      <family val="2"/>
      <charset val="1"/>
    </font>
    <font>
      <b/>
      <sz val="12"/>
      <name val="Arial"/>
      <family val="2"/>
      <charset val="1"/>
    </font>
    <font>
      <sz val="12"/>
      <name val="Arial"/>
      <family val="2"/>
      <charset val="1"/>
    </font>
    <font>
      <b/>
      <sz val="10"/>
      <name val="Arial Narrow"/>
      <family val="2"/>
      <charset val="1"/>
    </font>
    <font>
      <b/>
      <sz val="11"/>
      <color theme="0"/>
      <name val="Calibri"/>
      <family val="2"/>
      <charset val="1"/>
    </font>
    <font>
      <b/>
      <sz val="18"/>
      <color theme="1"/>
      <name val="Arial Narrow"/>
      <family val="2"/>
      <charset val="1"/>
    </font>
    <font>
      <b/>
      <sz val="11"/>
      <color theme="1"/>
      <name val="Arial Narrow"/>
      <family val="2"/>
      <charset val="1"/>
    </font>
    <font>
      <sz val="11"/>
      <color rgb="FF000000"/>
      <name val="Verdana"/>
      <family val="2"/>
      <charset val="1"/>
    </font>
    <font>
      <sz val="10"/>
      <name val="Segoe UI"/>
      <family val="2"/>
      <charset val="1"/>
    </font>
    <font>
      <sz val="11"/>
      <name val="Arial Narrow"/>
      <family val="2"/>
      <charset val="1"/>
    </font>
    <font>
      <b/>
      <sz val="11"/>
      <color rgb="FF111111"/>
      <name val="Arial Narrow"/>
      <family val="2"/>
      <charset val="1"/>
    </font>
    <font>
      <b/>
      <sz val="11"/>
      <color rgb="FF000000"/>
      <name val="Arial"/>
      <family val="2"/>
      <charset val="1"/>
    </font>
    <font>
      <i/>
      <sz val="11"/>
      <color theme="1"/>
      <name val="Calibri"/>
      <family val="2"/>
      <charset val="1"/>
    </font>
    <font>
      <u/>
      <sz val="11"/>
      <color theme="10"/>
      <name val="Calibri"/>
      <family val="2"/>
      <charset val="1"/>
    </font>
    <font>
      <sz val="11"/>
      <color theme="1"/>
      <name val="Times New Roman"/>
      <family val="1"/>
      <charset val="1"/>
    </font>
    <font>
      <b/>
      <sz val="11"/>
      <color theme="1"/>
      <name val="Times New Roman"/>
      <family val="1"/>
      <charset val="1"/>
    </font>
    <font>
      <sz val="11"/>
      <name val="Times New Roman"/>
      <family val="1"/>
      <charset val="1"/>
    </font>
    <font>
      <b/>
      <sz val="11"/>
      <name val="Times New Roman"/>
      <family val="1"/>
      <charset val="1"/>
    </font>
    <font>
      <b/>
      <sz val="11"/>
      <color theme="7" tint="-0.499984740745262"/>
      <name val="Times New Roman"/>
      <family val="1"/>
      <charset val="1"/>
    </font>
    <font>
      <sz val="11"/>
      <color theme="7" tint="-0.499984740745262"/>
      <name val="Times New Roman"/>
      <family val="1"/>
      <charset val="1"/>
    </font>
    <font>
      <sz val="9"/>
      <color theme="1"/>
      <name val="Times New Roman"/>
      <family val="1"/>
      <charset val="1"/>
    </font>
    <font>
      <sz val="9"/>
      <name val="Times New Roman"/>
      <family val="1"/>
      <charset val="1"/>
    </font>
    <font>
      <b/>
      <sz val="9"/>
      <color theme="1"/>
      <name val="Times New Roman"/>
      <family val="1"/>
      <charset val="1"/>
    </font>
    <font>
      <sz val="11"/>
      <color theme="1"/>
      <name val="Arial"/>
      <family val="2"/>
      <charset val="1"/>
    </font>
    <font>
      <b/>
      <sz val="10"/>
      <color theme="0"/>
      <name val="Arial"/>
      <family val="2"/>
      <charset val="1"/>
    </font>
    <font>
      <b/>
      <sz val="10"/>
      <color rgb="FFFFFFFF"/>
      <name val="Arial"/>
      <family val="2"/>
      <charset val="1"/>
    </font>
    <font>
      <b/>
      <sz val="10"/>
      <color theme="1"/>
      <name val="Arial"/>
      <family val="2"/>
      <charset val="1"/>
    </font>
    <font>
      <sz val="10"/>
      <color theme="1"/>
      <name val="Arial"/>
      <family val="2"/>
      <charset val="1"/>
    </font>
    <font>
      <b/>
      <sz val="10"/>
      <color rgb="FF1F3864"/>
      <name val="Arial"/>
      <family val="2"/>
      <charset val="1"/>
    </font>
    <font>
      <sz val="10"/>
      <color rgb="FF222222"/>
      <name val="Arial"/>
      <family val="2"/>
      <charset val="1"/>
    </font>
    <font>
      <b/>
      <sz val="10"/>
      <color rgb="FF222222"/>
      <name val="Arial"/>
      <family val="2"/>
      <charset val="1"/>
    </font>
    <font>
      <sz val="11"/>
      <color theme="1"/>
      <name val="Calibri"/>
      <family val="2"/>
      <charset val="1"/>
    </font>
    <font>
      <sz val="11"/>
      <color theme="1"/>
      <name val="Calibri"/>
      <family val="2"/>
      <scheme val="minor"/>
    </font>
    <font>
      <sz val="8"/>
      <color theme="1"/>
      <name val="Calibri"/>
      <family val="2"/>
      <scheme val="minor"/>
    </font>
    <font>
      <u/>
      <sz val="11"/>
      <color theme="10"/>
      <name val="Calibri"/>
      <family val="2"/>
      <scheme val="minor"/>
    </font>
    <font>
      <b/>
      <sz val="12"/>
      <name val="Arial Narrow"/>
      <family val="2"/>
    </font>
    <font>
      <sz val="11"/>
      <color theme="1"/>
      <name val="Lato"/>
      <family val="2"/>
    </font>
    <font>
      <sz val="12"/>
      <color theme="1"/>
      <name val="Verdana"/>
      <family val="2"/>
    </font>
  </fonts>
  <fills count="25">
    <fill>
      <patternFill patternType="none"/>
    </fill>
    <fill>
      <patternFill patternType="gray125"/>
    </fill>
    <fill>
      <patternFill patternType="solid">
        <fgColor rgb="FFFFFFFF"/>
        <bgColor rgb="FFF2F2F2"/>
      </patternFill>
    </fill>
    <fill>
      <patternFill patternType="solid">
        <fgColor rgb="FFD9D9D9"/>
        <bgColor rgb="FFDBDBDB"/>
      </patternFill>
    </fill>
    <fill>
      <patternFill patternType="solid">
        <fgColor theme="2" tint="-9.9978637043366805E-2"/>
        <bgColor rgb="FFCCCCCC"/>
      </patternFill>
    </fill>
    <fill>
      <patternFill patternType="solid">
        <fgColor theme="4" tint="0.59987182226020086"/>
        <bgColor rgb="FF9DC3E6"/>
      </patternFill>
    </fill>
    <fill>
      <patternFill patternType="solid">
        <fgColor rgb="FF92D050"/>
        <bgColor rgb="FFA9D18E"/>
      </patternFill>
    </fill>
    <fill>
      <patternFill patternType="solid">
        <fgColor rgb="FFFFC000"/>
        <bgColor rgb="FFC9A84C"/>
      </patternFill>
    </fill>
    <fill>
      <patternFill patternType="solid">
        <fgColor rgb="FF00B050"/>
        <bgColor rgb="FF00B0F0"/>
      </patternFill>
    </fill>
    <fill>
      <patternFill patternType="solid">
        <fgColor rgb="FFFFF2CC"/>
        <bgColor rgb="FFFCE4D6"/>
      </patternFill>
    </fill>
    <fill>
      <patternFill patternType="solid">
        <fgColor rgb="FF00B0F0"/>
        <bgColor rgb="FF00B050"/>
      </patternFill>
    </fill>
    <fill>
      <patternFill patternType="solid">
        <fgColor theme="4" tint="0.79989013336588644"/>
        <bgColor rgb="FFD9E1F2"/>
      </patternFill>
    </fill>
    <fill>
      <patternFill patternType="solid">
        <fgColor theme="3" tint="0.59987182226020086"/>
        <bgColor rgb="FFBFBFBF"/>
      </patternFill>
    </fill>
    <fill>
      <patternFill patternType="solid">
        <fgColor theme="4" tint="0.39988402966399123"/>
        <bgColor rgb="FF8EA9DB"/>
      </patternFill>
    </fill>
    <fill>
      <patternFill patternType="solid">
        <fgColor rgb="FFD9E1F2"/>
        <bgColor rgb="FFDAE3F3"/>
      </patternFill>
    </fill>
    <fill>
      <patternFill patternType="solid">
        <fgColor rgb="FF8EA9DB"/>
        <bgColor rgb="FF8FAADC"/>
      </patternFill>
    </fill>
    <fill>
      <patternFill patternType="solid">
        <fgColor theme="8" tint="0.79989013336588644"/>
        <bgColor rgb="FFDCE6F1"/>
      </patternFill>
    </fill>
    <fill>
      <patternFill patternType="solid">
        <fgColor rgb="FF002060"/>
        <bgColor rgb="FF1F3864"/>
      </patternFill>
    </fill>
    <fill>
      <patternFill patternType="solid">
        <fgColor rgb="FF2E75B6"/>
        <bgColor rgb="FF2F5597"/>
      </patternFill>
    </fill>
    <fill>
      <patternFill patternType="solid">
        <fgColor theme="3"/>
        <bgColor rgb="FF43556A"/>
      </patternFill>
    </fill>
    <fill>
      <patternFill patternType="solid">
        <fgColor theme="3" tint="0.39988402966399123"/>
        <bgColor rgb="FF888888"/>
      </patternFill>
    </fill>
    <fill>
      <patternFill patternType="solid">
        <fgColor theme="4" tint="-0.249977111117893"/>
        <bgColor rgb="FF2E4D8A"/>
      </patternFill>
    </fill>
    <fill>
      <patternFill patternType="solid">
        <fgColor rgb="FFFFFF00"/>
        <bgColor indexed="64"/>
      </patternFill>
    </fill>
    <fill>
      <patternFill patternType="solid">
        <fgColor rgb="FFFFFF00"/>
        <bgColor rgb="FFF2F2F2"/>
      </patternFill>
    </fill>
    <fill>
      <patternFill patternType="solid">
        <fgColor theme="5" tint="0.79998168889431442"/>
        <bgColor indexed="64"/>
      </patternFill>
    </fill>
  </fills>
  <borders count="80">
    <border>
      <left/>
      <right/>
      <top/>
      <bottom/>
      <diagonal/>
    </border>
    <border>
      <left style="medium">
        <color auto="1"/>
      </left>
      <right/>
      <top style="medium">
        <color auto="1"/>
      </top>
      <bottom style="medium">
        <color auto="1"/>
      </bottom>
      <diagonal/>
    </border>
    <border>
      <left style="medium">
        <color auto="1"/>
      </left>
      <right style="medium">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medium">
        <color auto="1"/>
      </right>
      <top/>
      <bottom style="thin">
        <color auto="1"/>
      </bottom>
      <diagonal/>
    </border>
    <border>
      <left/>
      <right style="medium">
        <color auto="1"/>
      </right>
      <top/>
      <bottom style="medium">
        <color rgb="FF8FAADC"/>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diagonal/>
    </border>
    <border>
      <left/>
      <right style="medium">
        <color auto="1"/>
      </right>
      <top style="medium">
        <color auto="1"/>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right style="medium">
        <color auto="1"/>
      </right>
      <top style="thin">
        <color auto="1"/>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medium">
        <color auto="1"/>
      </left>
      <right style="thin">
        <color auto="1"/>
      </right>
      <top/>
      <bottom style="thin">
        <color auto="1"/>
      </bottom>
      <diagonal/>
    </border>
    <border>
      <left style="medium">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style="medium">
        <color auto="1"/>
      </top>
      <bottom style="thin">
        <color auto="1"/>
      </bottom>
      <diagonal/>
    </border>
    <border>
      <left style="medium">
        <color auto="1"/>
      </left>
      <right style="medium">
        <color auto="1"/>
      </right>
      <top style="medium">
        <color auto="1"/>
      </top>
      <bottom style="thin">
        <color auto="1"/>
      </bottom>
      <diagonal/>
    </border>
    <border>
      <left style="medium">
        <color auto="1"/>
      </left>
      <right/>
      <top style="thin">
        <color auto="1"/>
      </top>
      <bottom style="thin">
        <color auto="1"/>
      </bottom>
      <diagonal/>
    </border>
    <border>
      <left style="medium">
        <color auto="1"/>
      </left>
      <right/>
      <top style="thin">
        <color auto="1"/>
      </top>
      <bottom style="medium">
        <color auto="1"/>
      </bottom>
      <diagonal/>
    </border>
    <border>
      <left style="medium">
        <color auto="1"/>
      </left>
      <right/>
      <top/>
      <bottom/>
      <diagonal/>
    </border>
    <border>
      <left/>
      <right style="thin">
        <color auto="1"/>
      </right>
      <top style="medium">
        <color auto="1"/>
      </top>
      <bottom/>
      <diagonal/>
    </border>
    <border>
      <left style="thin">
        <color auto="1"/>
      </left>
      <right style="medium">
        <color auto="1"/>
      </right>
      <top style="medium">
        <color auto="1"/>
      </top>
      <bottom/>
      <diagonal/>
    </border>
    <border>
      <left style="thin">
        <color auto="1"/>
      </left>
      <right/>
      <top/>
      <bottom style="thin">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medium">
        <color auto="1"/>
      </bottom>
      <diagonal/>
    </border>
    <border>
      <left style="medium">
        <color auto="1"/>
      </left>
      <right style="thin">
        <color auto="1"/>
      </right>
      <top style="medium">
        <color auto="1"/>
      </top>
      <bottom/>
      <diagonal/>
    </border>
    <border>
      <left style="medium">
        <color auto="1"/>
      </left>
      <right style="medium">
        <color auto="1"/>
      </right>
      <top style="medium">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diagonal/>
    </border>
    <border>
      <left/>
      <right style="medium">
        <color auto="1"/>
      </right>
      <top/>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top style="thin">
        <color auto="1"/>
      </top>
      <bottom style="thin">
        <color auto="1"/>
      </bottom>
      <diagonal/>
    </border>
    <border>
      <left style="medium">
        <color auto="1"/>
      </left>
      <right style="thin">
        <color auto="1"/>
      </right>
      <top style="thin">
        <color auto="1"/>
      </top>
      <bottom/>
      <diagonal/>
    </border>
    <border>
      <left style="thin">
        <color auto="1"/>
      </left>
      <right/>
      <top style="thin">
        <color auto="1"/>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style="medium">
        <color auto="1"/>
      </left>
      <right/>
      <top/>
      <bottom style="medium">
        <color auto="1"/>
      </bottom>
      <diagonal/>
    </border>
    <border>
      <left/>
      <right/>
      <top/>
      <bottom style="medium">
        <color auto="1"/>
      </bottom>
      <diagonal/>
    </border>
    <border>
      <left/>
      <right style="thin">
        <color auto="1"/>
      </right>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style="thin">
        <color auto="1"/>
      </bottom>
      <diagonal/>
    </border>
    <border>
      <left/>
      <right/>
      <top style="thin">
        <color auto="1"/>
      </top>
      <bottom style="medium">
        <color auto="1"/>
      </bottom>
      <diagonal/>
    </border>
    <border>
      <left style="thin">
        <color auto="1"/>
      </left>
      <right/>
      <top/>
      <bottom/>
      <diagonal/>
    </border>
    <border>
      <left/>
      <right style="thin">
        <color auto="1"/>
      </right>
      <top style="thin">
        <color auto="1"/>
      </top>
      <bottom/>
      <diagonal/>
    </border>
    <border>
      <left style="thin">
        <color theme="4" tint="0.39988402966399123"/>
      </left>
      <right style="thin">
        <color theme="4" tint="0.39988402966399123"/>
      </right>
      <top style="thin">
        <color theme="4" tint="0.39988402966399123"/>
      </top>
      <bottom style="thin">
        <color theme="4" tint="0.39988402966399123"/>
      </bottom>
      <diagonal/>
    </border>
    <border>
      <left/>
      <right/>
      <top style="medium">
        <color auto="1"/>
      </top>
      <bottom/>
      <diagonal/>
    </border>
    <border>
      <left style="thin">
        <color auto="1"/>
      </left>
      <right style="medium">
        <color auto="1"/>
      </right>
      <top style="medium">
        <color auto="1"/>
      </top>
      <bottom style="thin">
        <color theme="4" tint="0.79989013336588644"/>
      </bottom>
      <diagonal/>
    </border>
    <border>
      <left/>
      <right style="thin">
        <color auto="1"/>
      </right>
      <top/>
      <bottom/>
      <diagonal/>
    </border>
    <border>
      <left/>
      <right style="thin">
        <color theme="4" tint="0.79989013336588644"/>
      </right>
      <top style="thin">
        <color theme="4" tint="0.79989013336588644"/>
      </top>
      <bottom/>
      <diagonal/>
    </border>
    <border>
      <left style="thin">
        <color theme="4" tint="0.79989013336588644"/>
      </left>
      <right style="thin">
        <color theme="4" tint="0.79989013336588644"/>
      </right>
      <top style="thin">
        <color theme="4" tint="0.79989013336588644"/>
      </top>
      <bottom/>
      <diagonal/>
    </border>
    <border>
      <left style="thin">
        <color theme="4" tint="0.79989013336588644"/>
      </left>
      <right style="medium">
        <color auto="1"/>
      </right>
      <top style="thin">
        <color theme="4" tint="0.79989013336588644"/>
      </top>
      <bottom/>
      <diagonal/>
    </border>
    <border>
      <left/>
      <right style="thin">
        <color theme="4" tint="0.79989013336588644"/>
      </right>
      <top style="medium">
        <color auto="1"/>
      </top>
      <bottom style="thin">
        <color theme="4" tint="0.79989013336588644"/>
      </bottom>
      <diagonal/>
    </border>
    <border>
      <left style="thin">
        <color theme="4" tint="0.79989013336588644"/>
      </left>
      <right style="thin">
        <color theme="4" tint="0.79989013336588644"/>
      </right>
      <top style="medium">
        <color auto="1"/>
      </top>
      <bottom/>
      <diagonal/>
    </border>
    <border>
      <left style="thin">
        <color theme="4" tint="0.79989013336588644"/>
      </left>
      <right style="thin">
        <color theme="4" tint="0.79989013336588644"/>
      </right>
      <top style="medium">
        <color auto="1"/>
      </top>
      <bottom style="thin">
        <color theme="4" tint="0.79989013336588644"/>
      </bottom>
      <diagonal/>
    </border>
    <border>
      <left style="thin">
        <color theme="4" tint="0.79989013336588644"/>
      </left>
      <right/>
      <top style="medium">
        <color auto="1"/>
      </top>
      <bottom style="thin">
        <color theme="4" tint="0.79989013336588644"/>
      </bottom>
      <diagonal/>
    </border>
    <border>
      <left style="thin">
        <color theme="4" tint="0.79989013336588644"/>
      </left>
      <right style="medium">
        <color auto="1"/>
      </right>
      <top style="medium">
        <color auto="1"/>
      </top>
      <bottom style="thin">
        <color theme="4" tint="0.79989013336588644"/>
      </bottom>
      <diagonal/>
    </border>
    <border>
      <left/>
      <right/>
      <top style="thin">
        <color theme="4" tint="0.79989013336588644"/>
      </top>
      <bottom style="thin">
        <color theme="4" tint="0.79989013336588644"/>
      </bottom>
      <diagonal/>
    </border>
    <border>
      <left/>
      <right style="medium">
        <color auto="1"/>
      </right>
      <top style="thin">
        <color theme="4" tint="0.79989013336588644"/>
      </top>
      <bottom style="thin">
        <color theme="4" tint="0.79989013336588644"/>
      </bottom>
      <diagonal/>
    </border>
    <border>
      <left style="medium">
        <color auto="1"/>
      </left>
      <right/>
      <top/>
      <bottom style="thin">
        <color auto="1"/>
      </bottom>
      <diagonal/>
    </border>
    <border>
      <left/>
      <right/>
      <top/>
      <bottom style="thin">
        <color auto="1"/>
      </bottom>
      <diagonal/>
    </border>
    <border>
      <left/>
      <right style="medium">
        <color auto="1"/>
      </right>
      <top/>
      <bottom style="medium">
        <color auto="1"/>
      </bottom>
      <diagonal/>
    </border>
    <border>
      <left style="thin">
        <color theme="4" tint="0.39988402966399123"/>
      </left>
      <right style="thin">
        <color theme="4" tint="0.39988402966399123"/>
      </right>
      <top style="thin">
        <color theme="4" tint="0.39988402966399123"/>
      </top>
      <bottom/>
      <diagonal/>
    </border>
    <border>
      <left style="thin">
        <color auto="1"/>
      </left>
      <right style="thin">
        <color auto="1"/>
      </right>
      <top/>
      <bottom style="thin">
        <color rgb="FF000000"/>
      </bottom>
      <diagonal/>
    </border>
    <border>
      <left style="thin">
        <color auto="1"/>
      </left>
      <right style="thin">
        <color indexed="64"/>
      </right>
      <top/>
      <bottom/>
      <diagonal/>
    </border>
    <border>
      <left style="thin">
        <color auto="1"/>
      </left>
      <right style="thin">
        <color indexed="64"/>
      </right>
      <top/>
      <bottom style="medium">
        <color auto="1"/>
      </bottom>
      <diagonal/>
    </border>
    <border>
      <left/>
      <right/>
      <top style="medium">
        <color auto="1"/>
      </top>
      <bottom style="medium">
        <color indexed="64"/>
      </bottom>
      <diagonal/>
    </border>
  </borders>
  <cellStyleXfs count="42">
    <xf numFmtId="0" fontId="0" fillId="0" borderId="0"/>
    <xf numFmtId="166" fontId="4" fillId="0" borderId="0"/>
    <xf numFmtId="0" fontId="5" fillId="0" borderId="0"/>
    <xf numFmtId="166" fontId="49" fillId="0" borderId="0"/>
    <xf numFmtId="166" fontId="6" fillId="0" borderId="0"/>
    <xf numFmtId="167" fontId="49" fillId="0" borderId="0"/>
    <xf numFmtId="167" fontId="49" fillId="0" borderId="0"/>
    <xf numFmtId="167" fontId="49" fillId="0" borderId="0"/>
    <xf numFmtId="168" fontId="49" fillId="0" borderId="0"/>
    <xf numFmtId="169" fontId="4" fillId="0" borderId="0"/>
    <xf numFmtId="167" fontId="4" fillId="0" borderId="0"/>
    <xf numFmtId="168" fontId="49" fillId="0" borderId="0"/>
    <xf numFmtId="167" fontId="6" fillId="0" borderId="0"/>
    <xf numFmtId="170" fontId="49" fillId="0" borderId="0"/>
    <xf numFmtId="171" fontId="4" fillId="0" borderId="0"/>
    <xf numFmtId="0" fontId="4" fillId="0" borderId="0"/>
    <xf numFmtId="0" fontId="6" fillId="0" borderId="0"/>
    <xf numFmtId="0" fontId="49" fillId="0" borderId="0"/>
    <xf numFmtId="0" fontId="4" fillId="0" borderId="0"/>
    <xf numFmtId="0" fontId="4" fillId="0" borderId="0"/>
    <xf numFmtId="0" fontId="4" fillId="0" borderId="0"/>
    <xf numFmtId="0" fontId="49" fillId="0" borderId="0"/>
    <xf numFmtId="0" fontId="49" fillId="0" borderId="0"/>
    <xf numFmtId="0" fontId="4" fillId="0" borderId="0"/>
    <xf numFmtId="0" fontId="49" fillId="0" borderId="0"/>
    <xf numFmtId="9" fontId="4" fillId="0" borderId="0"/>
    <xf numFmtId="9" fontId="49" fillId="0" borderId="0"/>
    <xf numFmtId="9" fontId="7" fillId="0" borderId="0"/>
    <xf numFmtId="0" fontId="50" fillId="0" borderId="0"/>
    <xf numFmtId="0" fontId="50" fillId="0" borderId="0"/>
    <xf numFmtId="190" fontId="51" fillId="0" borderId="0" applyFont="0" applyFill="0" applyBorder="0" applyAlignment="0" applyProtection="0"/>
    <xf numFmtId="164" fontId="50" fillId="0" borderId="0" applyFont="0" applyFill="0" applyBorder="0" applyAlignment="0" applyProtection="0"/>
    <xf numFmtId="0" fontId="50" fillId="0" borderId="0"/>
    <xf numFmtId="191" fontId="51" fillId="0" borderId="0" applyFont="0" applyFill="0" applyBorder="0" applyAlignment="0" applyProtection="0"/>
    <xf numFmtId="190" fontId="50" fillId="0" borderId="0" applyFont="0" applyFill="0" applyBorder="0" applyAlignment="0" applyProtection="0"/>
    <xf numFmtId="165" fontId="49" fillId="0" borderId="0" applyFont="0" applyFill="0" applyBorder="0" applyAlignment="0" applyProtection="0"/>
    <xf numFmtId="193" fontId="50" fillId="0" borderId="0" applyFont="0" applyFill="0" applyBorder="0" applyAlignment="0" applyProtection="0"/>
    <xf numFmtId="0" fontId="52" fillId="0" borderId="0" applyNumberFormat="0" applyFill="0" applyBorder="0" applyAlignment="0" applyProtection="0"/>
    <xf numFmtId="165" fontId="50" fillId="0" borderId="0" applyFont="0" applyFill="0" applyBorder="0" applyAlignment="0" applyProtection="0"/>
    <xf numFmtId="165" fontId="2" fillId="0" borderId="0" applyFont="0" applyFill="0" applyBorder="0" applyAlignment="0" applyProtection="0"/>
    <xf numFmtId="0" fontId="2" fillId="0" borderId="0"/>
    <xf numFmtId="0" fontId="1" fillId="0" borderId="0"/>
  </cellStyleXfs>
  <cellXfs count="376">
    <xf numFmtId="0" fontId="0" fillId="0" borderId="0" xfId="0"/>
    <xf numFmtId="0" fontId="0" fillId="0" borderId="13" xfId="0" applyBorder="1" applyAlignment="1">
      <alignment horizontal="center"/>
    </xf>
    <xf numFmtId="0" fontId="15" fillId="0" borderId="13" xfId="0" applyFont="1" applyBorder="1" applyAlignment="1">
      <alignment horizontal="center" vertical="center" wrapText="1"/>
    </xf>
    <xf numFmtId="172" fontId="8" fillId="0" borderId="1" xfId="0" applyNumberFormat="1" applyFont="1" applyBorder="1" applyAlignment="1">
      <alignment horizontal="center" vertical="center" wrapText="1"/>
    </xf>
    <xf numFmtId="173" fontId="8" fillId="0" borderId="2" xfId="0" applyNumberFormat="1" applyFont="1" applyBorder="1" applyAlignment="1">
      <alignment horizontal="center" vertical="center" wrapText="1"/>
    </xf>
    <xf numFmtId="173" fontId="8" fillId="0" borderId="3" xfId="0" applyNumberFormat="1" applyFont="1" applyBorder="1" applyAlignment="1">
      <alignment horizontal="center" vertical="center" wrapText="1"/>
    </xf>
    <xf numFmtId="172" fontId="9" fillId="0" borderId="4" xfId="0" applyNumberFormat="1" applyFont="1" applyBorder="1" applyAlignment="1">
      <alignment horizontal="center" vertical="center" wrapText="1"/>
    </xf>
    <xf numFmtId="174" fontId="9" fillId="2" borderId="5" xfId="0" applyNumberFormat="1" applyFont="1" applyFill="1" applyBorder="1" applyAlignment="1">
      <alignment horizontal="center" vertical="center" wrapText="1"/>
    </xf>
    <xf numFmtId="172" fontId="9" fillId="0" borderId="6" xfId="0" applyNumberFormat="1" applyFont="1" applyBorder="1" applyAlignment="1">
      <alignment horizontal="center" vertical="center" wrapText="1"/>
    </xf>
    <xf numFmtId="172" fontId="9" fillId="0" borderId="7" xfId="0" applyNumberFormat="1" applyFont="1" applyBorder="1" applyAlignment="1">
      <alignment horizontal="center" vertical="center" wrapText="1"/>
    </xf>
    <xf numFmtId="172" fontId="8" fillId="3" borderId="2" xfId="0" applyNumberFormat="1" applyFont="1" applyFill="1" applyBorder="1" applyAlignment="1">
      <alignment horizontal="center" vertical="center" wrapText="1"/>
    </xf>
    <xf numFmtId="174" fontId="8" fillId="3" borderId="8" xfId="0" applyNumberFormat="1" applyFont="1" applyFill="1" applyBorder="1" applyAlignment="1">
      <alignment horizontal="center" vertical="center" wrapText="1"/>
    </xf>
    <xf numFmtId="174" fontId="9" fillId="2" borderId="9" xfId="0" applyNumberFormat="1" applyFont="1" applyFill="1" applyBorder="1" applyAlignment="1">
      <alignment horizontal="center" vertical="center" wrapText="1"/>
    </xf>
    <xf numFmtId="174" fontId="9" fillId="2" borderId="10" xfId="0" applyNumberFormat="1" applyFont="1" applyFill="1" applyBorder="1" applyAlignment="1">
      <alignment horizontal="center" vertical="center" wrapText="1"/>
    </xf>
    <xf numFmtId="174" fontId="9" fillId="2" borderId="11" xfId="0" applyNumberFormat="1" applyFont="1" applyFill="1" applyBorder="1" applyAlignment="1">
      <alignment horizontal="center" vertical="center" wrapText="1"/>
    </xf>
    <xf numFmtId="175" fontId="0" fillId="0" borderId="0" xfId="0" applyNumberFormat="1"/>
    <xf numFmtId="176" fontId="0" fillId="0" borderId="0" xfId="0" applyNumberFormat="1"/>
    <xf numFmtId="0" fontId="0" fillId="0" borderId="12" xfId="0" applyBorder="1"/>
    <xf numFmtId="10" fontId="0" fillId="0" borderId="14" xfId="0" applyNumberFormat="1" applyBorder="1"/>
    <xf numFmtId="170" fontId="0" fillId="0" borderId="14" xfId="0" applyNumberFormat="1" applyBorder="1"/>
    <xf numFmtId="177" fontId="0" fillId="0" borderId="0" xfId="0" applyNumberFormat="1"/>
    <xf numFmtId="0" fontId="10" fillId="4" borderId="15" xfId="0" applyFont="1" applyFill="1" applyBorder="1" applyAlignment="1">
      <alignment horizontal="center" vertical="center" wrapText="1"/>
    </xf>
    <xf numFmtId="0" fontId="10" fillId="4" borderId="16" xfId="0" applyFont="1" applyFill="1" applyBorder="1" applyAlignment="1">
      <alignment horizontal="center" vertical="center" wrapText="1"/>
    </xf>
    <xf numFmtId="0" fontId="10" fillId="4" borderId="3" xfId="0" applyFont="1" applyFill="1" applyBorder="1" applyAlignment="1">
      <alignment horizontal="center" vertical="center" wrapText="1"/>
    </xf>
    <xf numFmtId="0" fontId="0" fillId="0" borderId="17" xfId="0" applyBorder="1"/>
    <xf numFmtId="9" fontId="0" fillId="0" borderId="17" xfId="0" applyNumberFormat="1" applyBorder="1"/>
    <xf numFmtId="170" fontId="0" fillId="0" borderId="17" xfId="0" applyNumberFormat="1" applyBorder="1"/>
    <xf numFmtId="178" fontId="0" fillId="0" borderId="3" xfId="0" applyNumberFormat="1" applyBorder="1"/>
    <xf numFmtId="178" fontId="0" fillId="0" borderId="19" xfId="0" applyNumberFormat="1" applyBorder="1"/>
    <xf numFmtId="0" fontId="10" fillId="0" borderId="20"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22" xfId="0" applyFont="1" applyBorder="1"/>
    <xf numFmtId="178" fontId="0" fillId="0" borderId="23" xfId="0" applyNumberFormat="1" applyBorder="1"/>
    <xf numFmtId="0" fontId="10" fillId="0" borderId="24" xfId="0" applyFont="1" applyBorder="1"/>
    <xf numFmtId="0" fontId="10" fillId="0" borderId="25" xfId="0" applyFont="1" applyBorder="1"/>
    <xf numFmtId="0" fontId="10" fillId="0" borderId="26" xfId="0" applyFont="1" applyBorder="1"/>
    <xf numFmtId="0" fontId="10" fillId="0" borderId="1" xfId="0" applyFont="1" applyBorder="1"/>
    <xf numFmtId="178" fontId="0" fillId="0" borderId="2" xfId="0" applyNumberFormat="1" applyBorder="1"/>
    <xf numFmtId="0" fontId="10" fillId="0" borderId="2" xfId="0" applyFont="1" applyBorder="1" applyAlignment="1">
      <alignment horizontal="center"/>
    </xf>
    <xf numFmtId="0" fontId="0" fillId="0" borderId="27" xfId="0" applyBorder="1"/>
    <xf numFmtId="0" fontId="0" fillId="0" borderId="28" xfId="0" applyBorder="1"/>
    <xf numFmtId="0" fontId="10" fillId="0" borderId="15" xfId="0" applyFont="1" applyBorder="1" applyAlignment="1">
      <alignment horizontal="center"/>
    </xf>
    <xf numFmtId="0" fontId="10" fillId="0" borderId="16" xfId="0" applyFont="1" applyBorder="1" applyAlignment="1">
      <alignment horizontal="center"/>
    </xf>
    <xf numFmtId="0" fontId="10" fillId="0" borderId="28" xfId="0" applyFont="1" applyBorder="1" applyAlignment="1">
      <alignment horizontal="center"/>
    </xf>
    <xf numFmtId="0" fontId="10" fillId="0" borderId="27" xfId="0" applyFont="1" applyBorder="1" applyAlignment="1">
      <alignment horizontal="center"/>
    </xf>
    <xf numFmtId="178" fontId="0" fillId="0" borderId="30" xfId="0" applyNumberFormat="1" applyBorder="1"/>
    <xf numFmtId="0" fontId="0" fillId="0" borderId="31" xfId="0" applyBorder="1"/>
    <xf numFmtId="178" fontId="0" fillId="0" borderId="31" xfId="0" applyNumberFormat="1" applyBorder="1"/>
    <xf numFmtId="0" fontId="10" fillId="0" borderId="2" xfId="0" applyFont="1" applyBorder="1"/>
    <xf numFmtId="0" fontId="10" fillId="0" borderId="8" xfId="0" applyFont="1" applyBorder="1"/>
    <xf numFmtId="0" fontId="0" fillId="0" borderId="7" xfId="0" applyBorder="1" applyAlignment="1">
      <alignment horizontal="center"/>
    </xf>
    <xf numFmtId="179" fontId="0" fillId="0" borderId="7" xfId="0" applyNumberFormat="1" applyBorder="1"/>
    <xf numFmtId="179" fontId="10" fillId="0" borderId="2" xfId="0" applyNumberFormat="1" applyFont="1" applyBorder="1"/>
    <xf numFmtId="0" fontId="0" fillId="0" borderId="13" xfId="0" applyBorder="1"/>
    <xf numFmtId="177" fontId="0" fillId="0" borderId="13" xfId="0" applyNumberFormat="1" applyBorder="1" applyAlignment="1">
      <alignment horizontal="center"/>
    </xf>
    <xf numFmtId="170" fontId="0" fillId="0" borderId="13" xfId="0" applyNumberFormat="1" applyBorder="1"/>
    <xf numFmtId="0" fontId="0" fillId="0" borderId="15" xfId="0" applyBorder="1"/>
    <xf numFmtId="0" fontId="0" fillId="0" borderId="16" xfId="0" applyBorder="1" applyAlignment="1">
      <alignment horizontal="center"/>
    </xf>
    <xf numFmtId="0" fontId="0" fillId="0" borderId="3" xfId="0" applyBorder="1"/>
    <xf numFmtId="0" fontId="0" fillId="0" borderId="14" xfId="0" applyBorder="1" applyAlignment="1">
      <alignment horizontal="center"/>
    </xf>
    <xf numFmtId="180" fontId="0" fillId="0" borderId="14" xfId="0" applyNumberFormat="1" applyBorder="1" applyAlignment="1">
      <alignment horizontal="center"/>
    </xf>
    <xf numFmtId="176" fontId="0" fillId="0" borderId="14" xfId="0" applyNumberFormat="1" applyBorder="1" applyAlignment="1">
      <alignment horizontal="center"/>
    </xf>
    <xf numFmtId="0" fontId="0" fillId="0" borderId="34" xfId="0" applyBorder="1"/>
    <xf numFmtId="180" fontId="0" fillId="0" borderId="13" xfId="0" applyNumberFormat="1" applyBorder="1" applyAlignment="1">
      <alignment horizontal="center"/>
    </xf>
    <xf numFmtId="176" fontId="0" fillId="0" borderId="13" xfId="0" applyNumberFormat="1" applyBorder="1" applyAlignment="1">
      <alignment horizontal="center"/>
    </xf>
    <xf numFmtId="0" fontId="0" fillId="0" borderId="35" xfId="0" applyBorder="1"/>
    <xf numFmtId="0" fontId="0" fillId="0" borderId="12" xfId="0" applyBorder="1" applyAlignment="1">
      <alignment horizontal="center"/>
    </xf>
    <xf numFmtId="180" fontId="0" fillId="0" borderId="12" xfId="0" applyNumberFormat="1" applyBorder="1" applyAlignment="1">
      <alignment horizontal="center"/>
    </xf>
    <xf numFmtId="176" fontId="0" fillId="0" borderId="12" xfId="0" applyNumberFormat="1" applyBorder="1" applyAlignment="1">
      <alignment horizontal="center"/>
    </xf>
    <xf numFmtId="0" fontId="0" fillId="0" borderId="36" xfId="0" applyBorder="1"/>
    <xf numFmtId="180" fontId="0" fillId="0" borderId="16" xfId="0" applyNumberFormat="1" applyBorder="1" applyAlignment="1">
      <alignment horizontal="center"/>
    </xf>
    <xf numFmtId="0" fontId="0" fillId="0" borderId="0" xfId="0" applyAlignment="1">
      <alignment horizontal="right"/>
    </xf>
    <xf numFmtId="9" fontId="0" fillId="0" borderId="0" xfId="0" applyNumberFormat="1"/>
    <xf numFmtId="179" fontId="11" fillId="0" borderId="0" xfId="0" applyNumberFormat="1" applyFont="1"/>
    <xf numFmtId="0" fontId="12" fillId="5" borderId="0" xfId="0" applyFont="1" applyFill="1" applyAlignment="1">
      <alignment horizontal="center" vertical="center"/>
    </xf>
    <xf numFmtId="0" fontId="13" fillId="0" borderId="0" xfId="0" applyFont="1"/>
    <xf numFmtId="0" fontId="10" fillId="0" borderId="0" xfId="0" applyFont="1" applyAlignment="1">
      <alignment horizontal="center" vertical="center" wrapText="1"/>
    </xf>
    <xf numFmtId="3" fontId="0" fillId="0" borderId="0" xfId="0" applyNumberFormat="1"/>
    <xf numFmtId="0" fontId="0" fillId="6" borderId="0" xfId="0" applyFill="1"/>
    <xf numFmtId="0" fontId="10" fillId="0" borderId="0" xfId="0" applyFont="1" applyAlignment="1">
      <alignment horizontal="right"/>
    </xf>
    <xf numFmtId="177" fontId="10" fillId="0" borderId="0" xfId="0" applyNumberFormat="1" applyFont="1"/>
    <xf numFmtId="0" fontId="0" fillId="7" borderId="0" xfId="0" applyFill="1"/>
    <xf numFmtId="0" fontId="0" fillId="5" borderId="0" xfId="0" applyFill="1"/>
    <xf numFmtId="0" fontId="0" fillId="6" borderId="0" xfId="0" applyFill="1" applyAlignment="1">
      <alignment horizontal="center" vertical="center"/>
    </xf>
    <xf numFmtId="9" fontId="0" fillId="6" borderId="0" xfId="0" applyNumberFormat="1" applyFill="1" applyAlignment="1">
      <alignment horizontal="center" vertical="center"/>
    </xf>
    <xf numFmtId="0" fontId="0" fillId="6" borderId="0" xfId="0" applyFill="1" applyAlignment="1">
      <alignment horizontal="center"/>
    </xf>
    <xf numFmtId="0" fontId="0" fillId="5" borderId="0" xfId="0" applyFill="1" applyAlignment="1">
      <alignment horizontal="center"/>
    </xf>
    <xf numFmtId="4" fontId="0" fillId="5" borderId="0" xfId="0" applyNumberFormat="1" applyFill="1" applyAlignment="1">
      <alignment horizontal="center"/>
    </xf>
    <xf numFmtId="181" fontId="0" fillId="7" borderId="0" xfId="0" applyNumberFormat="1" applyFill="1"/>
    <xf numFmtId="181" fontId="0" fillId="0" borderId="0" xfId="0" applyNumberFormat="1"/>
    <xf numFmtId="181" fontId="10" fillId="0" borderId="0" xfId="0" applyNumberFormat="1" applyFont="1"/>
    <xf numFmtId="179" fontId="0" fillId="0" borderId="0" xfId="0" applyNumberFormat="1"/>
    <xf numFmtId="0" fontId="14" fillId="0" borderId="0" xfId="0" applyFont="1" applyAlignment="1">
      <alignment vertical="center"/>
    </xf>
    <xf numFmtId="0" fontId="15" fillId="0" borderId="26" xfId="0" applyFont="1" applyBorder="1" applyAlignment="1">
      <alignment horizontal="center" vertical="center"/>
    </xf>
    <xf numFmtId="0" fontId="15" fillId="0" borderId="37" xfId="0" applyFont="1" applyBorder="1" applyAlignment="1">
      <alignment vertical="center"/>
    </xf>
    <xf numFmtId="0" fontId="15" fillId="0" borderId="38" xfId="0" applyFont="1" applyBorder="1" applyAlignment="1">
      <alignment horizontal="center" vertical="center" wrapText="1"/>
    </xf>
    <xf numFmtId="0" fontId="15" fillId="0" borderId="39" xfId="0" applyFont="1" applyBorder="1" applyAlignment="1">
      <alignment horizontal="center" vertical="center" wrapText="1"/>
    </xf>
    <xf numFmtId="0" fontId="15" fillId="0" borderId="0" xfId="0" applyFont="1" applyAlignment="1">
      <alignment horizontal="center" vertical="center"/>
    </xf>
    <xf numFmtId="0" fontId="17" fillId="0" borderId="22" xfId="0" applyFont="1" applyBorder="1" applyAlignment="1">
      <alignment vertical="center"/>
    </xf>
    <xf numFmtId="1" fontId="17" fillId="0" borderId="38" xfId="0" applyNumberFormat="1" applyFont="1" applyBorder="1" applyAlignment="1">
      <alignment horizontal="center" vertical="center"/>
    </xf>
    <xf numFmtId="9" fontId="17" fillId="2" borderId="38" xfId="0" applyNumberFormat="1" applyFont="1" applyFill="1" applyBorder="1" applyAlignment="1">
      <alignment horizontal="center" vertical="center"/>
    </xf>
    <xf numFmtId="1" fontId="14" fillId="0" borderId="38" xfId="0" applyNumberFormat="1" applyFont="1" applyBorder="1" applyAlignment="1">
      <alignment horizontal="center" vertical="center"/>
    </xf>
    <xf numFmtId="9" fontId="17" fillId="0" borderId="38" xfId="0" applyNumberFormat="1" applyFont="1" applyBorder="1" applyAlignment="1">
      <alignment horizontal="center" vertical="center"/>
    </xf>
    <xf numFmtId="1" fontId="14" fillId="0" borderId="43" xfId="0" applyNumberFormat="1" applyFont="1" applyBorder="1" applyAlignment="1">
      <alignment horizontal="center" vertical="center"/>
    </xf>
    <xf numFmtId="183" fontId="14" fillId="2" borderId="38" xfId="0" applyNumberFormat="1" applyFont="1" applyFill="1" applyBorder="1" applyAlignment="1">
      <alignment horizontal="center" vertical="center"/>
    </xf>
    <xf numFmtId="184" fontId="14" fillId="2" borderId="39" xfId="0" applyNumberFormat="1" applyFont="1" applyFill="1" applyBorder="1" applyAlignment="1">
      <alignment horizontal="center" vertical="center"/>
    </xf>
    <xf numFmtId="0" fontId="17" fillId="0" borderId="24" xfId="0" applyFont="1" applyBorder="1" applyAlignment="1">
      <alignment vertical="center"/>
    </xf>
    <xf numFmtId="1" fontId="17" fillId="0" borderId="13" xfId="0" applyNumberFormat="1" applyFont="1" applyBorder="1" applyAlignment="1">
      <alignment horizontal="center" vertical="center"/>
    </xf>
    <xf numFmtId="9" fontId="17" fillId="2" borderId="13" xfId="0" applyNumberFormat="1" applyFont="1" applyFill="1" applyBorder="1" applyAlignment="1">
      <alignment horizontal="center" vertical="center"/>
    </xf>
    <xf numFmtId="1" fontId="14" fillId="0" borderId="14" xfId="0" applyNumberFormat="1" applyFont="1" applyBorder="1" applyAlignment="1">
      <alignment horizontal="center" vertical="center"/>
    </xf>
    <xf numFmtId="1" fontId="14" fillId="0" borderId="29" xfId="0" applyNumberFormat="1" applyFont="1" applyBorder="1" applyAlignment="1">
      <alignment horizontal="center" vertical="center"/>
    </xf>
    <xf numFmtId="183" fontId="14" fillId="2" borderId="14" xfId="0" applyNumberFormat="1" applyFont="1" applyFill="1" applyBorder="1" applyAlignment="1">
      <alignment horizontal="center" vertical="center"/>
    </xf>
    <xf numFmtId="184" fontId="14" fillId="2" borderId="34" xfId="0" applyNumberFormat="1" applyFont="1" applyFill="1" applyBorder="1" applyAlignment="1">
      <alignment horizontal="center" vertical="center"/>
    </xf>
    <xf numFmtId="9" fontId="17" fillId="0" borderId="13" xfId="0" applyNumberFormat="1" applyFont="1" applyBorder="1" applyAlignment="1">
      <alignment horizontal="center" vertical="center"/>
    </xf>
    <xf numFmtId="0" fontId="15" fillId="0" borderId="22" xfId="0" applyFont="1" applyBorder="1" applyAlignment="1">
      <alignment vertical="center"/>
    </xf>
    <xf numFmtId="0" fontId="15" fillId="0" borderId="44" xfId="0" applyFont="1" applyBorder="1" applyAlignment="1">
      <alignment vertical="center"/>
    </xf>
    <xf numFmtId="1" fontId="14" fillId="0" borderId="44" xfId="0" applyNumberFormat="1" applyFont="1" applyBorder="1" applyAlignment="1">
      <alignment horizontal="center" vertical="center"/>
    </xf>
    <xf numFmtId="1" fontId="14" fillId="0" borderId="45" xfId="0" applyNumberFormat="1" applyFont="1" applyBorder="1" applyAlignment="1">
      <alignment horizontal="center" vertical="center"/>
    </xf>
    <xf numFmtId="167" fontId="15" fillId="2" borderId="45" xfId="0" applyNumberFormat="1" applyFont="1" applyFill="1" applyBorder="1" applyAlignment="1">
      <alignment horizontal="center" vertical="center"/>
    </xf>
    <xf numFmtId="167" fontId="15" fillId="2" borderId="38" xfId="0" applyNumberFormat="1" applyFont="1" applyFill="1" applyBorder="1" applyAlignment="1">
      <alignment horizontal="center" vertical="center"/>
    </xf>
    <xf numFmtId="167" fontId="15" fillId="2" borderId="39" xfId="0" applyNumberFormat="1" applyFont="1" applyFill="1" applyBorder="1" applyAlignment="1">
      <alignment horizontal="center" vertical="center"/>
    </xf>
    <xf numFmtId="0" fontId="15" fillId="0" borderId="24" xfId="0" applyFont="1" applyBorder="1" applyAlignment="1">
      <alignment vertical="center"/>
    </xf>
    <xf numFmtId="0" fontId="15" fillId="0" borderId="46" xfId="0" applyFont="1" applyBorder="1" applyAlignment="1">
      <alignment vertical="center"/>
    </xf>
    <xf numFmtId="1" fontId="14" fillId="0" borderId="46" xfId="0" applyNumberFormat="1" applyFont="1" applyBorder="1" applyAlignment="1">
      <alignment horizontal="center" vertical="center"/>
    </xf>
    <xf numFmtId="1" fontId="14" fillId="0" borderId="47" xfId="0" applyNumberFormat="1" applyFont="1" applyBorder="1" applyAlignment="1">
      <alignment horizontal="center" vertical="center"/>
    </xf>
    <xf numFmtId="167" fontId="15" fillId="2" borderId="14" xfId="0" applyNumberFormat="1" applyFont="1" applyFill="1" applyBorder="1" applyAlignment="1">
      <alignment horizontal="center" vertical="center"/>
    </xf>
    <xf numFmtId="0" fontId="15" fillId="0" borderId="49" xfId="0" applyFont="1" applyBorder="1" applyAlignment="1">
      <alignment vertical="center" wrapText="1"/>
    </xf>
    <xf numFmtId="0" fontId="15" fillId="0" borderId="50" xfId="0" applyFont="1" applyBorder="1" applyAlignment="1">
      <alignment vertical="center"/>
    </xf>
    <xf numFmtId="1" fontId="14" fillId="0" borderId="50" xfId="0" applyNumberFormat="1" applyFont="1" applyBorder="1" applyAlignment="1">
      <alignment horizontal="center" vertical="center"/>
    </xf>
    <xf numFmtId="1" fontId="14" fillId="0" borderId="51" xfId="0" applyNumberFormat="1" applyFont="1" applyBorder="1" applyAlignment="1">
      <alignment horizontal="center" vertical="center"/>
    </xf>
    <xf numFmtId="167" fontId="15" fillId="2" borderId="52" xfId="0" applyNumberFormat="1" applyFont="1" applyFill="1" applyBorder="1" applyAlignment="1">
      <alignment horizontal="center" vertical="center"/>
    </xf>
    <xf numFmtId="167" fontId="15" fillId="2" borderId="53" xfId="0" applyNumberFormat="1" applyFont="1" applyFill="1" applyBorder="1" applyAlignment="1">
      <alignment horizontal="center" vertical="center"/>
    </xf>
    <xf numFmtId="0" fontId="15" fillId="0" borderId="13" xfId="0" applyFont="1" applyBorder="1" applyAlignment="1">
      <alignment vertical="center" wrapText="1"/>
    </xf>
    <xf numFmtId="0" fontId="15" fillId="0" borderId="35" xfId="0" applyFont="1" applyBorder="1" applyAlignment="1">
      <alignment horizontal="center" vertical="center" wrapText="1"/>
    </xf>
    <xf numFmtId="0" fontId="17" fillId="0" borderId="54" xfId="0" applyFont="1" applyBorder="1" applyAlignment="1">
      <alignment vertical="center" wrapText="1"/>
    </xf>
    <xf numFmtId="0" fontId="17" fillId="0" borderId="13" xfId="0" applyFont="1" applyBorder="1" applyAlignment="1">
      <alignment horizontal="center" vertical="center" wrapText="1"/>
    </xf>
    <xf numFmtId="0" fontId="17" fillId="0" borderId="13" xfId="0" applyFont="1" applyBorder="1" applyAlignment="1">
      <alignment horizontal="center" vertical="center"/>
    </xf>
    <xf numFmtId="1" fontId="18" fillId="0" borderId="13" xfId="0" applyNumberFormat="1" applyFont="1" applyBorder="1" applyAlignment="1">
      <alignment horizontal="center" vertical="center"/>
    </xf>
    <xf numFmtId="171" fontId="14" fillId="2" borderId="35" xfId="0" applyNumberFormat="1" applyFont="1" applyFill="1" applyBorder="1" applyAlignment="1">
      <alignment horizontal="center" vertical="center"/>
    </xf>
    <xf numFmtId="171" fontId="14" fillId="0" borderId="13" xfId="0" applyNumberFormat="1" applyFont="1" applyBorder="1" applyAlignment="1">
      <alignment horizontal="center" vertical="center"/>
    </xf>
    <xf numFmtId="0" fontId="19" fillId="0" borderId="31" xfId="0" applyFont="1" applyBorder="1" applyAlignment="1">
      <alignment vertical="center"/>
    </xf>
    <xf numFmtId="0" fontId="19" fillId="0" borderId="52" xfId="0" applyFont="1" applyBorder="1" applyAlignment="1">
      <alignment vertical="center"/>
    </xf>
    <xf numFmtId="186" fontId="15" fillId="0" borderId="52" xfId="0" applyNumberFormat="1" applyFont="1" applyBorder="1" applyAlignment="1">
      <alignment horizontal="center" vertical="center"/>
    </xf>
    <xf numFmtId="186" fontId="15" fillId="2" borderId="53" xfId="0" applyNumberFormat="1" applyFont="1" applyFill="1" applyBorder="1" applyAlignment="1">
      <alignment horizontal="center" vertical="center"/>
    </xf>
    <xf numFmtId="0" fontId="19" fillId="0" borderId="22" xfId="0" applyFont="1" applyBorder="1" applyAlignment="1">
      <alignment vertical="center"/>
    </xf>
    <xf numFmtId="0" fontId="19" fillId="0" borderId="44" xfId="0" applyFont="1" applyBorder="1" applyAlignment="1">
      <alignment vertical="center"/>
    </xf>
    <xf numFmtId="0" fontId="19" fillId="0" borderId="24" xfId="0" applyFont="1" applyBorder="1" applyAlignment="1">
      <alignment vertical="center"/>
    </xf>
    <xf numFmtId="9" fontId="19" fillId="0" borderId="46" xfId="0" applyNumberFormat="1" applyFont="1" applyBorder="1" applyAlignment="1">
      <alignment horizontal="center" vertical="center"/>
    </xf>
    <xf numFmtId="0" fontId="20" fillId="0" borderId="46" xfId="0" applyFont="1" applyBorder="1" applyAlignment="1">
      <alignment vertical="center" wrapText="1"/>
    </xf>
    <xf numFmtId="0" fontId="19" fillId="8" borderId="25" xfId="0" applyFont="1" applyFill="1" applyBorder="1" applyAlignment="1">
      <alignment vertical="center" wrapText="1"/>
    </xf>
    <xf numFmtId="0" fontId="19" fillId="8" borderId="55" xfId="0" applyFont="1" applyFill="1" applyBorder="1" applyAlignment="1">
      <alignment vertical="center" wrapText="1"/>
    </xf>
    <xf numFmtId="171" fontId="19" fillId="8" borderId="52" xfId="0" applyNumberFormat="1" applyFont="1" applyFill="1" applyBorder="1" applyAlignment="1">
      <alignment horizontal="center" vertical="center"/>
    </xf>
    <xf numFmtId="171" fontId="19" fillId="8" borderId="53" xfId="0" applyNumberFormat="1" applyFont="1" applyFill="1" applyBorder="1" applyAlignment="1">
      <alignment horizontal="center" vertical="center"/>
    </xf>
    <xf numFmtId="185" fontId="19" fillId="0" borderId="0" xfId="0" applyNumberFormat="1" applyFont="1" applyAlignment="1">
      <alignment horizontal="center" vertical="center"/>
    </xf>
    <xf numFmtId="0" fontId="11" fillId="0" borderId="0" xfId="0" applyFont="1"/>
    <xf numFmtId="0" fontId="10" fillId="0" borderId="0" xfId="0" applyFont="1"/>
    <xf numFmtId="0" fontId="21" fillId="4" borderId="57" xfId="0" applyFont="1" applyFill="1" applyBorder="1" applyAlignment="1">
      <alignment vertical="center" wrapText="1"/>
    </xf>
    <xf numFmtId="0" fontId="21" fillId="4" borderId="12" xfId="0" applyFont="1" applyFill="1" applyBorder="1" applyAlignment="1">
      <alignment horizontal="center" vertical="center" wrapText="1"/>
    </xf>
    <xf numFmtId="0" fontId="24" fillId="0" borderId="58" xfId="0" applyFont="1" applyBorder="1"/>
    <xf numFmtId="9" fontId="24" fillId="0" borderId="58" xfId="0" applyNumberFormat="1" applyFont="1" applyBorder="1"/>
    <xf numFmtId="0" fontId="11" fillId="0" borderId="58" xfId="0" applyFont="1" applyBorder="1" applyAlignment="1">
      <alignment horizontal="center" vertical="center" wrapText="1"/>
    </xf>
    <xf numFmtId="10" fontId="24" fillId="0" borderId="58" xfId="0" applyNumberFormat="1" applyFont="1" applyBorder="1"/>
    <xf numFmtId="0" fontId="11" fillId="0" borderId="58" xfId="0" applyFont="1" applyBorder="1" applyAlignment="1">
      <alignment horizontal="justify" vertical="center" wrapText="1"/>
    </xf>
    <xf numFmtId="0" fontId="11" fillId="0" borderId="58" xfId="0" applyFont="1" applyBorder="1"/>
    <xf numFmtId="10" fontId="11" fillId="0" borderId="58" xfId="0" applyNumberFormat="1" applyFont="1" applyBorder="1"/>
    <xf numFmtId="0" fontId="25" fillId="0" borderId="0" xfId="0" applyFont="1" applyAlignment="1">
      <alignment vertical="center" wrapText="1"/>
    </xf>
    <xf numFmtId="0" fontId="11" fillId="0" borderId="0" xfId="0" applyFont="1" applyAlignment="1">
      <alignment horizontal="left"/>
    </xf>
    <xf numFmtId="9" fontId="11" fillId="0" borderId="58" xfId="0" applyNumberFormat="1" applyFont="1" applyBorder="1"/>
    <xf numFmtId="0" fontId="26" fillId="0" borderId="0" xfId="0" applyFont="1" applyAlignment="1">
      <alignment vertical="center" wrapText="1"/>
    </xf>
    <xf numFmtId="0" fontId="27" fillId="0" borderId="0" xfId="0" applyFont="1" applyAlignment="1">
      <alignment vertical="center" wrapText="1"/>
    </xf>
    <xf numFmtId="187" fontId="11" fillId="0" borderId="58" xfId="0" applyNumberFormat="1" applyFont="1" applyBorder="1"/>
    <xf numFmtId="0" fontId="11" fillId="0" borderId="0" xfId="0" applyFont="1" applyAlignment="1">
      <alignment vertical="center" wrapText="1"/>
    </xf>
    <xf numFmtId="182" fontId="28" fillId="0" borderId="58" xfId="0" applyNumberFormat="1" applyFont="1" applyBorder="1" applyAlignment="1">
      <alignment vertical="center" wrapText="1"/>
    </xf>
    <xf numFmtId="10" fontId="11" fillId="0" borderId="58" xfId="0" applyNumberFormat="1" applyFont="1" applyBorder="1" applyAlignment="1">
      <alignment vertical="center" wrapText="1"/>
    </xf>
    <xf numFmtId="0" fontId="29" fillId="0" borderId="0" xfId="0" applyFont="1" applyAlignment="1">
      <alignment horizontal="left" vertical="center" wrapText="1" indent="1"/>
    </xf>
    <xf numFmtId="2" fontId="11" fillId="0" borderId="0" xfId="0" applyNumberFormat="1" applyFont="1" applyAlignment="1">
      <alignment horizontal="center" vertical="center"/>
    </xf>
    <xf numFmtId="0" fontId="11" fillId="0" borderId="13"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xf>
    <xf numFmtId="0" fontId="11" fillId="0" borderId="13" xfId="0" applyFont="1" applyBorder="1" applyAlignment="1">
      <alignment horizontal="justify" vertical="center" wrapText="1"/>
    </xf>
    <xf numFmtId="0" fontId="11" fillId="7" borderId="14" xfId="0" applyFont="1" applyFill="1" applyBorder="1" applyAlignment="1">
      <alignment horizontal="center" vertical="center" wrapText="1"/>
    </xf>
    <xf numFmtId="0" fontId="11" fillId="7" borderId="13" xfId="0" applyFont="1" applyFill="1" applyBorder="1" applyAlignment="1">
      <alignment horizontal="center"/>
    </xf>
    <xf numFmtId="0" fontId="11" fillId="7" borderId="13" xfId="0" applyFont="1" applyFill="1" applyBorder="1" applyAlignment="1">
      <alignment horizontal="center" vertical="center" wrapText="1"/>
    </xf>
    <xf numFmtId="0" fontId="0" fillId="0" borderId="0" xfId="0" applyAlignment="1">
      <alignment horizontal="center" vertical="center" wrapText="1"/>
    </xf>
    <xf numFmtId="0" fontId="10" fillId="0" borderId="0" xfId="0" applyFont="1" applyAlignment="1">
      <alignment vertical="center" wrapText="1"/>
    </xf>
    <xf numFmtId="0" fontId="0" fillId="0" borderId="0" xfId="0" applyAlignment="1">
      <alignment vertical="center" wrapText="1"/>
    </xf>
    <xf numFmtId="4" fontId="0" fillId="7" borderId="0" xfId="0" applyNumberFormat="1" applyFill="1"/>
    <xf numFmtId="0" fontId="30" fillId="0" borderId="0" xfId="0" applyFont="1"/>
    <xf numFmtId="0" fontId="31" fillId="0" borderId="0" xfId="0" applyFont="1"/>
    <xf numFmtId="0" fontId="32" fillId="0" borderId="0" xfId="0" applyFont="1" applyAlignment="1">
      <alignment vertical="center"/>
    </xf>
    <xf numFmtId="0" fontId="32" fillId="0" borderId="0" xfId="0" applyFont="1" applyAlignment="1">
      <alignment horizontal="center" vertical="center"/>
    </xf>
    <xf numFmtId="0" fontId="33" fillId="0" borderId="0" xfId="0" applyFont="1" applyAlignment="1">
      <alignment horizontal="center" vertical="center"/>
    </xf>
    <xf numFmtId="0" fontId="33" fillId="11" borderId="20" xfId="0" applyFont="1" applyFill="1" applyBorder="1" applyAlignment="1">
      <alignment vertical="center"/>
    </xf>
    <xf numFmtId="0" fontId="33" fillId="11" borderId="59" xfId="0" applyFont="1" applyFill="1" applyBorder="1" applyAlignment="1">
      <alignment vertical="center"/>
    </xf>
    <xf numFmtId="0" fontId="33" fillId="11" borderId="27" xfId="0" applyFont="1" applyFill="1" applyBorder="1" applyAlignment="1">
      <alignment vertical="center"/>
    </xf>
    <xf numFmtId="0" fontId="33" fillId="0" borderId="0" xfId="0" applyFont="1" applyAlignment="1">
      <alignment vertical="center"/>
    </xf>
    <xf numFmtId="0" fontId="33" fillId="2" borderId="26" xfId="0" applyFont="1" applyFill="1" applyBorder="1" applyAlignment="1">
      <alignment vertical="center"/>
    </xf>
    <xf numFmtId="0" fontId="32" fillId="2" borderId="0" xfId="0" applyFont="1" applyFill="1" applyAlignment="1">
      <alignment vertical="center"/>
    </xf>
    <xf numFmtId="0" fontId="32" fillId="2" borderId="61" xfId="0" applyFont="1" applyFill="1" applyBorder="1" applyAlignment="1">
      <alignment vertical="center"/>
    </xf>
    <xf numFmtId="0" fontId="33" fillId="2" borderId="62" xfId="0" applyFont="1" applyFill="1" applyBorder="1" applyAlignment="1">
      <alignment horizontal="center" vertical="center"/>
    </xf>
    <xf numFmtId="0" fontId="33" fillId="2" borderId="63" xfId="0" applyFont="1" applyFill="1" applyBorder="1" applyAlignment="1">
      <alignment horizontal="center" vertical="center"/>
    </xf>
    <xf numFmtId="0" fontId="33" fillId="2" borderId="63" xfId="0" applyFont="1" applyFill="1" applyBorder="1" applyAlignment="1">
      <alignment horizontal="center" vertical="center" wrapText="1"/>
    </xf>
    <xf numFmtId="0" fontId="33" fillId="2" borderId="64" xfId="0" applyFont="1" applyFill="1" applyBorder="1" applyAlignment="1">
      <alignment horizontal="center" vertical="center" wrapText="1"/>
    </xf>
    <xf numFmtId="0" fontId="33" fillId="13" borderId="20" xfId="0" applyFont="1" applyFill="1" applyBorder="1" applyAlignment="1">
      <alignment vertical="center"/>
    </xf>
    <xf numFmtId="0" fontId="32" fillId="13" borderId="59" xfId="0" applyFont="1" applyFill="1" applyBorder="1" applyAlignment="1">
      <alignment vertical="center"/>
    </xf>
    <xf numFmtId="0" fontId="32" fillId="13" borderId="27" xfId="0" applyFont="1" applyFill="1" applyBorder="1" applyAlignment="1">
      <alignment vertical="center"/>
    </xf>
    <xf numFmtId="0" fontId="32" fillId="13" borderId="65" xfId="0" applyFont="1" applyFill="1" applyBorder="1" applyAlignment="1">
      <alignment horizontal="center" vertical="center"/>
    </xf>
    <xf numFmtId="0" fontId="32" fillId="13" borderId="66" xfId="0" applyFont="1" applyFill="1" applyBorder="1" applyAlignment="1">
      <alignment horizontal="center" vertical="center"/>
    </xf>
    <xf numFmtId="0" fontId="32" fillId="13" borderId="67" xfId="0" applyFont="1" applyFill="1" applyBorder="1" applyAlignment="1">
      <alignment horizontal="center" vertical="center"/>
    </xf>
    <xf numFmtId="0" fontId="33" fillId="13" borderId="67" xfId="0" applyFont="1" applyFill="1" applyBorder="1" applyAlignment="1">
      <alignment horizontal="center" vertical="center"/>
    </xf>
    <xf numFmtId="0" fontId="33" fillId="13" borderId="68" xfId="0" applyFont="1" applyFill="1" applyBorder="1" applyAlignment="1">
      <alignment horizontal="center" vertical="center"/>
    </xf>
    <xf numFmtId="0" fontId="33" fillId="13" borderId="69" xfId="0" applyFont="1" applyFill="1" applyBorder="1" applyAlignment="1">
      <alignment horizontal="center" vertical="center"/>
    </xf>
    <xf numFmtId="0" fontId="33" fillId="11" borderId="26" xfId="0" applyFont="1" applyFill="1" applyBorder="1" applyAlignment="1">
      <alignment vertical="center"/>
    </xf>
    <xf numFmtId="0" fontId="32" fillId="11" borderId="0" xfId="0" applyFont="1" applyFill="1" applyAlignment="1">
      <alignment vertical="center"/>
    </xf>
    <xf numFmtId="0" fontId="32" fillId="11" borderId="61" xfId="0" applyFont="1" applyFill="1" applyBorder="1" applyAlignment="1">
      <alignment vertical="center"/>
    </xf>
    <xf numFmtId="1" fontId="32" fillId="11" borderId="70" xfId="0" applyNumberFormat="1" applyFont="1" applyFill="1" applyBorder="1" applyAlignment="1">
      <alignment horizontal="center" vertical="center"/>
    </xf>
    <xf numFmtId="1" fontId="32" fillId="11" borderId="71" xfId="0" applyNumberFormat="1" applyFont="1" applyFill="1" applyBorder="1" applyAlignment="1">
      <alignment horizontal="center" vertical="center"/>
    </xf>
    <xf numFmtId="188" fontId="34" fillId="2" borderId="0" xfId="0" applyNumberFormat="1" applyFont="1" applyFill="1" applyAlignment="1">
      <alignment horizontal="center" vertical="center"/>
    </xf>
    <xf numFmtId="188" fontId="35" fillId="2" borderId="0" xfId="0" applyNumberFormat="1" applyFont="1" applyFill="1" applyAlignment="1">
      <alignment horizontal="center" vertical="center"/>
    </xf>
    <xf numFmtId="188" fontId="35" fillId="2" borderId="37" xfId="0" applyNumberFormat="1" applyFont="1" applyFill="1" applyBorder="1" applyAlignment="1">
      <alignment horizontal="center" vertical="center"/>
    </xf>
    <xf numFmtId="0" fontId="33" fillId="2" borderId="0" xfId="0" applyFont="1" applyFill="1" applyAlignment="1">
      <alignment vertical="center"/>
    </xf>
    <xf numFmtId="1" fontId="34" fillId="14" borderId="0" xfId="0" applyNumberFormat="1" applyFont="1" applyFill="1" applyAlignment="1">
      <alignment horizontal="center" vertical="center"/>
    </xf>
    <xf numFmtId="1" fontId="35" fillId="14" borderId="0" xfId="0" applyNumberFormat="1" applyFont="1" applyFill="1" applyAlignment="1">
      <alignment horizontal="center" vertical="center"/>
    </xf>
    <xf numFmtId="1" fontId="35" fillId="14" borderId="37" xfId="0" applyNumberFormat="1" applyFont="1" applyFill="1" applyBorder="1" applyAlignment="1">
      <alignment horizontal="center" vertical="center"/>
    </xf>
    <xf numFmtId="1" fontId="34" fillId="0" borderId="0" xfId="0" applyNumberFormat="1" applyFont="1" applyAlignment="1">
      <alignment horizontal="center" vertical="center"/>
    </xf>
    <xf numFmtId="1" fontId="35" fillId="0" borderId="0" xfId="0" applyNumberFormat="1" applyFont="1" applyAlignment="1">
      <alignment horizontal="center" vertical="center"/>
    </xf>
    <xf numFmtId="1" fontId="35" fillId="0" borderId="37" xfId="0" applyNumberFormat="1" applyFont="1" applyBorder="1" applyAlignment="1">
      <alignment horizontal="center" vertical="center"/>
    </xf>
    <xf numFmtId="188" fontId="34" fillId="14" borderId="0" xfId="0" applyNumberFormat="1" applyFont="1" applyFill="1" applyAlignment="1">
      <alignment horizontal="center" vertical="center"/>
    </xf>
    <xf numFmtId="188" fontId="35" fillId="14" borderId="0" xfId="0" applyNumberFormat="1" applyFont="1" applyFill="1" applyAlignment="1">
      <alignment horizontal="center" vertical="center"/>
    </xf>
    <xf numFmtId="188" fontId="35" fillId="14" borderId="37" xfId="0" applyNumberFormat="1" applyFont="1" applyFill="1" applyBorder="1" applyAlignment="1">
      <alignment horizontal="center" vertical="center"/>
    </xf>
    <xf numFmtId="0" fontId="35" fillId="14" borderId="0" xfId="0" applyFont="1" applyFill="1" applyAlignment="1">
      <alignment horizontal="center" vertical="center"/>
    </xf>
    <xf numFmtId="0" fontId="34" fillId="14" borderId="0" xfId="0" applyFont="1" applyFill="1" applyAlignment="1">
      <alignment horizontal="center" vertical="center" wrapText="1"/>
    </xf>
    <xf numFmtId="0" fontId="35" fillId="14" borderId="0" xfId="0" applyFont="1" applyFill="1" applyAlignment="1">
      <alignment horizontal="center" vertical="center" wrapText="1"/>
    </xf>
    <xf numFmtId="0" fontId="35" fillId="14" borderId="37" xfId="0" applyFont="1" applyFill="1" applyBorder="1" applyAlignment="1">
      <alignment horizontal="center" vertical="center" wrapText="1"/>
    </xf>
    <xf numFmtId="188" fontId="34" fillId="0" borderId="0" xfId="0" applyNumberFormat="1" applyFont="1" applyAlignment="1">
      <alignment horizontal="center" vertical="center"/>
    </xf>
    <xf numFmtId="188" fontId="34" fillId="0" borderId="37" xfId="0" applyNumberFormat="1" applyFont="1" applyBorder="1" applyAlignment="1">
      <alignment horizontal="center" vertical="center"/>
    </xf>
    <xf numFmtId="0" fontId="35" fillId="11" borderId="72" xfId="0" applyFont="1" applyFill="1" applyBorder="1" applyAlignment="1">
      <alignment vertical="center"/>
    </xf>
    <xf numFmtId="0" fontId="34" fillId="11" borderId="73" xfId="0" applyFont="1" applyFill="1" applyBorder="1" applyAlignment="1">
      <alignment vertical="center"/>
    </xf>
    <xf numFmtId="0" fontId="34" fillId="11" borderId="48" xfId="0" applyFont="1" applyFill="1" applyBorder="1" applyAlignment="1">
      <alignment vertical="center"/>
    </xf>
    <xf numFmtId="188" fontId="34" fillId="14" borderId="73" xfId="0" applyNumberFormat="1" applyFont="1" applyFill="1" applyBorder="1" applyAlignment="1">
      <alignment horizontal="center" vertical="center"/>
    </xf>
    <xf numFmtId="188" fontId="34" fillId="14" borderId="9" xfId="0" applyNumberFormat="1" applyFont="1" applyFill="1" applyBorder="1" applyAlignment="1">
      <alignment horizontal="center" vertical="center"/>
    </xf>
    <xf numFmtId="0" fontId="34" fillId="11" borderId="0" xfId="0" applyFont="1" applyFill="1" applyAlignment="1">
      <alignment vertical="center"/>
    </xf>
    <xf numFmtId="0" fontId="33" fillId="13" borderId="26" xfId="0" applyFont="1" applyFill="1" applyBorder="1" applyAlignment="1">
      <alignment vertical="center"/>
    </xf>
    <xf numFmtId="0" fontId="32" fillId="13" borderId="0" xfId="0" applyFont="1" applyFill="1" applyAlignment="1">
      <alignment vertical="center"/>
    </xf>
    <xf numFmtId="0" fontId="32" fillId="13" borderId="61" xfId="0" applyFont="1" applyFill="1" applyBorder="1" applyAlignment="1">
      <alignment vertical="center"/>
    </xf>
    <xf numFmtId="0" fontId="35" fillId="15" borderId="0" xfId="0" applyFont="1" applyFill="1" applyAlignment="1">
      <alignment horizontal="center" vertical="center"/>
    </xf>
    <xf numFmtId="0" fontId="34" fillId="15" borderId="0" xfId="0" applyFont="1" applyFill="1" applyAlignment="1">
      <alignment horizontal="center" vertical="center" wrapText="1"/>
    </xf>
    <xf numFmtId="0" fontId="35" fillId="15" borderId="0" xfId="0" applyFont="1" applyFill="1" applyAlignment="1">
      <alignment horizontal="center" vertical="center" wrapText="1"/>
    </xf>
    <xf numFmtId="0" fontId="35" fillId="15" borderId="37" xfId="0" applyFont="1" applyFill="1" applyBorder="1" applyAlignment="1">
      <alignment horizontal="center" vertical="center" wrapText="1"/>
    </xf>
    <xf numFmtId="0" fontId="34" fillId="14" borderId="0" xfId="0" applyFont="1" applyFill="1" applyAlignment="1">
      <alignment horizontal="center" vertical="center"/>
    </xf>
    <xf numFmtId="0" fontId="34" fillId="14" borderId="37" xfId="0" applyFont="1" applyFill="1" applyBorder="1" applyAlignment="1">
      <alignment horizontal="center" vertical="center"/>
    </xf>
    <xf numFmtId="0" fontId="34" fillId="0" borderId="0" xfId="0" applyFont="1" applyAlignment="1">
      <alignment vertical="center"/>
    </xf>
    <xf numFmtId="188" fontId="34" fillId="14" borderId="37" xfId="0" applyNumberFormat="1" applyFont="1" applyFill="1" applyBorder="1" applyAlignment="1">
      <alignment horizontal="center" vertical="center"/>
    </xf>
    <xf numFmtId="0" fontId="34" fillId="2" borderId="0" xfId="0" applyFont="1" applyFill="1" applyAlignment="1">
      <alignment vertical="center"/>
    </xf>
    <xf numFmtId="188" fontId="34" fillId="2" borderId="37" xfId="0" applyNumberFormat="1" applyFont="1" applyFill="1" applyBorder="1" applyAlignment="1">
      <alignment horizontal="center" vertical="center"/>
    </xf>
    <xf numFmtId="0" fontId="33" fillId="0" borderId="26" xfId="0" applyFont="1" applyBorder="1" applyAlignment="1">
      <alignment vertical="center"/>
    </xf>
    <xf numFmtId="3" fontId="34" fillId="14" borderId="0" xfId="0" applyNumberFormat="1" applyFont="1" applyFill="1" applyAlignment="1">
      <alignment horizontal="center" vertical="center"/>
    </xf>
    <xf numFmtId="3" fontId="34" fillId="14" borderId="37" xfId="0" applyNumberFormat="1" applyFont="1" applyFill="1" applyBorder="1" applyAlignment="1">
      <alignment horizontal="center" vertical="center"/>
    </xf>
    <xf numFmtId="0" fontId="35" fillId="2" borderId="26" xfId="0" applyFont="1" applyFill="1" applyBorder="1" applyAlignment="1">
      <alignment vertical="center"/>
    </xf>
    <xf numFmtId="0" fontId="34" fillId="2" borderId="61" xfId="0" applyFont="1" applyFill="1" applyBorder="1" applyAlignment="1">
      <alignment vertical="center"/>
    </xf>
    <xf numFmtId="0" fontId="35" fillId="2" borderId="0" xfId="0" applyFont="1" applyFill="1" applyAlignment="1">
      <alignment vertical="center"/>
    </xf>
    <xf numFmtId="0" fontId="33" fillId="11" borderId="0" xfId="0" applyFont="1" applyFill="1" applyAlignment="1">
      <alignment vertical="center"/>
    </xf>
    <xf numFmtId="0" fontId="32" fillId="2" borderId="26" xfId="0" applyFont="1" applyFill="1" applyBorder="1" applyAlignment="1">
      <alignment vertical="center"/>
    </xf>
    <xf numFmtId="0" fontId="32" fillId="11" borderId="26" xfId="0" applyFont="1" applyFill="1" applyBorder="1" applyAlignment="1">
      <alignment vertical="center"/>
    </xf>
    <xf numFmtId="3" fontId="34" fillId="2" borderId="0" xfId="0" applyNumberFormat="1" applyFont="1" applyFill="1" applyAlignment="1">
      <alignment horizontal="center" vertical="center"/>
    </xf>
    <xf numFmtId="3" fontId="35" fillId="2" borderId="0" xfId="0" applyNumberFormat="1" applyFont="1" applyFill="1" applyAlignment="1">
      <alignment horizontal="center" vertical="center"/>
    </xf>
    <xf numFmtId="3" fontId="35" fillId="14" borderId="0" xfId="0" applyNumberFormat="1" applyFont="1" applyFill="1" applyAlignment="1">
      <alignment horizontal="center" vertical="center"/>
    </xf>
    <xf numFmtId="189" fontId="34" fillId="2" borderId="0" xfId="0" applyNumberFormat="1" applyFont="1" applyFill="1" applyAlignment="1">
      <alignment horizontal="center" vertical="center"/>
    </xf>
    <xf numFmtId="2" fontId="35" fillId="2" borderId="0" xfId="0" applyNumberFormat="1" applyFont="1" applyFill="1" applyAlignment="1">
      <alignment horizontal="center" vertical="center"/>
    </xf>
    <xf numFmtId="2" fontId="34" fillId="2" borderId="0" xfId="0" applyNumberFormat="1" applyFont="1" applyFill="1" applyAlignment="1">
      <alignment horizontal="center" vertical="center"/>
    </xf>
    <xf numFmtId="0" fontId="36" fillId="2" borderId="26" xfId="0" applyFont="1" applyFill="1" applyBorder="1" applyAlignment="1">
      <alignment vertical="center"/>
    </xf>
    <xf numFmtId="0" fontId="37" fillId="2" borderId="0" xfId="0" applyFont="1" applyFill="1" applyAlignment="1">
      <alignment vertical="center"/>
    </xf>
    <xf numFmtId="0" fontId="36" fillId="11" borderId="26" xfId="0" applyFont="1" applyFill="1" applyBorder="1" applyAlignment="1">
      <alignment vertical="center"/>
    </xf>
    <xf numFmtId="0" fontId="32" fillId="16" borderId="0" xfId="0" applyFont="1" applyFill="1" applyAlignment="1">
      <alignment vertical="center"/>
    </xf>
    <xf numFmtId="0" fontId="37" fillId="11" borderId="0" xfId="0" applyFont="1" applyFill="1" applyAlignment="1">
      <alignment vertical="center"/>
    </xf>
    <xf numFmtId="0" fontId="36" fillId="2" borderId="49" xfId="0" applyFont="1" applyFill="1" applyBorder="1" applyAlignment="1">
      <alignment vertical="center"/>
    </xf>
    <xf numFmtId="0" fontId="32" fillId="2" borderId="50" xfId="0" applyFont="1" applyFill="1" applyBorder="1" applyAlignment="1">
      <alignment vertical="center"/>
    </xf>
    <xf numFmtId="0" fontId="32" fillId="2" borderId="51" xfId="0" applyFont="1" applyFill="1" applyBorder="1" applyAlignment="1">
      <alignment vertical="center"/>
    </xf>
    <xf numFmtId="188" fontId="34" fillId="2" borderId="50" xfId="0" applyNumberFormat="1" applyFont="1" applyFill="1" applyBorder="1" applyAlignment="1">
      <alignment horizontal="center" vertical="center"/>
    </xf>
    <xf numFmtId="188" fontId="34" fillId="2" borderId="74" xfId="0" applyNumberFormat="1" applyFont="1" applyFill="1" applyBorder="1" applyAlignment="1">
      <alignment horizontal="center" vertical="center"/>
    </xf>
    <xf numFmtId="0" fontId="38" fillId="0" borderId="0" xfId="0" applyFont="1" applyAlignment="1">
      <alignment vertical="center"/>
    </xf>
    <xf numFmtId="1" fontId="32" fillId="2" borderId="0" xfId="0" applyNumberFormat="1" applyFont="1" applyFill="1" applyAlignment="1">
      <alignment horizontal="center" vertical="center"/>
    </xf>
    <xf numFmtId="188" fontId="33" fillId="2" borderId="0" xfId="0" applyNumberFormat="1" applyFont="1" applyFill="1" applyAlignment="1">
      <alignment horizontal="center" vertical="center"/>
    </xf>
    <xf numFmtId="0" fontId="39" fillId="0" borderId="0" xfId="0" applyFont="1" applyAlignment="1">
      <alignment vertical="center"/>
    </xf>
    <xf numFmtId="0" fontId="38" fillId="0" borderId="0" xfId="0" applyFont="1" applyAlignment="1">
      <alignment vertical="top"/>
    </xf>
    <xf numFmtId="0" fontId="40" fillId="0" borderId="0" xfId="0" applyFont="1" applyAlignment="1">
      <alignment horizontal="center" vertical="center"/>
    </xf>
    <xf numFmtId="0" fontId="41" fillId="0" borderId="0" xfId="0" applyFont="1"/>
    <xf numFmtId="168" fontId="0" fillId="0" borderId="58" xfId="0" applyNumberFormat="1" applyBorder="1" applyAlignment="1">
      <alignment horizontal="center" vertical="center"/>
    </xf>
    <xf numFmtId="0" fontId="43" fillId="18" borderId="13" xfId="0" applyFont="1" applyFill="1" applyBorder="1" applyAlignment="1">
      <alignment horizontal="center" vertical="center" wrapText="1"/>
    </xf>
    <xf numFmtId="0" fontId="10" fillId="0" borderId="13" xfId="0" applyFont="1" applyBorder="1" applyAlignment="1">
      <alignment horizontal="center"/>
    </xf>
    <xf numFmtId="0" fontId="22" fillId="19" borderId="13" xfId="0" applyFont="1" applyFill="1" applyBorder="1"/>
    <xf numFmtId="178" fontId="0" fillId="0" borderId="13" xfId="0" applyNumberFormat="1" applyBorder="1"/>
    <xf numFmtId="168" fontId="10" fillId="3" borderId="58" xfId="0" applyNumberFormat="1" applyFont="1" applyFill="1" applyBorder="1" applyAlignment="1">
      <alignment horizontal="center" vertical="center"/>
    </xf>
    <xf numFmtId="168" fontId="10" fillId="3" borderId="0" xfId="0" applyNumberFormat="1" applyFont="1" applyFill="1" applyAlignment="1">
      <alignment horizontal="center" vertical="center"/>
    </xf>
    <xf numFmtId="168" fontId="0" fillId="0" borderId="75" xfId="0" applyNumberFormat="1" applyBorder="1" applyAlignment="1">
      <alignment horizontal="center" vertical="center"/>
    </xf>
    <xf numFmtId="0" fontId="42" fillId="17" borderId="13" xfId="0" applyFont="1" applyFill="1" applyBorder="1" applyAlignment="1">
      <alignment horizontal="center" vertical="center"/>
    </xf>
    <xf numFmtId="0" fontId="10" fillId="20" borderId="13" xfId="0" applyFont="1" applyFill="1" applyBorder="1" applyAlignment="1">
      <alignment vertical="center"/>
    </xf>
    <xf numFmtId="0" fontId="22" fillId="21" borderId="13" xfId="0" applyFont="1" applyFill="1" applyBorder="1" applyAlignment="1">
      <alignment vertical="center"/>
    </xf>
    <xf numFmtId="0" fontId="10" fillId="9" borderId="13" xfId="0" applyFont="1" applyFill="1" applyBorder="1" applyAlignment="1">
      <alignment vertical="center"/>
    </xf>
    <xf numFmtId="0" fontId="45" fillId="2" borderId="13" xfId="0" applyFont="1" applyFill="1" applyBorder="1"/>
    <xf numFmtId="178" fontId="46" fillId="0" borderId="13" xfId="0" applyNumberFormat="1" applyFont="1" applyBorder="1" applyAlignment="1">
      <alignment horizontal="center" vertical="center"/>
    </xf>
    <xf numFmtId="178" fontId="4" fillId="0" borderId="13" xfId="0" applyNumberFormat="1" applyFont="1" applyBorder="1" applyAlignment="1">
      <alignment horizontal="center" vertical="center"/>
    </xf>
    <xf numFmtId="178" fontId="4" fillId="0" borderId="13" xfId="0" applyNumberFormat="1" applyFont="1" applyBorder="1"/>
    <xf numFmtId="0" fontId="47" fillId="2" borderId="13" xfId="0" applyFont="1" applyFill="1" applyBorder="1" applyAlignment="1">
      <alignment vertical="center" wrapText="1"/>
    </xf>
    <xf numFmtId="0" fontId="47" fillId="2" borderId="13" xfId="0" applyFont="1" applyFill="1" applyBorder="1"/>
    <xf numFmtId="0" fontId="48" fillId="2" borderId="13" xfId="0" applyFont="1" applyFill="1" applyBorder="1"/>
    <xf numFmtId="165" fontId="17" fillId="0" borderId="13" xfId="35" applyFont="1" applyBorder="1" applyAlignment="1">
      <alignment horizontal="center" vertical="center"/>
    </xf>
    <xf numFmtId="192" fontId="15" fillId="0" borderId="13" xfId="35" applyNumberFormat="1" applyFont="1" applyBorder="1" applyAlignment="1">
      <alignment vertical="center" wrapText="1"/>
    </xf>
    <xf numFmtId="186" fontId="19" fillId="0" borderId="38" xfId="0" applyNumberFormat="1" applyFont="1" applyBorder="1" applyAlignment="1">
      <alignment horizontal="center" vertical="center"/>
    </xf>
    <xf numFmtId="171" fontId="19" fillId="0" borderId="39" xfId="0" applyNumberFormat="1" applyFont="1" applyBorder="1" applyAlignment="1">
      <alignment horizontal="center" vertical="center"/>
    </xf>
    <xf numFmtId="186" fontId="19" fillId="0" borderId="13" xfId="0" applyNumberFormat="1" applyFont="1" applyBorder="1" applyAlignment="1">
      <alignment horizontal="center" vertical="center"/>
    </xf>
    <xf numFmtId="171" fontId="19" fillId="0" borderId="35" xfId="0" applyNumberFormat="1" applyFont="1" applyBorder="1" applyAlignment="1">
      <alignment horizontal="center" vertical="center"/>
    </xf>
    <xf numFmtId="192" fontId="15" fillId="0" borderId="0" xfId="0" applyNumberFormat="1" applyFont="1" applyAlignment="1">
      <alignment horizontal="center" vertical="center"/>
    </xf>
    <xf numFmtId="9" fontId="17" fillId="2" borderId="40" xfId="0" applyNumberFormat="1" applyFont="1" applyFill="1" applyBorder="1" applyAlignment="1">
      <alignment horizontal="center" vertical="center"/>
    </xf>
    <xf numFmtId="1" fontId="17" fillId="0" borderId="47" xfId="0" applyNumberFormat="1" applyFont="1" applyBorder="1" applyAlignment="1">
      <alignment horizontal="center" vertical="center"/>
    </xf>
    <xf numFmtId="1" fontId="14" fillId="0" borderId="76" xfId="0" applyNumberFormat="1" applyFont="1" applyBorder="1" applyAlignment="1">
      <alignment horizontal="center" vertical="center"/>
    </xf>
    <xf numFmtId="182" fontId="53" fillId="22" borderId="43" xfId="0" applyNumberFormat="1" applyFont="1" applyFill="1" applyBorder="1" applyAlignment="1">
      <alignment horizontal="center" vertical="center"/>
    </xf>
    <xf numFmtId="182" fontId="53" fillId="22" borderId="40" xfId="0" applyNumberFormat="1" applyFont="1" applyFill="1" applyBorder="1" applyAlignment="1">
      <alignment horizontal="center" vertical="center"/>
    </xf>
    <xf numFmtId="167" fontId="15" fillId="23" borderId="34" xfId="0" applyNumberFormat="1" applyFont="1" applyFill="1" applyBorder="1" applyAlignment="1">
      <alignment horizontal="center" vertical="center"/>
    </xf>
    <xf numFmtId="167" fontId="15" fillId="0" borderId="48" xfId="0" applyNumberFormat="1" applyFont="1" applyBorder="1" applyAlignment="1">
      <alignment horizontal="center" vertical="center"/>
    </xf>
    <xf numFmtId="167" fontId="15" fillId="0" borderId="14" xfId="0" applyNumberFormat="1" applyFont="1" applyBorder="1" applyAlignment="1">
      <alignment horizontal="center" vertical="center"/>
    </xf>
    <xf numFmtId="171" fontId="14" fillId="22" borderId="13" xfId="0" applyNumberFormat="1" applyFont="1" applyFill="1" applyBorder="1" applyAlignment="1">
      <alignment horizontal="center" vertical="center" wrapText="1"/>
    </xf>
    <xf numFmtId="0" fontId="54" fillId="0" borderId="0" xfId="0" applyFont="1"/>
    <xf numFmtId="0" fontId="54" fillId="24" borderId="50" xfId="0" applyFont="1" applyFill="1" applyBorder="1"/>
    <xf numFmtId="0" fontId="54" fillId="24" borderId="74" xfId="0" applyFont="1" applyFill="1" applyBorder="1"/>
    <xf numFmtId="0" fontId="55" fillId="0" borderId="0" xfId="0" applyFont="1" applyAlignment="1">
      <alignment horizontal="left"/>
    </xf>
    <xf numFmtId="0" fontId="55" fillId="0" borderId="0" xfId="0" applyFont="1"/>
    <xf numFmtId="0" fontId="15" fillId="0" borderId="0" xfId="0" applyFont="1" applyBorder="1" applyAlignment="1">
      <alignment vertical="center"/>
    </xf>
    <xf numFmtId="0" fontId="15" fillId="0" borderId="26" xfId="0" applyFont="1" applyBorder="1" applyAlignment="1">
      <alignment vertical="center" wrapText="1"/>
    </xf>
    <xf numFmtId="0" fontId="15" fillId="0" borderId="0" xfId="0" applyFont="1" applyBorder="1" applyAlignment="1">
      <alignment vertical="center" wrapText="1"/>
    </xf>
    <xf numFmtId="185" fontId="15" fillId="0" borderId="0" xfId="0" applyNumberFormat="1" applyFont="1" applyBorder="1" applyAlignment="1">
      <alignment vertical="center" wrapText="1"/>
    </xf>
    <xf numFmtId="167" fontId="15" fillId="2" borderId="37" xfId="0" applyNumberFormat="1" applyFont="1" applyFill="1" applyBorder="1" applyAlignment="1">
      <alignment horizontal="center" vertical="center"/>
    </xf>
    <xf numFmtId="0" fontId="15" fillId="0" borderId="26" xfId="0" applyFont="1" applyBorder="1" applyAlignment="1">
      <alignment vertical="center"/>
    </xf>
    <xf numFmtId="0" fontId="14" fillId="0" borderId="0" xfId="0" applyFont="1" applyBorder="1" applyAlignment="1">
      <alignment vertical="center"/>
    </xf>
    <xf numFmtId="0" fontId="14" fillId="0" borderId="37" xfId="0" applyFont="1" applyBorder="1" applyAlignment="1">
      <alignment vertical="center"/>
    </xf>
    <xf numFmtId="0" fontId="14" fillId="0" borderId="26" xfId="0" applyFont="1" applyBorder="1" applyAlignment="1">
      <alignment vertical="center"/>
    </xf>
    <xf numFmtId="185" fontId="14" fillId="0" borderId="0" xfId="0" applyNumberFormat="1" applyFont="1" applyBorder="1" applyAlignment="1">
      <alignment vertical="center"/>
    </xf>
    <xf numFmtId="0" fontId="15" fillId="0" borderId="37" xfId="0" applyFont="1" applyBorder="1" applyAlignment="1">
      <alignment horizontal="center" vertical="center"/>
    </xf>
    <xf numFmtId="0" fontId="0" fillId="0" borderId="33" xfId="0" applyBorder="1" applyAlignment="1">
      <alignment horizontal="center"/>
    </xf>
    <xf numFmtId="1" fontId="0" fillId="0" borderId="29" xfId="0" applyNumberFormat="1" applyBorder="1" applyAlignment="1">
      <alignment horizontal="center" vertical="center" wrapText="1"/>
    </xf>
    <xf numFmtId="0" fontId="10" fillId="0" borderId="32" xfId="0" applyFont="1" applyBorder="1" applyAlignment="1">
      <alignment horizontal="center"/>
    </xf>
    <xf numFmtId="0" fontId="0" fillId="0" borderId="13"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10" fillId="0" borderId="2" xfId="0" applyFont="1" applyBorder="1" applyAlignment="1">
      <alignment horizontal="center"/>
    </xf>
    <xf numFmtId="0" fontId="54" fillId="0" borderId="73" xfId="0" applyFont="1" applyBorder="1" applyAlignment="1">
      <alignment horizontal="center"/>
    </xf>
    <xf numFmtId="0" fontId="54" fillId="0" borderId="0" xfId="0" applyFont="1" applyAlignment="1">
      <alignment horizontal="center"/>
    </xf>
    <xf numFmtId="0" fontId="55" fillId="0" borderId="0" xfId="0" applyFont="1" applyAlignment="1">
      <alignment horizontal="left"/>
    </xf>
    <xf numFmtId="0" fontId="15" fillId="0" borderId="12" xfId="0" applyFont="1" applyBorder="1" applyAlignment="1">
      <alignment horizontal="center" vertical="center" wrapText="1"/>
    </xf>
    <xf numFmtId="0" fontId="15" fillId="0" borderId="30" xfId="0" applyFont="1" applyBorder="1" applyAlignment="1">
      <alignment horizontal="center" vertical="center" wrapText="1"/>
    </xf>
    <xf numFmtId="0" fontId="15" fillId="0" borderId="13" xfId="0" applyFont="1" applyBorder="1" applyAlignment="1">
      <alignment horizontal="center" vertical="center" wrapText="1"/>
    </xf>
    <xf numFmtId="0" fontId="20" fillId="24" borderId="1" xfId="0" applyFont="1" applyFill="1" applyBorder="1" applyAlignment="1">
      <alignment horizontal="left" vertical="center" wrapText="1"/>
    </xf>
    <xf numFmtId="0" fontId="20" fillId="24" borderId="79" xfId="0" applyFont="1" applyFill="1" applyBorder="1" applyAlignment="1">
      <alignment horizontal="left" vertical="center" wrapText="1"/>
    </xf>
    <xf numFmtId="0" fontId="15" fillId="0" borderId="40" xfId="0" applyFont="1" applyBorder="1" applyAlignment="1">
      <alignment horizontal="center" vertical="center" wrapText="1"/>
    </xf>
    <xf numFmtId="0" fontId="15" fillId="0" borderId="42" xfId="0" applyFont="1" applyBorder="1" applyAlignment="1">
      <alignment horizontal="center" vertical="center" wrapText="1"/>
    </xf>
    <xf numFmtId="0" fontId="15" fillId="0" borderId="77" xfId="0" applyFont="1" applyBorder="1" applyAlignment="1">
      <alignment horizontal="center" vertical="center" wrapText="1"/>
    </xf>
    <xf numFmtId="0" fontId="15" fillId="0" borderId="78" xfId="0" applyFont="1" applyBorder="1" applyAlignment="1">
      <alignment horizontal="center" vertical="center" wrapText="1"/>
    </xf>
    <xf numFmtId="0" fontId="15" fillId="0" borderId="57" xfId="0" applyFont="1" applyBorder="1" applyAlignment="1">
      <alignment horizontal="center" vertical="center" wrapText="1"/>
    </xf>
    <xf numFmtId="0" fontId="15" fillId="0" borderId="30" xfId="0" applyFont="1" applyBorder="1" applyAlignment="1">
      <alignment horizontal="center" vertical="center"/>
    </xf>
    <xf numFmtId="0" fontId="15" fillId="0" borderId="54" xfId="0" applyFont="1" applyBorder="1" applyAlignment="1">
      <alignment horizontal="center" vertical="center"/>
    </xf>
    <xf numFmtId="0" fontId="16" fillId="0" borderId="38" xfId="0" applyFont="1" applyBorder="1" applyAlignment="1">
      <alignment horizontal="center" vertical="center"/>
    </xf>
    <xf numFmtId="0" fontId="16" fillId="0" borderId="39" xfId="0" applyFont="1" applyBorder="1" applyAlignment="1">
      <alignment horizontal="center" vertical="center"/>
    </xf>
    <xf numFmtId="0" fontId="16" fillId="0" borderId="13" xfId="0" applyFont="1" applyBorder="1" applyAlignment="1">
      <alignment horizontal="center" vertical="center" wrapText="1"/>
    </xf>
    <xf numFmtId="0" fontId="16" fillId="0" borderId="35" xfId="0" applyFont="1" applyBorder="1" applyAlignment="1">
      <alignment horizontal="center" vertical="center" wrapText="1"/>
    </xf>
    <xf numFmtId="0" fontId="15" fillId="0" borderId="20" xfId="0" applyFont="1" applyBorder="1" applyAlignment="1">
      <alignment horizontal="center" vertical="center" wrapText="1"/>
    </xf>
    <xf numFmtId="0" fontId="15" fillId="2" borderId="35" xfId="0" applyFont="1" applyFill="1" applyBorder="1" applyAlignment="1">
      <alignment horizontal="center" vertical="center" wrapText="1"/>
    </xf>
    <xf numFmtId="0" fontId="15" fillId="0" borderId="41" xfId="0" applyFont="1" applyBorder="1" applyAlignment="1">
      <alignment horizontal="center" vertical="center"/>
    </xf>
    <xf numFmtId="0" fontId="24" fillId="0" borderId="58" xfId="0" applyFont="1" applyBorder="1" applyAlignment="1">
      <alignment horizontal="center" vertical="center" wrapText="1"/>
    </xf>
    <xf numFmtId="0" fontId="24" fillId="0" borderId="58" xfId="0" applyFont="1" applyBorder="1" applyAlignment="1">
      <alignment horizontal="left" vertical="center" wrapText="1"/>
    </xf>
    <xf numFmtId="0" fontId="23" fillId="5" borderId="56" xfId="0" applyFont="1" applyFill="1" applyBorder="1" applyAlignment="1">
      <alignment horizontal="center" vertical="center"/>
    </xf>
    <xf numFmtId="0" fontId="21" fillId="4" borderId="42" xfId="0" applyFont="1" applyFill="1" applyBorder="1" applyAlignment="1">
      <alignment horizontal="center" vertical="center" wrapText="1"/>
    </xf>
    <xf numFmtId="0" fontId="10" fillId="12" borderId="0" xfId="0" applyFont="1" applyFill="1" applyAlignment="1">
      <alignment horizontal="center"/>
    </xf>
    <xf numFmtId="0" fontId="11" fillId="0" borderId="13" xfId="0" applyFont="1" applyBorder="1" applyAlignment="1">
      <alignment horizontal="center" vertical="center" wrapText="1"/>
    </xf>
    <xf numFmtId="0" fontId="33" fillId="11" borderId="60" xfId="0" applyFont="1" applyFill="1" applyBorder="1" applyAlignment="1">
      <alignment horizontal="center" vertical="center"/>
    </xf>
    <xf numFmtId="0" fontId="44" fillId="10" borderId="73" xfId="0" applyFont="1" applyFill="1" applyBorder="1" applyAlignment="1">
      <alignment horizontal="center"/>
    </xf>
  </cellXfs>
  <cellStyles count="42">
    <cellStyle name="Comma 2" xfId="1" xr:uid="{00000000-0005-0000-0000-000006000000}"/>
    <cellStyle name="Hipervínculo 2" xfId="37" xr:uid="{7E6E055A-59B8-0345-BC01-723AD34164A3}"/>
    <cellStyle name="Hipervínculo 3" xfId="2" xr:uid="{00000000-0005-0000-0000-000007000000}"/>
    <cellStyle name="Millares [0] 2" xfId="31" xr:uid="{49802A92-FEB6-3940-B1BB-F5257B22BFC7}"/>
    <cellStyle name="Millares 2" xfId="3" xr:uid="{00000000-0005-0000-0000-000008000000}"/>
    <cellStyle name="Millares 6" xfId="4" xr:uid="{00000000-0005-0000-0000-000009000000}"/>
    <cellStyle name="Millares 6 2" xfId="33" xr:uid="{CBFB3C91-7D41-9547-9683-00B4DFDE3285}"/>
    <cellStyle name="Moneda" xfId="35" builtinId="4"/>
    <cellStyle name="Moneda [0] 2" xfId="13" xr:uid="{00000000-0005-0000-0000-000012000000}"/>
    <cellStyle name="Moneda [0] 2 2" xfId="14" xr:uid="{00000000-0005-0000-0000-000013000000}"/>
    <cellStyle name="Moneda 2" xfId="5" xr:uid="{00000000-0005-0000-0000-00000A000000}"/>
    <cellStyle name="Moneda 2 2" xfId="6" xr:uid="{00000000-0005-0000-0000-00000B000000}"/>
    <cellStyle name="Moneda 2 3" xfId="7" xr:uid="{00000000-0005-0000-0000-00000C000000}"/>
    <cellStyle name="Moneda 2 3 2" xfId="8" xr:uid="{00000000-0005-0000-0000-00000D000000}"/>
    <cellStyle name="Moneda 2 3 3" xfId="34" xr:uid="{AFD5F166-3FF9-A946-8AE2-A5CA7F734BE7}"/>
    <cellStyle name="Moneda 3" xfId="9" xr:uid="{00000000-0005-0000-0000-00000E000000}"/>
    <cellStyle name="Moneda 4" xfId="10" xr:uid="{00000000-0005-0000-0000-00000F000000}"/>
    <cellStyle name="Moneda 5" xfId="38" xr:uid="{47BD8C45-6A04-474B-9571-EFCF76FF9DCE}"/>
    <cellStyle name="Moneda 6" xfId="11" xr:uid="{00000000-0005-0000-0000-000010000000}"/>
    <cellStyle name="Moneda 6 2" xfId="36" xr:uid="{F941D8F0-F07F-524E-AC9A-D1E4FB852E36}"/>
    <cellStyle name="Moneda 7" xfId="39" xr:uid="{00E89E65-4C24-432C-8568-BB7D55235D18}"/>
    <cellStyle name="Moneda 8" xfId="12" xr:uid="{00000000-0005-0000-0000-000011000000}"/>
    <cellStyle name="Moneda 8 2" xfId="30" xr:uid="{B7349E80-7911-FE4F-B5F2-17115C6FE244}"/>
    <cellStyle name="Normal" xfId="0" builtinId="0"/>
    <cellStyle name="Normal 10" xfId="15" xr:uid="{00000000-0005-0000-0000-000014000000}"/>
    <cellStyle name="Normal 12" xfId="16" xr:uid="{00000000-0005-0000-0000-000015000000}"/>
    <cellStyle name="Normal 17" xfId="17" xr:uid="{00000000-0005-0000-0000-000016000000}"/>
    <cellStyle name="Normal 17 2" xfId="32" xr:uid="{B791F7CF-F303-3A42-94E7-C1CDD777D850}"/>
    <cellStyle name="Normal 2" xfId="18" xr:uid="{00000000-0005-0000-0000-000017000000}"/>
    <cellStyle name="Normal 2 2" xfId="19" xr:uid="{00000000-0005-0000-0000-000018000000}"/>
    <cellStyle name="Normal 2 2 2 2 2" xfId="20" xr:uid="{00000000-0005-0000-0000-000019000000}"/>
    <cellStyle name="Normal 2 3" xfId="28" xr:uid="{68B6EF72-3E06-9146-818C-FD032070C01A}"/>
    <cellStyle name="Normal 3" xfId="21" xr:uid="{00000000-0005-0000-0000-00001A000000}"/>
    <cellStyle name="Normal 4" xfId="22" xr:uid="{00000000-0005-0000-0000-00001B000000}"/>
    <cellStyle name="Normal 5" xfId="40" xr:uid="{2906BC4D-DED3-4650-B3D8-009475330935}"/>
    <cellStyle name="Normal 6" xfId="41" xr:uid="{5DFDA996-6FE5-F94E-BE8A-BE1C94307B10}"/>
    <cellStyle name="Normal 6 2" xfId="23" xr:uid="{00000000-0005-0000-0000-00001C000000}"/>
    <cellStyle name="Normal 7 2 2" xfId="24" xr:uid="{00000000-0005-0000-0000-00001D000000}"/>
    <cellStyle name="Normal 7 2 2 2" xfId="29" xr:uid="{ECE3E197-6F0C-5541-997A-B80287418356}"/>
    <cellStyle name="Porcentaje 2" xfId="25" xr:uid="{00000000-0005-0000-0000-00001E000000}"/>
    <cellStyle name="Porcentaje 2 2" xfId="26" xr:uid="{00000000-0005-0000-0000-00001F000000}"/>
    <cellStyle name="Porcentaje 2 2 2" xfId="27" xr:uid="{00000000-0005-0000-0000-000020000000}"/>
  </cellStyles>
  <dxfs count="0"/>
  <tableStyles count="1" defaultTableStyle="TableStyleMedium2" defaultPivotStyle="PivotStyleLight16">
    <tableStyle name="Invisible" pivot="0" table="0" count="0" xr9:uid="{BDCBF15E-7279-47C1-B6A6-7210BD7AAEFD}"/>
  </tableStyles>
  <colors>
    <indexedColors>
      <rgbColor rgb="FF000000"/>
      <rgbColor rgb="FFFFFFFF"/>
      <rgbColor rgb="FFFF0000"/>
      <rgbColor rgb="FFCCCCCC"/>
      <rgbColor rgb="FF0000FF"/>
      <rgbColor rgb="FFFFFF00"/>
      <rgbColor rgb="FFD0CECE"/>
      <rgbColor rgb="FF8FAADC"/>
      <rgbColor rgb="FF8B2020"/>
      <rgbColor rgb="FF375623"/>
      <rgbColor rgb="FFEDEDED"/>
      <rgbColor rgb="FF835C00"/>
      <rgbColor rgb="FF888888"/>
      <rgbColor rgb="FF1F6B5A"/>
      <rgbColor rgb="FFC0C0C0"/>
      <rgbColor rgb="FF7F7F7F"/>
      <rgbColor rgb="FF8EA9DB"/>
      <rgbColor rgb="FF7030A0"/>
      <rgbColor rgb="FFFFF2CC"/>
      <rgbColor rgb="FFD0EDE6"/>
      <rgbColor rgb="FFD9E1F2"/>
      <rgbColor rgb="FFA6A6A6"/>
      <rgbColor rgb="FF0563C1"/>
      <rgbColor rgb="FFB4C7E7"/>
      <rgbColor rgb="FFF2F2F2"/>
      <rgbColor rgb="FFD9D9D9"/>
      <rgbColor rgb="FFA9D18E"/>
      <rgbColor rgb="FFAAAAAA"/>
      <rgbColor rgb="FFDBDBDB"/>
      <rgbColor rgb="FFDAE3F3"/>
      <rgbColor rgb="FF2F5597"/>
      <rgbColor rgb="FFDCE6F1"/>
      <rgbColor rgb="FF00B0F0"/>
      <rgbColor rgb="FFDEEBF7"/>
      <rgbColor rgb="FFEBF1DE"/>
      <rgbColor rgb="FFFFE699"/>
      <rgbColor rgb="FF9DC3E6"/>
      <rgbColor rgb="FFBFBFBF"/>
      <rgbColor rgb="FFADB9CA"/>
      <rgbColor rgb="FFFCE4D6"/>
      <rgbColor rgb="FF2E75B6"/>
      <rgbColor rgb="FF66FFFF"/>
      <rgbColor rgb="FF92D050"/>
      <rgbColor rgb="FFFFC000"/>
      <rgbColor rgb="FFC9A84C"/>
      <rgbColor rgb="FFED7D31"/>
      <rgbColor rgb="FF44546A"/>
      <rgbColor rgb="FF8497B0"/>
      <rgbColor rgb="FF002060"/>
      <rgbColor rgb="FF00B050"/>
      <rgbColor rgb="FF1F3864"/>
      <rgbColor rgb="FF222222"/>
      <rgbColor rgb="FF843C0C"/>
      <rgbColor rgb="FF43556A"/>
      <rgbColor rgb="FF2E4D8A"/>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2018070</xdr:colOff>
      <xdr:row>0</xdr:row>
      <xdr:rowOff>83520</xdr:rowOff>
    </xdr:from>
    <xdr:to>
      <xdr:col>0</xdr:col>
      <xdr:colOff>2704230</xdr:colOff>
      <xdr:row>3</xdr:row>
      <xdr:rowOff>629280</xdr:rowOff>
    </xdr:to>
    <xdr:pic>
      <xdr:nvPicPr>
        <xdr:cNvPr id="2" name="Imagen 2">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xdr:blipFill>
      <xdr:spPr>
        <a:xfrm>
          <a:off x="2718198" y="83520"/>
          <a:ext cx="686160" cy="1327298"/>
        </a:xfrm>
        <a:prstGeom prst="rect">
          <a:avLst/>
        </a:prstGeom>
        <a:ln w="0">
          <a:noFill/>
        </a:ln>
      </xdr:spPr>
    </xdr:pic>
    <xdr:clientData/>
  </xdr:twoCellAnchor>
</xdr:wsDr>
</file>

<file path=xl/theme/theme1.xml><?xml version="1.0" encoding="utf-8"?>
<a:theme xmlns:a="http://schemas.openxmlformats.org/drawingml/2006/main" name="Office 2013 - Tema de 2022">
  <a:themeElements>
    <a:clrScheme name="Office 2013 - 2022">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hyperlink" Target="http://www.funcionpublica.gov.co/eva/gestornormativo/norma.php?i=61493" TargetMode="External"/><Relationship Id="rId2" Type="http://schemas.openxmlformats.org/officeDocument/2006/relationships/hyperlink" Target="http://www.funcionpublica.gov.co/eva/gestornormativo/norma.php?i=61493" TargetMode="External"/><Relationship Id="rId1" Type="http://schemas.openxmlformats.org/officeDocument/2006/relationships/hyperlink" Target="http://www.funcionpublica.gov.co/eva/gestornormativo/norma.php?i=61493" TargetMode="External"/><Relationship Id="rId5" Type="http://schemas.openxmlformats.org/officeDocument/2006/relationships/printerSettings" Target="../printerSettings/printerSettings5.bin"/><Relationship Id="rId4" Type="http://schemas.openxmlformats.org/officeDocument/2006/relationships/hyperlink" Target="http://www.funcionpublica.gov.co/eva/gestornormativo/norma.php?i=61493"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D3:I114"/>
  <sheetViews>
    <sheetView view="pageBreakPreview" topLeftCell="A11" zoomScaleNormal="100" workbookViewId="0">
      <selection activeCell="I19" sqref="I19"/>
    </sheetView>
  </sheetViews>
  <sheetFormatPr baseColWidth="10" defaultColWidth="11.42578125" defaultRowHeight="15"/>
  <cols>
    <col min="4" max="4" width="42.140625" customWidth="1"/>
    <col min="5" max="6" width="16.28515625" customWidth="1"/>
    <col min="7" max="7" width="23.42578125" customWidth="1"/>
    <col min="8" max="8" width="22.28515625" customWidth="1"/>
    <col min="9" max="9" width="16.28515625" customWidth="1"/>
  </cols>
  <sheetData>
    <row r="3" spans="4:8" ht="15.75" customHeight="1"/>
    <row r="4" spans="4:8" ht="15.75" customHeight="1">
      <c r="D4" s="3" t="s">
        <v>0</v>
      </c>
      <c r="E4" s="4" t="s">
        <v>1</v>
      </c>
      <c r="F4" s="4">
        <v>2023</v>
      </c>
      <c r="G4" s="5">
        <v>2024</v>
      </c>
      <c r="H4" s="4">
        <v>2025</v>
      </c>
    </row>
    <row r="5" spans="4:8" ht="15.75" customHeight="1">
      <c r="D5" s="6" t="s">
        <v>2</v>
      </c>
      <c r="E5" s="7" t="e">
        <f t="shared" ref="E5:E15" si="0">+SUM(F5:H5)</f>
        <v>#REF!</v>
      </c>
      <c r="F5" s="7" t="e">
        <f>+#REF!</f>
        <v>#REF!</v>
      </c>
      <c r="G5" s="7" t="e">
        <f>+#REF!</f>
        <v>#REF!</v>
      </c>
      <c r="H5" s="7" t="e">
        <f>+#REF!</f>
        <v>#REF!</v>
      </c>
    </row>
    <row r="6" spans="4:8" ht="15.75" customHeight="1">
      <c r="D6" s="8" t="s">
        <v>3</v>
      </c>
      <c r="E6" s="7" t="e">
        <f t="shared" si="0"/>
        <v>#REF!</v>
      </c>
      <c r="F6" s="7" t="e">
        <f>+#REF!</f>
        <v>#REF!</v>
      </c>
      <c r="G6" s="7" t="e">
        <f>+#REF!</f>
        <v>#REF!</v>
      </c>
      <c r="H6" s="7" t="e">
        <f>+#REF!</f>
        <v>#REF!</v>
      </c>
    </row>
    <row r="7" spans="4:8" ht="15.75" customHeight="1">
      <c r="D7" s="9" t="s">
        <v>4</v>
      </c>
      <c r="E7" s="7" t="e">
        <f t="shared" si="0"/>
        <v>#REF!</v>
      </c>
      <c r="F7" s="7" t="e">
        <f>+#REF!</f>
        <v>#REF!</v>
      </c>
      <c r="G7" s="7" t="e">
        <f>+#REF!</f>
        <v>#REF!</v>
      </c>
      <c r="H7" s="7" t="e">
        <f>+#REF!</f>
        <v>#REF!</v>
      </c>
    </row>
    <row r="8" spans="4:8" ht="15.75" customHeight="1">
      <c r="D8" s="10" t="s">
        <v>5</v>
      </c>
      <c r="E8" s="11" t="e">
        <f t="shared" si="0"/>
        <v>#REF!</v>
      </c>
      <c r="F8" s="11" t="e">
        <f>+SUM(F5:F7)</f>
        <v>#REF!</v>
      </c>
      <c r="G8" s="11" t="e">
        <f>+SUM(G5:G7)</f>
        <v>#REF!</v>
      </c>
      <c r="H8" s="11" t="e">
        <f>+SUM(H5:H7)</f>
        <v>#REF!</v>
      </c>
    </row>
    <row r="9" spans="4:8" ht="15.75" customHeight="1">
      <c r="D9" s="6" t="s">
        <v>6</v>
      </c>
      <c r="E9" s="7" t="e">
        <f t="shared" si="0"/>
        <v>#REF!</v>
      </c>
      <c r="F9" s="7" t="e">
        <f>+#REF!</f>
        <v>#REF!</v>
      </c>
      <c r="G9" s="7" t="e">
        <f>+#REF!</f>
        <v>#REF!</v>
      </c>
      <c r="H9" s="7" t="e">
        <f>+#REF!</f>
        <v>#REF!</v>
      </c>
    </row>
    <row r="10" spans="4:8" ht="15.75" customHeight="1">
      <c r="D10" s="10" t="s">
        <v>7</v>
      </c>
      <c r="E10" s="11" t="e">
        <f t="shared" si="0"/>
        <v>#REF!</v>
      </c>
      <c r="F10" s="11" t="e">
        <f>+F9</f>
        <v>#REF!</v>
      </c>
      <c r="G10" s="11" t="e">
        <f>+G9</f>
        <v>#REF!</v>
      </c>
      <c r="H10" s="11" t="e">
        <f>+H9</f>
        <v>#REF!</v>
      </c>
    </row>
    <row r="11" spans="4:8" ht="15.75" customHeight="1">
      <c r="D11" s="10" t="s">
        <v>8</v>
      </c>
      <c r="E11" s="11" t="e">
        <f t="shared" si="0"/>
        <v>#REF!</v>
      </c>
      <c r="F11" s="11" t="e">
        <f>+F8+F10</f>
        <v>#REF!</v>
      </c>
      <c r="G11" s="11" t="e">
        <f>+G8+G10</f>
        <v>#REF!</v>
      </c>
      <c r="H11" s="11" t="e">
        <f>+H8+H10</f>
        <v>#REF!</v>
      </c>
    </row>
    <row r="12" spans="4:8" ht="15.75" customHeight="1">
      <c r="D12" s="6" t="s">
        <v>9</v>
      </c>
      <c r="E12" s="12" t="e">
        <f t="shared" si="0"/>
        <v>#REF!</v>
      </c>
      <c r="F12" s="7" t="e">
        <f>+#REF!</f>
        <v>#REF!</v>
      </c>
      <c r="G12" s="7" t="e">
        <f>+#REF!</f>
        <v>#REF!</v>
      </c>
      <c r="H12" s="7" t="e">
        <f>+#REF!</f>
        <v>#REF!</v>
      </c>
    </row>
    <row r="13" spans="4:8" ht="15.75" customHeight="1">
      <c r="D13" s="8" t="s">
        <v>10</v>
      </c>
      <c r="E13" s="13" t="e">
        <f t="shared" si="0"/>
        <v>#REF!</v>
      </c>
      <c r="F13" s="7" t="e">
        <f>+#REF!</f>
        <v>#REF!</v>
      </c>
      <c r="G13" s="7" t="e">
        <f>+#REF!</f>
        <v>#REF!</v>
      </c>
      <c r="H13" s="7" t="e">
        <f>+#REF!</f>
        <v>#REF!</v>
      </c>
    </row>
    <row r="14" spans="4:8" ht="15.75" customHeight="1">
      <c r="D14" s="9" t="s">
        <v>11</v>
      </c>
      <c r="E14" s="14" t="e">
        <f t="shared" si="0"/>
        <v>#REF!</v>
      </c>
      <c r="F14" s="7" t="e">
        <f>+#REF!</f>
        <v>#REF!</v>
      </c>
      <c r="G14" s="7" t="e">
        <f>+#REF!</f>
        <v>#REF!</v>
      </c>
      <c r="H14" s="7" t="e">
        <f>+#REF!</f>
        <v>#REF!</v>
      </c>
    </row>
    <row r="15" spans="4:8" ht="15.75" customHeight="1">
      <c r="D15" s="10" t="s">
        <v>1</v>
      </c>
      <c r="E15" s="11" t="e">
        <f t="shared" si="0"/>
        <v>#REF!</v>
      </c>
      <c r="F15" s="11" t="e">
        <f>+SUM(F11:F14)</f>
        <v>#REF!</v>
      </c>
      <c r="G15" s="11" t="e">
        <f>+SUM(G11:G14)</f>
        <v>#REF!</v>
      </c>
      <c r="H15" s="11" t="e">
        <f>+SUM(H11:H14)</f>
        <v>#REF!</v>
      </c>
    </row>
    <row r="18" spans="4:9" ht="15" customHeight="1">
      <c r="D18" t="s">
        <v>12</v>
      </c>
      <c r="E18" s="15" t="e">
        <f>+vistec</f>
        <v>#REF!</v>
      </c>
    </row>
    <row r="19" spans="4:9" ht="15" customHeight="1">
      <c r="E19" s="16"/>
    </row>
    <row r="21" spans="4:9" ht="15" customHeight="1">
      <c r="D21" t="s">
        <v>13</v>
      </c>
      <c r="E21" s="17">
        <v>2022</v>
      </c>
      <c r="F21" s="17">
        <v>2023</v>
      </c>
      <c r="G21" s="17">
        <v>2024</v>
      </c>
      <c r="H21" s="17">
        <v>2025</v>
      </c>
    </row>
    <row r="22" spans="4:9" ht="15" customHeight="1">
      <c r="E22" s="342" t="s">
        <v>14</v>
      </c>
      <c r="F22" s="342"/>
      <c r="G22" s="342"/>
      <c r="H22" s="342"/>
    </row>
    <row r="23" spans="4:9" ht="15" customHeight="1">
      <c r="E23" s="18" t="e">
        <f>+#REF!/100</f>
        <v>#REF!</v>
      </c>
      <c r="F23" s="18" t="e">
        <f>+#REF!/100</f>
        <v>#REF!</v>
      </c>
      <c r="G23" s="18" t="e">
        <f>+#REF!/100</f>
        <v>#REF!</v>
      </c>
      <c r="H23" s="18">
        <v>0.03</v>
      </c>
    </row>
    <row r="24" spans="4:9" ht="15" customHeight="1">
      <c r="E24" s="342" t="s">
        <v>15</v>
      </c>
      <c r="F24" s="342"/>
      <c r="G24" s="342"/>
      <c r="H24" s="342"/>
    </row>
    <row r="25" spans="4:9" ht="15" customHeight="1">
      <c r="E25" s="19"/>
      <c r="F25" s="19" t="e">
        <f>+#REF!</f>
        <v>#REF!</v>
      </c>
      <c r="G25" s="19" t="e">
        <f>+#REF!</f>
        <v>#REF!</v>
      </c>
      <c r="H25" s="19" t="e">
        <f>+#REF!</f>
        <v>#REF!</v>
      </c>
      <c r="I25" s="20"/>
    </row>
    <row r="26" spans="4:9" ht="15.75" customHeight="1"/>
    <row r="27" spans="4:9" ht="15.75" customHeight="1">
      <c r="D27" s="21" t="s">
        <v>16</v>
      </c>
      <c r="E27" s="22" t="s">
        <v>17</v>
      </c>
      <c r="F27" s="22" t="s">
        <v>18</v>
      </c>
      <c r="G27" s="23" t="s">
        <v>19</v>
      </c>
      <c r="H27" s="23" t="s">
        <v>20</v>
      </c>
      <c r="I27" s="23" t="s">
        <v>21</v>
      </c>
    </row>
    <row r="28" spans="4:9" ht="15" customHeight="1">
      <c r="D28" s="24" t="e">
        <f>+#REF!</f>
        <v>#REF!</v>
      </c>
      <c r="E28" s="24" t="e">
        <f>+#REF!</f>
        <v>#REF!</v>
      </c>
      <c r="F28" s="25" t="e">
        <f>+#REF!</f>
        <v>#REF!</v>
      </c>
      <c r="G28" s="26" t="e">
        <f>+#REF!</f>
        <v>#REF!</v>
      </c>
      <c r="H28" s="26" t="e">
        <f>+#REF!</f>
        <v>#REF!</v>
      </c>
      <c r="I28" s="26" t="e">
        <f>+#REF!</f>
        <v>#REF!</v>
      </c>
    </row>
    <row r="29" spans="4:9" ht="15" customHeight="1">
      <c r="D29" s="24" t="e">
        <f>+#REF!</f>
        <v>#REF!</v>
      </c>
      <c r="E29" s="24" t="e">
        <f>+#REF!</f>
        <v>#REF!</v>
      </c>
      <c r="F29" s="25" t="e">
        <f>+#REF!</f>
        <v>#REF!</v>
      </c>
      <c r="G29" s="26" t="e">
        <f>+#REF!</f>
        <v>#REF!</v>
      </c>
      <c r="H29" s="26" t="e">
        <f>+#REF!</f>
        <v>#REF!</v>
      </c>
      <c r="I29" s="26" t="e">
        <f>+#REF!</f>
        <v>#REF!</v>
      </c>
    </row>
    <row r="30" spans="4:9" ht="15" customHeight="1">
      <c r="D30" s="24" t="e">
        <f>+#REF!</f>
        <v>#REF!</v>
      </c>
      <c r="E30" s="24" t="e">
        <f>+#REF!</f>
        <v>#REF!</v>
      </c>
      <c r="F30" s="25" t="e">
        <f>+#REF!</f>
        <v>#REF!</v>
      </c>
      <c r="G30" s="26" t="e">
        <f>+#REF!</f>
        <v>#REF!</v>
      </c>
      <c r="H30" s="26" t="e">
        <f>+#REF!</f>
        <v>#REF!</v>
      </c>
      <c r="I30" s="26" t="e">
        <f>+#REF!</f>
        <v>#REF!</v>
      </c>
    </row>
    <row r="31" spans="4:9" ht="15" customHeight="1">
      <c r="D31" s="24" t="e">
        <f>+#REF!</f>
        <v>#REF!</v>
      </c>
      <c r="E31" s="24" t="e">
        <f>+#REF!</f>
        <v>#REF!</v>
      </c>
      <c r="F31" s="25" t="e">
        <f>+#REF!</f>
        <v>#REF!</v>
      </c>
      <c r="G31" s="26" t="e">
        <f>+#REF!</f>
        <v>#REF!</v>
      </c>
      <c r="H31" s="26" t="e">
        <f>+#REF!</f>
        <v>#REF!</v>
      </c>
      <c r="I31" s="26" t="e">
        <f>+#REF!</f>
        <v>#REF!</v>
      </c>
    </row>
    <row r="32" spans="4:9" ht="15" customHeight="1">
      <c r="D32" s="24" t="e">
        <f>+#REF!</f>
        <v>#REF!</v>
      </c>
      <c r="E32" s="24" t="e">
        <f>+#REF!</f>
        <v>#REF!</v>
      </c>
      <c r="F32" s="25" t="e">
        <f>+#REF!</f>
        <v>#REF!</v>
      </c>
      <c r="G32" s="26" t="e">
        <f>+#REF!</f>
        <v>#REF!</v>
      </c>
      <c r="H32" s="26" t="e">
        <f>+#REF!</f>
        <v>#REF!</v>
      </c>
      <c r="I32" s="26" t="e">
        <f>+#REF!</f>
        <v>#REF!</v>
      </c>
    </row>
    <row r="33" spans="4:9" ht="15" customHeight="1">
      <c r="D33" s="24" t="e">
        <f>+#REF!</f>
        <v>#REF!</v>
      </c>
      <c r="E33" s="24" t="e">
        <f>+#REF!</f>
        <v>#REF!</v>
      </c>
      <c r="F33" s="25" t="e">
        <f>+#REF!</f>
        <v>#REF!</v>
      </c>
      <c r="G33" s="26" t="e">
        <f>+#REF!</f>
        <v>#REF!</v>
      </c>
      <c r="H33" s="26" t="e">
        <f>+#REF!</f>
        <v>#REF!</v>
      </c>
      <c r="I33" s="26" t="e">
        <f>+#REF!</f>
        <v>#REF!</v>
      </c>
    </row>
    <row r="34" spans="4:9" ht="15" customHeight="1">
      <c r="D34" s="24" t="e">
        <f>+#REF!</f>
        <v>#REF!</v>
      </c>
      <c r="E34" s="24" t="e">
        <f>+#REF!</f>
        <v>#REF!</v>
      </c>
      <c r="F34" s="25" t="e">
        <f>+#REF!</f>
        <v>#REF!</v>
      </c>
      <c r="G34" s="26" t="e">
        <f>+#REF!</f>
        <v>#REF!</v>
      </c>
      <c r="H34" s="26" t="e">
        <f>+#REF!</f>
        <v>#REF!</v>
      </c>
      <c r="I34" s="26" t="e">
        <f>+#REF!</f>
        <v>#REF!</v>
      </c>
    </row>
    <row r="35" spans="4:9" ht="15" customHeight="1">
      <c r="D35" s="24" t="e">
        <f>+#REF!</f>
        <v>#REF!</v>
      </c>
      <c r="E35" s="24" t="e">
        <f>+#REF!</f>
        <v>#REF!</v>
      </c>
      <c r="F35" s="25" t="e">
        <f>+#REF!</f>
        <v>#REF!</v>
      </c>
      <c r="G35" s="26" t="e">
        <f>+#REF!</f>
        <v>#REF!</v>
      </c>
      <c r="H35" s="26" t="e">
        <f>+#REF!</f>
        <v>#REF!</v>
      </c>
      <c r="I35" s="26" t="e">
        <f>+#REF!</f>
        <v>#REF!</v>
      </c>
    </row>
    <row r="36" spans="4:9" ht="15" customHeight="1">
      <c r="D36" s="24" t="e">
        <f>+#REF!</f>
        <v>#REF!</v>
      </c>
      <c r="E36" s="24" t="e">
        <f>+#REF!</f>
        <v>#REF!</v>
      </c>
      <c r="F36" s="25" t="e">
        <f>+#REF!</f>
        <v>#REF!</v>
      </c>
      <c r="G36" s="26" t="e">
        <f>+#REF!</f>
        <v>#REF!</v>
      </c>
      <c r="H36" s="26" t="e">
        <f>+#REF!</f>
        <v>#REF!</v>
      </c>
      <c r="I36" s="26" t="e">
        <f>+#REF!</f>
        <v>#REF!</v>
      </c>
    </row>
    <row r="37" spans="4:9" ht="15" customHeight="1">
      <c r="D37" s="24" t="e">
        <f>+#REF!</f>
        <v>#REF!</v>
      </c>
      <c r="E37" s="24" t="e">
        <f>+#REF!</f>
        <v>#REF!</v>
      </c>
      <c r="F37" s="25" t="e">
        <f>+#REF!</f>
        <v>#REF!</v>
      </c>
      <c r="G37" s="26" t="e">
        <f>+#REF!</f>
        <v>#REF!</v>
      </c>
      <c r="H37" s="26" t="e">
        <f>+#REF!</f>
        <v>#REF!</v>
      </c>
      <c r="I37" s="26" t="e">
        <f>+#REF!</f>
        <v>#REF!</v>
      </c>
    </row>
    <row r="38" spans="4:9" ht="15.75" customHeight="1">
      <c r="D38" s="24" t="e">
        <f>+#REF!</f>
        <v>#REF!</v>
      </c>
      <c r="E38" s="24" t="e">
        <f>+#REF!</f>
        <v>#REF!</v>
      </c>
      <c r="F38" s="25" t="e">
        <f>+#REF!</f>
        <v>#REF!</v>
      </c>
      <c r="G38" s="26" t="e">
        <f>+#REF!</f>
        <v>#REF!</v>
      </c>
      <c r="H38" s="26" t="e">
        <f>+#REF!</f>
        <v>#REF!</v>
      </c>
      <c r="I38" s="26" t="e">
        <f>+#REF!</f>
        <v>#REF!</v>
      </c>
    </row>
    <row r="39" spans="4:9" ht="15.75" customHeight="1">
      <c r="D39" s="343" t="s">
        <v>22</v>
      </c>
      <c r="E39" s="343"/>
      <c r="F39" s="343"/>
      <c r="G39" s="27" t="e">
        <f>+SUM(G28:G38)</f>
        <v>#REF!</v>
      </c>
      <c r="H39" s="27" t="e">
        <f>+SUM(H28:H38)</f>
        <v>#REF!</v>
      </c>
      <c r="I39" s="27" t="e">
        <f>+SUM(I28:I38)</f>
        <v>#REF!</v>
      </c>
    </row>
    <row r="40" spans="4:9" ht="15.75" customHeight="1">
      <c r="D40" s="344" t="s">
        <v>1</v>
      </c>
      <c r="E40" s="344"/>
      <c r="F40" s="344"/>
      <c r="G40" s="28" t="e">
        <f>+#REF!</f>
        <v>#REF!</v>
      </c>
      <c r="H40" s="28" t="e">
        <f>+#REF!</f>
        <v>#REF!</v>
      </c>
      <c r="I40" s="28" t="e">
        <f>+#REF!</f>
        <v>#REF!</v>
      </c>
    </row>
    <row r="41" spans="4:9" ht="15.75" customHeight="1"/>
    <row r="42" spans="4:9" ht="15.75" customHeight="1">
      <c r="D42" s="29" t="s">
        <v>23</v>
      </c>
      <c r="E42" s="30" t="s">
        <v>24</v>
      </c>
      <c r="F42" s="31" t="s">
        <v>25</v>
      </c>
      <c r="G42" s="31" t="s">
        <v>26</v>
      </c>
    </row>
    <row r="43" spans="4:9" ht="15.75" customHeight="1">
      <c r="D43" s="32" t="s">
        <v>27</v>
      </c>
      <c r="E43" s="33" t="e">
        <f>+#REF!</f>
        <v>#REF!</v>
      </c>
      <c r="F43" s="33" t="e">
        <f>+#REF!</f>
        <v>#REF!</v>
      </c>
      <c r="G43" s="33" t="e">
        <f>+#REF!</f>
        <v>#REF!</v>
      </c>
    </row>
    <row r="44" spans="4:9" ht="15.75" customHeight="1">
      <c r="D44" s="34" t="s">
        <v>28</v>
      </c>
      <c r="E44" s="33" t="e">
        <f>+#REF!</f>
        <v>#REF!</v>
      </c>
      <c r="F44" s="33" t="e">
        <f>+#REF!</f>
        <v>#REF!</v>
      </c>
      <c r="G44" s="33" t="e">
        <f>+#REF!</f>
        <v>#REF!</v>
      </c>
    </row>
    <row r="45" spans="4:9" ht="15.75" customHeight="1">
      <c r="D45" s="34" t="s">
        <v>29</v>
      </c>
      <c r="E45" s="33" t="e">
        <f>+#REF!</f>
        <v>#REF!</v>
      </c>
      <c r="F45" s="33" t="e">
        <f>+#REF!</f>
        <v>#REF!</v>
      </c>
      <c r="G45" s="33" t="e">
        <f>+#REF!</f>
        <v>#REF!</v>
      </c>
    </row>
    <row r="46" spans="4:9" ht="15.75" customHeight="1">
      <c r="D46" s="34" t="s">
        <v>30</v>
      </c>
      <c r="E46" s="33" t="e">
        <f>+#REF!</f>
        <v>#REF!</v>
      </c>
      <c r="F46" s="33" t="e">
        <f>+#REF!</f>
        <v>#REF!</v>
      </c>
      <c r="G46" s="33" t="e">
        <f>+#REF!</f>
        <v>#REF!</v>
      </c>
    </row>
    <row r="47" spans="4:9" ht="15.75" customHeight="1">
      <c r="D47" s="34" t="s">
        <v>31</v>
      </c>
      <c r="E47" s="33" t="e">
        <f>+#REF!</f>
        <v>#REF!</v>
      </c>
      <c r="F47" s="33" t="e">
        <f>+#REF!</f>
        <v>#REF!</v>
      </c>
      <c r="G47" s="33" t="e">
        <f>+#REF!</f>
        <v>#REF!</v>
      </c>
    </row>
    <row r="48" spans="4:9" ht="15.75" customHeight="1">
      <c r="D48" s="35" t="s">
        <v>32</v>
      </c>
      <c r="E48" s="33" t="e">
        <f>+#REF!</f>
        <v>#REF!</v>
      </c>
      <c r="F48" s="33" t="e">
        <f>+#REF!</f>
        <v>#REF!</v>
      </c>
      <c r="G48" s="33" t="e">
        <f>+#REF!</f>
        <v>#REF!</v>
      </c>
    </row>
    <row r="49" spans="4:8" ht="15.75" customHeight="1">
      <c r="D49" s="36" t="s">
        <v>33</v>
      </c>
      <c r="E49" s="33" t="e">
        <f>+ROUND(#REF!/#REF!,0)</f>
        <v>#REF!</v>
      </c>
      <c r="F49" s="33" t="e">
        <f>+ROUND(#REF!/#REF!,0)</f>
        <v>#REF!</v>
      </c>
      <c r="G49" s="33" t="e">
        <f>+ROUND(#REF!/#REF!,0)</f>
        <v>#REF!</v>
      </c>
    </row>
    <row r="50" spans="4:8" ht="15.75" customHeight="1">
      <c r="D50" s="37" t="s">
        <v>34</v>
      </c>
      <c r="E50" s="38" t="e">
        <f>+ROUND(E49*#REF!,0)</f>
        <v>#REF!</v>
      </c>
      <c r="F50" s="38" t="e">
        <f>+ROUND(F49*#REF!,0)</f>
        <v>#REF!</v>
      </c>
      <c r="G50" s="38" t="e">
        <f>+ROUND(G49*#REF!,0)</f>
        <v>#REF!</v>
      </c>
    </row>
    <row r="52" spans="4:8" ht="15.75" customHeight="1"/>
    <row r="53" spans="4:8" ht="15.75" customHeight="1">
      <c r="D53" s="345" t="s">
        <v>35</v>
      </c>
      <c r="E53" s="345"/>
      <c r="F53" s="345"/>
      <c r="G53" s="40"/>
      <c r="H53" s="41"/>
    </row>
    <row r="54" spans="4:8" ht="15.75" customHeight="1">
      <c r="D54" s="42" t="s">
        <v>36</v>
      </c>
      <c r="E54" s="43" t="s">
        <v>37</v>
      </c>
      <c r="F54" s="44">
        <v>2023</v>
      </c>
      <c r="G54" s="45">
        <v>2024</v>
      </c>
      <c r="H54" s="44">
        <v>2025</v>
      </c>
    </row>
    <row r="55" spans="4:8" ht="15" customHeight="1">
      <c r="D55" s="24" t="s">
        <v>22</v>
      </c>
      <c r="E55" s="340" t="e">
        <f>+#REF!</f>
        <v>#REF!</v>
      </c>
      <c r="F55" s="46" t="e">
        <f>+#REF!</f>
        <v>#REF!</v>
      </c>
      <c r="G55" s="46" t="e">
        <f>+#REF!</f>
        <v>#REF!</v>
      </c>
      <c r="H55" s="46" t="e">
        <f>+#REF!</f>
        <v>#REF!</v>
      </c>
    </row>
    <row r="56" spans="4:8" ht="15.75" customHeight="1">
      <c r="D56" s="47" t="s">
        <v>38</v>
      </c>
      <c r="E56" s="340"/>
      <c r="F56" s="48" t="e">
        <f>+ROUND(F55*#REF!,0)</f>
        <v>#REF!</v>
      </c>
      <c r="G56" s="48" t="e">
        <f>+ROUND(G55*#REF!,0)</f>
        <v>#REF!</v>
      </c>
      <c r="H56" s="48" t="e">
        <f>+ROUND(H55*#REF!,0)</f>
        <v>#REF!</v>
      </c>
    </row>
    <row r="57" spans="4:8" ht="15.75" customHeight="1"/>
    <row r="58" spans="4:8" ht="15.75" customHeight="1">
      <c r="D58" s="341" t="s">
        <v>39</v>
      </c>
      <c r="E58" s="341"/>
    </row>
    <row r="59" spans="4:8" ht="15.75" customHeight="1">
      <c r="D59" s="49" t="s">
        <v>40</v>
      </c>
      <c r="E59" s="50" t="s">
        <v>38</v>
      </c>
    </row>
    <row r="60" spans="4:8" ht="15" customHeight="1">
      <c r="D60" s="51">
        <v>2023</v>
      </c>
      <c r="E60" s="52" t="e">
        <f>+F9</f>
        <v>#REF!</v>
      </c>
    </row>
    <row r="61" spans="4:8" ht="15" customHeight="1">
      <c r="D61" s="51">
        <v>2024</v>
      </c>
      <c r="E61" s="52" t="e">
        <f>+G9</f>
        <v>#REF!</v>
      </c>
    </row>
    <row r="62" spans="4:8" ht="15.75" customHeight="1">
      <c r="D62" s="51">
        <v>2025</v>
      </c>
      <c r="E62" s="52" t="e">
        <f>+H9</f>
        <v>#REF!</v>
      </c>
    </row>
    <row r="63" spans="4:8" ht="15.75" customHeight="1">
      <c r="D63" s="39" t="s">
        <v>1</v>
      </c>
      <c r="E63" s="53" t="e">
        <f>+SUM(E60:E62)</f>
        <v>#REF!</v>
      </c>
    </row>
    <row r="65" spans="4:6" ht="15" customHeight="1">
      <c r="D65" s="342" t="s">
        <v>41</v>
      </c>
      <c r="E65" s="342"/>
      <c r="F65" s="54"/>
    </row>
    <row r="66" spans="4:6" ht="15" customHeight="1">
      <c r="D66" s="1" t="s">
        <v>16</v>
      </c>
      <c r="E66" s="1" t="s">
        <v>15</v>
      </c>
      <c r="F66" s="55" t="s">
        <v>42</v>
      </c>
    </row>
    <row r="67" spans="4:6" ht="15" customHeight="1">
      <c r="D67" s="54" t="e">
        <f>+#REF!</f>
        <v>#REF!</v>
      </c>
      <c r="E67" s="54" t="e">
        <f>+#REF!</f>
        <v>#REF!</v>
      </c>
      <c r="F67" s="56" t="e">
        <f>+#REF!</f>
        <v>#REF!</v>
      </c>
    </row>
    <row r="68" spans="4:6" ht="15" customHeight="1">
      <c r="D68" s="54" t="e">
        <f>+#REF!</f>
        <v>#REF!</v>
      </c>
      <c r="E68" s="54" t="e">
        <f>+#REF!</f>
        <v>#REF!</v>
      </c>
      <c r="F68" s="56" t="e">
        <f>+#REF!</f>
        <v>#REF!</v>
      </c>
    </row>
    <row r="69" spans="4:6" ht="15" customHeight="1">
      <c r="D69" s="54" t="e">
        <f>+#REF!</f>
        <v>#REF!</v>
      </c>
      <c r="E69" s="54" t="e">
        <f>+#REF!</f>
        <v>#REF!</v>
      </c>
      <c r="F69" s="56" t="e">
        <f>+#REF!</f>
        <v>#REF!</v>
      </c>
    </row>
    <row r="70" spans="4:6" ht="15" customHeight="1">
      <c r="D70" s="54" t="e">
        <f>+#REF!</f>
        <v>#REF!</v>
      </c>
      <c r="E70" s="54" t="e">
        <f>+#REF!</f>
        <v>#REF!</v>
      </c>
      <c r="F70" s="56" t="e">
        <f>+#REF!</f>
        <v>#REF!</v>
      </c>
    </row>
    <row r="71" spans="4:6" ht="15" customHeight="1">
      <c r="D71" s="54" t="e">
        <f>+#REF!</f>
        <v>#REF!</v>
      </c>
      <c r="E71" s="54" t="e">
        <f>+#REF!</f>
        <v>#REF!</v>
      </c>
      <c r="F71" s="56" t="e">
        <f>+#REF!</f>
        <v>#REF!</v>
      </c>
    </row>
    <row r="72" spans="4:6" ht="15" customHeight="1">
      <c r="D72" s="54" t="e">
        <f>+#REF!</f>
        <v>#REF!</v>
      </c>
      <c r="E72" s="54" t="e">
        <f>+#REF!</f>
        <v>#REF!</v>
      </c>
      <c r="F72" s="56" t="e">
        <f>+#REF!</f>
        <v>#REF!</v>
      </c>
    </row>
    <row r="73" spans="4:6" ht="15" customHeight="1">
      <c r="D73" s="54" t="e">
        <f>+#REF!</f>
        <v>#REF!</v>
      </c>
      <c r="E73" s="54" t="e">
        <f>+#REF!</f>
        <v>#REF!</v>
      </c>
      <c r="F73" s="56" t="e">
        <f>+#REF!</f>
        <v>#REF!</v>
      </c>
    </row>
    <row r="74" spans="4:6" ht="15" customHeight="1">
      <c r="D74" s="54" t="e">
        <f>+#REF!</f>
        <v>#REF!</v>
      </c>
      <c r="E74" s="54" t="e">
        <f>+#REF!</f>
        <v>#REF!</v>
      </c>
      <c r="F74" s="56" t="e">
        <f>+#REF!</f>
        <v>#REF!</v>
      </c>
    </row>
    <row r="75" spans="4:6" ht="15" customHeight="1">
      <c r="D75" s="54" t="e">
        <f>+#REF!</f>
        <v>#REF!</v>
      </c>
      <c r="E75" s="54" t="e">
        <f>+#REF!</f>
        <v>#REF!</v>
      </c>
      <c r="F75" s="56" t="e">
        <f>+#REF!</f>
        <v>#REF!</v>
      </c>
    </row>
    <row r="76" spans="4:6" ht="15" customHeight="1">
      <c r="D76" s="54" t="e">
        <f>+#REF!</f>
        <v>#REF!</v>
      </c>
      <c r="E76" s="54" t="e">
        <f>+#REF!</f>
        <v>#REF!</v>
      </c>
      <c r="F76" s="56" t="e">
        <f>+#REF!</f>
        <v>#REF!</v>
      </c>
    </row>
    <row r="77" spans="4:6" ht="15" customHeight="1">
      <c r="D77" s="54" t="e">
        <f>+#REF!</f>
        <v>#REF!</v>
      </c>
      <c r="E77" s="54" t="e">
        <f>+#REF!</f>
        <v>#REF!</v>
      </c>
      <c r="F77" s="56" t="e">
        <f>+#REF!</f>
        <v>#REF!</v>
      </c>
    </row>
    <row r="78" spans="4:6" ht="15" customHeight="1">
      <c r="D78" s="54" t="s">
        <v>1</v>
      </c>
      <c r="E78" s="54"/>
      <c r="F78" s="56" t="e">
        <f>+SUM(F67:F77)</f>
        <v>#REF!</v>
      </c>
    </row>
    <row r="80" spans="4:6" ht="15" customHeight="1">
      <c r="D80" s="342" t="s">
        <v>43</v>
      </c>
      <c r="E80" s="342"/>
    </row>
    <row r="81" spans="4:5" ht="15" customHeight="1">
      <c r="D81" s="1" t="s">
        <v>44</v>
      </c>
      <c r="E81" s="1">
        <v>1</v>
      </c>
    </row>
    <row r="82" spans="4:5" ht="15" customHeight="1">
      <c r="D82" s="1" t="s">
        <v>45</v>
      </c>
      <c r="E82" s="1">
        <v>1</v>
      </c>
    </row>
    <row r="83" spans="4:5" ht="15" customHeight="1">
      <c r="D83" s="1" t="s">
        <v>46</v>
      </c>
      <c r="E83" s="1">
        <v>1</v>
      </c>
    </row>
    <row r="84" spans="4:5" ht="15" customHeight="1">
      <c r="D84" s="1" t="s">
        <v>47</v>
      </c>
      <c r="E84" s="1">
        <v>1</v>
      </c>
    </row>
    <row r="85" spans="4:5" ht="15" customHeight="1">
      <c r="D85" s="1" t="s">
        <v>48</v>
      </c>
      <c r="E85" s="1">
        <v>6</v>
      </c>
    </row>
    <row r="86" spans="4:5" ht="15" customHeight="1">
      <c r="D86" s="1" t="s">
        <v>49</v>
      </c>
      <c r="E86" s="1">
        <v>2</v>
      </c>
    </row>
    <row r="87" spans="4:5" ht="15" customHeight="1">
      <c r="D87" s="1" t="s">
        <v>50</v>
      </c>
      <c r="E87" s="1">
        <v>2</v>
      </c>
    </row>
    <row r="88" spans="4:5" ht="15" customHeight="1">
      <c r="D88" s="1" t="s">
        <v>51</v>
      </c>
      <c r="E88" s="1">
        <v>2</v>
      </c>
    </row>
    <row r="89" spans="4:5" ht="15" customHeight="1">
      <c r="D89" s="1" t="s">
        <v>52</v>
      </c>
      <c r="E89" s="1">
        <v>1</v>
      </c>
    </row>
    <row r="90" spans="4:5" ht="15" customHeight="1">
      <c r="D90" s="1" t="s">
        <v>53</v>
      </c>
      <c r="E90" s="1">
        <v>2</v>
      </c>
    </row>
    <row r="91" spans="4:5" ht="15" customHeight="1">
      <c r="D91" s="1" t="s">
        <v>54</v>
      </c>
      <c r="E91" s="1">
        <v>1</v>
      </c>
    </row>
    <row r="92" spans="4:5" ht="15" customHeight="1">
      <c r="D92" s="342" t="s">
        <v>55</v>
      </c>
      <c r="E92" s="342"/>
    </row>
    <row r="93" spans="4:5" ht="15" customHeight="1">
      <c r="D93" s="1" t="s">
        <v>44</v>
      </c>
      <c r="E93" s="1">
        <v>1</v>
      </c>
    </row>
    <row r="94" spans="4:5" ht="15" customHeight="1">
      <c r="D94" s="1" t="s">
        <v>45</v>
      </c>
      <c r="E94" s="1">
        <v>1</v>
      </c>
    </row>
    <row r="95" spans="4:5" ht="15" customHeight="1">
      <c r="D95" s="1" t="s">
        <v>46</v>
      </c>
      <c r="E95" s="1">
        <v>1</v>
      </c>
    </row>
    <row r="96" spans="4:5" ht="15" customHeight="1">
      <c r="D96" s="1" t="s">
        <v>47</v>
      </c>
      <c r="E96" s="1">
        <v>1</v>
      </c>
    </row>
    <row r="97" spans="4:9" ht="15" customHeight="1">
      <c r="D97" s="1" t="s">
        <v>48</v>
      </c>
      <c r="E97" s="1">
        <v>3</v>
      </c>
    </row>
    <row r="98" spans="4:9" ht="15" customHeight="1">
      <c r="D98" s="1" t="s">
        <v>49</v>
      </c>
      <c r="E98" s="1">
        <v>1</v>
      </c>
    </row>
    <row r="99" spans="4:9" ht="15" customHeight="1">
      <c r="D99" s="1" t="s">
        <v>50</v>
      </c>
      <c r="E99" s="1">
        <v>1</v>
      </c>
    </row>
    <row r="100" spans="4:9" ht="15" customHeight="1">
      <c r="D100" s="1" t="s">
        <v>51</v>
      </c>
      <c r="E100" s="1">
        <v>1</v>
      </c>
    </row>
    <row r="101" spans="4:9" ht="15" customHeight="1">
      <c r="D101" s="1" t="s">
        <v>52</v>
      </c>
      <c r="E101" s="1">
        <v>1</v>
      </c>
    </row>
    <row r="102" spans="4:9" ht="15" customHeight="1">
      <c r="D102" s="1" t="s">
        <v>53</v>
      </c>
      <c r="E102" s="1">
        <v>1</v>
      </c>
    </row>
    <row r="103" spans="4:9" ht="15" customHeight="1">
      <c r="D103" s="1" t="s">
        <v>54</v>
      </c>
      <c r="E103" s="1">
        <v>1</v>
      </c>
    </row>
    <row r="104" spans="4:9" ht="15" customHeight="1">
      <c r="D104" s="1" t="s">
        <v>1</v>
      </c>
      <c r="E104" s="1">
        <v>13</v>
      </c>
    </row>
    <row r="106" spans="4:9" ht="15.75" customHeight="1"/>
    <row r="107" spans="4:9" ht="15.75" customHeight="1">
      <c r="D107" s="339" t="s">
        <v>56</v>
      </c>
      <c r="E107" s="339"/>
      <c r="F107" s="339"/>
      <c r="G107" s="339"/>
      <c r="H107" s="339"/>
      <c r="I107" s="339"/>
    </row>
    <row r="108" spans="4:9" ht="15.75" customHeight="1">
      <c r="D108" s="57" t="s">
        <v>16</v>
      </c>
      <c r="E108" s="58" t="s">
        <v>57</v>
      </c>
      <c r="F108" s="58" t="s">
        <v>58</v>
      </c>
      <c r="G108" s="58" t="s">
        <v>59</v>
      </c>
      <c r="H108" s="58" t="s">
        <v>60</v>
      </c>
      <c r="I108" s="59"/>
    </row>
    <row r="109" spans="4:9" ht="15" customHeight="1">
      <c r="D109" s="24" t="e">
        <f>+#REF!</f>
        <v>#REF!</v>
      </c>
      <c r="E109" s="60">
        <v>6</v>
      </c>
      <c r="F109" s="60">
        <v>3</v>
      </c>
      <c r="G109" s="61">
        <v>9.74</v>
      </c>
      <c r="H109" s="62">
        <f>+(E109-F109)*G109</f>
        <v>29.22</v>
      </c>
      <c r="I109" s="63" t="s">
        <v>15</v>
      </c>
    </row>
    <row r="110" spans="4:9" ht="15" customHeight="1">
      <c r="D110" s="24" t="e">
        <f>+#REF!</f>
        <v>#REF!</v>
      </c>
      <c r="E110" s="1">
        <f>+E87</f>
        <v>2</v>
      </c>
      <c r="F110" s="1">
        <f>+E99</f>
        <v>1</v>
      </c>
      <c r="G110" s="64">
        <v>9.74</v>
      </c>
      <c r="H110" s="65">
        <f>+(E110-F110)*G110</f>
        <v>9.74</v>
      </c>
      <c r="I110" s="66" t="s">
        <v>15</v>
      </c>
    </row>
    <row r="111" spans="4:9" ht="15" customHeight="1">
      <c r="D111" s="24" t="e">
        <f>+#REF!</f>
        <v>#REF!</v>
      </c>
      <c r="E111" s="1">
        <f>+E88</f>
        <v>2</v>
      </c>
      <c r="F111" s="1">
        <f>+E100</f>
        <v>1</v>
      </c>
      <c r="G111" s="64">
        <v>6.27</v>
      </c>
      <c r="H111" s="65">
        <f>+(E111-F111)*G111</f>
        <v>6.27</v>
      </c>
      <c r="I111" s="66" t="s">
        <v>15</v>
      </c>
    </row>
    <row r="112" spans="4:9" ht="15" customHeight="1">
      <c r="D112" s="24" t="e">
        <f>+#REF!</f>
        <v>#REF!</v>
      </c>
      <c r="E112" s="1">
        <v>2</v>
      </c>
      <c r="F112" s="1">
        <f>+E101</f>
        <v>1</v>
      </c>
      <c r="G112" s="64">
        <v>6.27</v>
      </c>
      <c r="H112" s="65">
        <f>+(E112-F112)*G112</f>
        <v>6.27</v>
      </c>
      <c r="I112" s="66" t="s">
        <v>15</v>
      </c>
    </row>
    <row r="113" spans="4:9" ht="15.75" customHeight="1">
      <c r="D113" s="24" t="e">
        <f>+#REF!</f>
        <v>#REF!</v>
      </c>
      <c r="E113" s="67">
        <v>2</v>
      </c>
      <c r="F113" s="67">
        <f>+E103</f>
        <v>1</v>
      </c>
      <c r="G113" s="68">
        <v>6.27</v>
      </c>
      <c r="H113" s="69">
        <f>+(E113-F113)*G113</f>
        <v>6.27</v>
      </c>
      <c r="I113" s="70" t="s">
        <v>15</v>
      </c>
    </row>
    <row r="114" spans="4:9" ht="15.75" customHeight="1">
      <c r="D114" s="57" t="s">
        <v>1</v>
      </c>
      <c r="E114" s="58">
        <f>+SUM(E109:E113)</f>
        <v>14</v>
      </c>
      <c r="F114" s="58">
        <f>+SUM(F109:F113)</f>
        <v>7</v>
      </c>
      <c r="G114" s="71">
        <f>+SUM(G109:G113)</f>
        <v>38.289999999999992</v>
      </c>
      <c r="H114" s="71">
        <f>+SUM(H109:H113)</f>
        <v>57.769999999999996</v>
      </c>
      <c r="I114" s="59" t="s">
        <v>15</v>
      </c>
    </row>
  </sheetData>
  <mergeCells count="11">
    <mergeCell ref="E22:H22"/>
    <mergeCell ref="E24:H24"/>
    <mergeCell ref="D39:F39"/>
    <mergeCell ref="D40:F40"/>
    <mergeCell ref="D53:F53"/>
    <mergeCell ref="D107:I107"/>
    <mergeCell ref="E55:E56"/>
    <mergeCell ref="D58:E58"/>
    <mergeCell ref="D65:E65"/>
    <mergeCell ref="D80:E80"/>
    <mergeCell ref="D92:E92"/>
  </mergeCells>
  <pageMargins left="0.7" right="0.7" top="0.75" bottom="0.75" header="0.511811023622047" footer="0.511811023622047"/>
  <pageSetup orientation="portrait" horizontalDpi="300" verticalDpi="3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rgb="FF92D050"/>
  </sheetPr>
  <dimension ref="A1:AD27"/>
  <sheetViews>
    <sheetView view="pageBreakPreview" zoomScaleNormal="100" workbookViewId="0">
      <pane xSplit="1" ySplit="4" topLeftCell="B5" activePane="bottomRight" state="frozen"/>
      <selection pane="topRight" activeCell="B1" sqref="B1"/>
      <selection pane="bottomLeft" activeCell="A5" sqref="A5"/>
      <selection pane="bottomRight" activeCell="B13" sqref="B13"/>
    </sheetView>
  </sheetViews>
  <sheetFormatPr baseColWidth="10" defaultColWidth="11.42578125" defaultRowHeight="15"/>
  <cols>
    <col min="1" max="1" width="39.28515625" customWidth="1"/>
    <col min="2" max="2" width="8.85546875" customWidth="1"/>
    <col min="3" max="3" width="10.7109375" customWidth="1"/>
    <col min="4" max="4" width="9.28515625" customWidth="1"/>
    <col min="5" max="5" width="15.42578125" customWidth="1"/>
    <col min="6" max="8" width="11.28515625" customWidth="1"/>
    <col min="9" max="9" width="9" customWidth="1"/>
    <col min="10" max="12" width="12.42578125" customWidth="1"/>
    <col min="13" max="14" width="14.140625" customWidth="1"/>
    <col min="15" max="25" width="13.85546875" customWidth="1"/>
    <col min="26" max="26" width="15.140625" customWidth="1"/>
    <col min="27" max="27" width="58" customWidth="1"/>
    <col min="30" max="30" width="23.28515625" customWidth="1"/>
  </cols>
  <sheetData>
    <row r="1" spans="1:30" ht="16.5" customHeight="1">
      <c r="K1" s="72" t="s">
        <v>61</v>
      </c>
      <c r="L1" s="73">
        <v>0</v>
      </c>
      <c r="M1" s="73">
        <v>1</v>
      </c>
      <c r="N1" s="73">
        <v>1</v>
      </c>
      <c r="O1" s="73">
        <f>+(12+(0*50%))/12</f>
        <v>1</v>
      </c>
      <c r="P1" s="73">
        <v>0.5</v>
      </c>
      <c r="Q1" s="73">
        <v>0.5</v>
      </c>
      <c r="R1" s="73">
        <v>0.5</v>
      </c>
      <c r="S1" s="73">
        <v>0.5</v>
      </c>
      <c r="T1" s="73">
        <v>0.5</v>
      </c>
      <c r="U1" s="73">
        <v>0.5</v>
      </c>
      <c r="V1" s="73">
        <v>0.5</v>
      </c>
      <c r="W1" s="73">
        <v>0.5</v>
      </c>
      <c r="AA1" s="74">
        <v>1594929919</v>
      </c>
    </row>
    <row r="2" spans="1:30" ht="15" customHeight="1">
      <c r="A2" t="s">
        <v>62</v>
      </c>
      <c r="B2" s="75">
        <f>+COUNTIF(A5:A24,"*"&amp;"DIRECTOR"&amp;"*")</f>
        <v>3</v>
      </c>
      <c r="C2" s="76" t="s">
        <v>63</v>
      </c>
      <c r="L2" s="77" t="e">
        <f t="shared" ref="L2:Z2" si="0">+L4</f>
        <v>#REF!</v>
      </c>
      <c r="M2" s="77" t="e">
        <f t="shared" si="0"/>
        <v>#REF!</v>
      </c>
      <c r="N2" s="77" t="e">
        <f t="shared" si="0"/>
        <v>#REF!</v>
      </c>
      <c r="O2" s="77" t="e">
        <f t="shared" si="0"/>
        <v>#REF!</v>
      </c>
      <c r="P2" s="77" t="e">
        <f t="shared" si="0"/>
        <v>#REF!</v>
      </c>
      <c r="Q2" s="77" t="e">
        <f t="shared" si="0"/>
        <v>#REF!</v>
      </c>
      <c r="R2" s="77" t="e">
        <f t="shared" si="0"/>
        <v>#REF!</v>
      </c>
      <c r="S2" s="77" t="e">
        <f t="shared" si="0"/>
        <v>#REF!</v>
      </c>
      <c r="T2" s="77" t="e">
        <f t="shared" si="0"/>
        <v>#REF!</v>
      </c>
      <c r="U2" s="77" t="e">
        <f t="shared" si="0"/>
        <v>#REF!</v>
      </c>
      <c r="V2" s="77" t="e">
        <f t="shared" si="0"/>
        <v>#REF!</v>
      </c>
      <c r="W2" s="77" t="e">
        <f t="shared" si="0"/>
        <v>#REF!</v>
      </c>
      <c r="X2" s="77" t="e">
        <f t="shared" si="0"/>
        <v>#REF!</v>
      </c>
      <c r="Y2" s="77" t="e">
        <f t="shared" si="0"/>
        <v>#REF!</v>
      </c>
      <c r="Z2" s="77" t="str">
        <f t="shared" si="0"/>
        <v>TOTAL</v>
      </c>
      <c r="AA2" s="78">
        <v>760467653</v>
      </c>
      <c r="AC2" s="79"/>
      <c r="AD2" t="s">
        <v>64</v>
      </c>
    </row>
    <row r="3" spans="1:30" ht="15" customHeight="1">
      <c r="B3" s="75">
        <f>ROUNDUP(SUMPRODUCT(B5:B24,C5:C24),0)</f>
        <v>0</v>
      </c>
      <c r="C3" s="76" t="s">
        <v>65</v>
      </c>
      <c r="E3" s="75">
        <f>ROUNDUP(SUMPRODUCT(B5:B24,C5:C24,E5:E24),0)</f>
        <v>0</v>
      </c>
      <c r="F3" s="76" t="s">
        <v>66</v>
      </c>
      <c r="K3" s="80" t="s">
        <v>67</v>
      </c>
      <c r="L3" s="81">
        <f>IFERROR(L25/(#REF!*30),0)</f>
        <v>0</v>
      </c>
      <c r="M3" s="81">
        <f>IFERROR(M25/(#REF!*30),0)</f>
        <v>0</v>
      </c>
      <c r="N3" s="81">
        <f>IFERROR(N25/(#REF!*30),0)</f>
        <v>0</v>
      </c>
      <c r="O3" s="81">
        <f>IFERROR(O25/(#REF!*30),0)</f>
        <v>0</v>
      </c>
      <c r="P3" s="81">
        <f>IFERROR(P25/(#REF!*30),0)</f>
        <v>0</v>
      </c>
      <c r="Q3" s="81">
        <f>IFERROR(Q25/(#REF!*30),0)</f>
        <v>0</v>
      </c>
      <c r="R3" s="81">
        <f>IFERROR(R25/(#REF!*30),0)</f>
        <v>0</v>
      </c>
      <c r="S3" s="81">
        <f>IFERROR(S25/(#REF!*30),0)</f>
        <v>0</v>
      </c>
      <c r="T3" s="81">
        <f>IFERROR(T25/(#REF!*30),0)</f>
        <v>0</v>
      </c>
      <c r="U3" s="81">
        <f>IFERROR(U25/(#REF!*30),0)</f>
        <v>0</v>
      </c>
      <c r="V3" s="81">
        <f>IFERROR(V25/(#REF!*30),0)</f>
        <v>0</v>
      </c>
      <c r="W3" s="81">
        <f>IFERROR(W25/(#REF!*30),0)</f>
        <v>0</v>
      </c>
      <c r="X3" s="81">
        <f>IFERROR(X25/(#REF!*30),0)</f>
        <v>0</v>
      </c>
      <c r="Y3" s="81">
        <f>IFERROR(Y25/(#REF!*30),0)</f>
        <v>0</v>
      </c>
      <c r="Z3" s="81"/>
      <c r="AA3" s="78">
        <v>834462266</v>
      </c>
      <c r="AC3" s="82"/>
      <c r="AD3" t="s">
        <v>68</v>
      </c>
    </row>
    <row r="4" spans="1:30" ht="45" customHeight="1">
      <c r="A4" s="77" t="s">
        <v>16</v>
      </c>
      <c r="B4" s="77" t="s">
        <v>17</v>
      </c>
      <c r="C4" s="77" t="s">
        <v>18</v>
      </c>
      <c r="D4" s="77" t="s">
        <v>69</v>
      </c>
      <c r="E4" s="77" t="s">
        <v>70</v>
      </c>
      <c r="F4" s="77" t="s">
        <v>71</v>
      </c>
      <c r="G4" s="77" t="s">
        <v>72</v>
      </c>
      <c r="H4" s="77" t="s">
        <v>73</v>
      </c>
      <c r="I4" s="77" t="s">
        <v>74</v>
      </c>
      <c r="J4" s="77" t="s">
        <v>75</v>
      </c>
      <c r="K4" s="77" t="s">
        <v>76</v>
      </c>
      <c r="L4" s="77" t="e">
        <f>+#REF!</f>
        <v>#REF!</v>
      </c>
      <c r="M4" s="77" t="e">
        <f>+#REF!</f>
        <v>#REF!</v>
      </c>
      <c r="N4" s="77" t="e">
        <f>+#REF!</f>
        <v>#REF!</v>
      </c>
      <c r="O4" s="77" t="e">
        <f>+#REF!</f>
        <v>#REF!</v>
      </c>
      <c r="P4" s="77" t="e">
        <f>+#REF!</f>
        <v>#REF!</v>
      </c>
      <c r="Q4" s="77" t="e">
        <f>+#REF!</f>
        <v>#REF!</v>
      </c>
      <c r="R4" s="77" t="e">
        <f>+#REF!</f>
        <v>#REF!</v>
      </c>
      <c r="S4" s="77" t="e">
        <f>+#REF!</f>
        <v>#REF!</v>
      </c>
      <c r="T4" s="77" t="e">
        <f>+#REF!</f>
        <v>#REF!</v>
      </c>
      <c r="U4" s="77" t="e">
        <f>+#REF!</f>
        <v>#REF!</v>
      </c>
      <c r="V4" s="77" t="e">
        <f>+#REF!</f>
        <v>#REF!</v>
      </c>
      <c r="W4" s="77" t="e">
        <f>+#REF!</f>
        <v>#REF!</v>
      </c>
      <c r="X4" s="77" t="e">
        <f>+#REF!</f>
        <v>#REF!</v>
      </c>
      <c r="Y4" s="77" t="e">
        <f>+#REF!</f>
        <v>#REF!</v>
      </c>
      <c r="Z4" s="77" t="s">
        <v>1</v>
      </c>
      <c r="AA4" s="77" t="s">
        <v>77</v>
      </c>
      <c r="AC4" s="83"/>
      <c r="AD4" t="s">
        <v>78</v>
      </c>
    </row>
    <row r="5" spans="1:30" ht="15" customHeight="1">
      <c r="A5" t="s">
        <v>44</v>
      </c>
      <c r="B5" s="84">
        <v>0</v>
      </c>
      <c r="C5" s="85">
        <v>1</v>
      </c>
      <c r="D5" s="86">
        <v>2</v>
      </c>
      <c r="E5" s="86"/>
      <c r="F5" s="87">
        <f>IFERROR(VLOOKUP(D5,'Categorías ACIEM'!$A$6:$C$13,2,0),0)</f>
        <v>15</v>
      </c>
      <c r="G5" s="87">
        <f>IFERROR(VLOOKUP(D5,'Categorías ACIEM'!$A$6:$C$13,3,0),0)</f>
        <v>10</v>
      </c>
      <c r="H5" s="87">
        <f>IFERROR(VLOOKUP(D5,'Categorías ACIEM'!$A$6:$D$13,4,0),0)</f>
        <v>16</v>
      </c>
      <c r="I5" s="86" t="s">
        <v>79</v>
      </c>
      <c r="J5" s="87">
        <f>IFERROR(HLOOKUP(I5,'Categorías ACIEM'!$H$5:$O$13,D5+1,0),0)</f>
        <v>1.4</v>
      </c>
      <c r="K5" s="88">
        <f t="shared" ref="K5:K24" si="1">+IF(H5&lt;10,factorpresof,factorpresSMI)</f>
        <v>1.3</v>
      </c>
      <c r="L5" s="89" t="e">
        <f>+$B5*$C5*$H5*$J5*$K5*#REF!*#REF!</f>
        <v>#REF!</v>
      </c>
      <c r="M5" s="89" t="e">
        <f>+$B5*$C5*$H5*$J5*$K5*#REF!*#REF!*M1</f>
        <v>#REF!</v>
      </c>
      <c r="N5" s="89" t="e">
        <f>+$B5*$C5*$H5*$J5*$K5*#REF!*#REF!*N1</f>
        <v>#REF!</v>
      </c>
      <c r="O5" s="89" t="e">
        <f>+$B5*$C5*$H5*$J5*$K5*#REF!*#REF!*O1</f>
        <v>#REF!</v>
      </c>
      <c r="P5" s="89" t="e">
        <f>+$B5*$C5*$H5*$J5*$K5*#REF!*#REF!*P1</f>
        <v>#REF!</v>
      </c>
      <c r="Q5" s="89" t="e">
        <f>+$B5*$C5*$H5*$J5*$K5*#REF!*#REF!*Q1</f>
        <v>#REF!</v>
      </c>
      <c r="R5" s="89" t="e">
        <f>+$B5*$C5*$H5*$J5*$K5*#REF!*#REF!*R1</f>
        <v>#REF!</v>
      </c>
      <c r="S5" s="89" t="e">
        <f>+$B5*$C5*$H5*$J5*$K5*#REF!*#REF!*S1</f>
        <v>#REF!</v>
      </c>
      <c r="T5" s="89" t="e">
        <f>+$B5*$C5*$H5*$J5*$K5*#REF!*#REF!*T1</f>
        <v>#REF!</v>
      </c>
      <c r="U5" s="89" t="e">
        <f>+$B5*$C5*$H5*$J5*$K5*#REF!*#REF!*U1</f>
        <v>#REF!</v>
      </c>
      <c r="V5" s="89" t="e">
        <f>+$B5*$C5*$H5*$J5*$K5*#REF!*#REF!*V1</f>
        <v>#REF!</v>
      </c>
      <c r="W5" s="89" t="e">
        <f>+$B5*$C5*$H5*$J5*$K5*#REF!*#REF!*W1</f>
        <v>#REF!</v>
      </c>
      <c r="X5" s="89" t="e">
        <f>+$B5*$C5*$H5*$J5*$K5*#REF!*#REF!*X1</f>
        <v>#REF!</v>
      </c>
      <c r="Y5" s="89" t="e">
        <f>+$B5*$C5*$H5*$J5*$K5*#REF!*#REF!*Y1</f>
        <v>#REF!</v>
      </c>
      <c r="Z5" s="90" t="e">
        <f t="shared" ref="Z5:Z24" si="2">SUM(L5:Y5)</f>
        <v>#REF!</v>
      </c>
      <c r="AA5" t="str">
        <f>IFERROR(HLOOKUP(I5,'Categorías ACIEM'!$H$5:$O$14,10,0),"NO APLICA")</f>
        <v>Toma de decisiones administrativas y técnicas. Reporte a instancia superior</v>
      </c>
    </row>
    <row r="6" spans="1:30" ht="15" customHeight="1">
      <c r="A6" t="s">
        <v>45</v>
      </c>
      <c r="B6" s="84">
        <v>0</v>
      </c>
      <c r="C6" s="85">
        <v>1</v>
      </c>
      <c r="D6" s="86">
        <v>3</v>
      </c>
      <c r="E6" s="86"/>
      <c r="F6" s="87">
        <f>IFERROR(VLOOKUP(D6,'Categorías ACIEM'!$A$6:$C$13,2,0),0)</f>
        <v>8</v>
      </c>
      <c r="G6" s="87">
        <f>IFERROR(VLOOKUP(D6,'Categorías ACIEM'!$A$6:$C$13,3,0),0)</f>
        <v>5</v>
      </c>
      <c r="H6" s="87">
        <f>IFERROR(VLOOKUP(D6,'Categorías ACIEM'!$A$6:$D$13,4,0),0)</f>
        <v>13</v>
      </c>
      <c r="I6" s="86" t="s">
        <v>80</v>
      </c>
      <c r="J6" s="87">
        <f>IFERROR(HLOOKUP(I6,'Categorías ACIEM'!$H$5:$O$13,D6+1,0),0)</f>
        <v>1.3</v>
      </c>
      <c r="K6" s="88">
        <f t="shared" si="1"/>
        <v>1.3</v>
      </c>
      <c r="L6" s="89" t="e">
        <f>+$B6*$C6*$H6*$J6*$K6*#REF!*#REF!</f>
        <v>#REF!</v>
      </c>
      <c r="M6" s="89" t="e">
        <f>+$B6*$C6*$H6*$J6*$K6*#REF!*#REF!</f>
        <v>#REF!</v>
      </c>
      <c r="N6" s="89" t="e">
        <f>+$B6*$C6*$H6*$J6*$K6*#REF!*#REF!</f>
        <v>#REF!</v>
      </c>
      <c r="O6" s="89" t="e">
        <f>+$B6*$C6*$H6*$J6*$K6*#REF!*#REF!</f>
        <v>#REF!</v>
      </c>
      <c r="P6" s="89" t="e">
        <f>+$B6*$C6*$H6*$J6*$K6*#REF!*#REF!</f>
        <v>#REF!</v>
      </c>
      <c r="Q6" s="89" t="e">
        <f>+$B6*$C6*$H6*$J6*$K6*#REF!*#REF!</f>
        <v>#REF!</v>
      </c>
      <c r="R6" s="89" t="e">
        <f>+$B6*$C6*$H6*$J6*$K6*#REF!*#REF!</f>
        <v>#REF!</v>
      </c>
      <c r="S6" s="89" t="e">
        <f>+$B6*$C6*$H6*$J6*$K6*#REF!*#REF!</f>
        <v>#REF!</v>
      </c>
      <c r="T6" s="89" t="e">
        <f>+$B6*$C6*$H6*$J6*$K6*#REF!*#REF!</f>
        <v>#REF!</v>
      </c>
      <c r="U6" s="89" t="e">
        <f>+$B6*$C6*$H6*$J6*$K6*#REF!*#REF!</f>
        <v>#REF!</v>
      </c>
      <c r="V6" s="89" t="e">
        <f>+$B6*$C6*$H6*$J6*$K6*#REF!*#REF!</f>
        <v>#REF!</v>
      </c>
      <c r="W6" s="89" t="e">
        <f>+$B6*$C6*$H6*$J6*$K6*#REF!*#REF!</f>
        <v>#REF!</v>
      </c>
      <c r="X6" s="89" t="e">
        <f>+$B6*$C6*$H6*$J6*$K6*#REF!*#REF!</f>
        <v>#REF!</v>
      </c>
      <c r="Y6" s="89" t="e">
        <f>+$B6*$C6*$H6*$J6*$K6*#REF!*#REF!</f>
        <v>#REF!</v>
      </c>
      <c r="Z6" s="90" t="e">
        <f t="shared" si="2"/>
        <v>#REF!</v>
      </c>
      <c r="AA6" t="str">
        <f>IFERROR(HLOOKUP(I6,'Categorías ACIEM'!$H$5:$O$14,10,0),"NO APLICA")</f>
        <v>Toma de decisiones técnicas. Reporte a instancia superior</v>
      </c>
    </row>
    <row r="7" spans="1:30" ht="15" customHeight="1">
      <c r="A7" t="s">
        <v>81</v>
      </c>
      <c r="B7" s="84">
        <v>0</v>
      </c>
      <c r="C7" s="85">
        <v>1</v>
      </c>
      <c r="D7" s="86">
        <v>5</v>
      </c>
      <c r="E7" s="86">
        <v>1</v>
      </c>
      <c r="F7" s="87">
        <f>IFERROR(VLOOKUP(D7,'Categorías ACIEM'!$A$6:$C$13,2,0),0)</f>
        <v>5</v>
      </c>
      <c r="G7" s="87">
        <f>IFERROR(VLOOKUP(D7,'Categorías ACIEM'!$A$6:$C$13,3,0),0)</f>
        <v>3</v>
      </c>
      <c r="H7" s="87">
        <f>IFERROR(VLOOKUP(D7,'Categorías ACIEM'!$A$6:$D$13,4,0),0)</f>
        <v>9</v>
      </c>
      <c r="I7" s="86" t="s">
        <v>82</v>
      </c>
      <c r="J7" s="87">
        <f>IFERROR(HLOOKUP(I7,'Categorías ACIEM'!$H$5:$O$13,D7+1,0),0)</f>
        <v>1.1000000000000001</v>
      </c>
      <c r="K7" s="88">
        <f t="shared" si="1"/>
        <v>1.5185533333333334</v>
      </c>
      <c r="L7" s="89" t="e">
        <f>+$B7*$C7*$H7*$J7*$K7*#REF!*#REF!</f>
        <v>#REF!</v>
      </c>
      <c r="M7" s="89" t="e">
        <f>+$B7*$C7*$H7*$J7*$K7*#REF!*#REF!</f>
        <v>#REF!</v>
      </c>
      <c r="N7" s="89" t="e">
        <f>+$B7*$C7*$H7*$J7*$K7*#REF!*#REF!</f>
        <v>#REF!</v>
      </c>
      <c r="O7" s="89" t="e">
        <f>+$B7*$C7*$H7*$J7*$K7*#REF!*#REF!</f>
        <v>#REF!</v>
      </c>
      <c r="P7" s="89" t="e">
        <f>+$B7*$C7*$H7*$J7*$K7*#REF!*#REF!</f>
        <v>#REF!</v>
      </c>
      <c r="Q7" s="89" t="e">
        <f>+$B7*$C7*$H7*$J7*$K7*#REF!*#REF!</f>
        <v>#REF!</v>
      </c>
      <c r="R7" s="89" t="e">
        <f>+$B7*$C7*$H7*$J7*$K7*#REF!*#REF!</f>
        <v>#REF!</v>
      </c>
      <c r="S7" s="89" t="e">
        <f>+$B7*$C7*$H7*$J7*$K7*#REF!*#REF!</f>
        <v>#REF!</v>
      </c>
      <c r="T7" s="89" t="e">
        <f>+$B7*$C7*$H7*$J7*$K7*#REF!*#REF!</f>
        <v>#REF!</v>
      </c>
      <c r="U7" s="89" t="e">
        <f>+$B7*$C7*$H7*$J7*$K7*#REF!*#REF!</f>
        <v>#REF!</v>
      </c>
      <c r="V7" s="89" t="e">
        <f>+$B7*$C7*$H7*$J7*$K7*#REF!*#REF!</f>
        <v>#REF!</v>
      </c>
      <c r="W7" s="89" t="e">
        <f>+$B7*$C7*$H7*$J7*$K7*#REF!*#REF!</f>
        <v>#REF!</v>
      </c>
      <c r="X7" s="89" t="e">
        <f>+$B7*$C7*$H7*$J7*$K7*#REF!*#REF!</f>
        <v>#REF!</v>
      </c>
      <c r="Y7" s="89" t="e">
        <f>+$B7*$C7*$H7*$J7*$K7*#REF!*#REF!</f>
        <v>#REF!</v>
      </c>
      <c r="Z7" s="90" t="e">
        <f t="shared" si="2"/>
        <v>#REF!</v>
      </c>
      <c r="AA7" t="str">
        <f>IFERROR(HLOOKUP(I7,'Categorías ACIEM'!$H$5:$O$14,10,0),"NO APLICA")</f>
        <v>Toma de decisiones de acuerdo con metodologías establecidas.</v>
      </c>
    </row>
    <row r="8" spans="1:30" ht="15" customHeight="1">
      <c r="A8" t="s">
        <v>83</v>
      </c>
      <c r="B8" s="84">
        <v>0</v>
      </c>
      <c r="C8" s="85">
        <v>1</v>
      </c>
      <c r="D8" s="86">
        <v>4</v>
      </c>
      <c r="E8" s="86">
        <v>1</v>
      </c>
      <c r="F8" s="87">
        <f>IFERROR(VLOOKUP(D8,'Categorías ACIEM'!$A$6:$C$13,2,0),0)</f>
        <v>6</v>
      </c>
      <c r="G8" s="87">
        <f>IFERROR(VLOOKUP(D8,'Categorías ACIEM'!$A$6:$C$13,3,0),0)</f>
        <v>4</v>
      </c>
      <c r="H8" s="87">
        <f>IFERROR(VLOOKUP(D8,'Categorías ACIEM'!$A$6:$D$13,4,0),0)</f>
        <v>11</v>
      </c>
      <c r="I8" s="86" t="s">
        <v>82</v>
      </c>
      <c r="J8" s="87">
        <f>IFERROR(HLOOKUP(I8,'Categorías ACIEM'!$H$5:$O$13,D8+1,0),0)</f>
        <v>1.1000000000000001</v>
      </c>
      <c r="K8" s="88">
        <f t="shared" si="1"/>
        <v>1.3</v>
      </c>
      <c r="L8" s="89" t="e">
        <f>+$B8*$C8*$H8*$J8*$K8*#REF!*#REF!</f>
        <v>#REF!</v>
      </c>
      <c r="M8" s="89" t="e">
        <f>+$B8*$C8*$H8*$J8*$K8*#REF!*#REF!</f>
        <v>#REF!</v>
      </c>
      <c r="N8" s="89" t="e">
        <f>+$B8*$C8*$H8*$J8*$K8*#REF!*#REF!</f>
        <v>#REF!</v>
      </c>
      <c r="O8" s="89" t="e">
        <f>+$B8*$C8*$H8*$J8*$K8*#REF!*#REF!</f>
        <v>#REF!</v>
      </c>
      <c r="P8" s="89" t="e">
        <f>+$B8*$C8*$H8*$J8*$K8*#REF!*#REF!</f>
        <v>#REF!</v>
      </c>
      <c r="Q8" s="89" t="e">
        <f>+$B8*$C8*$H8*$J8*$K8*#REF!*#REF!</f>
        <v>#REF!</v>
      </c>
      <c r="R8" s="89" t="e">
        <f>+$B8*$C8*$H8*$J8*$K8*#REF!*#REF!</f>
        <v>#REF!</v>
      </c>
      <c r="S8" s="89" t="e">
        <f>+$B8*$C8*$H8*$J8*$K8*#REF!*#REF!</f>
        <v>#REF!</v>
      </c>
      <c r="T8" s="89" t="e">
        <f>+$B8*$C8*$H8*$J8*$K8*#REF!*#REF!</f>
        <v>#REF!</v>
      </c>
      <c r="U8" s="89" t="e">
        <f>+$B8*$C8*$H8*$J8*$K8*#REF!*#REF!</f>
        <v>#REF!</v>
      </c>
      <c r="V8" s="89" t="e">
        <f>+$B8*$C8*$H8*$J8*$K8*#REF!*#REF!</f>
        <v>#REF!</v>
      </c>
      <c r="W8" s="89" t="e">
        <f>+$B8*$C8*$H8*$J8*$K8*#REF!*#REF!</f>
        <v>#REF!</v>
      </c>
      <c r="X8" s="89" t="e">
        <f>+$B8*$C8*$H8*$J8*$K8*#REF!*#REF!</f>
        <v>#REF!</v>
      </c>
      <c r="Y8" s="89" t="e">
        <f>+$B8*$C8*$H8*$J8*$K8*#REF!*#REF!</f>
        <v>#REF!</v>
      </c>
      <c r="Z8" s="90" t="e">
        <f t="shared" si="2"/>
        <v>#REF!</v>
      </c>
      <c r="AA8" t="str">
        <f>IFERROR(HLOOKUP(I8,'Categorías ACIEM'!$H$5:$O$14,10,0),"NO APLICA")</f>
        <v>Toma de decisiones de acuerdo con metodologías establecidas.</v>
      </c>
    </row>
    <row r="9" spans="1:30" ht="15" customHeight="1">
      <c r="A9" t="s">
        <v>84</v>
      </c>
      <c r="B9" s="84">
        <v>0</v>
      </c>
      <c r="C9" s="85">
        <v>1</v>
      </c>
      <c r="D9" s="86">
        <v>4</v>
      </c>
      <c r="E9" s="86">
        <v>1</v>
      </c>
      <c r="F9" s="87">
        <f>IFERROR(VLOOKUP(D9,'Categorías ACIEM'!$A$6:$C$13,2,0),0)</f>
        <v>6</v>
      </c>
      <c r="G9" s="87">
        <f>IFERROR(VLOOKUP(D9,'Categorías ACIEM'!$A$6:$C$13,3,0),0)</f>
        <v>4</v>
      </c>
      <c r="H9" s="87">
        <f>IFERROR(VLOOKUP(D9,'Categorías ACIEM'!$A$6:$D$13,4,0),0)</f>
        <v>11</v>
      </c>
      <c r="I9" s="86" t="s">
        <v>85</v>
      </c>
      <c r="J9" s="87">
        <f>IFERROR(HLOOKUP(I9,'Categorías ACIEM'!$H$5:$O$13,D9+1,0),0)</f>
        <v>1.2</v>
      </c>
      <c r="K9" s="88">
        <f t="shared" si="1"/>
        <v>1.3</v>
      </c>
      <c r="L9" s="89" t="e">
        <f>+$B9*$C9*$H9*$J9*$K9*#REF!*#REF!</f>
        <v>#REF!</v>
      </c>
      <c r="M9" s="89" t="e">
        <f>+$B9*$C9*$H9*$J9*$K9*#REF!*#REF!</f>
        <v>#REF!</v>
      </c>
      <c r="N9" s="89" t="e">
        <f>+$B9*$C9*$H9*$J9*$K9*#REF!*#REF!</f>
        <v>#REF!</v>
      </c>
      <c r="O9" s="89" t="e">
        <f>+$B9*$C9*$H9*$J9*$K9*#REF!*#REF!</f>
        <v>#REF!</v>
      </c>
      <c r="P9" s="89" t="e">
        <f>+$B9*$C9*$H9*$J9*$K9*#REF!*#REF!</f>
        <v>#REF!</v>
      </c>
      <c r="Q9" s="89" t="e">
        <f>+$B9*$C9*$H9*$J9*$K9*#REF!*#REF!</f>
        <v>#REF!</v>
      </c>
      <c r="R9" s="89" t="e">
        <f>+$B9*$C9*$H9*$J9*$K9*#REF!*#REF!</f>
        <v>#REF!</v>
      </c>
      <c r="S9" s="89" t="e">
        <f>+$B9*$C9*$H9*$J9*$K9*#REF!*#REF!</f>
        <v>#REF!</v>
      </c>
      <c r="T9" s="89" t="e">
        <f>+$B9*$C9*$H9*$J9*$K9*#REF!*#REF!</f>
        <v>#REF!</v>
      </c>
      <c r="U9" s="89" t="e">
        <f>+$B9*$C9*$H9*$J9*$K9*#REF!*#REF!</f>
        <v>#REF!</v>
      </c>
      <c r="V9" s="89" t="e">
        <f>+$B9*$C9*$H9*$J9*$K9*#REF!*#REF!</f>
        <v>#REF!</v>
      </c>
      <c r="W9" s="89" t="e">
        <f>+$B9*$C9*$H9*$J9*$K9*#REF!*#REF!</f>
        <v>#REF!</v>
      </c>
      <c r="X9" s="89" t="e">
        <f>+$B9*$C9*$H9*$J9*$K9*#REF!*#REF!</f>
        <v>#REF!</v>
      </c>
      <c r="Y9" s="89" t="e">
        <f>+$B9*$C9*$H9*$J9*$K9*#REF!*#REF!</f>
        <v>#REF!</v>
      </c>
      <c r="Z9" s="90" t="e">
        <f t="shared" si="2"/>
        <v>#REF!</v>
      </c>
      <c r="AA9" t="str">
        <f>IFERROR(HLOOKUP(I9,'Categorías ACIEM'!$H$5:$O$14,10,0),"NO APLICA")</f>
        <v>Análisis, asesoría y recomendaciones</v>
      </c>
    </row>
    <row r="10" spans="1:30" ht="15" customHeight="1">
      <c r="A10" t="s">
        <v>86</v>
      </c>
      <c r="B10" s="84">
        <v>0</v>
      </c>
      <c r="C10" s="85">
        <v>1</v>
      </c>
      <c r="D10" s="86">
        <v>4</v>
      </c>
      <c r="E10" s="86">
        <v>1</v>
      </c>
      <c r="F10" s="87">
        <f>IFERROR(VLOOKUP(D10,'Categorías ACIEM'!$A$6:$C$13,2,0),0)</f>
        <v>6</v>
      </c>
      <c r="G10" s="87">
        <f>IFERROR(VLOOKUP(D10,'Categorías ACIEM'!$A$6:$C$13,3,0),0)</f>
        <v>4</v>
      </c>
      <c r="H10" s="87">
        <f>IFERROR(VLOOKUP(D10,'Categorías ACIEM'!$A$6:$D$13,4,0),0)</f>
        <v>11</v>
      </c>
      <c r="I10" s="86" t="s">
        <v>82</v>
      </c>
      <c r="J10" s="87">
        <f>IFERROR(HLOOKUP(I10,'Categorías ACIEM'!$H$5:$O$13,D10+1,0),0)</f>
        <v>1.1000000000000001</v>
      </c>
      <c r="K10" s="88">
        <f t="shared" si="1"/>
        <v>1.3</v>
      </c>
      <c r="L10" s="89" t="e">
        <f>+$B10*$C10*$H10*$J10*$K10*#REF!*#REF!</f>
        <v>#REF!</v>
      </c>
      <c r="M10" s="89" t="e">
        <f>+$B10*$C10*$H10*$J10*$K10*#REF!*#REF!</f>
        <v>#REF!</v>
      </c>
      <c r="N10" s="89" t="e">
        <f>+$B10*$C10*$H10*$J10*$K10*#REF!*#REF!</f>
        <v>#REF!</v>
      </c>
      <c r="O10" s="89" t="e">
        <f>+$B10*$C10*$H10*$J10*$K10*#REF!*#REF!</f>
        <v>#REF!</v>
      </c>
      <c r="P10" s="89" t="e">
        <f>+$B10*$C10*$H10*$J10*$K10*#REF!*#REF!</f>
        <v>#REF!</v>
      </c>
      <c r="Q10" s="89" t="e">
        <f>+$B10*$C10*$H10*$J10*$K10*#REF!*#REF!</f>
        <v>#REF!</v>
      </c>
      <c r="R10" s="89" t="e">
        <f>+$B10*$C10*$H10*$J10*$K10*#REF!*#REF!</f>
        <v>#REF!</v>
      </c>
      <c r="S10" s="89" t="e">
        <f>+$B10*$C10*$H10*$J10*$K10*#REF!*#REF!</f>
        <v>#REF!</v>
      </c>
      <c r="T10" s="89" t="e">
        <f>+$B10*$C10*$H10*$J10*$K10*#REF!*#REF!</f>
        <v>#REF!</v>
      </c>
      <c r="U10" s="89" t="e">
        <f>+$B10*$C10*$H10*$J10*$K10*#REF!*#REF!</f>
        <v>#REF!</v>
      </c>
      <c r="V10" s="89" t="e">
        <f>+$B10*$C10*$H10*$J10*$K10*#REF!*#REF!</f>
        <v>#REF!</v>
      </c>
      <c r="W10" s="89" t="e">
        <f>+$B10*$C10*$H10*$J10*$K10*#REF!*#REF!</f>
        <v>#REF!</v>
      </c>
      <c r="X10" s="89" t="e">
        <f>+$B10*$C10*$H10*$J10*$K10*#REF!*#REF!</f>
        <v>#REF!</v>
      </c>
      <c r="Y10" s="89" t="e">
        <f>+$B10*$C10*$H10*$J10*$K10*#REF!*#REF!</f>
        <v>#REF!</v>
      </c>
      <c r="Z10" s="90" t="e">
        <f t="shared" si="2"/>
        <v>#REF!</v>
      </c>
      <c r="AA10" t="str">
        <f>IFERROR(HLOOKUP(I10,'Categorías ACIEM'!$H$5:$O$14,10,0),"NO APLICA")</f>
        <v>Toma de decisiones de acuerdo con metodologías establecidas.</v>
      </c>
    </row>
    <row r="11" spans="1:30" ht="15" customHeight="1">
      <c r="A11" t="s">
        <v>87</v>
      </c>
      <c r="B11" s="84">
        <v>0</v>
      </c>
      <c r="C11" s="85">
        <v>1</v>
      </c>
      <c r="D11" s="86">
        <v>4</v>
      </c>
      <c r="E11" s="86"/>
      <c r="F11" s="87">
        <f>IFERROR(VLOOKUP(D11,'Categorías ACIEM'!$A$6:$C$13,2,0),0)</f>
        <v>6</v>
      </c>
      <c r="G11" s="87">
        <f>IFERROR(VLOOKUP(D11,'Categorías ACIEM'!$A$6:$C$13,3,0),0)</f>
        <v>4</v>
      </c>
      <c r="H11" s="87">
        <f>IFERROR(VLOOKUP(D11,'Categorías ACIEM'!$A$6:$D$13,4,0),0)</f>
        <v>11</v>
      </c>
      <c r="I11" s="86" t="s">
        <v>82</v>
      </c>
      <c r="J11" s="87">
        <f>IFERROR(HLOOKUP(I11,'Categorías ACIEM'!$H$5:$O$13,D11+1,0),0)</f>
        <v>1.1000000000000001</v>
      </c>
      <c r="K11" s="88">
        <f t="shared" si="1"/>
        <v>1.3</v>
      </c>
      <c r="L11" s="89" t="e">
        <f>+$B11*$C11*$H11*$J11*$K11*#REF!*#REF!</f>
        <v>#REF!</v>
      </c>
      <c r="M11" s="89" t="e">
        <f>+$B11*$C11*$H11*$J11*$K11*#REF!*#REF!</f>
        <v>#REF!</v>
      </c>
      <c r="N11" s="89" t="e">
        <f>+$B11*$C11*$H11*$J11*$K11*#REF!*#REF!</f>
        <v>#REF!</v>
      </c>
      <c r="O11" s="89" t="e">
        <f>+$B11*$C11*$H11*$J11*$K11*#REF!*#REF!</f>
        <v>#REF!</v>
      </c>
      <c r="P11" s="89" t="e">
        <f>+$B11*$C11*$H11*$J11*$K11*#REF!*#REF!</f>
        <v>#REF!</v>
      </c>
      <c r="Q11" s="89" t="e">
        <f>+$B11*$C11*$H11*$J11*$K11*#REF!*#REF!</f>
        <v>#REF!</v>
      </c>
      <c r="R11" s="89" t="e">
        <f>+$B11*$C11*$H11*$J11*$K11*#REF!*#REF!</f>
        <v>#REF!</v>
      </c>
      <c r="S11" s="89" t="e">
        <f>+$B11*$C11*$H11*$J11*$K11*#REF!*#REF!</f>
        <v>#REF!</v>
      </c>
      <c r="T11" s="89" t="e">
        <f>+$B11*$C11*$H11*$J11*$K11*#REF!*#REF!</f>
        <v>#REF!</v>
      </c>
      <c r="U11" s="89" t="e">
        <f>+$B11*$C11*$H11*$J11*$K11*#REF!*#REF!</f>
        <v>#REF!</v>
      </c>
      <c r="V11" s="89" t="e">
        <f>+$B11*$C11*$H11*$J11*$K11*#REF!*#REF!</f>
        <v>#REF!</v>
      </c>
      <c r="W11" s="89" t="e">
        <f>+$B11*$C11*$H11*$J11*$K11*#REF!*#REF!</f>
        <v>#REF!</v>
      </c>
      <c r="X11" s="89" t="e">
        <f>+$B11*$C11*$H11*$J11*$K11*#REF!*#REF!</f>
        <v>#REF!</v>
      </c>
      <c r="Y11" s="89" t="e">
        <f>+$B11*$C11*$H11*$J11*$K11*#REF!*#REF!</f>
        <v>#REF!</v>
      </c>
      <c r="Z11" s="90" t="e">
        <f t="shared" si="2"/>
        <v>#REF!</v>
      </c>
      <c r="AA11" t="str">
        <f>IFERROR(HLOOKUP(I11,'Categorías ACIEM'!$H$5:$O$14,10,0),"NO APLICA")</f>
        <v>Toma de decisiones de acuerdo con metodologías establecidas.</v>
      </c>
    </row>
    <row r="12" spans="1:30" ht="15" customHeight="1">
      <c r="A12" t="s">
        <v>88</v>
      </c>
      <c r="B12" s="84">
        <v>0</v>
      </c>
      <c r="C12" s="85">
        <v>1</v>
      </c>
      <c r="D12" s="86">
        <v>5</v>
      </c>
      <c r="E12" s="86"/>
      <c r="F12" s="87">
        <f>IFERROR(VLOOKUP(D12,'Categorías ACIEM'!$A$6:$C$13,2,0),0)</f>
        <v>5</v>
      </c>
      <c r="G12" s="87">
        <f>IFERROR(VLOOKUP(D12,'Categorías ACIEM'!$A$6:$C$13,3,0),0)</f>
        <v>3</v>
      </c>
      <c r="H12" s="87">
        <f>IFERROR(VLOOKUP(D12,'Categorías ACIEM'!$A$6:$D$13,4,0),0)</f>
        <v>9</v>
      </c>
      <c r="I12" s="86" t="s">
        <v>89</v>
      </c>
      <c r="J12" s="87">
        <f>IFERROR(HLOOKUP(I12,'Categorías ACIEM'!$H$5:$O$13,D12+1,0),0)</f>
        <v>1</v>
      </c>
      <c r="K12" s="88">
        <f t="shared" si="1"/>
        <v>1.5185533333333334</v>
      </c>
      <c r="L12" s="89" t="e">
        <f>+$B12*$C12*$H12*$J12*$K12*#REF!*#REF!</f>
        <v>#REF!</v>
      </c>
      <c r="M12" s="89" t="e">
        <f>+$B12*$C12*$H12*$J12*$K12*#REF!*#REF!</f>
        <v>#REF!</v>
      </c>
      <c r="N12" s="89" t="e">
        <f>+$B12*$C12*$H12*$J12*$K12*#REF!*#REF!</f>
        <v>#REF!</v>
      </c>
      <c r="O12" s="89" t="e">
        <f>+$B12*$C12*$H12*$J12*$K12*#REF!*#REF!</f>
        <v>#REF!</v>
      </c>
      <c r="P12" s="89" t="e">
        <f>+$B12*$C12*$H12*$J12*$K12*#REF!*#REF!</f>
        <v>#REF!</v>
      </c>
      <c r="Q12" s="89" t="e">
        <f>+$B12*$C12*$H12*$J12*$K12*#REF!*#REF!</f>
        <v>#REF!</v>
      </c>
      <c r="R12" s="89" t="e">
        <f>+$B12*$C12*$H12*$J12*$K12*#REF!*#REF!</f>
        <v>#REF!</v>
      </c>
      <c r="S12" s="89" t="e">
        <f>+$B12*$C12*$H12*$J12*$K12*#REF!*#REF!</f>
        <v>#REF!</v>
      </c>
      <c r="T12" s="89" t="e">
        <f>+$B12*$C12*$H12*$J12*$K12*#REF!*#REF!</f>
        <v>#REF!</v>
      </c>
      <c r="U12" s="89" t="e">
        <f>+$B12*$C12*$H12*$J12*$K12*#REF!*#REF!</f>
        <v>#REF!</v>
      </c>
      <c r="V12" s="89" t="e">
        <f>+$B12*$C12*$H12*$J12*$K12*#REF!*#REF!</f>
        <v>#REF!</v>
      </c>
      <c r="W12" s="89" t="e">
        <f>+$B12*$C12*$H12*$J12*$K12*#REF!*#REF!</f>
        <v>#REF!</v>
      </c>
      <c r="X12" s="89" t="e">
        <f>+$B12*$C12*$H12*$J12*$K12*#REF!*#REF!</f>
        <v>#REF!</v>
      </c>
      <c r="Y12" s="89" t="e">
        <f>+$B12*$C12*$H12*$J12*$K12*#REF!*#REF!</f>
        <v>#REF!</v>
      </c>
      <c r="Z12" s="90" t="e">
        <f t="shared" si="2"/>
        <v>#REF!</v>
      </c>
      <c r="AA12" t="str">
        <f>IFERROR(HLOOKUP(I12,'Categorías ACIEM'!$H$5:$O$14,10,0),"NO APLICA")</f>
        <v>Cumplimiento de manuales</v>
      </c>
    </row>
    <row r="13" spans="1:30" ht="15" customHeight="1">
      <c r="A13" t="s">
        <v>90</v>
      </c>
      <c r="B13" s="84">
        <v>0</v>
      </c>
      <c r="C13" s="85"/>
      <c r="D13" s="86"/>
      <c r="E13" s="86"/>
      <c r="F13" s="87">
        <f>IFERROR(VLOOKUP(D13,'Categorías ACIEM'!$A$6:$C$13,2,0),0)</f>
        <v>0</v>
      </c>
      <c r="G13" s="87">
        <f>IFERROR(VLOOKUP(D13,'Categorías ACIEM'!$A$6:$C$13,3,0),0)</f>
        <v>0</v>
      </c>
      <c r="H13" s="87">
        <f>IFERROR(VLOOKUP(D13,'Categorías ACIEM'!$A$6:$D$13,4,0),0)</f>
        <v>0</v>
      </c>
      <c r="I13" s="86"/>
      <c r="J13" s="87">
        <f>IFERROR(HLOOKUP(I13,'Categorías ACIEM'!$H$5:$O$13,D13+1,0),0)</f>
        <v>0</v>
      </c>
      <c r="K13" s="88">
        <f t="shared" si="1"/>
        <v>1.5185533333333334</v>
      </c>
      <c r="L13" s="89" t="e">
        <f>+$B13*$C13*$H13*$J13*$K13*#REF!*#REF!</f>
        <v>#REF!</v>
      </c>
      <c r="M13" s="89" t="e">
        <f>+$B13*$C13*$H13*$J13*$K13*#REF!*#REF!</f>
        <v>#REF!</v>
      </c>
      <c r="N13" s="89" t="e">
        <f>+$B13*$C13*$H13*$J13*$K13*#REF!*#REF!</f>
        <v>#REF!</v>
      </c>
      <c r="O13" s="89" t="e">
        <f>+$B13*$C13*$H13*$J13*$K13*#REF!*#REF!</f>
        <v>#REF!</v>
      </c>
      <c r="P13" s="89" t="e">
        <f>+$B13*$C13*$H13*$J13*$K13*#REF!*#REF!</f>
        <v>#REF!</v>
      </c>
      <c r="Q13" s="89" t="e">
        <f>+$B13*$C13*$H13*$J13*$K13*#REF!*#REF!</f>
        <v>#REF!</v>
      </c>
      <c r="R13" s="89" t="e">
        <f>+$B13*$C13*$H13*$J13*$K13*#REF!*#REF!</f>
        <v>#REF!</v>
      </c>
      <c r="S13" s="89" t="e">
        <f>+$B13*$C13*$H13*$J13*$K13*#REF!*#REF!</f>
        <v>#REF!</v>
      </c>
      <c r="T13" s="89" t="e">
        <f>+$B13*$C13*$H13*$J13*$K13*#REF!*#REF!</f>
        <v>#REF!</v>
      </c>
      <c r="U13" s="89" t="e">
        <f>+$B13*$C13*$H13*$J13*$K13*#REF!*#REF!</f>
        <v>#REF!</v>
      </c>
      <c r="V13" s="89" t="e">
        <f>+$B13*$C13*$H13*$J13*$K13*#REF!*#REF!</f>
        <v>#REF!</v>
      </c>
      <c r="W13" s="89" t="e">
        <f>+$B13*$C13*$H13*$J13*$K13*#REF!*#REF!</f>
        <v>#REF!</v>
      </c>
      <c r="X13" s="89" t="e">
        <f>+$B13*$C13*$H13*$J13*$K13*#REF!*#REF!</f>
        <v>#REF!</v>
      </c>
      <c r="Y13" s="89" t="e">
        <f>+$B13*$C13*$H13*$J13*$K13*#REF!*#REF!</f>
        <v>#REF!</v>
      </c>
      <c r="Z13" s="90" t="e">
        <f t="shared" si="2"/>
        <v>#REF!</v>
      </c>
      <c r="AA13" t="str">
        <f>IFERROR(HLOOKUP(I13,'Categorías ACIEM'!$H$5:$O$14,10,0),"NO APLICA")</f>
        <v>NO APLICA</v>
      </c>
    </row>
    <row r="14" spans="1:30" ht="15" customHeight="1">
      <c r="A14" t="s">
        <v>91</v>
      </c>
      <c r="B14" s="84">
        <v>0</v>
      </c>
      <c r="C14" s="85"/>
      <c r="D14" s="86"/>
      <c r="E14" s="86"/>
      <c r="F14" s="87">
        <f>IFERROR(VLOOKUP(D14,'Categorías ACIEM'!$A$6:$C$13,2,0),0)</f>
        <v>0</v>
      </c>
      <c r="G14" s="87">
        <f>IFERROR(VLOOKUP(D14,'Categorías ACIEM'!$A$6:$C$13,3,0),0)</f>
        <v>0</v>
      </c>
      <c r="H14" s="87">
        <f>IFERROR(VLOOKUP(D14,'Categorías ACIEM'!$A$6:$D$13,4,0),0)</f>
        <v>0</v>
      </c>
      <c r="I14" s="86"/>
      <c r="J14" s="87">
        <f>IFERROR(HLOOKUP(I14,'Categorías ACIEM'!$H$5:$O$13,D14+1,0),0)</f>
        <v>0</v>
      </c>
      <c r="K14" s="88">
        <f t="shared" si="1"/>
        <v>1.5185533333333334</v>
      </c>
      <c r="L14" s="89" t="e">
        <f>+$B14*$C14*$H14*$J14*$K14*#REF!*#REF!</f>
        <v>#REF!</v>
      </c>
      <c r="M14" s="89" t="e">
        <f>+$B14*$C14*$H14*$J14*$K14*#REF!*#REF!</f>
        <v>#REF!</v>
      </c>
      <c r="N14" s="89" t="e">
        <f>+$B14*$C14*$H14*$J14*$K14*#REF!*#REF!</f>
        <v>#REF!</v>
      </c>
      <c r="O14" s="89" t="e">
        <f>+$B14*$C14*$H14*$J14*$K14*#REF!*#REF!</f>
        <v>#REF!</v>
      </c>
      <c r="P14" s="89" t="e">
        <f>+$B14*$C14*$H14*$J14*$K14*#REF!*#REF!</f>
        <v>#REF!</v>
      </c>
      <c r="Q14" s="89" t="e">
        <f>+$B14*$C14*$H14*$J14*$K14*#REF!*#REF!</f>
        <v>#REF!</v>
      </c>
      <c r="R14" s="89" t="e">
        <f>+$B14*$C14*$H14*$J14*$K14*#REF!*#REF!</f>
        <v>#REF!</v>
      </c>
      <c r="S14" s="89" t="e">
        <f>+$B14*$C14*$H14*$J14*$K14*#REF!*#REF!</f>
        <v>#REF!</v>
      </c>
      <c r="T14" s="89" t="e">
        <f>+$B14*$C14*$H14*$J14*$K14*#REF!*#REF!</f>
        <v>#REF!</v>
      </c>
      <c r="U14" s="89" t="e">
        <f>+$B14*$C14*$H14*$J14*$K14*#REF!*#REF!</f>
        <v>#REF!</v>
      </c>
      <c r="V14" s="89" t="e">
        <f>+$B14*$C14*$H14*$J14*$K14*#REF!*#REF!</f>
        <v>#REF!</v>
      </c>
      <c r="W14" s="89" t="e">
        <f>+$B14*$C14*$H14*$J14*$K14*#REF!*#REF!</f>
        <v>#REF!</v>
      </c>
      <c r="X14" s="89" t="e">
        <f>+$B14*$C14*$H14*$J14*$K14*#REF!*#REF!</f>
        <v>#REF!</v>
      </c>
      <c r="Y14" s="89" t="e">
        <f>+$B14*$C14*$H14*$J14*$K14*#REF!*#REF!</f>
        <v>#REF!</v>
      </c>
      <c r="Z14" s="90" t="e">
        <f t="shared" si="2"/>
        <v>#REF!</v>
      </c>
      <c r="AA14" t="str">
        <f>IFERROR(HLOOKUP(I14,'Categorías ACIEM'!$H$5:$O$14,10,0),"NO APLICA")</f>
        <v>NO APLICA</v>
      </c>
    </row>
    <row r="15" spans="1:30" ht="15" customHeight="1">
      <c r="A15" t="s">
        <v>92</v>
      </c>
      <c r="B15" s="84">
        <v>0</v>
      </c>
      <c r="C15" s="85"/>
      <c r="D15" s="86"/>
      <c r="E15" s="86"/>
      <c r="F15" s="87">
        <f>IFERROR(VLOOKUP(D15,'Categorías ACIEM'!$A$6:$C$13,2,0),0)</f>
        <v>0</v>
      </c>
      <c r="G15" s="87">
        <f>IFERROR(VLOOKUP(D15,'Categorías ACIEM'!$A$6:$C$13,3,0),0)</f>
        <v>0</v>
      </c>
      <c r="H15" s="87">
        <f>IFERROR(VLOOKUP(D15,'Categorías ACIEM'!$A$6:$D$13,4,0),0)</f>
        <v>0</v>
      </c>
      <c r="I15" s="86"/>
      <c r="J15" s="87">
        <f>IFERROR(HLOOKUP(I15,'Categorías ACIEM'!$H$5:$O$13,D15+1,0),0)</f>
        <v>0</v>
      </c>
      <c r="K15" s="88">
        <f t="shared" si="1"/>
        <v>1.5185533333333334</v>
      </c>
      <c r="L15" s="89" t="e">
        <f>+$B15*$C15*$H15*$J15*$K15*#REF!*#REF!</f>
        <v>#REF!</v>
      </c>
      <c r="M15" s="89" t="e">
        <f>+$B15*$C15*$H15*$J15*$K15*#REF!*#REF!</f>
        <v>#REF!</v>
      </c>
      <c r="N15" s="89" t="e">
        <f>+$B15*$C15*$H15*$J15*$K15*#REF!*#REF!</f>
        <v>#REF!</v>
      </c>
      <c r="O15" s="89" t="e">
        <f>+$B15*$C15*$H15*$J15*$K15*#REF!*#REF!</f>
        <v>#REF!</v>
      </c>
      <c r="P15" s="89" t="e">
        <f>+$B15*$C15*$H15*$J15*$K15*#REF!*#REF!</f>
        <v>#REF!</v>
      </c>
      <c r="Q15" s="89" t="e">
        <f>+$B15*$C15*$H15*$J15*$K15*#REF!*#REF!</f>
        <v>#REF!</v>
      </c>
      <c r="R15" s="89" t="e">
        <f>+$B15*$C15*$H15*$J15*$K15*#REF!*#REF!</f>
        <v>#REF!</v>
      </c>
      <c r="S15" s="89" t="e">
        <f>+$B15*$C15*$H15*$J15*$K15*#REF!*#REF!</f>
        <v>#REF!</v>
      </c>
      <c r="T15" s="89" t="e">
        <f>+$B15*$C15*$H15*$J15*$K15*#REF!*#REF!</f>
        <v>#REF!</v>
      </c>
      <c r="U15" s="89" t="e">
        <f>+$B15*$C15*$H15*$J15*$K15*#REF!*#REF!</f>
        <v>#REF!</v>
      </c>
      <c r="V15" s="89" t="e">
        <f>+$B15*$C15*$H15*$J15*$K15*#REF!*#REF!</f>
        <v>#REF!</v>
      </c>
      <c r="W15" s="89" t="e">
        <f>+$B15*$C15*$H15*$J15*$K15*#REF!*#REF!</f>
        <v>#REF!</v>
      </c>
      <c r="X15" s="89" t="e">
        <f>+$B15*$C15*$H15*$J15*$K15*#REF!*#REF!</f>
        <v>#REF!</v>
      </c>
      <c r="Y15" s="89" t="e">
        <f>+$B15*$C15*$H15*$J15*$K15*#REF!*#REF!</f>
        <v>#REF!</v>
      </c>
      <c r="Z15" s="90" t="e">
        <f t="shared" si="2"/>
        <v>#REF!</v>
      </c>
      <c r="AA15" t="str">
        <f>IFERROR(HLOOKUP(I15,'Categorías ACIEM'!$H$5:$O$14,10,0),"NO APLICA")</f>
        <v>NO APLICA</v>
      </c>
    </row>
    <row r="16" spans="1:30" ht="15" customHeight="1">
      <c r="A16" t="s">
        <v>93</v>
      </c>
      <c r="B16" s="84">
        <v>0</v>
      </c>
      <c r="C16" s="85"/>
      <c r="D16" s="86"/>
      <c r="E16" s="86"/>
      <c r="F16" s="87">
        <f>IFERROR(VLOOKUP(D16,'Categorías ACIEM'!$A$6:$C$13,2,0),0)</f>
        <v>0</v>
      </c>
      <c r="G16" s="87">
        <f>IFERROR(VLOOKUP(D16,'Categorías ACIEM'!$A$6:$C$13,3,0),0)</f>
        <v>0</v>
      </c>
      <c r="H16" s="87">
        <f>IFERROR(VLOOKUP(D16,'Categorías ACIEM'!$A$6:$D$13,4,0),0)</f>
        <v>0</v>
      </c>
      <c r="I16" s="86"/>
      <c r="J16" s="87">
        <f>IFERROR(HLOOKUP(I16,'Categorías ACIEM'!$H$5:$O$13,D16+1,0),0)</f>
        <v>0</v>
      </c>
      <c r="K16" s="88">
        <f t="shared" si="1"/>
        <v>1.5185533333333334</v>
      </c>
      <c r="L16" s="89" t="e">
        <f>+$B16*$C16*$H16*$J16*$K16*#REF!*#REF!</f>
        <v>#REF!</v>
      </c>
      <c r="M16" s="89" t="e">
        <f>+$B16*$C16*$H16*$J16*$K16*#REF!*#REF!</f>
        <v>#REF!</v>
      </c>
      <c r="N16" s="89" t="e">
        <f>+$B16*$C16*$H16*$J16*$K16*#REF!*#REF!</f>
        <v>#REF!</v>
      </c>
      <c r="O16" s="89" t="e">
        <f>+$B16*$C16*$H16*$J16*$K16*#REF!*#REF!</f>
        <v>#REF!</v>
      </c>
      <c r="P16" s="89" t="e">
        <f>+$B16*$C16*$H16*$J16*$K16*#REF!*#REF!</f>
        <v>#REF!</v>
      </c>
      <c r="Q16" s="89" t="e">
        <f>+$B16*$C16*$H16*$J16*$K16*#REF!*#REF!</f>
        <v>#REF!</v>
      </c>
      <c r="R16" s="89" t="e">
        <f>+$B16*$C16*$H16*$J16*$K16*#REF!*#REF!</f>
        <v>#REF!</v>
      </c>
      <c r="S16" s="89" t="e">
        <f>+$B16*$C16*$H16*$J16*$K16*#REF!*#REF!</f>
        <v>#REF!</v>
      </c>
      <c r="T16" s="89" t="e">
        <f>+$B16*$C16*$H16*$J16*$K16*#REF!*#REF!</f>
        <v>#REF!</v>
      </c>
      <c r="U16" s="89" t="e">
        <f>+$B16*$C16*$H16*$J16*$K16*#REF!*#REF!</f>
        <v>#REF!</v>
      </c>
      <c r="V16" s="89" t="e">
        <f>+$B16*$C16*$H16*$J16*$K16*#REF!*#REF!</f>
        <v>#REF!</v>
      </c>
      <c r="W16" s="89" t="e">
        <f>+$B16*$C16*$H16*$J16*$K16*#REF!*#REF!</f>
        <v>#REF!</v>
      </c>
      <c r="X16" s="89" t="e">
        <f>+$B16*$C16*$H16*$J16*$K16*#REF!*#REF!</f>
        <v>#REF!</v>
      </c>
      <c r="Y16" s="89" t="e">
        <f>+$B16*$C16*$H16*$J16*$K16*#REF!*#REF!</f>
        <v>#REF!</v>
      </c>
      <c r="Z16" s="90" t="e">
        <f t="shared" si="2"/>
        <v>#REF!</v>
      </c>
      <c r="AA16" t="str">
        <f>IFERROR(HLOOKUP(I16,'Categorías ACIEM'!$H$5:$O$14,10,0),"NO APLICA")</f>
        <v>NO APLICA</v>
      </c>
    </row>
    <row r="17" spans="1:27" ht="15" customHeight="1">
      <c r="A17" t="s">
        <v>94</v>
      </c>
      <c r="B17" s="84">
        <v>0</v>
      </c>
      <c r="C17" s="85"/>
      <c r="D17" s="86"/>
      <c r="E17" s="86"/>
      <c r="F17" s="87">
        <f>IFERROR(VLOOKUP(D17,'Categorías ACIEM'!$A$6:$C$13,2,0),0)</f>
        <v>0</v>
      </c>
      <c r="G17" s="87">
        <f>IFERROR(VLOOKUP(D17,'Categorías ACIEM'!$A$6:$C$13,3,0),0)</f>
        <v>0</v>
      </c>
      <c r="H17" s="87">
        <f>IFERROR(VLOOKUP(D17,'Categorías ACIEM'!$A$6:$D$13,4,0),0)</f>
        <v>0</v>
      </c>
      <c r="I17" s="86"/>
      <c r="J17" s="87">
        <f>IFERROR(HLOOKUP(I17,'Categorías ACIEM'!$H$5:$O$13,D17+1,0),0)</f>
        <v>0</v>
      </c>
      <c r="K17" s="88">
        <f t="shared" si="1"/>
        <v>1.5185533333333334</v>
      </c>
      <c r="L17" s="89" t="e">
        <f>+$B17*$C17*$H17*$J17*$K17*#REF!*#REF!</f>
        <v>#REF!</v>
      </c>
      <c r="M17" s="89" t="e">
        <f>+$B17*$C17*$H17*$J17*$K17*#REF!*#REF!</f>
        <v>#REF!</v>
      </c>
      <c r="N17" s="89" t="e">
        <f>+$B17*$C17*$H17*$J17*$K17*#REF!*#REF!</f>
        <v>#REF!</v>
      </c>
      <c r="O17" s="89" t="e">
        <f>+$B17*$C17*$H17*$J17*$K17*#REF!*#REF!</f>
        <v>#REF!</v>
      </c>
      <c r="P17" s="89" t="e">
        <f>+$B17*$C17*$H17*$J17*$K17*#REF!*#REF!</f>
        <v>#REF!</v>
      </c>
      <c r="Q17" s="89" t="e">
        <f>+$B17*$C17*$H17*$J17*$K17*#REF!*#REF!</f>
        <v>#REF!</v>
      </c>
      <c r="R17" s="89" t="e">
        <f>+$B17*$C17*$H17*$J17*$K17*#REF!*#REF!</f>
        <v>#REF!</v>
      </c>
      <c r="S17" s="89" t="e">
        <f>+$B17*$C17*$H17*$J17*$K17*#REF!*#REF!</f>
        <v>#REF!</v>
      </c>
      <c r="T17" s="89" t="e">
        <f>+$B17*$C17*$H17*$J17*$K17*#REF!*#REF!</f>
        <v>#REF!</v>
      </c>
      <c r="U17" s="89" t="e">
        <f>+$B17*$C17*$H17*$J17*$K17*#REF!*#REF!</f>
        <v>#REF!</v>
      </c>
      <c r="V17" s="89" t="e">
        <f>+$B17*$C17*$H17*$J17*$K17*#REF!*#REF!</f>
        <v>#REF!</v>
      </c>
      <c r="W17" s="89" t="e">
        <f>+$B17*$C17*$H17*$J17*$K17*#REF!*#REF!</f>
        <v>#REF!</v>
      </c>
      <c r="X17" s="89" t="e">
        <f>+$B17*$C17*$H17*$J17*$K17*#REF!*#REF!</f>
        <v>#REF!</v>
      </c>
      <c r="Y17" s="89" t="e">
        <f>+$B17*$C17*$H17*$J17*$K17*#REF!*#REF!</f>
        <v>#REF!</v>
      </c>
      <c r="Z17" s="90" t="e">
        <f t="shared" si="2"/>
        <v>#REF!</v>
      </c>
      <c r="AA17" t="str">
        <f>IFERROR(HLOOKUP(I17,'Categorías ACIEM'!$H$5:$O$14,10,0),"NO APLICA")</f>
        <v>NO APLICA</v>
      </c>
    </row>
    <row r="18" spans="1:27" ht="15" customHeight="1">
      <c r="A18" t="s">
        <v>95</v>
      </c>
      <c r="B18" s="84">
        <v>0</v>
      </c>
      <c r="C18" s="85"/>
      <c r="D18" s="86"/>
      <c r="E18" s="86"/>
      <c r="F18" s="87">
        <f>IFERROR(VLOOKUP(D18,'Categorías ACIEM'!$A$6:$C$13,2,0),0)</f>
        <v>0</v>
      </c>
      <c r="G18" s="87">
        <f>IFERROR(VLOOKUP(D18,'Categorías ACIEM'!$A$6:$C$13,3,0),0)</f>
        <v>0</v>
      </c>
      <c r="H18" s="87">
        <f>IFERROR(VLOOKUP(D18,'Categorías ACIEM'!$A$6:$D$13,4,0),0)</f>
        <v>0</v>
      </c>
      <c r="I18" s="86"/>
      <c r="J18" s="87">
        <f>IFERROR(HLOOKUP(I18,'Categorías ACIEM'!$H$5:$O$13,D18+1,0),0)</f>
        <v>0</v>
      </c>
      <c r="K18" s="88">
        <f t="shared" si="1"/>
        <v>1.5185533333333334</v>
      </c>
      <c r="L18" s="89" t="e">
        <f>+$B18*$C18*$H18*$J18*$K18*#REF!*#REF!</f>
        <v>#REF!</v>
      </c>
      <c r="M18" s="89" t="e">
        <f>+$B18*$C18*$H18*$J18*$K18*#REF!*#REF!</f>
        <v>#REF!</v>
      </c>
      <c r="N18" s="89" t="e">
        <f>+$B18*$C18*$H18*$J18*$K18*#REF!*#REF!</f>
        <v>#REF!</v>
      </c>
      <c r="O18" s="89" t="e">
        <f>+$B18*$C18*$H18*$J18*$K18*#REF!*#REF!</f>
        <v>#REF!</v>
      </c>
      <c r="P18" s="89" t="e">
        <f>+$B18*$C18*$H18*$J18*$K18*#REF!*#REF!</f>
        <v>#REF!</v>
      </c>
      <c r="Q18" s="89" t="e">
        <f>+$B18*$C18*$H18*$J18*$K18*#REF!*#REF!</f>
        <v>#REF!</v>
      </c>
      <c r="R18" s="89" t="e">
        <f>+$B18*$C18*$H18*$J18*$K18*#REF!*#REF!</f>
        <v>#REF!</v>
      </c>
      <c r="S18" s="89" t="e">
        <f>+$B18*$C18*$H18*$J18*$K18*#REF!*#REF!</f>
        <v>#REF!</v>
      </c>
      <c r="T18" s="89" t="e">
        <f>+$B18*$C18*$H18*$J18*$K18*#REF!*#REF!</f>
        <v>#REF!</v>
      </c>
      <c r="U18" s="89" t="e">
        <f>+$B18*$C18*$H18*$J18*$K18*#REF!*#REF!</f>
        <v>#REF!</v>
      </c>
      <c r="V18" s="89" t="e">
        <f>+$B18*$C18*$H18*$J18*$K18*#REF!*#REF!</f>
        <v>#REF!</v>
      </c>
      <c r="W18" s="89" t="e">
        <f>+$B18*$C18*$H18*$J18*$K18*#REF!*#REF!</f>
        <v>#REF!</v>
      </c>
      <c r="X18" s="89" t="e">
        <f>+$B18*$C18*$H18*$J18*$K18*#REF!*#REF!</f>
        <v>#REF!</v>
      </c>
      <c r="Y18" s="89" t="e">
        <f>+$B18*$C18*$H18*$J18*$K18*#REF!*#REF!</f>
        <v>#REF!</v>
      </c>
      <c r="Z18" s="90" t="e">
        <f t="shared" si="2"/>
        <v>#REF!</v>
      </c>
      <c r="AA18" t="str">
        <f>IFERROR(HLOOKUP(I18,'Categorías ACIEM'!$H$5:$O$14,10,0),"NO APLICA")</f>
        <v>NO APLICA</v>
      </c>
    </row>
    <row r="19" spans="1:27" ht="15" customHeight="1">
      <c r="A19" t="s">
        <v>96</v>
      </c>
      <c r="B19" s="84">
        <v>0</v>
      </c>
      <c r="C19" s="85"/>
      <c r="D19" s="86"/>
      <c r="E19" s="86"/>
      <c r="F19" s="87">
        <f>IFERROR(VLOOKUP(D19,'Categorías ACIEM'!$A$6:$C$13,2,0),0)</f>
        <v>0</v>
      </c>
      <c r="G19" s="87">
        <f>IFERROR(VLOOKUP(D19,'Categorías ACIEM'!$A$6:$C$13,3,0),0)</f>
        <v>0</v>
      </c>
      <c r="H19" s="87">
        <f>IFERROR(VLOOKUP(D19,'Categorías ACIEM'!$A$6:$D$13,4,0),0)</f>
        <v>0</v>
      </c>
      <c r="I19" s="86"/>
      <c r="J19" s="87">
        <f>IFERROR(HLOOKUP(I19,'Categorías ACIEM'!$H$5:$O$13,D19+1,0),0)</f>
        <v>0</v>
      </c>
      <c r="K19" s="88">
        <f t="shared" si="1"/>
        <v>1.5185533333333334</v>
      </c>
      <c r="L19" s="89" t="e">
        <f>+$B19*$C19*$H19*$J19*$K19*#REF!*#REF!</f>
        <v>#REF!</v>
      </c>
      <c r="M19" s="89" t="e">
        <f>+$B19*$C19*$H19*$J19*$K19*#REF!*#REF!</f>
        <v>#REF!</v>
      </c>
      <c r="N19" s="89" t="e">
        <f>+$B19*$C19*$H19*$J19*$K19*#REF!*#REF!</f>
        <v>#REF!</v>
      </c>
      <c r="O19" s="89" t="e">
        <f>+$B19*$C19*$H19*$J19*$K19*#REF!*#REF!</f>
        <v>#REF!</v>
      </c>
      <c r="P19" s="89" t="e">
        <f>+$B19*$C19*$H19*$J19*$K19*#REF!*#REF!</f>
        <v>#REF!</v>
      </c>
      <c r="Q19" s="89" t="e">
        <f>+$B19*$C19*$H19*$J19*$K19*#REF!*#REF!</f>
        <v>#REF!</v>
      </c>
      <c r="R19" s="89" t="e">
        <f>+$B19*$C19*$H19*$J19*$K19*#REF!*#REF!</f>
        <v>#REF!</v>
      </c>
      <c r="S19" s="89" t="e">
        <f>+$B19*$C19*$H19*$J19*$K19*#REF!*#REF!</f>
        <v>#REF!</v>
      </c>
      <c r="T19" s="89" t="e">
        <f>+$B19*$C19*$H19*$J19*$K19*#REF!*#REF!</f>
        <v>#REF!</v>
      </c>
      <c r="U19" s="89" t="e">
        <f>+$B19*$C19*$H19*$J19*$K19*#REF!*#REF!</f>
        <v>#REF!</v>
      </c>
      <c r="V19" s="89" t="e">
        <f>+$B19*$C19*$H19*$J19*$K19*#REF!*#REF!</f>
        <v>#REF!</v>
      </c>
      <c r="W19" s="89" t="e">
        <f>+$B19*$C19*$H19*$J19*$K19*#REF!*#REF!</f>
        <v>#REF!</v>
      </c>
      <c r="X19" s="89" t="e">
        <f>+$B19*$C19*$H19*$J19*$K19*#REF!*#REF!</f>
        <v>#REF!</v>
      </c>
      <c r="Y19" s="89" t="e">
        <f>+$B19*$C19*$H19*$J19*$K19*#REF!*#REF!</f>
        <v>#REF!</v>
      </c>
      <c r="Z19" s="90" t="e">
        <f t="shared" si="2"/>
        <v>#REF!</v>
      </c>
      <c r="AA19" t="str">
        <f>IFERROR(HLOOKUP(I19,'Categorías ACIEM'!$H$5:$O$14,10,0),"NO APLICA")</f>
        <v>NO APLICA</v>
      </c>
    </row>
    <row r="20" spans="1:27" ht="15" customHeight="1">
      <c r="A20" t="s">
        <v>97</v>
      </c>
      <c r="B20" s="84">
        <v>0</v>
      </c>
      <c r="C20" s="85"/>
      <c r="D20" s="86"/>
      <c r="E20" s="86"/>
      <c r="F20" s="87">
        <f>IFERROR(VLOOKUP(D20,'Categorías ACIEM'!$A$6:$C$13,2,0),0)</f>
        <v>0</v>
      </c>
      <c r="G20" s="87">
        <f>IFERROR(VLOOKUP(D20,'Categorías ACIEM'!$A$6:$C$13,3,0),0)</f>
        <v>0</v>
      </c>
      <c r="H20" s="87">
        <f>IFERROR(VLOOKUP(D20,'Categorías ACIEM'!$A$6:$D$13,4,0),0)</f>
        <v>0</v>
      </c>
      <c r="I20" s="86"/>
      <c r="J20" s="87">
        <f>IFERROR(HLOOKUP(I20,'Categorías ACIEM'!$H$5:$O$13,D20+1,0),0)</f>
        <v>0</v>
      </c>
      <c r="K20" s="88">
        <f t="shared" si="1"/>
        <v>1.5185533333333334</v>
      </c>
      <c r="L20" s="89" t="e">
        <f>+$B20*$C20*$H20*$J20*$K20*#REF!*#REF!</f>
        <v>#REF!</v>
      </c>
      <c r="M20" s="89" t="e">
        <f>+$B20*$C20*$H20*$J20*$K20*#REF!*#REF!</f>
        <v>#REF!</v>
      </c>
      <c r="N20" s="89" t="e">
        <f>+$B20*$C20*$H20*$J20*$K20*#REF!*#REF!</f>
        <v>#REF!</v>
      </c>
      <c r="O20" s="89" t="e">
        <f>+$B20*$C20*$H20*$J20*$K20*#REF!*#REF!</f>
        <v>#REF!</v>
      </c>
      <c r="P20" s="89" t="e">
        <f>+$B20*$C20*$H20*$J20*$K20*#REF!*#REF!</f>
        <v>#REF!</v>
      </c>
      <c r="Q20" s="89" t="e">
        <f>+$B20*$C20*$H20*$J20*$K20*#REF!*#REF!</f>
        <v>#REF!</v>
      </c>
      <c r="R20" s="89" t="e">
        <f>+$B20*$C20*$H20*$J20*$K20*#REF!*#REF!</f>
        <v>#REF!</v>
      </c>
      <c r="S20" s="89" t="e">
        <f>+$B20*$C20*$H20*$J20*$K20*#REF!*#REF!</f>
        <v>#REF!</v>
      </c>
      <c r="T20" s="89" t="e">
        <f>+$B20*$C20*$H20*$J20*$K20*#REF!*#REF!</f>
        <v>#REF!</v>
      </c>
      <c r="U20" s="89" t="e">
        <f>+$B20*$C20*$H20*$J20*$K20*#REF!*#REF!</f>
        <v>#REF!</v>
      </c>
      <c r="V20" s="89" t="e">
        <f>+$B20*$C20*$H20*$J20*$K20*#REF!*#REF!</f>
        <v>#REF!</v>
      </c>
      <c r="W20" s="89" t="e">
        <f>+$B20*$C20*$H20*$J20*$K20*#REF!*#REF!</f>
        <v>#REF!</v>
      </c>
      <c r="X20" s="89" t="e">
        <f>+$B20*$C20*$H20*$J20*$K20*#REF!*#REF!</f>
        <v>#REF!</v>
      </c>
      <c r="Y20" s="89" t="e">
        <f>+$B20*$C20*$H20*$J20*$K20*#REF!*#REF!</f>
        <v>#REF!</v>
      </c>
      <c r="Z20" s="90" t="e">
        <f t="shared" si="2"/>
        <v>#REF!</v>
      </c>
      <c r="AA20" t="str">
        <f>IFERROR(HLOOKUP(I20,'Categorías ACIEM'!$H$5:$O$14,10,0),"NO APLICA")</f>
        <v>NO APLICA</v>
      </c>
    </row>
    <row r="21" spans="1:27" ht="15" customHeight="1">
      <c r="A21" t="s">
        <v>98</v>
      </c>
      <c r="B21" s="84">
        <v>0</v>
      </c>
      <c r="C21" s="85"/>
      <c r="D21" s="86"/>
      <c r="E21" s="86"/>
      <c r="F21" s="87">
        <f>IFERROR(VLOOKUP(D21,'Categorías ACIEM'!$A$6:$C$13,2,0),0)</f>
        <v>0</v>
      </c>
      <c r="G21" s="87">
        <f>IFERROR(VLOOKUP(D21,'Categorías ACIEM'!$A$6:$C$13,3,0),0)</f>
        <v>0</v>
      </c>
      <c r="H21" s="87">
        <f>IFERROR(VLOOKUP(D21,'Categorías ACIEM'!$A$6:$D$13,4,0),0)</f>
        <v>0</v>
      </c>
      <c r="I21" s="86"/>
      <c r="J21" s="87">
        <f>IFERROR(HLOOKUP(I21,'Categorías ACIEM'!$H$5:$O$13,D21+1,0),0)</f>
        <v>0</v>
      </c>
      <c r="K21" s="88">
        <f t="shared" si="1"/>
        <v>1.5185533333333334</v>
      </c>
      <c r="L21" s="89" t="e">
        <f>+$B21*$C21*$H21*$J21*$K21*#REF!*#REF!</f>
        <v>#REF!</v>
      </c>
      <c r="M21" s="89" t="e">
        <f>+$B21*$C21*$H21*$J21*$K21*#REF!*#REF!</f>
        <v>#REF!</v>
      </c>
      <c r="N21" s="89" t="e">
        <f>+$B21*$C21*$H21*$J21*$K21*#REF!*#REF!</f>
        <v>#REF!</v>
      </c>
      <c r="O21" s="89" t="e">
        <f>+$B21*$C21*$H21*$J21*$K21*#REF!*#REF!</f>
        <v>#REF!</v>
      </c>
      <c r="P21" s="89" t="e">
        <f>+$B21*$C21*$H21*$J21*$K21*#REF!*#REF!</f>
        <v>#REF!</v>
      </c>
      <c r="Q21" s="89" t="e">
        <f>+$B21*$C21*$H21*$J21*$K21*#REF!*#REF!</f>
        <v>#REF!</v>
      </c>
      <c r="R21" s="89" t="e">
        <f>+$B21*$C21*$H21*$J21*$K21*#REF!*#REF!</f>
        <v>#REF!</v>
      </c>
      <c r="S21" s="89" t="e">
        <f>+$B21*$C21*$H21*$J21*$K21*#REF!*#REF!</f>
        <v>#REF!</v>
      </c>
      <c r="T21" s="89" t="e">
        <f>+$B21*$C21*$H21*$J21*$K21*#REF!*#REF!</f>
        <v>#REF!</v>
      </c>
      <c r="U21" s="89" t="e">
        <f>+$B21*$C21*$H21*$J21*$K21*#REF!*#REF!</f>
        <v>#REF!</v>
      </c>
      <c r="V21" s="89" t="e">
        <f>+$B21*$C21*$H21*$J21*$K21*#REF!*#REF!</f>
        <v>#REF!</v>
      </c>
      <c r="W21" s="89" t="e">
        <f>+$B21*$C21*$H21*$J21*$K21*#REF!*#REF!</f>
        <v>#REF!</v>
      </c>
      <c r="X21" s="89" t="e">
        <f>+$B21*$C21*$H21*$J21*$K21*#REF!*#REF!</f>
        <v>#REF!</v>
      </c>
      <c r="Y21" s="89" t="e">
        <f>+$B21*$C21*$H21*$J21*$K21*#REF!*#REF!</f>
        <v>#REF!</v>
      </c>
      <c r="Z21" s="90" t="e">
        <f t="shared" si="2"/>
        <v>#REF!</v>
      </c>
      <c r="AA21" t="str">
        <f>IFERROR(HLOOKUP(I21,'Categorías ACIEM'!$H$5:$O$14,10,0),"NO APLICA")</f>
        <v>NO APLICA</v>
      </c>
    </row>
    <row r="22" spans="1:27" ht="15" customHeight="1">
      <c r="A22" t="s">
        <v>99</v>
      </c>
      <c r="B22" s="84">
        <v>0</v>
      </c>
      <c r="C22" s="85"/>
      <c r="D22" s="86"/>
      <c r="E22" s="86"/>
      <c r="F22" s="87">
        <f>IFERROR(VLOOKUP(D22,'Categorías ACIEM'!$A$6:$C$13,2,0),0)</f>
        <v>0</v>
      </c>
      <c r="G22" s="87">
        <f>IFERROR(VLOOKUP(D22,'Categorías ACIEM'!$A$6:$C$13,3,0),0)</f>
        <v>0</v>
      </c>
      <c r="H22" s="87">
        <f>IFERROR(VLOOKUP(D22,'Categorías ACIEM'!$A$6:$D$13,4,0),0)</f>
        <v>0</v>
      </c>
      <c r="I22" s="86"/>
      <c r="J22" s="87">
        <f>IFERROR(HLOOKUP(I22,'Categorías ACIEM'!$H$5:$O$13,D22+1,0),0)</f>
        <v>0</v>
      </c>
      <c r="K22" s="88">
        <f t="shared" si="1"/>
        <v>1.5185533333333334</v>
      </c>
      <c r="L22" s="89" t="e">
        <f>+$B22*$C22*$H22*$J22*$K22*#REF!*#REF!</f>
        <v>#REF!</v>
      </c>
      <c r="M22" s="89" t="e">
        <f>+$B22*$C22*$H22*$J22*$K22*#REF!*#REF!</f>
        <v>#REF!</v>
      </c>
      <c r="N22" s="89" t="e">
        <f>+$B22*$C22*$H22*$J22*$K22*#REF!*#REF!</f>
        <v>#REF!</v>
      </c>
      <c r="O22" s="89" t="e">
        <f>+$B22*$C22*$H22*$J22*$K22*#REF!*#REF!</f>
        <v>#REF!</v>
      </c>
      <c r="P22" s="89" t="e">
        <f>+$B22*$C22*$H22*$J22*$K22*#REF!*#REF!</f>
        <v>#REF!</v>
      </c>
      <c r="Q22" s="89" t="e">
        <f>+$B22*$C22*$H22*$J22*$K22*#REF!*#REF!</f>
        <v>#REF!</v>
      </c>
      <c r="R22" s="89" t="e">
        <f>+$B22*$C22*$H22*$J22*$K22*#REF!*#REF!</f>
        <v>#REF!</v>
      </c>
      <c r="S22" s="89" t="e">
        <f>+$B22*$C22*$H22*$J22*$K22*#REF!*#REF!</f>
        <v>#REF!</v>
      </c>
      <c r="T22" s="89" t="e">
        <f>+$B22*$C22*$H22*$J22*$K22*#REF!*#REF!</f>
        <v>#REF!</v>
      </c>
      <c r="U22" s="89" t="e">
        <f>+$B22*$C22*$H22*$J22*$K22*#REF!*#REF!</f>
        <v>#REF!</v>
      </c>
      <c r="V22" s="89" t="e">
        <f>+$B22*$C22*$H22*$J22*$K22*#REF!*#REF!</f>
        <v>#REF!</v>
      </c>
      <c r="W22" s="89" t="e">
        <f>+$B22*$C22*$H22*$J22*$K22*#REF!*#REF!</f>
        <v>#REF!</v>
      </c>
      <c r="X22" s="89" t="e">
        <f>+$B22*$C22*$H22*$J22*$K22*#REF!*#REF!</f>
        <v>#REF!</v>
      </c>
      <c r="Y22" s="89" t="e">
        <f>+$B22*$C22*$H22*$J22*$K22*#REF!*#REF!</f>
        <v>#REF!</v>
      </c>
      <c r="Z22" s="90" t="e">
        <f t="shared" si="2"/>
        <v>#REF!</v>
      </c>
      <c r="AA22" t="str">
        <f>IFERROR(HLOOKUP(I22,'Categorías ACIEM'!$H$5:$O$14,10,0),"NO APLICA")</f>
        <v>NO APLICA</v>
      </c>
    </row>
    <row r="23" spans="1:27" ht="15" customHeight="1">
      <c r="A23" t="s">
        <v>100</v>
      </c>
      <c r="B23" s="84">
        <v>0</v>
      </c>
      <c r="C23" s="85"/>
      <c r="D23" s="86"/>
      <c r="E23" s="86"/>
      <c r="F23" s="87">
        <f>IFERROR(VLOOKUP(D23,'Categorías ACIEM'!$A$6:$C$13,2,0),0)</f>
        <v>0</v>
      </c>
      <c r="G23" s="87">
        <f>IFERROR(VLOOKUP(D23,'Categorías ACIEM'!$A$6:$C$13,3,0),0)</f>
        <v>0</v>
      </c>
      <c r="H23" s="87">
        <f>IFERROR(VLOOKUP(D23,'Categorías ACIEM'!$A$6:$D$13,4,0),0)</f>
        <v>0</v>
      </c>
      <c r="I23" s="86"/>
      <c r="J23" s="87">
        <f>IFERROR(HLOOKUP(I23,'Categorías ACIEM'!$H$5:$O$13,D23+1,0),0)</f>
        <v>0</v>
      </c>
      <c r="K23" s="88">
        <f t="shared" si="1"/>
        <v>1.5185533333333334</v>
      </c>
      <c r="L23" s="89" t="e">
        <f>+$B23*$C23*$H23*$J23*$K23*#REF!*#REF!</f>
        <v>#REF!</v>
      </c>
      <c r="M23" s="89" t="e">
        <f>+$B23*$C23*$H23*$J23*$K23*#REF!*#REF!</f>
        <v>#REF!</v>
      </c>
      <c r="N23" s="89" t="e">
        <f>+$B23*$C23*$H23*$J23*$K23*#REF!*#REF!</f>
        <v>#REF!</v>
      </c>
      <c r="O23" s="89" t="e">
        <f>+$B23*$C23*$H23*$J23*$K23*#REF!*#REF!</f>
        <v>#REF!</v>
      </c>
      <c r="P23" s="89" t="e">
        <f>+$B23*$C23*$H23*$J23*$K23*#REF!*#REF!</f>
        <v>#REF!</v>
      </c>
      <c r="Q23" s="89" t="e">
        <f>+$B23*$C23*$H23*$J23*$K23*#REF!*#REF!</f>
        <v>#REF!</v>
      </c>
      <c r="R23" s="89" t="e">
        <f>+$B23*$C23*$H23*$J23*$K23*#REF!*#REF!</f>
        <v>#REF!</v>
      </c>
      <c r="S23" s="89" t="e">
        <f>+$B23*$C23*$H23*$J23*$K23*#REF!*#REF!</f>
        <v>#REF!</v>
      </c>
      <c r="T23" s="89" t="e">
        <f>+$B23*$C23*$H23*$J23*$K23*#REF!*#REF!</f>
        <v>#REF!</v>
      </c>
      <c r="U23" s="89" t="e">
        <f>+$B23*$C23*$H23*$J23*$K23*#REF!*#REF!</f>
        <v>#REF!</v>
      </c>
      <c r="V23" s="89" t="e">
        <f>+$B23*$C23*$H23*$J23*$K23*#REF!*#REF!</f>
        <v>#REF!</v>
      </c>
      <c r="W23" s="89" t="e">
        <f>+$B23*$C23*$H23*$J23*$K23*#REF!*#REF!</f>
        <v>#REF!</v>
      </c>
      <c r="X23" s="89" t="e">
        <f>+$B23*$C23*$H23*$J23*$K23*#REF!*#REF!</f>
        <v>#REF!</v>
      </c>
      <c r="Y23" s="89" t="e">
        <f>+$B23*$C23*$H23*$J23*$K23*#REF!*#REF!</f>
        <v>#REF!</v>
      </c>
      <c r="Z23" s="90" t="e">
        <f t="shared" si="2"/>
        <v>#REF!</v>
      </c>
      <c r="AA23" t="str">
        <f>IFERROR(HLOOKUP(I23,'Categorías ACIEM'!$H$5:$O$14,10,0),"NO APLICA")</f>
        <v>NO APLICA</v>
      </c>
    </row>
    <row r="24" spans="1:27" ht="15" customHeight="1">
      <c r="A24" t="s">
        <v>101</v>
      </c>
      <c r="B24" s="84">
        <v>0</v>
      </c>
      <c r="C24" s="85"/>
      <c r="D24" s="86"/>
      <c r="E24" s="86"/>
      <c r="F24" s="87">
        <f>IFERROR(VLOOKUP(D24,'Categorías ACIEM'!$A$6:$C$13,2,0),0)</f>
        <v>0</v>
      </c>
      <c r="G24" s="87">
        <f>IFERROR(VLOOKUP(D24,'Categorías ACIEM'!$A$6:$C$13,3,0),0)</f>
        <v>0</v>
      </c>
      <c r="H24" s="87">
        <f>IFERROR(VLOOKUP(D24,'Categorías ACIEM'!$A$6:$D$13,4,0),0)</f>
        <v>0</v>
      </c>
      <c r="I24" s="86"/>
      <c r="J24" s="87">
        <f>IFERROR(HLOOKUP(I24,'Categorías ACIEM'!$H$5:$O$13,D24+1,0),0)</f>
        <v>0</v>
      </c>
      <c r="K24" s="88">
        <f t="shared" si="1"/>
        <v>1.5185533333333334</v>
      </c>
      <c r="L24" s="89" t="e">
        <f>+$B24*$C24*$H24*$J24*$K24*#REF!*#REF!</f>
        <v>#REF!</v>
      </c>
      <c r="M24" s="89" t="e">
        <f>+$B24*$C24*$H24*$J24*$K24*#REF!*#REF!</f>
        <v>#REF!</v>
      </c>
      <c r="N24" s="89" t="e">
        <f>+$B24*$C24*$H24*$J24*$K24*#REF!*#REF!</f>
        <v>#REF!</v>
      </c>
      <c r="O24" s="89" t="e">
        <f>+$B24*$C24*$H24*$J24*$K24*#REF!*#REF!</f>
        <v>#REF!</v>
      </c>
      <c r="P24" s="89" t="e">
        <f>+$B24*$C24*$H24*$J24*$K24*#REF!*#REF!</f>
        <v>#REF!</v>
      </c>
      <c r="Q24" s="89" t="e">
        <f>+$B24*$C24*$H24*$J24*$K24*#REF!*#REF!</f>
        <v>#REF!</v>
      </c>
      <c r="R24" s="89" t="e">
        <f>+$B24*$C24*$H24*$J24*$K24*#REF!*#REF!</f>
        <v>#REF!</v>
      </c>
      <c r="S24" s="89" t="e">
        <f>+$B24*$C24*$H24*$J24*$K24*#REF!*#REF!</f>
        <v>#REF!</v>
      </c>
      <c r="T24" s="89" t="e">
        <f>+$B24*$C24*$H24*$J24*$K24*#REF!*#REF!</f>
        <v>#REF!</v>
      </c>
      <c r="U24" s="89" t="e">
        <f>+$B24*$C24*$H24*$J24*$K24*#REF!*#REF!</f>
        <v>#REF!</v>
      </c>
      <c r="V24" s="89" t="e">
        <f>+$B24*$C24*$H24*$J24*$K24*#REF!*#REF!</f>
        <v>#REF!</v>
      </c>
      <c r="W24" s="89" t="e">
        <f>+$B24*$C24*$H24*$J24*$K24*#REF!*#REF!</f>
        <v>#REF!</v>
      </c>
      <c r="X24" s="89" t="e">
        <f>+$B24*$C24*$H24*$J24*$K24*#REF!*#REF!</f>
        <v>#REF!</v>
      </c>
      <c r="Y24" s="89" t="e">
        <f>+$B24*$C24*$H24*$J24*$K24*#REF!*#REF!</f>
        <v>#REF!</v>
      </c>
      <c r="Z24" s="90" t="e">
        <f t="shared" si="2"/>
        <v>#REF!</v>
      </c>
      <c r="AA24" t="str">
        <f>IFERROR(HLOOKUP(I24,'Categorías ACIEM'!$H$5:$O$14,10,0),"NO APLICA")</f>
        <v>NO APLICA</v>
      </c>
    </row>
    <row r="25" spans="1:27" ht="15" customHeight="1">
      <c r="L25" s="91" t="e">
        <f t="shared" ref="L25:Y25" si="3">SUM(L5:L24)</f>
        <v>#REF!</v>
      </c>
      <c r="M25" s="91" t="e">
        <f t="shared" si="3"/>
        <v>#REF!</v>
      </c>
      <c r="N25" s="91" t="e">
        <f t="shared" si="3"/>
        <v>#REF!</v>
      </c>
      <c r="O25" s="91" t="e">
        <f t="shared" si="3"/>
        <v>#REF!</v>
      </c>
      <c r="P25" s="91" t="e">
        <f t="shared" si="3"/>
        <v>#REF!</v>
      </c>
      <c r="Q25" s="91" t="e">
        <f t="shared" si="3"/>
        <v>#REF!</v>
      </c>
      <c r="R25" s="91" t="e">
        <f t="shared" si="3"/>
        <v>#REF!</v>
      </c>
      <c r="S25" s="91" t="e">
        <f t="shared" si="3"/>
        <v>#REF!</v>
      </c>
      <c r="T25" s="91" t="e">
        <f t="shared" si="3"/>
        <v>#REF!</v>
      </c>
      <c r="U25" s="91" t="e">
        <f t="shared" si="3"/>
        <v>#REF!</v>
      </c>
      <c r="V25" s="91" t="e">
        <f t="shared" si="3"/>
        <v>#REF!</v>
      </c>
      <c r="W25" s="91" t="e">
        <f t="shared" si="3"/>
        <v>#REF!</v>
      </c>
      <c r="X25" s="91" t="e">
        <f t="shared" si="3"/>
        <v>#REF!</v>
      </c>
      <c r="Y25" s="91" t="e">
        <f t="shared" si="3"/>
        <v>#REF!</v>
      </c>
      <c r="Z25" s="91" t="e">
        <f>SUM(L25:O25)</f>
        <v>#REF!</v>
      </c>
    </row>
    <row r="26" spans="1:27" ht="15" customHeight="1">
      <c r="C26" s="92"/>
      <c r="D26" s="92"/>
      <c r="E26" s="92"/>
      <c r="F26" s="92"/>
      <c r="G26" s="92"/>
      <c r="H26" s="92"/>
      <c r="I26" s="92"/>
    </row>
    <row r="27" spans="1:27" ht="15" customHeight="1">
      <c r="C27" s="92"/>
    </row>
  </sheetData>
  <dataValidations count="1">
    <dataValidation type="list" allowBlank="1" showInputMessage="1" showErrorMessage="1" sqref="E5:E24" xr:uid="{00000000-0002-0000-0100-000000000000}">
      <formula1>sino</formula1>
      <formula2>0</formula2>
    </dataValidation>
  </dataValidations>
  <pageMargins left="0.7" right="0.7" top="0.75" bottom="0.75" header="0.511811023622047" footer="0.511811023622047"/>
  <pageSetup orientation="portrait" horizontalDpi="300" verticalDpi="300"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rgb="FFED7D31"/>
  </sheetPr>
  <dimension ref="A1:AG48"/>
  <sheetViews>
    <sheetView showGridLines="0" tabSelected="1" zoomScale="60" zoomScaleNormal="60" zoomScaleSheetLayoutView="80" zoomScalePageLayoutView="80" workbookViewId="0">
      <selection activeCell="B2" sqref="B2:O2"/>
    </sheetView>
  </sheetViews>
  <sheetFormatPr baseColWidth="10" defaultColWidth="9.140625" defaultRowHeight="15.75"/>
  <cols>
    <col min="1" max="1" width="69.85546875" style="93" customWidth="1"/>
    <col min="2" max="2" width="22.28515625" style="93" customWidth="1"/>
    <col min="3" max="11" width="22" style="93" customWidth="1"/>
    <col min="12" max="15" width="23.28515625" style="93" customWidth="1"/>
    <col min="16" max="17" width="22" style="93" customWidth="1"/>
    <col min="18" max="18" width="20.140625" style="93" customWidth="1"/>
    <col min="19" max="19" width="20.28515625" style="93" customWidth="1"/>
    <col min="20" max="20" width="15" style="93" customWidth="1"/>
    <col min="21" max="21" width="14.28515625" style="93" customWidth="1"/>
    <col min="22" max="258" width="11.42578125" style="93" customWidth="1"/>
    <col min="259" max="16384" width="9.140625" style="93"/>
  </cols>
  <sheetData>
    <row r="1" spans="1:15" ht="20.25" customHeight="1">
      <c r="A1" s="359"/>
      <c r="B1" s="361" t="s">
        <v>102</v>
      </c>
      <c r="C1" s="361"/>
      <c r="D1" s="361"/>
      <c r="E1" s="361"/>
      <c r="F1" s="361"/>
      <c r="G1" s="361"/>
      <c r="H1" s="361"/>
      <c r="I1" s="361"/>
      <c r="J1" s="361"/>
      <c r="K1" s="361"/>
      <c r="L1" s="361"/>
      <c r="M1" s="361"/>
      <c r="N1" s="361"/>
      <c r="O1" s="362"/>
    </row>
    <row r="2" spans="1:15" ht="20.25" customHeight="1">
      <c r="A2" s="360"/>
      <c r="B2" s="363"/>
      <c r="C2" s="363"/>
      <c r="D2" s="363"/>
      <c r="E2" s="363"/>
      <c r="F2" s="363"/>
      <c r="G2" s="363"/>
      <c r="H2" s="363"/>
      <c r="I2" s="363"/>
      <c r="J2" s="363"/>
      <c r="K2" s="363"/>
      <c r="L2" s="363"/>
      <c r="M2" s="363"/>
      <c r="N2" s="363"/>
      <c r="O2" s="364"/>
    </row>
    <row r="3" spans="1:15" ht="20.25" customHeight="1">
      <c r="A3" s="360"/>
      <c r="B3" s="363"/>
      <c r="C3" s="363"/>
      <c r="D3" s="363"/>
      <c r="E3" s="363"/>
      <c r="F3" s="363"/>
      <c r="G3" s="363"/>
      <c r="H3" s="363"/>
      <c r="I3" s="363"/>
      <c r="J3" s="363"/>
      <c r="K3" s="363"/>
      <c r="L3" s="363"/>
      <c r="M3" s="363"/>
      <c r="N3" s="363"/>
      <c r="O3" s="364"/>
    </row>
    <row r="4" spans="1:15" ht="69.75" customHeight="1">
      <c r="A4" s="360"/>
      <c r="B4" s="363" t="s">
        <v>520</v>
      </c>
      <c r="C4" s="363"/>
      <c r="D4" s="363"/>
      <c r="E4" s="363"/>
      <c r="F4" s="363"/>
      <c r="G4" s="363"/>
      <c r="H4" s="363"/>
      <c r="I4" s="363"/>
      <c r="J4" s="363"/>
      <c r="K4" s="363"/>
      <c r="L4" s="363"/>
      <c r="M4" s="363"/>
      <c r="N4" s="363"/>
      <c r="O4" s="364"/>
    </row>
    <row r="5" spans="1:15" ht="21.75" customHeight="1" thickBot="1">
      <c r="A5" s="94" t="s">
        <v>103</v>
      </c>
      <c r="B5" s="328"/>
      <c r="C5" s="328"/>
      <c r="D5" s="328"/>
      <c r="E5" s="328"/>
      <c r="F5" s="328"/>
      <c r="G5" s="328"/>
      <c r="H5" s="328"/>
      <c r="I5" s="328"/>
      <c r="J5" s="328"/>
      <c r="K5" s="328"/>
      <c r="L5" s="328"/>
      <c r="M5" s="328"/>
      <c r="N5" s="328"/>
      <c r="O5" s="95"/>
    </row>
    <row r="6" spans="1:15" ht="18" customHeight="1" thickBot="1">
      <c r="A6" s="365" t="s">
        <v>104</v>
      </c>
      <c r="B6" s="96">
        <v>1</v>
      </c>
      <c r="C6" s="96">
        <v>2</v>
      </c>
      <c r="D6" s="96">
        <v>3</v>
      </c>
      <c r="E6" s="96">
        <v>4</v>
      </c>
      <c r="F6" s="96">
        <v>5</v>
      </c>
      <c r="G6" s="96">
        <v>6</v>
      </c>
      <c r="H6" s="96">
        <v>7</v>
      </c>
      <c r="I6" s="96">
        <v>8</v>
      </c>
      <c r="J6" s="96">
        <v>9</v>
      </c>
      <c r="K6" s="96">
        <v>10</v>
      </c>
      <c r="L6" s="96">
        <v>11</v>
      </c>
      <c r="M6" s="96">
        <v>12</v>
      </c>
      <c r="N6" s="96">
        <v>13</v>
      </c>
      <c r="O6" s="97">
        <v>14</v>
      </c>
    </row>
    <row r="7" spans="1:15" ht="36" customHeight="1">
      <c r="A7" s="365"/>
      <c r="B7" s="349" t="s">
        <v>105</v>
      </c>
      <c r="C7" s="354" t="s">
        <v>106</v>
      </c>
      <c r="D7" s="354"/>
      <c r="E7" s="354"/>
      <c r="F7" s="354" t="s">
        <v>106</v>
      </c>
      <c r="G7" s="354"/>
      <c r="H7" s="354"/>
      <c r="I7" s="354"/>
      <c r="J7" s="354"/>
      <c r="K7" s="354"/>
      <c r="L7" s="354" t="s">
        <v>107</v>
      </c>
      <c r="M7" s="354"/>
      <c r="N7" s="354"/>
      <c r="O7" s="366" t="s">
        <v>108</v>
      </c>
    </row>
    <row r="8" spans="1:15" ht="36" customHeight="1">
      <c r="A8" s="367" t="s">
        <v>109</v>
      </c>
      <c r="B8" s="349"/>
      <c r="C8" s="354" t="s">
        <v>110</v>
      </c>
      <c r="D8" s="354"/>
      <c r="E8" s="354"/>
      <c r="F8" s="354" t="s">
        <v>111</v>
      </c>
      <c r="G8" s="354"/>
      <c r="H8" s="355"/>
      <c r="I8" s="354"/>
      <c r="J8" s="354"/>
      <c r="K8" s="354"/>
      <c r="L8" s="2" t="s">
        <v>112</v>
      </c>
      <c r="M8" s="2" t="s">
        <v>113</v>
      </c>
      <c r="N8" s="2"/>
      <c r="O8" s="366"/>
    </row>
    <row r="9" spans="1:15" s="98" customFormat="1" ht="20.25" customHeight="1">
      <c r="A9" s="367"/>
      <c r="B9" s="349"/>
      <c r="C9" s="349" t="s">
        <v>114</v>
      </c>
      <c r="D9" s="349" t="s">
        <v>115</v>
      </c>
      <c r="E9" s="355" t="s">
        <v>116</v>
      </c>
      <c r="F9" s="349" t="s">
        <v>114</v>
      </c>
      <c r="G9" s="355" t="s">
        <v>115</v>
      </c>
      <c r="H9" s="349" t="s">
        <v>116</v>
      </c>
      <c r="I9" s="358"/>
      <c r="J9" s="349"/>
      <c r="K9" s="349"/>
      <c r="L9" s="349" t="s">
        <v>117</v>
      </c>
      <c r="M9" s="349" t="s">
        <v>118</v>
      </c>
      <c r="N9" s="349"/>
      <c r="O9" s="366"/>
    </row>
    <row r="10" spans="1:15" s="98" customFormat="1" ht="20.25" customHeight="1">
      <c r="A10" s="367"/>
      <c r="B10" s="349"/>
      <c r="C10" s="349"/>
      <c r="D10" s="349"/>
      <c r="E10" s="355"/>
      <c r="F10" s="349"/>
      <c r="G10" s="355"/>
      <c r="H10" s="356"/>
      <c r="I10" s="358"/>
      <c r="J10" s="349"/>
      <c r="K10" s="349"/>
      <c r="L10" s="349"/>
      <c r="M10" s="349"/>
      <c r="N10" s="349"/>
      <c r="O10" s="366"/>
    </row>
    <row r="11" spans="1:15" s="98" customFormat="1" ht="20.25" customHeight="1" thickBot="1">
      <c r="A11" s="367"/>
      <c r="B11" s="349"/>
      <c r="C11" s="349"/>
      <c r="D11" s="349"/>
      <c r="E11" s="355"/>
      <c r="F11" s="349"/>
      <c r="G11" s="355"/>
      <c r="H11" s="357"/>
      <c r="I11" s="358"/>
      <c r="J11" s="349"/>
      <c r="K11" s="349"/>
      <c r="L11" s="349"/>
      <c r="M11" s="349"/>
      <c r="N11" s="349"/>
      <c r="O11" s="366"/>
    </row>
    <row r="12" spans="1:15" s="98" customFormat="1" ht="24.75" customHeight="1">
      <c r="A12" s="99" t="s">
        <v>44</v>
      </c>
      <c r="B12" s="317"/>
      <c r="C12" s="100">
        <v>1</v>
      </c>
      <c r="D12" s="101">
        <v>1</v>
      </c>
      <c r="E12" s="102">
        <v>1</v>
      </c>
      <c r="F12" s="100">
        <v>1</v>
      </c>
      <c r="G12" s="101">
        <v>1</v>
      </c>
      <c r="H12" s="316">
        <v>5</v>
      </c>
      <c r="I12" s="100"/>
      <c r="J12" s="103"/>
      <c r="K12" s="104"/>
      <c r="L12" s="105"/>
      <c r="M12" s="105"/>
      <c r="N12" s="105"/>
      <c r="O12" s="106"/>
    </row>
    <row r="13" spans="1:15" s="98" customFormat="1" ht="24.75" customHeight="1">
      <c r="A13" s="107" t="s">
        <v>48</v>
      </c>
      <c r="B13" s="318"/>
      <c r="C13" s="108">
        <v>2</v>
      </c>
      <c r="D13" s="109">
        <v>1</v>
      </c>
      <c r="E13" s="110">
        <v>1</v>
      </c>
      <c r="F13" s="108">
        <v>2</v>
      </c>
      <c r="G13" s="314">
        <v>1</v>
      </c>
      <c r="H13" s="316">
        <v>5</v>
      </c>
      <c r="I13" s="315"/>
      <c r="J13" s="109"/>
      <c r="K13" s="111"/>
      <c r="L13" s="112"/>
      <c r="M13" s="112"/>
      <c r="N13" s="112"/>
      <c r="O13" s="113"/>
    </row>
    <row r="14" spans="1:15" s="98" customFormat="1" ht="24.75" customHeight="1">
      <c r="A14" s="107" t="s">
        <v>119</v>
      </c>
      <c r="B14" s="318"/>
      <c r="C14" s="108">
        <v>1</v>
      </c>
      <c r="D14" s="109">
        <v>1</v>
      </c>
      <c r="E14" s="110">
        <v>1</v>
      </c>
      <c r="F14" s="108">
        <v>1</v>
      </c>
      <c r="G14" s="109">
        <v>1</v>
      </c>
      <c r="H14" s="110">
        <v>5</v>
      </c>
      <c r="I14" s="108"/>
      <c r="J14" s="114"/>
      <c r="K14" s="111"/>
      <c r="L14" s="112"/>
      <c r="M14" s="112"/>
      <c r="N14" s="112"/>
      <c r="O14" s="113"/>
    </row>
    <row r="15" spans="1:15" s="98" customFormat="1" ht="24.75" customHeight="1">
      <c r="A15" s="107" t="s">
        <v>53</v>
      </c>
      <c r="B15" s="318"/>
      <c r="C15" s="108">
        <v>1</v>
      </c>
      <c r="D15" s="109">
        <v>0.5</v>
      </c>
      <c r="E15" s="110">
        <v>1</v>
      </c>
      <c r="F15" s="108">
        <v>1</v>
      </c>
      <c r="G15" s="109">
        <v>0.5</v>
      </c>
      <c r="H15" s="316">
        <v>5</v>
      </c>
      <c r="I15" s="108"/>
      <c r="J15" s="114"/>
      <c r="K15" s="111"/>
      <c r="L15" s="112"/>
      <c r="M15" s="112"/>
      <c r="N15" s="112"/>
      <c r="O15" s="113"/>
    </row>
    <row r="16" spans="1:15" s="98" customFormat="1" ht="24.75" customHeight="1">
      <c r="A16" s="107" t="s">
        <v>120</v>
      </c>
      <c r="B16" s="318"/>
      <c r="C16" s="108">
        <v>1</v>
      </c>
      <c r="D16" s="109">
        <v>1</v>
      </c>
      <c r="E16" s="110">
        <v>1</v>
      </c>
      <c r="F16" s="108">
        <v>1</v>
      </c>
      <c r="G16" s="109">
        <v>1</v>
      </c>
      <c r="H16" s="110">
        <v>5</v>
      </c>
      <c r="I16" s="108"/>
      <c r="J16" s="114"/>
      <c r="K16" s="111"/>
      <c r="L16" s="112"/>
      <c r="M16" s="112"/>
      <c r="N16" s="112"/>
      <c r="O16" s="113"/>
    </row>
    <row r="17" spans="1:33" s="98" customFormat="1" ht="24.75" customHeight="1">
      <c r="A17" s="107" t="s">
        <v>121</v>
      </c>
      <c r="B17" s="318"/>
      <c r="C17" s="108">
        <v>1</v>
      </c>
      <c r="D17" s="109">
        <v>0.5</v>
      </c>
      <c r="E17" s="110">
        <v>1</v>
      </c>
      <c r="F17" s="108">
        <v>1</v>
      </c>
      <c r="G17" s="109">
        <v>0.5</v>
      </c>
      <c r="H17" s="316">
        <v>5</v>
      </c>
      <c r="I17" s="108"/>
      <c r="J17" s="114"/>
      <c r="K17" s="111"/>
      <c r="L17" s="112"/>
      <c r="M17" s="112"/>
      <c r="N17" s="112"/>
      <c r="O17" s="113"/>
    </row>
    <row r="18" spans="1:33" s="98" customFormat="1" ht="24.75" customHeight="1">
      <c r="A18" s="107" t="s">
        <v>54</v>
      </c>
      <c r="B18" s="318"/>
      <c r="C18" s="108">
        <v>1</v>
      </c>
      <c r="D18" s="109">
        <v>1</v>
      </c>
      <c r="E18" s="110">
        <v>1</v>
      </c>
      <c r="F18" s="108">
        <v>1</v>
      </c>
      <c r="G18" s="109">
        <v>1</v>
      </c>
      <c r="H18" s="110">
        <v>5</v>
      </c>
      <c r="I18" s="108"/>
      <c r="J18" s="114"/>
      <c r="K18" s="111"/>
      <c r="L18" s="112"/>
      <c r="M18" s="112"/>
      <c r="N18" s="112"/>
      <c r="O18" s="113"/>
    </row>
    <row r="19" spans="1:33" s="98" customFormat="1" ht="24.75" customHeight="1" thickBot="1">
      <c r="A19" s="107" t="s">
        <v>122</v>
      </c>
      <c r="B19" s="318"/>
      <c r="C19" s="108">
        <v>1</v>
      </c>
      <c r="D19" s="109">
        <v>0.5</v>
      </c>
      <c r="E19" s="110">
        <v>1</v>
      </c>
      <c r="F19" s="108">
        <v>1</v>
      </c>
      <c r="G19" s="109">
        <v>0.5</v>
      </c>
      <c r="H19" s="110">
        <v>5</v>
      </c>
      <c r="I19" s="108"/>
      <c r="J19" s="114"/>
      <c r="K19" s="111"/>
      <c r="L19" s="112"/>
      <c r="M19" s="112"/>
      <c r="N19" s="112"/>
      <c r="O19" s="113"/>
    </row>
    <row r="20" spans="1:33" s="98" customFormat="1" ht="24" customHeight="1">
      <c r="A20" s="115" t="s">
        <v>123</v>
      </c>
      <c r="B20" s="116"/>
      <c r="C20" s="116"/>
      <c r="D20" s="116"/>
      <c r="E20" s="116"/>
      <c r="F20" s="116"/>
      <c r="G20" s="116"/>
      <c r="H20" s="117"/>
      <c r="I20" s="117"/>
      <c r="J20" s="117"/>
      <c r="K20" s="118"/>
      <c r="L20" s="119"/>
      <c r="M20" s="120"/>
      <c r="N20" s="120"/>
      <c r="O20" s="121"/>
    </row>
    <row r="21" spans="1:33" ht="24" customHeight="1">
      <c r="A21" s="122" t="s">
        <v>124</v>
      </c>
      <c r="B21" s="123"/>
      <c r="C21" s="123"/>
      <c r="D21" s="123"/>
      <c r="E21" s="123"/>
      <c r="F21" s="123"/>
      <c r="G21" s="123"/>
      <c r="H21" s="124"/>
      <c r="I21" s="124"/>
      <c r="J21" s="124"/>
      <c r="K21" s="125"/>
      <c r="L21" s="320"/>
      <c r="M21" s="321"/>
      <c r="N21" s="126"/>
      <c r="O21" s="319"/>
      <c r="P21" s="98"/>
      <c r="Q21" s="98"/>
      <c r="R21" s="98"/>
      <c r="S21" s="98"/>
      <c r="T21" s="98"/>
      <c r="U21" s="98"/>
      <c r="V21" s="98"/>
      <c r="W21" s="98"/>
      <c r="X21" s="98"/>
      <c r="Y21" s="98"/>
      <c r="Z21" s="98"/>
      <c r="AA21" s="98"/>
      <c r="AB21" s="98"/>
      <c r="AC21" s="98"/>
    </row>
    <row r="22" spans="1:33" ht="24" customHeight="1" thickBot="1">
      <c r="A22" s="127" t="s">
        <v>125</v>
      </c>
      <c r="B22" s="128"/>
      <c r="C22" s="128"/>
      <c r="D22" s="128"/>
      <c r="E22" s="128"/>
      <c r="F22" s="128"/>
      <c r="G22" s="128"/>
      <c r="H22" s="129"/>
      <c r="I22" s="129"/>
      <c r="J22" s="129"/>
      <c r="K22" s="130"/>
      <c r="L22" s="131"/>
      <c r="M22" s="131"/>
      <c r="N22" s="131"/>
      <c r="O22" s="132"/>
      <c r="P22" s="313"/>
      <c r="Q22" s="98"/>
      <c r="R22" s="98"/>
      <c r="S22" s="98"/>
      <c r="T22" s="98"/>
      <c r="U22" s="98"/>
      <c r="V22" s="98"/>
      <c r="W22" s="98"/>
      <c r="X22" s="98"/>
      <c r="Y22" s="98"/>
      <c r="Z22" s="98"/>
      <c r="AA22" s="98"/>
      <c r="AB22" s="98"/>
      <c r="AC22" s="98"/>
    </row>
    <row r="23" spans="1:33" ht="15.75" customHeight="1">
      <c r="A23" s="329"/>
      <c r="B23" s="330"/>
      <c r="C23" s="330"/>
      <c r="D23" s="330"/>
      <c r="E23" s="330"/>
      <c r="F23" s="330"/>
      <c r="G23" s="330"/>
      <c r="H23" s="330"/>
      <c r="I23" s="330"/>
      <c r="J23" s="330"/>
      <c r="K23" s="330"/>
      <c r="L23" s="331">
        <f>+L22/6</f>
        <v>0</v>
      </c>
      <c r="M23" s="331"/>
      <c r="N23" s="331"/>
      <c r="O23" s="332"/>
      <c r="P23" s="313"/>
      <c r="Q23" s="98"/>
      <c r="R23" s="98"/>
      <c r="S23" s="98"/>
      <c r="T23" s="98"/>
      <c r="U23" s="98"/>
      <c r="V23" s="98"/>
      <c r="W23" s="98"/>
      <c r="X23" s="98"/>
      <c r="Y23" s="98"/>
      <c r="Z23" s="98"/>
      <c r="AA23" s="98"/>
      <c r="AB23" s="98"/>
      <c r="AC23" s="98"/>
    </row>
    <row r="24" spans="1:33" ht="15.75" customHeight="1">
      <c r="A24" s="329"/>
      <c r="B24" s="330"/>
      <c r="C24" s="330"/>
      <c r="D24" s="330"/>
      <c r="E24" s="330"/>
      <c r="F24" s="330"/>
      <c r="G24" s="330"/>
      <c r="H24" s="330"/>
      <c r="I24" s="330"/>
      <c r="J24" s="330"/>
      <c r="K24" s="330"/>
      <c r="L24" s="331"/>
      <c r="M24" s="331"/>
      <c r="N24" s="331"/>
      <c r="O24" s="332"/>
      <c r="P24" s="313"/>
      <c r="Q24" s="98"/>
      <c r="R24" s="98"/>
      <c r="S24" s="98"/>
      <c r="T24" s="98"/>
      <c r="U24" s="98"/>
      <c r="V24" s="98"/>
      <c r="W24" s="98"/>
      <c r="X24" s="98"/>
      <c r="Y24" s="98"/>
      <c r="Z24" s="98"/>
      <c r="AA24" s="98"/>
      <c r="AB24" s="98"/>
      <c r="AC24" s="98"/>
    </row>
    <row r="25" spans="1:33" ht="10.5" customHeight="1" thickBot="1">
      <c r="A25" s="333"/>
      <c r="B25" s="328"/>
      <c r="C25" s="328"/>
      <c r="D25" s="334"/>
      <c r="E25" s="334"/>
      <c r="F25" s="334"/>
      <c r="G25" s="334"/>
      <c r="H25" s="334"/>
      <c r="I25" s="334"/>
      <c r="J25" s="334"/>
      <c r="K25" s="334"/>
      <c r="L25" s="334"/>
      <c r="M25" s="334"/>
      <c r="N25" s="334"/>
      <c r="O25" s="335"/>
      <c r="P25" s="313"/>
      <c r="Q25" s="98"/>
      <c r="R25" s="98"/>
      <c r="S25" s="98"/>
      <c r="T25" s="98"/>
      <c r="U25" s="98"/>
      <c r="V25" s="98"/>
      <c r="W25" s="98"/>
      <c r="X25" s="98"/>
      <c r="Y25" s="98"/>
      <c r="Z25" s="98"/>
      <c r="AA25" s="98"/>
      <c r="AB25" s="98"/>
      <c r="AC25" s="98"/>
      <c r="AD25" s="98"/>
      <c r="AE25" s="98"/>
      <c r="AF25" s="98"/>
      <c r="AG25" s="98"/>
    </row>
    <row r="26" spans="1:33" ht="20.25" customHeight="1" thickBot="1">
      <c r="A26" s="350" t="s">
        <v>126</v>
      </c>
      <c r="B26" s="96">
        <v>15</v>
      </c>
      <c r="C26" s="96">
        <v>16</v>
      </c>
      <c r="D26" s="96">
        <v>17</v>
      </c>
      <c r="E26" s="96">
        <v>18</v>
      </c>
      <c r="F26" s="96">
        <v>19</v>
      </c>
      <c r="G26" s="96">
        <v>20</v>
      </c>
      <c r="H26" s="96">
        <v>21</v>
      </c>
      <c r="I26" s="96">
        <v>22</v>
      </c>
      <c r="J26" s="96">
        <v>23</v>
      </c>
      <c r="K26" s="96">
        <v>24</v>
      </c>
      <c r="L26" s="96">
        <v>25</v>
      </c>
      <c r="M26" s="96">
        <v>26</v>
      </c>
      <c r="N26" s="96">
        <v>27</v>
      </c>
      <c r="O26" s="97">
        <v>28</v>
      </c>
      <c r="P26" s="313"/>
      <c r="Q26" s="98"/>
      <c r="R26" s="98"/>
      <c r="S26" s="98"/>
      <c r="T26" s="98"/>
      <c r="U26" s="98"/>
      <c r="V26" s="98"/>
      <c r="W26" s="98"/>
      <c r="X26" s="98"/>
      <c r="Y26" s="98"/>
      <c r="Z26" s="98"/>
      <c r="AA26" s="98"/>
    </row>
    <row r="27" spans="1:33" ht="36" customHeight="1" thickBot="1">
      <c r="A27" s="350"/>
      <c r="B27" s="351" t="s">
        <v>127</v>
      </c>
      <c r="C27" s="351" t="s">
        <v>36</v>
      </c>
      <c r="D27" s="351" t="s">
        <v>106</v>
      </c>
      <c r="E27" s="351"/>
      <c r="F27" s="351"/>
      <c r="G27" s="351"/>
      <c r="H27" s="351"/>
      <c r="I27" s="351"/>
      <c r="J27" s="133"/>
      <c r="K27" s="133"/>
      <c r="L27" s="351"/>
      <c r="M27" s="351"/>
      <c r="N27" s="351"/>
      <c r="O27" s="134" t="s">
        <v>128</v>
      </c>
      <c r="P27" s="313"/>
      <c r="Q27" s="98"/>
      <c r="R27" s="98"/>
      <c r="S27" s="98"/>
      <c r="T27" s="98"/>
      <c r="U27" s="98"/>
      <c r="V27" s="98"/>
      <c r="W27" s="98"/>
      <c r="X27" s="98"/>
    </row>
    <row r="28" spans="1:33" ht="36" customHeight="1" thickBot="1">
      <c r="A28" s="350"/>
      <c r="B28" s="351"/>
      <c r="C28" s="351"/>
      <c r="D28" s="351" t="s">
        <v>110</v>
      </c>
      <c r="E28" s="351"/>
      <c r="F28" s="351"/>
      <c r="G28" s="351"/>
      <c r="H28" s="351"/>
      <c r="I28" s="351"/>
      <c r="J28" s="133"/>
      <c r="K28" s="133"/>
      <c r="L28" s="2" t="s">
        <v>112</v>
      </c>
      <c r="M28" s="2"/>
      <c r="N28" s="2"/>
      <c r="O28" s="134"/>
      <c r="P28" s="313"/>
      <c r="Q28" s="98"/>
      <c r="R28" s="98"/>
      <c r="S28" s="98"/>
      <c r="T28" s="98"/>
      <c r="U28" s="98"/>
      <c r="V28" s="98"/>
      <c r="W28" s="98"/>
      <c r="X28" s="98"/>
    </row>
    <row r="29" spans="1:33" s="98" customFormat="1" ht="25.5" customHeight="1">
      <c r="A29" s="350"/>
      <c r="B29" s="351"/>
      <c r="C29" s="351"/>
      <c r="D29" s="2" t="s">
        <v>129</v>
      </c>
      <c r="E29" s="2" t="s">
        <v>130</v>
      </c>
      <c r="F29" s="2"/>
      <c r="G29" s="2"/>
      <c r="H29" s="2"/>
      <c r="I29" s="2"/>
      <c r="J29" s="133"/>
      <c r="K29" s="133"/>
      <c r="L29" s="2" t="s">
        <v>131</v>
      </c>
      <c r="M29" s="2"/>
      <c r="N29" s="2"/>
      <c r="O29" s="134" t="s">
        <v>132</v>
      </c>
      <c r="P29" s="313"/>
    </row>
    <row r="30" spans="1:33" ht="24" customHeight="1">
      <c r="A30" s="135" t="s">
        <v>133</v>
      </c>
      <c r="B30" s="136" t="s">
        <v>134</v>
      </c>
      <c r="C30" s="322"/>
      <c r="D30" s="108">
        <v>9</v>
      </c>
      <c r="E30" s="138" t="s">
        <v>135</v>
      </c>
      <c r="F30" s="307"/>
      <c r="G30" s="138"/>
      <c r="H30" s="137"/>
      <c r="I30" s="137"/>
      <c r="J30" s="137"/>
      <c r="K30" s="137"/>
      <c r="L30" s="308"/>
      <c r="M30" s="133"/>
      <c r="N30" s="133"/>
      <c r="O30" s="139"/>
      <c r="P30" s="313"/>
      <c r="Q30" s="98"/>
      <c r="R30" s="98"/>
      <c r="S30" s="98"/>
      <c r="T30" s="98"/>
      <c r="U30" s="98"/>
      <c r="V30" s="98"/>
      <c r="W30" s="98"/>
      <c r="X30" s="98"/>
      <c r="Y30" s="98"/>
      <c r="Z30" s="98"/>
      <c r="AA30" s="98"/>
    </row>
    <row r="31" spans="1:33" ht="24" customHeight="1">
      <c r="A31" s="135" t="s">
        <v>136</v>
      </c>
      <c r="B31" s="136" t="s">
        <v>134</v>
      </c>
      <c r="C31" s="322"/>
      <c r="D31" s="137">
        <v>1</v>
      </c>
      <c r="E31" s="138" t="s">
        <v>135</v>
      </c>
      <c r="F31" s="137"/>
      <c r="G31" s="138"/>
      <c r="H31" s="137"/>
      <c r="I31" s="137"/>
      <c r="J31" s="137"/>
      <c r="K31" s="137"/>
      <c r="L31" s="308"/>
      <c r="M31" s="133"/>
      <c r="N31" s="133"/>
      <c r="O31" s="139"/>
      <c r="P31" s="313"/>
      <c r="Q31" s="98"/>
      <c r="R31" s="98"/>
      <c r="S31" s="98"/>
      <c r="T31" s="98"/>
      <c r="U31" s="98"/>
      <c r="V31" s="98"/>
      <c r="W31" s="98"/>
      <c r="X31" s="98"/>
      <c r="Y31" s="98"/>
      <c r="Z31" s="98"/>
      <c r="AA31" s="98"/>
    </row>
    <row r="32" spans="1:33" ht="24" customHeight="1">
      <c r="A32" s="135" t="s">
        <v>137</v>
      </c>
      <c r="B32" s="136" t="s">
        <v>138</v>
      </c>
      <c r="C32" s="322"/>
      <c r="D32" s="137">
        <v>151</v>
      </c>
      <c r="E32" s="138" t="s">
        <v>135</v>
      </c>
      <c r="F32" s="137"/>
      <c r="G32" s="138"/>
      <c r="H32" s="137"/>
      <c r="I32" s="137"/>
      <c r="J32" s="137"/>
      <c r="K32" s="137"/>
      <c r="L32" s="308"/>
      <c r="M32" s="140"/>
      <c r="N32" s="140"/>
      <c r="O32" s="139"/>
      <c r="P32" s="313"/>
      <c r="Q32" s="98"/>
      <c r="R32" s="98"/>
      <c r="S32" s="98"/>
      <c r="T32" s="98"/>
      <c r="U32" s="98"/>
      <c r="V32" s="98"/>
      <c r="W32" s="98"/>
      <c r="X32" s="98"/>
      <c r="Y32" s="98"/>
      <c r="Z32" s="98"/>
      <c r="AA32" s="98"/>
    </row>
    <row r="33" spans="1:29" ht="31.5" customHeight="1" thickBot="1">
      <c r="A33" s="141" t="s">
        <v>139</v>
      </c>
      <c r="B33" s="142"/>
      <c r="C33" s="142"/>
      <c r="D33" s="142"/>
      <c r="E33" s="142"/>
      <c r="F33" s="142"/>
      <c r="G33" s="142"/>
      <c r="H33" s="142"/>
      <c r="I33" s="142"/>
      <c r="J33" s="142"/>
      <c r="K33" s="142"/>
      <c r="L33" s="143"/>
      <c r="M33" s="143"/>
      <c r="N33" s="143"/>
      <c r="O33" s="144"/>
      <c r="P33" s="313"/>
      <c r="Q33" s="98"/>
      <c r="R33" s="98"/>
      <c r="S33" s="98"/>
      <c r="T33" s="98"/>
      <c r="U33" s="98"/>
      <c r="V33" s="98"/>
      <c r="W33" s="98"/>
      <c r="X33" s="98"/>
      <c r="Y33" s="98"/>
      <c r="Z33" s="98"/>
    </row>
    <row r="34" spans="1:29" ht="15.75" customHeight="1">
      <c r="A34" s="336"/>
      <c r="B34" s="334"/>
      <c r="C34" s="334"/>
      <c r="D34" s="334"/>
      <c r="E34" s="334"/>
      <c r="F34" s="334"/>
      <c r="G34" s="334"/>
      <c r="H34" s="334"/>
      <c r="I34" s="334"/>
      <c r="J34" s="334"/>
      <c r="K34" s="334"/>
      <c r="L34" s="337"/>
      <c r="M34" s="337"/>
      <c r="N34" s="337"/>
      <c r="O34" s="338"/>
      <c r="P34" s="313"/>
      <c r="Q34" s="98"/>
      <c r="R34" s="98"/>
      <c r="S34" s="98"/>
      <c r="T34" s="98"/>
      <c r="U34" s="98"/>
      <c r="V34" s="98"/>
      <c r="W34" s="98"/>
      <c r="X34" s="98"/>
    </row>
    <row r="35" spans="1:29" ht="16.5" customHeight="1" thickBot="1">
      <c r="A35" s="336"/>
      <c r="B35" s="334"/>
      <c r="C35" s="334"/>
      <c r="D35" s="334"/>
      <c r="E35" s="334"/>
      <c r="F35" s="334"/>
      <c r="G35" s="334"/>
      <c r="H35" s="334"/>
      <c r="I35" s="334"/>
      <c r="J35" s="334"/>
      <c r="K35" s="334"/>
      <c r="L35" s="337"/>
      <c r="M35" s="337"/>
      <c r="N35" s="337"/>
      <c r="O35" s="335"/>
    </row>
    <row r="36" spans="1:29" ht="23.25" customHeight="1">
      <c r="A36" s="145" t="s">
        <v>140</v>
      </c>
      <c r="B36" s="146"/>
      <c r="C36" s="146"/>
      <c r="D36" s="146"/>
      <c r="E36" s="146"/>
      <c r="F36" s="146"/>
      <c r="G36" s="146"/>
      <c r="H36" s="146"/>
      <c r="I36" s="146"/>
      <c r="J36" s="146"/>
      <c r="K36" s="146"/>
      <c r="L36" s="309"/>
      <c r="M36" s="309"/>
      <c r="N36" s="309"/>
      <c r="O36" s="310"/>
    </row>
    <row r="37" spans="1:29" ht="27" customHeight="1">
      <c r="A37" s="147" t="s">
        <v>141</v>
      </c>
      <c r="B37" s="148"/>
      <c r="C37" s="149"/>
      <c r="D37" s="149"/>
      <c r="E37" s="149"/>
      <c r="F37" s="149"/>
      <c r="G37" s="149"/>
      <c r="H37" s="149"/>
      <c r="I37" s="149"/>
      <c r="J37" s="149"/>
      <c r="K37" s="149"/>
      <c r="L37" s="311"/>
      <c r="M37" s="311"/>
      <c r="N37" s="311"/>
      <c r="O37" s="312"/>
    </row>
    <row r="38" spans="1:29" ht="22.5" customHeight="1" thickBot="1">
      <c r="A38" s="150" t="s">
        <v>142</v>
      </c>
      <c r="B38" s="151"/>
      <c r="C38" s="151"/>
      <c r="D38" s="151"/>
      <c r="E38" s="151"/>
      <c r="F38" s="151"/>
      <c r="G38" s="151"/>
      <c r="H38" s="151"/>
      <c r="I38" s="151"/>
      <c r="J38" s="151"/>
      <c r="K38" s="151"/>
      <c r="L38" s="152"/>
      <c r="M38" s="152"/>
      <c r="N38" s="152"/>
      <c r="O38" s="153"/>
    </row>
    <row r="39" spans="1:29" ht="236.25" customHeight="1" thickBot="1">
      <c r="A39" s="352" t="s">
        <v>519</v>
      </c>
      <c r="B39" s="353"/>
      <c r="C39" s="353"/>
      <c r="D39" s="353"/>
      <c r="E39" s="353"/>
      <c r="F39" s="353"/>
      <c r="G39" s="353"/>
      <c r="H39" s="353"/>
      <c r="I39" s="353"/>
      <c r="J39" s="324"/>
      <c r="K39" s="324"/>
      <c r="L39" s="324"/>
      <c r="M39" s="324"/>
      <c r="N39" s="324"/>
      <c r="O39" s="325"/>
      <c r="P39" s="323"/>
      <c r="Q39" s="323"/>
      <c r="R39" s="323"/>
      <c r="S39" s="323"/>
      <c r="T39" s="323"/>
      <c r="U39" s="323"/>
      <c r="V39" s="323"/>
      <c r="W39" s="323"/>
      <c r="X39" s="323"/>
      <c r="Y39" s="323"/>
      <c r="Z39" s="323"/>
      <c r="AA39" s="323"/>
      <c r="AB39" s="323"/>
      <c r="AC39" s="323"/>
    </row>
    <row r="40" spans="1:29">
      <c r="A40" s="323"/>
      <c r="B40" s="323"/>
      <c r="C40" s="323"/>
      <c r="D40" s="323"/>
      <c r="E40" s="323"/>
      <c r="F40" s="323"/>
      <c r="G40" s="323"/>
      <c r="H40" s="323"/>
      <c r="I40" s="323"/>
      <c r="J40" s="323"/>
      <c r="K40" s="323"/>
      <c r="L40" s="323"/>
      <c r="M40" s="323"/>
      <c r="N40" s="323"/>
      <c r="O40" s="323"/>
      <c r="P40" s="323"/>
      <c r="Q40" s="323"/>
      <c r="R40" s="323"/>
      <c r="S40" s="323"/>
      <c r="T40" s="323"/>
      <c r="U40" s="323"/>
      <c r="V40" s="323"/>
      <c r="W40" s="323"/>
      <c r="X40" s="323"/>
      <c r="Y40" s="323"/>
      <c r="Z40" s="323"/>
      <c r="AA40" s="323"/>
      <c r="AB40" s="323"/>
      <c r="AC40" s="323"/>
    </row>
    <row r="41" spans="1:29">
      <c r="A41" s="323"/>
      <c r="B41" s="323"/>
      <c r="C41" s="323"/>
      <c r="D41" s="323"/>
      <c r="E41" s="323"/>
      <c r="F41" s="323"/>
      <c r="G41" s="323"/>
      <c r="H41" s="323"/>
      <c r="I41" s="323"/>
      <c r="J41" s="323"/>
      <c r="K41" s="323"/>
      <c r="L41" s="323"/>
      <c r="M41" s="323"/>
      <c r="N41" s="323"/>
      <c r="O41" s="323"/>
      <c r="P41" s="323"/>
      <c r="Q41" s="323"/>
      <c r="R41" s="323"/>
      <c r="S41" s="323"/>
      <c r="T41" s="323"/>
      <c r="U41" s="323"/>
      <c r="V41" s="323"/>
      <c r="W41" s="323"/>
      <c r="X41" s="323"/>
      <c r="Y41" s="323"/>
      <c r="Z41" s="323"/>
      <c r="AA41" s="323"/>
      <c r="AB41" s="323"/>
      <c r="AC41" s="323"/>
    </row>
    <row r="42" spans="1:29" s="323" customFormat="1" ht="14.25">
      <c r="A42" s="346"/>
      <c r="B42" s="347"/>
      <c r="C42" s="347"/>
      <c r="D42" s="347"/>
      <c r="E42" s="347"/>
      <c r="F42" s="347"/>
      <c r="G42" s="347"/>
      <c r="H42" s="347"/>
      <c r="I42" s="347"/>
    </row>
    <row r="43" spans="1:29" s="323" customFormat="1" ht="15">
      <c r="A43" s="326" t="s">
        <v>515</v>
      </c>
      <c r="B43" s="327"/>
    </row>
    <row r="44" spans="1:29" s="323" customFormat="1" ht="15">
      <c r="A44" s="348" t="s">
        <v>516</v>
      </c>
      <c r="B44" s="348"/>
    </row>
    <row r="45" spans="1:29" s="323" customFormat="1" ht="15">
      <c r="A45" s="348" t="s">
        <v>517</v>
      </c>
      <c r="B45" s="348"/>
    </row>
    <row r="46" spans="1:29" s="323" customFormat="1" ht="15">
      <c r="A46" s="348" t="s">
        <v>518</v>
      </c>
      <c r="B46" s="348"/>
    </row>
    <row r="48" spans="1:29" ht="20.25" customHeight="1">
      <c r="C48" s="154"/>
      <c r="D48" s="154"/>
      <c r="E48" s="154"/>
    </row>
  </sheetData>
  <mergeCells count="43">
    <mergeCell ref="A44:B44"/>
    <mergeCell ref="A45:B45"/>
    <mergeCell ref="A1:A4"/>
    <mergeCell ref="B1:O1"/>
    <mergeCell ref="B2:O2"/>
    <mergeCell ref="B3:O3"/>
    <mergeCell ref="B4:O4"/>
    <mergeCell ref="A6:A7"/>
    <mergeCell ref="B7:B11"/>
    <mergeCell ref="C7:E7"/>
    <mergeCell ref="F7:H7"/>
    <mergeCell ref="I7:K7"/>
    <mergeCell ref="L7:N7"/>
    <mergeCell ref="O7:O11"/>
    <mergeCell ref="A8:A11"/>
    <mergeCell ref="C8:E8"/>
    <mergeCell ref="F8:H8"/>
    <mergeCell ref="I8:K8"/>
    <mergeCell ref="C9:C11"/>
    <mergeCell ref="D9:D11"/>
    <mergeCell ref="E9:E11"/>
    <mergeCell ref="F9:F11"/>
    <mergeCell ref="G9:G11"/>
    <mergeCell ref="H9:H11"/>
    <mergeCell ref="I9:I11"/>
    <mergeCell ref="J9:J11"/>
    <mergeCell ref="K9:K11"/>
    <mergeCell ref="A42:I42"/>
    <mergeCell ref="A46:B46"/>
    <mergeCell ref="L9:L11"/>
    <mergeCell ref="M9:M11"/>
    <mergeCell ref="N9:N11"/>
    <mergeCell ref="A26:A29"/>
    <mergeCell ref="B27:B29"/>
    <mergeCell ref="C27:C29"/>
    <mergeCell ref="D27:E27"/>
    <mergeCell ref="F27:G27"/>
    <mergeCell ref="H27:I27"/>
    <mergeCell ref="L27:N27"/>
    <mergeCell ref="D28:E28"/>
    <mergeCell ref="F28:G28"/>
    <mergeCell ref="H28:I28"/>
    <mergeCell ref="A39:I39"/>
  </mergeCells>
  <printOptions horizontalCentered="1" verticalCentered="1"/>
  <pageMargins left="1.10208333333333" right="0.70833333333333304" top="0.74791666666666701" bottom="0.74791666666666701" header="0.511811023622047" footer="0.511811023622047"/>
  <pageSetup paperSize="5" scale="27" orientation="landscape" horizontalDpi="300" verticalDpi="300"/>
  <rowBreaks count="1" manualBreakCount="1">
    <brk id="24" max="16383" man="1"/>
  </rowBreaks>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9">
    <tabColor rgb="FFFFC000"/>
  </sheetPr>
  <dimension ref="A1:X30"/>
  <sheetViews>
    <sheetView showGridLines="0" view="pageBreakPreview" zoomScaleNormal="70" workbookViewId="0"/>
  </sheetViews>
  <sheetFormatPr baseColWidth="10" defaultColWidth="11.42578125" defaultRowHeight="15"/>
  <cols>
    <col min="1" max="3" width="13.85546875" customWidth="1"/>
    <col min="4" max="4" width="19.28515625" customWidth="1"/>
    <col min="5" max="5" width="1.42578125" customWidth="1"/>
    <col min="6" max="6" width="14.7109375" customWidth="1"/>
    <col min="7" max="7" width="17.7109375" customWidth="1"/>
    <col min="8" max="8" width="15.85546875" customWidth="1"/>
    <col min="9" max="9" width="18" customWidth="1"/>
    <col min="10" max="10" width="14.85546875" customWidth="1"/>
    <col min="11" max="11" width="20.42578125" customWidth="1"/>
    <col min="12" max="12" width="14.85546875" customWidth="1"/>
    <col min="13" max="13" width="18.85546875" customWidth="1"/>
    <col min="14" max="14" width="13.85546875" customWidth="1"/>
    <col min="17" max="17" width="14" customWidth="1"/>
    <col min="251" max="251" width="22.42578125" customWidth="1"/>
    <col min="252" max="252" width="14.85546875" customWidth="1"/>
    <col min="253" max="255" width="13.85546875" customWidth="1"/>
    <col min="256" max="256" width="19.28515625" customWidth="1"/>
    <col min="259" max="259" width="17.42578125" customWidth="1"/>
    <col min="269" max="269" width="33.28515625" customWidth="1"/>
    <col min="507" max="507" width="22.42578125" customWidth="1"/>
    <col min="508" max="508" width="14.85546875" customWidth="1"/>
    <col min="509" max="511" width="13.85546875" customWidth="1"/>
    <col min="512" max="512" width="19.28515625" customWidth="1"/>
    <col min="515" max="515" width="17.42578125" customWidth="1"/>
    <col min="525" max="525" width="33.28515625" customWidth="1"/>
    <col min="763" max="763" width="22.42578125" customWidth="1"/>
    <col min="764" max="764" width="14.85546875" customWidth="1"/>
    <col min="765" max="767" width="13.85546875" customWidth="1"/>
    <col min="768" max="768" width="19.28515625" customWidth="1"/>
    <col min="771" max="771" width="17.42578125" customWidth="1"/>
    <col min="781" max="781" width="33.28515625" customWidth="1"/>
    <col min="1019" max="1019" width="22.42578125" customWidth="1"/>
    <col min="1020" max="1020" width="14.85546875" customWidth="1"/>
    <col min="1021" max="1023" width="13.85546875" customWidth="1"/>
    <col min="1024" max="1024" width="19.28515625" customWidth="1"/>
    <col min="1027" max="1027" width="17.42578125" customWidth="1"/>
    <col min="1037" max="1037" width="33.28515625" customWidth="1"/>
    <col min="1275" max="1275" width="22.42578125" customWidth="1"/>
    <col min="1276" max="1276" width="14.85546875" customWidth="1"/>
    <col min="1277" max="1279" width="13.85546875" customWidth="1"/>
    <col min="1280" max="1280" width="19.28515625" customWidth="1"/>
    <col min="1283" max="1283" width="17.42578125" customWidth="1"/>
    <col min="1293" max="1293" width="33.28515625" customWidth="1"/>
    <col min="1531" max="1531" width="22.42578125" customWidth="1"/>
    <col min="1532" max="1532" width="14.85546875" customWidth="1"/>
    <col min="1533" max="1535" width="13.85546875" customWidth="1"/>
    <col min="1536" max="1536" width="19.28515625" customWidth="1"/>
    <col min="1539" max="1539" width="17.42578125" customWidth="1"/>
    <col min="1549" max="1549" width="33.28515625" customWidth="1"/>
    <col min="1787" max="1787" width="22.42578125" customWidth="1"/>
    <col min="1788" max="1788" width="14.85546875" customWidth="1"/>
    <col min="1789" max="1791" width="13.85546875" customWidth="1"/>
    <col min="1792" max="1792" width="19.28515625" customWidth="1"/>
    <col min="1795" max="1795" width="17.42578125" customWidth="1"/>
    <col min="1805" max="1805" width="33.28515625" customWidth="1"/>
    <col min="2043" max="2043" width="22.42578125" customWidth="1"/>
    <col min="2044" max="2044" width="14.85546875" customWidth="1"/>
    <col min="2045" max="2047" width="13.85546875" customWidth="1"/>
    <col min="2048" max="2048" width="19.28515625" customWidth="1"/>
    <col min="2051" max="2051" width="17.42578125" customWidth="1"/>
    <col min="2061" max="2061" width="33.28515625" customWidth="1"/>
    <col min="2299" max="2299" width="22.42578125" customWidth="1"/>
    <col min="2300" max="2300" width="14.85546875" customWidth="1"/>
    <col min="2301" max="2303" width="13.85546875" customWidth="1"/>
    <col min="2304" max="2304" width="19.28515625" customWidth="1"/>
    <col min="2307" max="2307" width="17.42578125" customWidth="1"/>
    <col min="2317" max="2317" width="33.28515625" customWidth="1"/>
    <col min="2555" max="2555" width="22.42578125" customWidth="1"/>
    <col min="2556" max="2556" width="14.85546875" customWidth="1"/>
    <col min="2557" max="2559" width="13.85546875" customWidth="1"/>
    <col min="2560" max="2560" width="19.28515625" customWidth="1"/>
    <col min="2563" max="2563" width="17.42578125" customWidth="1"/>
    <col min="2573" max="2573" width="33.28515625" customWidth="1"/>
    <col min="2811" max="2811" width="22.42578125" customWidth="1"/>
    <col min="2812" max="2812" width="14.85546875" customWidth="1"/>
    <col min="2813" max="2815" width="13.85546875" customWidth="1"/>
    <col min="2816" max="2816" width="19.28515625" customWidth="1"/>
    <col min="2819" max="2819" width="17.42578125" customWidth="1"/>
    <col min="2829" max="2829" width="33.28515625" customWidth="1"/>
    <col min="3067" max="3067" width="22.42578125" customWidth="1"/>
    <col min="3068" max="3068" width="14.85546875" customWidth="1"/>
    <col min="3069" max="3071" width="13.85546875" customWidth="1"/>
    <col min="3072" max="3072" width="19.28515625" customWidth="1"/>
    <col min="3075" max="3075" width="17.42578125" customWidth="1"/>
    <col min="3085" max="3085" width="33.28515625" customWidth="1"/>
    <col min="3323" max="3323" width="22.42578125" customWidth="1"/>
    <col min="3324" max="3324" width="14.85546875" customWidth="1"/>
    <col min="3325" max="3327" width="13.85546875" customWidth="1"/>
    <col min="3328" max="3328" width="19.28515625" customWidth="1"/>
    <col min="3331" max="3331" width="17.42578125" customWidth="1"/>
    <col min="3341" max="3341" width="33.28515625" customWidth="1"/>
    <col min="3579" max="3579" width="22.42578125" customWidth="1"/>
    <col min="3580" max="3580" width="14.85546875" customWidth="1"/>
    <col min="3581" max="3583" width="13.85546875" customWidth="1"/>
    <col min="3584" max="3584" width="19.28515625" customWidth="1"/>
    <col min="3587" max="3587" width="17.42578125" customWidth="1"/>
    <col min="3597" max="3597" width="33.28515625" customWidth="1"/>
    <col min="3835" max="3835" width="22.42578125" customWidth="1"/>
    <col min="3836" max="3836" width="14.85546875" customWidth="1"/>
    <col min="3837" max="3839" width="13.85546875" customWidth="1"/>
    <col min="3840" max="3840" width="19.28515625" customWidth="1"/>
    <col min="3843" max="3843" width="17.42578125" customWidth="1"/>
    <col min="3853" max="3853" width="33.28515625" customWidth="1"/>
    <col min="4091" max="4091" width="22.42578125" customWidth="1"/>
    <col min="4092" max="4092" width="14.85546875" customWidth="1"/>
    <col min="4093" max="4095" width="13.85546875" customWidth="1"/>
    <col min="4096" max="4096" width="19.28515625" customWidth="1"/>
    <col min="4099" max="4099" width="17.42578125" customWidth="1"/>
    <col min="4109" max="4109" width="33.28515625" customWidth="1"/>
    <col min="4347" max="4347" width="22.42578125" customWidth="1"/>
    <col min="4348" max="4348" width="14.85546875" customWidth="1"/>
    <col min="4349" max="4351" width="13.85546875" customWidth="1"/>
    <col min="4352" max="4352" width="19.28515625" customWidth="1"/>
    <col min="4355" max="4355" width="17.42578125" customWidth="1"/>
    <col min="4365" max="4365" width="33.28515625" customWidth="1"/>
    <col min="4603" max="4603" width="22.42578125" customWidth="1"/>
    <col min="4604" max="4604" width="14.85546875" customWidth="1"/>
    <col min="4605" max="4607" width="13.85546875" customWidth="1"/>
    <col min="4608" max="4608" width="19.28515625" customWidth="1"/>
    <col min="4611" max="4611" width="17.42578125" customWidth="1"/>
    <col min="4621" max="4621" width="33.28515625" customWidth="1"/>
    <col min="4859" max="4859" width="22.42578125" customWidth="1"/>
    <col min="4860" max="4860" width="14.85546875" customWidth="1"/>
    <col min="4861" max="4863" width="13.85546875" customWidth="1"/>
    <col min="4864" max="4864" width="19.28515625" customWidth="1"/>
    <col min="4867" max="4867" width="17.42578125" customWidth="1"/>
    <col min="4877" max="4877" width="33.28515625" customWidth="1"/>
    <col min="5115" max="5115" width="22.42578125" customWidth="1"/>
    <col min="5116" max="5116" width="14.85546875" customWidth="1"/>
    <col min="5117" max="5119" width="13.85546875" customWidth="1"/>
    <col min="5120" max="5120" width="19.28515625" customWidth="1"/>
    <col min="5123" max="5123" width="17.42578125" customWidth="1"/>
    <col min="5133" max="5133" width="33.28515625" customWidth="1"/>
    <col min="5371" max="5371" width="22.42578125" customWidth="1"/>
    <col min="5372" max="5372" width="14.85546875" customWidth="1"/>
    <col min="5373" max="5375" width="13.85546875" customWidth="1"/>
    <col min="5376" max="5376" width="19.28515625" customWidth="1"/>
    <col min="5379" max="5379" width="17.42578125" customWidth="1"/>
    <col min="5389" max="5389" width="33.28515625" customWidth="1"/>
    <col min="5627" max="5627" width="22.42578125" customWidth="1"/>
    <col min="5628" max="5628" width="14.85546875" customWidth="1"/>
    <col min="5629" max="5631" width="13.85546875" customWidth="1"/>
    <col min="5632" max="5632" width="19.28515625" customWidth="1"/>
    <col min="5635" max="5635" width="17.42578125" customWidth="1"/>
    <col min="5645" max="5645" width="33.28515625" customWidth="1"/>
    <col min="5883" max="5883" width="22.42578125" customWidth="1"/>
    <col min="5884" max="5884" width="14.85546875" customWidth="1"/>
    <col min="5885" max="5887" width="13.85546875" customWidth="1"/>
    <col min="5888" max="5888" width="19.28515625" customWidth="1"/>
    <col min="5891" max="5891" width="17.42578125" customWidth="1"/>
    <col min="5901" max="5901" width="33.28515625" customWidth="1"/>
    <col min="6139" max="6139" width="22.42578125" customWidth="1"/>
    <col min="6140" max="6140" width="14.85546875" customWidth="1"/>
    <col min="6141" max="6143" width="13.85546875" customWidth="1"/>
    <col min="6144" max="6144" width="19.28515625" customWidth="1"/>
    <col min="6147" max="6147" width="17.42578125" customWidth="1"/>
    <col min="6157" max="6157" width="33.28515625" customWidth="1"/>
    <col min="6395" max="6395" width="22.42578125" customWidth="1"/>
    <col min="6396" max="6396" width="14.85546875" customWidth="1"/>
    <col min="6397" max="6399" width="13.85546875" customWidth="1"/>
    <col min="6400" max="6400" width="19.28515625" customWidth="1"/>
    <col min="6403" max="6403" width="17.42578125" customWidth="1"/>
    <col min="6413" max="6413" width="33.28515625" customWidth="1"/>
    <col min="6651" max="6651" width="22.42578125" customWidth="1"/>
    <col min="6652" max="6652" width="14.85546875" customWidth="1"/>
    <col min="6653" max="6655" width="13.85546875" customWidth="1"/>
    <col min="6656" max="6656" width="19.28515625" customWidth="1"/>
    <col min="6659" max="6659" width="17.42578125" customWidth="1"/>
    <col min="6669" max="6669" width="33.28515625" customWidth="1"/>
    <col min="6907" max="6907" width="22.42578125" customWidth="1"/>
    <col min="6908" max="6908" width="14.85546875" customWidth="1"/>
    <col min="6909" max="6911" width="13.85546875" customWidth="1"/>
    <col min="6912" max="6912" width="19.28515625" customWidth="1"/>
    <col min="6915" max="6915" width="17.42578125" customWidth="1"/>
    <col min="6925" max="6925" width="33.28515625" customWidth="1"/>
    <col min="7163" max="7163" width="22.42578125" customWidth="1"/>
    <col min="7164" max="7164" width="14.85546875" customWidth="1"/>
    <col min="7165" max="7167" width="13.85546875" customWidth="1"/>
    <col min="7168" max="7168" width="19.28515625" customWidth="1"/>
    <col min="7171" max="7171" width="17.42578125" customWidth="1"/>
    <col min="7181" max="7181" width="33.28515625" customWidth="1"/>
    <col min="7419" max="7419" width="22.42578125" customWidth="1"/>
    <col min="7420" max="7420" width="14.85546875" customWidth="1"/>
    <col min="7421" max="7423" width="13.85546875" customWidth="1"/>
    <col min="7424" max="7424" width="19.28515625" customWidth="1"/>
    <col min="7427" max="7427" width="17.42578125" customWidth="1"/>
    <col min="7437" max="7437" width="33.28515625" customWidth="1"/>
    <col min="7675" max="7675" width="22.42578125" customWidth="1"/>
    <col min="7676" max="7676" width="14.85546875" customWidth="1"/>
    <col min="7677" max="7679" width="13.85546875" customWidth="1"/>
    <col min="7680" max="7680" width="19.28515625" customWidth="1"/>
    <col min="7683" max="7683" width="17.42578125" customWidth="1"/>
    <col min="7693" max="7693" width="33.28515625" customWidth="1"/>
    <col min="7931" max="7931" width="22.42578125" customWidth="1"/>
    <col min="7932" max="7932" width="14.85546875" customWidth="1"/>
    <col min="7933" max="7935" width="13.85546875" customWidth="1"/>
    <col min="7936" max="7936" width="19.28515625" customWidth="1"/>
    <col min="7939" max="7939" width="17.42578125" customWidth="1"/>
    <col min="7949" max="7949" width="33.28515625" customWidth="1"/>
    <col min="8187" max="8187" width="22.42578125" customWidth="1"/>
    <col min="8188" max="8188" width="14.85546875" customWidth="1"/>
    <col min="8189" max="8191" width="13.85546875" customWidth="1"/>
    <col min="8192" max="8192" width="19.28515625" customWidth="1"/>
    <col min="8195" max="8195" width="17.42578125" customWidth="1"/>
    <col min="8205" max="8205" width="33.28515625" customWidth="1"/>
    <col min="8443" max="8443" width="22.42578125" customWidth="1"/>
    <col min="8444" max="8444" width="14.85546875" customWidth="1"/>
    <col min="8445" max="8447" width="13.85546875" customWidth="1"/>
    <col min="8448" max="8448" width="19.28515625" customWidth="1"/>
    <col min="8451" max="8451" width="17.42578125" customWidth="1"/>
    <col min="8461" max="8461" width="33.28515625" customWidth="1"/>
    <col min="8699" max="8699" width="22.42578125" customWidth="1"/>
    <col min="8700" max="8700" width="14.85546875" customWidth="1"/>
    <col min="8701" max="8703" width="13.85546875" customWidth="1"/>
    <col min="8704" max="8704" width="19.28515625" customWidth="1"/>
    <col min="8707" max="8707" width="17.42578125" customWidth="1"/>
    <col min="8717" max="8717" width="33.28515625" customWidth="1"/>
    <col min="8955" max="8955" width="22.42578125" customWidth="1"/>
    <col min="8956" max="8956" width="14.85546875" customWidth="1"/>
    <col min="8957" max="8959" width="13.85546875" customWidth="1"/>
    <col min="8960" max="8960" width="19.28515625" customWidth="1"/>
    <col min="8963" max="8963" width="17.42578125" customWidth="1"/>
    <col min="8973" max="8973" width="33.28515625" customWidth="1"/>
    <col min="9211" max="9211" width="22.42578125" customWidth="1"/>
    <col min="9212" max="9212" width="14.85546875" customWidth="1"/>
    <col min="9213" max="9215" width="13.85546875" customWidth="1"/>
    <col min="9216" max="9216" width="19.28515625" customWidth="1"/>
    <col min="9219" max="9219" width="17.42578125" customWidth="1"/>
    <col min="9229" max="9229" width="33.28515625" customWidth="1"/>
    <col min="9467" max="9467" width="22.42578125" customWidth="1"/>
    <col min="9468" max="9468" width="14.85546875" customWidth="1"/>
    <col min="9469" max="9471" width="13.85546875" customWidth="1"/>
    <col min="9472" max="9472" width="19.28515625" customWidth="1"/>
    <col min="9475" max="9475" width="17.42578125" customWidth="1"/>
    <col min="9485" max="9485" width="33.28515625" customWidth="1"/>
    <col min="9723" max="9723" width="22.42578125" customWidth="1"/>
    <col min="9724" max="9724" width="14.85546875" customWidth="1"/>
    <col min="9725" max="9727" width="13.85546875" customWidth="1"/>
    <col min="9728" max="9728" width="19.28515625" customWidth="1"/>
    <col min="9731" max="9731" width="17.42578125" customWidth="1"/>
    <col min="9741" max="9741" width="33.28515625" customWidth="1"/>
    <col min="9979" max="9979" width="22.42578125" customWidth="1"/>
    <col min="9980" max="9980" width="14.85546875" customWidth="1"/>
    <col min="9981" max="9983" width="13.85546875" customWidth="1"/>
    <col min="9984" max="9984" width="19.28515625" customWidth="1"/>
    <col min="9987" max="9987" width="17.42578125" customWidth="1"/>
    <col min="9997" max="9997" width="33.28515625" customWidth="1"/>
    <col min="10235" max="10235" width="22.42578125" customWidth="1"/>
    <col min="10236" max="10236" width="14.85546875" customWidth="1"/>
    <col min="10237" max="10239" width="13.85546875" customWidth="1"/>
    <col min="10240" max="10240" width="19.28515625" customWidth="1"/>
    <col min="10243" max="10243" width="17.42578125" customWidth="1"/>
    <col min="10253" max="10253" width="33.28515625" customWidth="1"/>
    <col min="10491" max="10491" width="22.42578125" customWidth="1"/>
    <col min="10492" max="10492" width="14.85546875" customWidth="1"/>
    <col min="10493" max="10495" width="13.85546875" customWidth="1"/>
    <col min="10496" max="10496" width="19.28515625" customWidth="1"/>
    <col min="10499" max="10499" width="17.42578125" customWidth="1"/>
    <col min="10509" max="10509" width="33.28515625" customWidth="1"/>
    <col min="10747" max="10747" width="22.42578125" customWidth="1"/>
    <col min="10748" max="10748" width="14.85546875" customWidth="1"/>
    <col min="10749" max="10751" width="13.85546875" customWidth="1"/>
    <col min="10752" max="10752" width="19.28515625" customWidth="1"/>
    <col min="10755" max="10755" width="17.42578125" customWidth="1"/>
    <col min="10765" max="10765" width="33.28515625" customWidth="1"/>
    <col min="11003" max="11003" width="22.42578125" customWidth="1"/>
    <col min="11004" max="11004" width="14.85546875" customWidth="1"/>
    <col min="11005" max="11007" width="13.85546875" customWidth="1"/>
    <col min="11008" max="11008" width="19.28515625" customWidth="1"/>
    <col min="11011" max="11011" width="17.42578125" customWidth="1"/>
    <col min="11021" max="11021" width="33.28515625" customWidth="1"/>
    <col min="11259" max="11259" width="22.42578125" customWidth="1"/>
    <col min="11260" max="11260" width="14.85546875" customWidth="1"/>
    <col min="11261" max="11263" width="13.85546875" customWidth="1"/>
    <col min="11264" max="11264" width="19.28515625" customWidth="1"/>
    <col min="11267" max="11267" width="17.42578125" customWidth="1"/>
    <col min="11277" max="11277" width="33.28515625" customWidth="1"/>
    <col min="11515" max="11515" width="22.42578125" customWidth="1"/>
    <col min="11516" max="11516" width="14.85546875" customWidth="1"/>
    <col min="11517" max="11519" width="13.85546875" customWidth="1"/>
    <col min="11520" max="11520" width="19.28515625" customWidth="1"/>
    <col min="11523" max="11523" width="17.42578125" customWidth="1"/>
    <col min="11533" max="11533" width="33.28515625" customWidth="1"/>
    <col min="11771" max="11771" width="22.42578125" customWidth="1"/>
    <col min="11772" max="11772" width="14.85546875" customWidth="1"/>
    <col min="11773" max="11775" width="13.85546875" customWidth="1"/>
    <col min="11776" max="11776" width="19.28515625" customWidth="1"/>
    <col min="11779" max="11779" width="17.42578125" customWidth="1"/>
    <col min="11789" max="11789" width="33.28515625" customWidth="1"/>
    <col min="12027" max="12027" width="22.42578125" customWidth="1"/>
    <col min="12028" max="12028" width="14.85546875" customWidth="1"/>
    <col min="12029" max="12031" width="13.85546875" customWidth="1"/>
    <col min="12032" max="12032" width="19.28515625" customWidth="1"/>
    <col min="12035" max="12035" width="17.42578125" customWidth="1"/>
    <col min="12045" max="12045" width="33.28515625" customWidth="1"/>
    <col min="12283" max="12283" width="22.42578125" customWidth="1"/>
    <col min="12284" max="12284" width="14.85546875" customWidth="1"/>
    <col min="12285" max="12287" width="13.85546875" customWidth="1"/>
    <col min="12288" max="12288" width="19.28515625" customWidth="1"/>
    <col min="12291" max="12291" width="17.42578125" customWidth="1"/>
    <col min="12301" max="12301" width="33.28515625" customWidth="1"/>
    <col min="12539" max="12539" width="22.42578125" customWidth="1"/>
    <col min="12540" max="12540" width="14.85546875" customWidth="1"/>
    <col min="12541" max="12543" width="13.85546875" customWidth="1"/>
    <col min="12544" max="12544" width="19.28515625" customWidth="1"/>
    <col min="12547" max="12547" width="17.42578125" customWidth="1"/>
    <col min="12557" max="12557" width="33.28515625" customWidth="1"/>
    <col min="12795" max="12795" width="22.42578125" customWidth="1"/>
    <col min="12796" max="12796" width="14.85546875" customWidth="1"/>
    <col min="12797" max="12799" width="13.85546875" customWidth="1"/>
    <col min="12800" max="12800" width="19.28515625" customWidth="1"/>
    <col min="12803" max="12803" width="17.42578125" customWidth="1"/>
    <col min="12813" max="12813" width="33.28515625" customWidth="1"/>
    <col min="13051" max="13051" width="22.42578125" customWidth="1"/>
    <col min="13052" max="13052" width="14.85546875" customWidth="1"/>
    <col min="13053" max="13055" width="13.85546875" customWidth="1"/>
    <col min="13056" max="13056" width="19.28515625" customWidth="1"/>
    <col min="13059" max="13059" width="17.42578125" customWidth="1"/>
    <col min="13069" max="13069" width="33.28515625" customWidth="1"/>
    <col min="13307" max="13307" width="22.42578125" customWidth="1"/>
    <col min="13308" max="13308" width="14.85546875" customWidth="1"/>
    <col min="13309" max="13311" width="13.85546875" customWidth="1"/>
    <col min="13312" max="13312" width="19.28515625" customWidth="1"/>
    <col min="13315" max="13315" width="17.42578125" customWidth="1"/>
    <col min="13325" max="13325" width="33.28515625" customWidth="1"/>
    <col min="13563" max="13563" width="22.42578125" customWidth="1"/>
    <col min="13564" max="13564" width="14.85546875" customWidth="1"/>
    <col min="13565" max="13567" width="13.85546875" customWidth="1"/>
    <col min="13568" max="13568" width="19.28515625" customWidth="1"/>
    <col min="13571" max="13571" width="17.42578125" customWidth="1"/>
    <col min="13581" max="13581" width="33.28515625" customWidth="1"/>
    <col min="13819" max="13819" width="22.42578125" customWidth="1"/>
    <col min="13820" max="13820" width="14.85546875" customWidth="1"/>
    <col min="13821" max="13823" width="13.85546875" customWidth="1"/>
    <col min="13824" max="13824" width="19.28515625" customWidth="1"/>
    <col min="13827" max="13827" width="17.42578125" customWidth="1"/>
    <col min="13837" max="13837" width="33.28515625" customWidth="1"/>
    <col min="14075" max="14075" width="22.42578125" customWidth="1"/>
    <col min="14076" max="14076" width="14.85546875" customWidth="1"/>
    <col min="14077" max="14079" width="13.85546875" customWidth="1"/>
    <col min="14080" max="14080" width="19.28515625" customWidth="1"/>
    <col min="14083" max="14083" width="17.42578125" customWidth="1"/>
    <col min="14093" max="14093" width="33.28515625" customWidth="1"/>
    <col min="14331" max="14331" width="22.42578125" customWidth="1"/>
    <col min="14332" max="14332" width="14.85546875" customWidth="1"/>
    <col min="14333" max="14335" width="13.85546875" customWidth="1"/>
    <col min="14336" max="14336" width="19.28515625" customWidth="1"/>
    <col min="14339" max="14339" width="17.42578125" customWidth="1"/>
    <col min="14349" max="14349" width="33.28515625" customWidth="1"/>
    <col min="14587" max="14587" width="22.42578125" customWidth="1"/>
    <col min="14588" max="14588" width="14.85546875" customWidth="1"/>
    <col min="14589" max="14591" width="13.85546875" customWidth="1"/>
    <col min="14592" max="14592" width="19.28515625" customWidth="1"/>
    <col min="14595" max="14595" width="17.42578125" customWidth="1"/>
    <col min="14605" max="14605" width="33.28515625" customWidth="1"/>
    <col min="14843" max="14843" width="22.42578125" customWidth="1"/>
    <col min="14844" max="14844" width="14.85546875" customWidth="1"/>
    <col min="14845" max="14847" width="13.85546875" customWidth="1"/>
    <col min="14848" max="14848" width="19.28515625" customWidth="1"/>
    <col min="14851" max="14851" width="17.42578125" customWidth="1"/>
    <col min="14861" max="14861" width="33.28515625" customWidth="1"/>
    <col min="15099" max="15099" width="22.42578125" customWidth="1"/>
    <col min="15100" max="15100" width="14.85546875" customWidth="1"/>
    <col min="15101" max="15103" width="13.85546875" customWidth="1"/>
    <col min="15104" max="15104" width="19.28515625" customWidth="1"/>
    <col min="15107" max="15107" width="17.42578125" customWidth="1"/>
    <col min="15117" max="15117" width="33.28515625" customWidth="1"/>
    <col min="15355" max="15355" width="22.42578125" customWidth="1"/>
    <col min="15356" max="15356" width="14.85546875" customWidth="1"/>
    <col min="15357" max="15359" width="13.85546875" customWidth="1"/>
    <col min="15360" max="15360" width="19.28515625" customWidth="1"/>
    <col min="15363" max="15363" width="17.42578125" customWidth="1"/>
    <col min="15373" max="15373" width="33.28515625" customWidth="1"/>
    <col min="15611" max="15611" width="22.42578125" customWidth="1"/>
    <col min="15612" max="15612" width="14.85546875" customWidth="1"/>
    <col min="15613" max="15615" width="13.85546875" customWidth="1"/>
    <col min="15616" max="15616" width="19.28515625" customWidth="1"/>
    <col min="15619" max="15619" width="17.42578125" customWidth="1"/>
    <col min="15629" max="15629" width="33.28515625" customWidth="1"/>
    <col min="15867" max="15867" width="22.42578125" customWidth="1"/>
    <col min="15868" max="15868" width="14.85546875" customWidth="1"/>
    <col min="15869" max="15871" width="13.85546875" customWidth="1"/>
    <col min="15872" max="15872" width="19.28515625" customWidth="1"/>
    <col min="15875" max="15875" width="17.42578125" customWidth="1"/>
    <col min="15885" max="15885" width="33.28515625" customWidth="1"/>
    <col min="16123" max="16123" width="22.42578125" customWidth="1"/>
    <col min="16124" max="16124" width="14.85546875" customWidth="1"/>
    <col min="16125" max="16127" width="13.85546875" customWidth="1"/>
    <col min="16128" max="16128" width="19.28515625" customWidth="1"/>
    <col min="16131" max="16131" width="17.42578125" customWidth="1"/>
    <col min="16141" max="16141" width="33.28515625" customWidth="1"/>
  </cols>
  <sheetData>
    <row r="1" spans="1:24" ht="23.25" customHeight="1">
      <c r="A1" s="370" t="s">
        <v>146</v>
      </c>
      <c r="B1" s="370"/>
      <c r="C1" s="370"/>
      <c r="D1" s="370"/>
      <c r="E1" s="370"/>
      <c r="F1" s="370"/>
      <c r="G1" s="370"/>
      <c r="H1" s="370"/>
      <c r="I1" s="370"/>
      <c r="J1" s="155"/>
      <c r="K1" s="155"/>
      <c r="L1" s="155"/>
      <c r="M1" s="155"/>
      <c r="N1" s="155"/>
      <c r="O1" s="155"/>
      <c r="P1" s="155"/>
      <c r="Q1" s="155"/>
      <c r="R1" s="155"/>
      <c r="S1" s="155"/>
      <c r="T1" s="155"/>
      <c r="U1" s="155"/>
      <c r="V1" s="155"/>
      <c r="W1" s="155"/>
      <c r="X1" s="155"/>
    </row>
    <row r="2" spans="1:24" ht="16.5" customHeight="1">
      <c r="A2" s="155"/>
      <c r="B2" s="155"/>
      <c r="C2" s="155"/>
      <c r="D2" s="155"/>
      <c r="E2" s="155"/>
      <c r="F2" s="155"/>
      <c r="G2" s="155"/>
      <c r="H2" s="155"/>
      <c r="I2" s="155"/>
      <c r="J2" s="155"/>
      <c r="K2" s="79"/>
      <c r="L2" t="s">
        <v>64</v>
      </c>
      <c r="M2" s="155"/>
      <c r="N2" s="155"/>
      <c r="O2" s="155"/>
      <c r="P2" s="155"/>
      <c r="Q2" s="155"/>
      <c r="R2" s="155"/>
      <c r="S2" s="155"/>
      <c r="T2" s="155"/>
      <c r="U2" s="155"/>
      <c r="V2" s="155"/>
      <c r="W2" s="155"/>
      <c r="X2" s="155"/>
    </row>
    <row r="3" spans="1:24" ht="16.5" customHeight="1">
      <c r="A3" s="155"/>
      <c r="B3" s="155"/>
      <c r="C3" s="155"/>
      <c r="D3" s="155"/>
      <c r="E3" s="155"/>
      <c r="F3" s="155"/>
      <c r="G3" s="155"/>
      <c r="H3" s="155"/>
      <c r="I3" s="155"/>
      <c r="J3" s="155"/>
      <c r="K3" s="82"/>
      <c r="L3" t="s">
        <v>68</v>
      </c>
      <c r="M3" s="155"/>
      <c r="N3" s="155"/>
      <c r="O3" s="155"/>
      <c r="P3" s="155"/>
      <c r="Q3" s="155"/>
      <c r="R3" s="155"/>
      <c r="S3" s="155"/>
      <c r="T3" s="155"/>
      <c r="U3" s="155"/>
      <c r="V3" s="155"/>
      <c r="W3" s="155"/>
      <c r="X3" s="155"/>
    </row>
    <row r="4" spans="1:24" ht="16.5" customHeight="1">
      <c r="A4" s="371" t="s">
        <v>147</v>
      </c>
      <c r="B4" s="371"/>
      <c r="C4" s="371"/>
      <c r="D4" s="371"/>
      <c r="E4" s="371"/>
      <c r="F4" s="371"/>
      <c r="G4" s="157" t="s">
        <v>148</v>
      </c>
      <c r="H4" s="157" t="s">
        <v>149</v>
      </c>
      <c r="I4" s="158" t="s">
        <v>150</v>
      </c>
      <c r="K4" s="83"/>
      <c r="L4" t="s">
        <v>78</v>
      </c>
      <c r="M4" s="155"/>
      <c r="N4" s="155"/>
      <c r="O4" s="155"/>
      <c r="P4" s="155"/>
      <c r="Q4" s="155"/>
      <c r="R4" s="155"/>
      <c r="S4" s="155"/>
      <c r="T4" s="155"/>
      <c r="U4" s="155"/>
      <c r="V4" s="155"/>
      <c r="W4" s="155"/>
      <c r="X4" s="155"/>
    </row>
    <row r="5" spans="1:24" ht="16.5" customHeight="1">
      <c r="A5" s="159" t="s">
        <v>151</v>
      </c>
      <c r="B5" s="368" t="s">
        <v>152</v>
      </c>
      <c r="C5" s="368"/>
      <c r="D5" s="368"/>
      <c r="E5" s="368"/>
      <c r="F5" s="368"/>
      <c r="G5" s="160">
        <v>1</v>
      </c>
      <c r="H5" s="160">
        <v>1</v>
      </c>
      <c r="I5" s="161"/>
      <c r="L5" s="155"/>
      <c r="M5" s="155"/>
      <c r="N5" s="155"/>
      <c r="O5" s="155"/>
      <c r="P5" s="155"/>
      <c r="Q5" s="155"/>
      <c r="R5" s="155"/>
      <c r="S5" s="155"/>
      <c r="T5" s="155"/>
      <c r="U5" s="155"/>
      <c r="V5" s="155"/>
      <c r="W5" s="155"/>
      <c r="X5" s="155"/>
    </row>
    <row r="6" spans="1:24" ht="16.5" customHeight="1">
      <c r="A6" s="159" t="s">
        <v>79</v>
      </c>
      <c r="B6" s="369" t="s">
        <v>153</v>
      </c>
      <c r="C6" s="369"/>
      <c r="D6" s="369"/>
      <c r="E6" s="369"/>
      <c r="F6" s="369"/>
      <c r="G6" s="162">
        <f>SUM(G7:G11)</f>
        <v>0.2183333333333333</v>
      </c>
      <c r="H6" s="162">
        <f>SUM(H7:H11)</f>
        <v>0.2183333333333333</v>
      </c>
      <c r="I6" s="163"/>
      <c r="L6" s="155"/>
      <c r="M6" s="155"/>
      <c r="N6" s="155"/>
      <c r="O6" s="155"/>
      <c r="P6" s="155"/>
      <c r="Q6" s="155"/>
      <c r="R6" s="155"/>
      <c r="S6" s="155"/>
      <c r="T6" s="155"/>
      <c r="U6" s="155"/>
      <c r="V6" s="155"/>
      <c r="W6" s="155"/>
      <c r="X6" s="155"/>
    </row>
    <row r="7" spans="1:24" ht="16.5" customHeight="1">
      <c r="A7" s="164"/>
      <c r="B7" s="369" t="s">
        <v>154</v>
      </c>
      <c r="C7" s="369"/>
      <c r="D7" s="369"/>
      <c r="E7" s="369"/>
      <c r="F7" s="369"/>
      <c r="G7" s="165">
        <f>100%/12</f>
        <v>8.3333333333333329E-2</v>
      </c>
      <c r="H7" s="165">
        <f>100%/12</f>
        <v>8.3333333333333329E-2</v>
      </c>
      <c r="I7" s="163" t="s">
        <v>155</v>
      </c>
      <c r="L7" s="155"/>
      <c r="M7" s="155"/>
      <c r="N7" s="155"/>
      <c r="O7" s="155"/>
      <c r="P7" s="155"/>
      <c r="Q7" s="155"/>
      <c r="R7" s="155"/>
      <c r="S7" s="155"/>
      <c r="T7" s="155"/>
      <c r="U7" s="155"/>
      <c r="V7" s="155"/>
      <c r="W7" s="155"/>
      <c r="X7" s="155"/>
    </row>
    <row r="8" spans="1:24" ht="16.5" customHeight="1">
      <c r="A8" s="164"/>
      <c r="B8" s="369" t="s">
        <v>156</v>
      </c>
      <c r="C8" s="369"/>
      <c r="D8" s="369"/>
      <c r="E8" s="369"/>
      <c r="F8" s="369"/>
      <c r="G8" s="165">
        <f>12%/12</f>
        <v>0.01</v>
      </c>
      <c r="H8" s="165">
        <f>12%/12</f>
        <v>0.01</v>
      </c>
      <c r="I8" s="163" t="s">
        <v>157</v>
      </c>
      <c r="L8" s="155"/>
      <c r="M8" s="155"/>
      <c r="N8" s="155"/>
      <c r="O8" s="155"/>
      <c r="P8" s="155"/>
      <c r="Q8" s="155"/>
      <c r="R8" s="155"/>
      <c r="S8" s="155"/>
      <c r="T8" s="155"/>
      <c r="U8" s="155"/>
      <c r="V8" s="155"/>
      <c r="W8" s="155"/>
      <c r="X8" s="155"/>
    </row>
    <row r="9" spans="1:24" ht="16.5" customHeight="1">
      <c r="A9" s="164"/>
      <c r="B9" s="369" t="s">
        <v>158</v>
      </c>
      <c r="C9" s="369"/>
      <c r="D9" s="369"/>
      <c r="E9" s="369"/>
      <c r="F9" s="369"/>
      <c r="G9" s="165">
        <f>100%/12</f>
        <v>8.3333333333333329E-2</v>
      </c>
      <c r="H9" s="165">
        <f>100%/12</f>
        <v>8.3333333333333329E-2</v>
      </c>
      <c r="I9" s="163" t="s">
        <v>159</v>
      </c>
      <c r="L9" s="166"/>
      <c r="M9" s="155"/>
      <c r="N9" s="155"/>
      <c r="O9" s="155"/>
      <c r="P9" s="155"/>
      <c r="Q9" s="155"/>
      <c r="R9" s="155"/>
      <c r="S9" s="155"/>
      <c r="T9" s="155"/>
      <c r="U9" s="155"/>
      <c r="V9" s="155"/>
      <c r="W9" s="155"/>
      <c r="X9" s="155"/>
    </row>
    <row r="10" spans="1:24" ht="16.5" customHeight="1">
      <c r="A10" s="164"/>
      <c r="B10" s="369" t="s">
        <v>160</v>
      </c>
      <c r="C10" s="369"/>
      <c r="D10" s="369"/>
      <c r="E10" s="369"/>
      <c r="F10" s="369"/>
      <c r="G10" s="165">
        <f>50%/12</f>
        <v>4.1666666666666664E-2</v>
      </c>
      <c r="H10" s="165">
        <f>50%/12</f>
        <v>4.1666666666666664E-2</v>
      </c>
      <c r="I10" s="163" t="s">
        <v>161</v>
      </c>
      <c r="J10" s="167"/>
      <c r="K10" s="167"/>
      <c r="L10" s="167"/>
      <c r="M10" s="155"/>
      <c r="N10" s="155"/>
      <c r="O10" s="155"/>
      <c r="P10" s="155"/>
      <c r="Q10" s="155"/>
      <c r="R10" s="155"/>
      <c r="S10" s="155"/>
      <c r="T10" s="155"/>
      <c r="U10" s="155"/>
      <c r="V10" s="155"/>
      <c r="W10" s="155"/>
      <c r="X10" s="155"/>
    </row>
    <row r="11" spans="1:24" ht="16.5" customHeight="1">
      <c r="A11" s="164"/>
      <c r="B11" s="369" t="s">
        <v>162</v>
      </c>
      <c r="C11" s="369"/>
      <c r="D11" s="369"/>
      <c r="E11" s="369"/>
      <c r="F11" s="369"/>
      <c r="G11" s="168">
        <v>0</v>
      </c>
      <c r="H11" s="168">
        <v>0</v>
      </c>
      <c r="I11" s="163"/>
      <c r="J11" s="169"/>
      <c r="K11" s="170"/>
      <c r="L11" s="170"/>
      <c r="M11" s="155"/>
      <c r="N11" s="155"/>
      <c r="O11" s="155"/>
      <c r="P11" s="155"/>
      <c r="Q11" s="155"/>
      <c r="R11" s="155"/>
      <c r="S11" s="155"/>
      <c r="T11" s="155"/>
      <c r="U11" s="155"/>
      <c r="V11" s="155"/>
      <c r="W11" s="155"/>
      <c r="X11" s="155"/>
    </row>
    <row r="12" spans="1:24" ht="16.5" customHeight="1">
      <c r="A12" s="159" t="s">
        <v>80</v>
      </c>
      <c r="B12" s="369" t="s">
        <v>163</v>
      </c>
      <c r="C12" s="369"/>
      <c r="D12" s="369"/>
      <c r="E12" s="369"/>
      <c r="F12" s="369"/>
      <c r="G12" s="162">
        <f>SUM(G13:G15)</f>
        <v>0.21022000000000002</v>
      </c>
      <c r="H12" s="162">
        <f>SUM(H13:H15)</f>
        <v>0.2485</v>
      </c>
      <c r="I12" s="163"/>
      <c r="K12" s="167"/>
      <c r="L12" s="167"/>
      <c r="M12" s="155"/>
      <c r="N12" s="155"/>
      <c r="O12" s="155"/>
      <c r="P12" s="155"/>
      <c r="Q12" s="155"/>
      <c r="R12" s="155"/>
      <c r="S12" s="155"/>
      <c r="T12" s="155"/>
      <c r="U12" s="155"/>
      <c r="V12" s="155"/>
      <c r="W12" s="155"/>
      <c r="X12" s="155"/>
    </row>
    <row r="13" spans="1:24" ht="16.5" customHeight="1">
      <c r="A13" s="164"/>
      <c r="B13" s="369" t="s">
        <v>164</v>
      </c>
      <c r="C13" s="369"/>
      <c r="D13" s="369"/>
      <c r="E13" s="369"/>
      <c r="F13" s="369"/>
      <c r="G13" s="165">
        <v>8.5000000000000006E-2</v>
      </c>
      <c r="H13" s="165">
        <v>8.5000000000000006E-2</v>
      </c>
      <c r="I13" s="163" t="s">
        <v>165</v>
      </c>
      <c r="J13" s="155"/>
      <c r="K13" s="155"/>
      <c r="L13" s="167"/>
      <c r="M13" s="155"/>
      <c r="N13" s="155"/>
      <c r="O13" s="155"/>
      <c r="P13" s="155"/>
      <c r="Q13" s="155"/>
      <c r="R13" s="155"/>
      <c r="S13" s="155"/>
      <c r="T13" s="155"/>
      <c r="U13" s="155"/>
      <c r="V13" s="155"/>
      <c r="W13" s="155"/>
      <c r="X13" s="155"/>
    </row>
    <row r="14" spans="1:24" ht="16.5" customHeight="1">
      <c r="A14" s="164"/>
      <c r="B14" s="369" t="s">
        <v>166</v>
      </c>
      <c r="C14" s="369"/>
      <c r="D14" s="369"/>
      <c r="E14" s="369"/>
      <c r="F14" s="369"/>
      <c r="G14" s="165">
        <f>75%*16%</f>
        <v>0.12</v>
      </c>
      <c r="H14" s="165">
        <f>75%*16%</f>
        <v>0.12</v>
      </c>
      <c r="I14" s="163" t="s">
        <v>167</v>
      </c>
      <c r="J14" s="167"/>
      <c r="K14" s="167"/>
      <c r="L14" s="167"/>
      <c r="M14" s="155"/>
      <c r="N14" s="155"/>
      <c r="O14" s="155"/>
      <c r="P14" s="155"/>
      <c r="Q14" s="155"/>
      <c r="R14" s="155"/>
      <c r="S14" s="155"/>
      <c r="T14" s="155"/>
      <c r="U14" s="155"/>
      <c r="V14" s="155"/>
      <c r="W14" s="155"/>
      <c r="X14" s="155"/>
    </row>
    <row r="15" spans="1:24" ht="16.5" customHeight="1">
      <c r="A15" s="164"/>
      <c r="B15" s="369" t="s">
        <v>168</v>
      </c>
      <c r="C15" s="369"/>
      <c r="D15" s="369"/>
      <c r="E15" s="369"/>
      <c r="F15" s="369"/>
      <c r="G15" s="171">
        <v>5.2199999999999998E-3</v>
      </c>
      <c r="H15" s="171">
        <v>4.3499999999999997E-2</v>
      </c>
      <c r="I15" s="163"/>
      <c r="J15" s="167"/>
      <c r="K15" s="167"/>
      <c r="L15" s="167"/>
      <c r="S15" s="155"/>
      <c r="T15" s="155"/>
      <c r="U15" s="155"/>
      <c r="V15" s="155"/>
      <c r="W15" s="155"/>
      <c r="X15" s="155"/>
    </row>
    <row r="16" spans="1:24" ht="16.5" customHeight="1">
      <c r="A16" s="159" t="s">
        <v>85</v>
      </c>
      <c r="B16" s="369" t="s">
        <v>169</v>
      </c>
      <c r="C16" s="369"/>
      <c r="D16" s="369"/>
      <c r="E16" s="369"/>
      <c r="F16" s="369"/>
      <c r="G16" s="162">
        <f>SUM(G17:G19)</f>
        <v>0.09</v>
      </c>
      <c r="H16" s="162">
        <f>SUM(H17:H19)</f>
        <v>0.09</v>
      </c>
      <c r="I16" s="163"/>
      <c r="J16" s="167"/>
      <c r="K16" s="167"/>
      <c r="L16" s="167"/>
      <c r="S16" s="155"/>
      <c r="T16" s="155"/>
      <c r="U16" s="155"/>
      <c r="V16" s="155"/>
      <c r="W16" s="155"/>
      <c r="X16" s="155"/>
    </row>
    <row r="17" spans="1:24" ht="16.5" customHeight="1">
      <c r="A17" s="164"/>
      <c r="B17" s="369" t="s">
        <v>170</v>
      </c>
      <c r="C17" s="369"/>
      <c r="D17" s="369"/>
      <c r="E17" s="369"/>
      <c r="F17" s="369"/>
      <c r="G17" s="165">
        <v>0.02</v>
      </c>
      <c r="H17" s="165">
        <v>0.02</v>
      </c>
      <c r="I17" s="163" t="s">
        <v>171</v>
      </c>
      <c r="J17" s="167"/>
      <c r="K17" s="167"/>
      <c r="L17" s="167"/>
      <c r="S17" s="155"/>
      <c r="T17" s="155"/>
      <c r="U17" s="155"/>
      <c r="V17" s="155"/>
      <c r="W17" s="155"/>
      <c r="X17" s="155"/>
    </row>
    <row r="18" spans="1:24" ht="16.5" customHeight="1">
      <c r="A18" s="164"/>
      <c r="B18" s="369" t="s">
        <v>172</v>
      </c>
      <c r="C18" s="369"/>
      <c r="D18" s="369"/>
      <c r="E18" s="369"/>
      <c r="F18" s="369"/>
      <c r="G18" s="165">
        <v>0.03</v>
      </c>
      <c r="H18" s="165">
        <v>0.03</v>
      </c>
      <c r="I18" s="163" t="s">
        <v>173</v>
      </c>
      <c r="J18" s="167"/>
      <c r="K18" s="167"/>
      <c r="L18" s="167"/>
      <c r="S18" s="155"/>
      <c r="T18" s="155"/>
      <c r="U18" s="155"/>
      <c r="V18" s="155"/>
      <c r="W18" s="155"/>
      <c r="X18" s="155"/>
    </row>
    <row r="19" spans="1:24" ht="16.5" customHeight="1">
      <c r="A19" s="164"/>
      <c r="B19" s="369" t="s">
        <v>174</v>
      </c>
      <c r="C19" s="369"/>
      <c r="D19" s="369"/>
      <c r="E19" s="369"/>
      <c r="F19" s="369"/>
      <c r="G19" s="165">
        <v>0.04</v>
      </c>
      <c r="H19" s="165">
        <v>0.04</v>
      </c>
      <c r="I19" s="163" t="s">
        <v>175</v>
      </c>
      <c r="J19" s="167"/>
      <c r="K19" s="167"/>
      <c r="L19" s="167"/>
      <c r="S19" s="155"/>
      <c r="T19" s="155"/>
      <c r="U19" s="155"/>
      <c r="V19" s="155"/>
      <c r="W19" s="155"/>
      <c r="X19" s="155"/>
    </row>
    <row r="20" spans="1:24" ht="16.5" customHeight="1">
      <c r="A20" s="159"/>
      <c r="B20" s="369" t="s">
        <v>176</v>
      </c>
      <c r="C20" s="369"/>
      <c r="D20" s="369"/>
      <c r="E20" s="369"/>
      <c r="F20" s="369"/>
      <c r="G20" s="162">
        <f>+G6+G12</f>
        <v>0.42855333333333334</v>
      </c>
      <c r="H20" s="162">
        <f>+H6+H12</f>
        <v>0.46683333333333332</v>
      </c>
      <c r="I20" s="163"/>
      <c r="J20" s="167"/>
      <c r="K20" s="167"/>
      <c r="L20" s="167"/>
      <c r="S20" s="155"/>
      <c r="T20" s="155"/>
      <c r="U20" s="155"/>
      <c r="V20" s="155"/>
      <c r="W20" s="155"/>
      <c r="X20" s="155"/>
    </row>
    <row r="21" spans="1:24" ht="16.5" customHeight="1">
      <c r="A21" s="159" t="s">
        <v>82</v>
      </c>
      <c r="B21" s="369" t="s">
        <v>177</v>
      </c>
      <c r="C21" s="369"/>
      <c r="D21" s="369"/>
      <c r="E21" s="369"/>
      <c r="F21" s="369"/>
      <c r="G21" s="162">
        <f>+G5+G16+G20</f>
        <v>1.5185533333333334</v>
      </c>
      <c r="H21" s="162">
        <f>+H5+H16+H20</f>
        <v>1.5568333333333335</v>
      </c>
      <c r="I21" s="163"/>
      <c r="S21" s="155"/>
      <c r="T21" s="155"/>
      <c r="U21" s="155"/>
      <c r="V21" s="155"/>
      <c r="W21" s="155"/>
      <c r="X21" s="155"/>
    </row>
    <row r="22" spans="1:24" ht="16.5" customHeight="1">
      <c r="G22" s="76" t="s">
        <v>178</v>
      </c>
      <c r="H22" s="76" t="s">
        <v>179</v>
      </c>
      <c r="L22" s="155"/>
      <c r="S22" s="155"/>
      <c r="T22" s="155"/>
      <c r="U22" s="155"/>
      <c r="V22" s="155"/>
      <c r="W22" s="155"/>
      <c r="X22" s="155"/>
    </row>
    <row r="23" spans="1:24" ht="16.5" customHeight="1">
      <c r="G23" s="76" t="s">
        <v>180</v>
      </c>
      <c r="L23" s="155"/>
      <c r="S23" s="155"/>
      <c r="T23" s="155"/>
      <c r="U23" s="155"/>
      <c r="V23" s="155"/>
      <c r="W23" s="155"/>
      <c r="X23" s="155"/>
    </row>
    <row r="24" spans="1:24" ht="16.5" customHeight="1">
      <c r="A24" s="172"/>
      <c r="B24" s="368" t="s">
        <v>181</v>
      </c>
      <c r="C24" s="368"/>
      <c r="D24" s="368"/>
      <c r="E24" s="368"/>
      <c r="F24" s="368"/>
      <c r="G24" s="173">
        <v>13000000</v>
      </c>
      <c r="H24" s="173"/>
      <c r="I24" s="163" t="s">
        <v>182</v>
      </c>
      <c r="L24" s="155"/>
      <c r="S24" s="155"/>
      <c r="T24" s="155"/>
      <c r="U24" s="155"/>
      <c r="V24" s="155"/>
      <c r="W24" s="155"/>
      <c r="X24" s="155"/>
    </row>
    <row r="25" spans="1:24" ht="16.5" customHeight="1">
      <c r="A25" s="172"/>
      <c r="B25" s="368" t="s">
        <v>183</v>
      </c>
      <c r="C25" s="368"/>
      <c r="D25" s="368"/>
      <c r="E25" s="368"/>
      <c r="F25" s="368"/>
      <c r="G25" s="174">
        <f>+(G12+G16)*0.7</f>
        <v>0.21015400000000001</v>
      </c>
      <c r="H25" s="174"/>
      <c r="I25" s="163" t="s">
        <v>184</v>
      </c>
      <c r="L25" s="166"/>
      <c r="S25" s="155"/>
      <c r="T25" s="155"/>
      <c r="U25" s="155"/>
      <c r="V25" s="155"/>
      <c r="W25" s="155"/>
      <c r="X25" s="155"/>
    </row>
    <row r="26" spans="1:24" ht="16.5" customHeight="1">
      <c r="A26" s="155"/>
      <c r="B26" s="368" t="s">
        <v>185</v>
      </c>
      <c r="C26" s="368"/>
      <c r="D26" s="368"/>
      <c r="E26" s="368"/>
      <c r="F26" s="368"/>
      <c r="G26" s="174">
        <f>+G10</f>
        <v>4.1666666666666664E-2</v>
      </c>
      <c r="H26" s="174"/>
      <c r="I26" s="163" t="s">
        <v>184</v>
      </c>
      <c r="L26" s="175"/>
      <c r="S26" s="155"/>
      <c r="T26" s="155"/>
      <c r="U26" s="155"/>
      <c r="V26" s="155"/>
      <c r="W26" s="155"/>
      <c r="X26" s="155"/>
    </row>
    <row r="27" spans="1:24" ht="16.5" customHeight="1">
      <c r="A27" s="155"/>
      <c r="B27" s="368" t="s">
        <v>186</v>
      </c>
      <c r="C27" s="368"/>
      <c r="D27" s="368"/>
      <c r="E27" s="368"/>
      <c r="F27" s="368"/>
      <c r="G27" s="174">
        <f>1+IF(G25+G26&lt;30%,30%,G25+G26)</f>
        <v>1.3</v>
      </c>
      <c r="H27" s="174"/>
      <c r="I27" s="163" t="s">
        <v>187</v>
      </c>
      <c r="L27" s="175"/>
      <c r="S27" s="155"/>
      <c r="T27" s="155"/>
      <c r="U27" s="155"/>
      <c r="V27" s="155"/>
      <c r="W27" s="155"/>
      <c r="X27" s="155"/>
    </row>
    <row r="28" spans="1:24" ht="16.5" customHeight="1">
      <c r="A28" s="176"/>
      <c r="B28" s="176"/>
      <c r="C28" s="176"/>
      <c r="D28" s="176"/>
      <c r="E28" s="155"/>
      <c r="F28" s="155"/>
      <c r="G28" s="76" t="s">
        <v>188</v>
      </c>
      <c r="H28" s="155"/>
      <c r="I28" s="155"/>
      <c r="J28" s="155"/>
      <c r="K28" s="155"/>
      <c r="L28" s="155"/>
      <c r="M28" s="169"/>
      <c r="N28" s="169"/>
      <c r="O28" s="169"/>
      <c r="P28" s="169"/>
      <c r="Q28" s="155"/>
      <c r="R28" s="155"/>
      <c r="S28" s="155"/>
      <c r="T28" s="155"/>
      <c r="U28" s="155"/>
      <c r="V28" s="155"/>
      <c r="W28" s="155"/>
      <c r="X28" s="155"/>
    </row>
    <row r="29" spans="1:24" ht="16.5" customHeight="1">
      <c r="A29" s="176"/>
      <c r="B29" s="176"/>
      <c r="C29" s="176"/>
      <c r="D29" s="176"/>
      <c r="E29" s="155"/>
      <c r="F29" s="155"/>
      <c r="G29" s="76"/>
      <c r="H29" s="155"/>
      <c r="I29" s="155"/>
      <c r="J29" s="155"/>
      <c r="K29" s="155"/>
      <c r="L29" s="155"/>
      <c r="M29" s="169"/>
      <c r="N29" s="169"/>
      <c r="O29" s="169"/>
      <c r="P29" s="169"/>
      <c r="Q29" s="155"/>
      <c r="R29" s="155"/>
      <c r="S29" s="155"/>
      <c r="T29" s="155"/>
      <c r="U29" s="155"/>
      <c r="V29" s="155"/>
      <c r="W29" s="155"/>
      <c r="X29" s="155"/>
    </row>
    <row r="30" spans="1:24" ht="16.5" customHeight="1">
      <c r="S30" s="155"/>
    </row>
  </sheetData>
  <mergeCells count="23">
    <mergeCell ref="A1:I1"/>
    <mergeCell ref="A4:F4"/>
    <mergeCell ref="B5:F5"/>
    <mergeCell ref="B6:F6"/>
    <mergeCell ref="B7:F7"/>
    <mergeCell ref="B8:F8"/>
    <mergeCell ref="B9:F9"/>
    <mergeCell ref="B10:F10"/>
    <mergeCell ref="B11:F11"/>
    <mergeCell ref="B12:F12"/>
    <mergeCell ref="B13:F13"/>
    <mergeCell ref="B14:F14"/>
    <mergeCell ref="B15:F15"/>
    <mergeCell ref="B16:F16"/>
    <mergeCell ref="B17:F17"/>
    <mergeCell ref="B25:F25"/>
    <mergeCell ref="B26:F26"/>
    <mergeCell ref="B27:F27"/>
    <mergeCell ref="B18:F18"/>
    <mergeCell ref="B19:F19"/>
    <mergeCell ref="B20:F20"/>
    <mergeCell ref="B21:F21"/>
    <mergeCell ref="B24:F24"/>
  </mergeCells>
  <pageMargins left="0.7" right="0.7" top="0.75" bottom="0.75" header="0.511811023622047" footer="0.511811023622047"/>
  <pageSetup orientation="portrait" horizontalDpi="300" verticalDpi="300"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0">
    <tabColor rgb="FFFFC000"/>
  </sheetPr>
  <dimension ref="A1:O20"/>
  <sheetViews>
    <sheetView view="pageBreakPreview" topLeftCell="A9" zoomScaleNormal="85" workbookViewId="0">
      <selection activeCell="O19" sqref="O19"/>
    </sheetView>
  </sheetViews>
  <sheetFormatPr baseColWidth="10" defaultColWidth="11.42578125" defaultRowHeight="15"/>
  <cols>
    <col min="2" max="3" width="13.140625" customWidth="1"/>
    <col min="5" max="5" width="14.42578125" customWidth="1"/>
    <col min="8" max="8" width="16.85546875" customWidth="1"/>
    <col min="9" max="9" width="14.7109375" customWidth="1"/>
    <col min="12" max="12" width="14" customWidth="1"/>
    <col min="13" max="13" width="13.7109375" customWidth="1"/>
  </cols>
  <sheetData>
    <row r="1" spans="1:15" ht="15" customHeight="1">
      <c r="A1" s="372" t="s">
        <v>189</v>
      </c>
      <c r="B1" s="372"/>
      <c r="C1" s="372"/>
      <c r="D1" s="372"/>
      <c r="E1" s="372"/>
      <c r="F1" s="372"/>
      <c r="G1" s="372"/>
      <c r="H1" s="372"/>
      <c r="I1" s="372"/>
      <c r="J1" s="372"/>
      <c r="K1" s="372"/>
      <c r="L1" s="372"/>
      <c r="M1" s="372"/>
      <c r="N1" s="372"/>
      <c r="O1" s="372"/>
    </row>
    <row r="3" spans="1:15" ht="16.5" customHeight="1">
      <c r="A3" s="155"/>
      <c r="B3" s="155"/>
      <c r="C3" s="155"/>
      <c r="D3" s="155"/>
      <c r="E3" s="155"/>
      <c r="F3" s="155"/>
      <c r="G3" s="373" t="s">
        <v>190</v>
      </c>
      <c r="H3" s="373"/>
      <c r="I3" s="373"/>
      <c r="J3" s="373"/>
      <c r="K3" s="373"/>
      <c r="L3" s="373"/>
      <c r="M3" s="373"/>
      <c r="N3" s="373"/>
      <c r="O3" s="373"/>
    </row>
    <row r="4" spans="1:15" ht="16.5" customHeight="1">
      <c r="A4" s="155"/>
      <c r="B4" s="373" t="s">
        <v>191</v>
      </c>
      <c r="C4" s="373"/>
      <c r="D4" s="155"/>
      <c r="E4" s="155"/>
      <c r="F4" s="155"/>
      <c r="G4" s="178"/>
      <c r="H4" s="373" t="s">
        <v>192</v>
      </c>
      <c r="I4" s="373"/>
      <c r="J4" s="373"/>
      <c r="K4" s="373"/>
      <c r="L4" s="373"/>
      <c r="M4" s="373"/>
      <c r="N4" s="373"/>
      <c r="O4" s="373"/>
    </row>
    <row r="5" spans="1:15" ht="16.5" customHeight="1">
      <c r="A5" s="179" t="s">
        <v>193</v>
      </c>
      <c r="B5" s="180" t="s">
        <v>194</v>
      </c>
      <c r="C5" s="180" t="s">
        <v>195</v>
      </c>
      <c r="D5" s="177" t="s">
        <v>15</v>
      </c>
      <c r="E5" s="155"/>
      <c r="F5" s="155"/>
      <c r="G5" s="181" t="s">
        <v>193</v>
      </c>
      <c r="H5" s="182" t="s">
        <v>151</v>
      </c>
      <c r="I5" s="182" t="s">
        <v>79</v>
      </c>
      <c r="J5" s="182" t="s">
        <v>80</v>
      </c>
      <c r="K5" s="182" t="s">
        <v>85</v>
      </c>
      <c r="L5" s="182" t="s">
        <v>82</v>
      </c>
      <c r="M5" s="182" t="s">
        <v>89</v>
      </c>
      <c r="N5" s="182" t="s">
        <v>196</v>
      </c>
      <c r="O5" s="182" t="s">
        <v>197</v>
      </c>
    </row>
    <row r="6" spans="1:15" ht="16.5" customHeight="1">
      <c r="A6" s="182">
        <v>1</v>
      </c>
      <c r="B6" s="183">
        <v>20</v>
      </c>
      <c r="C6" s="183">
        <v>15</v>
      </c>
      <c r="D6" s="183">
        <v>21</v>
      </c>
      <c r="E6" s="155"/>
      <c r="F6" s="155"/>
      <c r="G6" s="183">
        <v>1</v>
      </c>
      <c r="H6" s="182">
        <v>1.5</v>
      </c>
      <c r="I6" s="182">
        <v>1.4</v>
      </c>
      <c r="J6" s="182">
        <v>1.3</v>
      </c>
      <c r="K6" s="182">
        <v>1.2</v>
      </c>
      <c r="L6" s="182">
        <v>1.1000000000000001</v>
      </c>
      <c r="M6" s="182">
        <v>1</v>
      </c>
      <c r="N6" s="182">
        <v>1</v>
      </c>
      <c r="O6" s="182">
        <v>1</v>
      </c>
    </row>
    <row r="7" spans="1:15" ht="16.5" customHeight="1">
      <c r="A7" s="182">
        <v>2</v>
      </c>
      <c r="B7" s="183">
        <v>15</v>
      </c>
      <c r="C7" s="183">
        <v>10</v>
      </c>
      <c r="D7" s="183">
        <v>16</v>
      </c>
      <c r="E7" s="155"/>
      <c r="F7" s="155"/>
      <c r="G7" s="183">
        <v>2</v>
      </c>
      <c r="H7" s="182"/>
      <c r="I7" s="182">
        <v>1.4</v>
      </c>
      <c r="J7" s="182">
        <v>1.3</v>
      </c>
      <c r="K7" s="182">
        <v>1.2</v>
      </c>
      <c r="L7" s="182">
        <v>1.1000000000000001</v>
      </c>
      <c r="M7" s="182">
        <v>1</v>
      </c>
      <c r="N7" s="182">
        <v>1</v>
      </c>
      <c r="O7" s="182">
        <v>1</v>
      </c>
    </row>
    <row r="8" spans="1:15" ht="16.5" customHeight="1">
      <c r="A8" s="182">
        <v>3</v>
      </c>
      <c r="B8" s="183">
        <v>8</v>
      </c>
      <c r="C8" s="183">
        <v>5</v>
      </c>
      <c r="D8" s="183">
        <v>13</v>
      </c>
      <c r="E8" s="155"/>
      <c r="F8" s="155"/>
      <c r="G8" s="183">
        <v>3</v>
      </c>
      <c r="H8" s="182"/>
      <c r="I8" s="182"/>
      <c r="J8" s="182">
        <v>1.3</v>
      </c>
      <c r="K8" s="182">
        <v>1.2</v>
      </c>
      <c r="L8" s="182">
        <v>1.1000000000000001</v>
      </c>
      <c r="M8" s="182">
        <v>1</v>
      </c>
      <c r="N8" s="182">
        <v>1</v>
      </c>
      <c r="O8" s="182">
        <v>1</v>
      </c>
    </row>
    <row r="9" spans="1:15" ht="16.5" customHeight="1">
      <c r="A9" s="182">
        <v>4</v>
      </c>
      <c r="B9" s="183">
        <v>6</v>
      </c>
      <c r="C9" s="183">
        <v>4</v>
      </c>
      <c r="D9" s="183">
        <v>11</v>
      </c>
      <c r="E9" s="155"/>
      <c r="F9" s="155"/>
      <c r="G9" s="183">
        <v>4</v>
      </c>
      <c r="H9" s="182"/>
      <c r="I9" s="182"/>
      <c r="J9" s="182"/>
      <c r="K9" s="182">
        <v>1.2</v>
      </c>
      <c r="L9" s="182">
        <v>1.1000000000000001</v>
      </c>
      <c r="M9" s="182">
        <v>1</v>
      </c>
      <c r="N9" s="182">
        <v>1</v>
      </c>
      <c r="O9" s="182">
        <v>1</v>
      </c>
    </row>
    <row r="10" spans="1:15" ht="16.5" customHeight="1">
      <c r="A10" s="182">
        <v>5</v>
      </c>
      <c r="B10" s="183">
        <v>5</v>
      </c>
      <c r="C10" s="183">
        <v>3</v>
      </c>
      <c r="D10" s="183">
        <v>9</v>
      </c>
      <c r="E10" s="155"/>
      <c r="F10" s="155"/>
      <c r="G10" s="183">
        <v>5</v>
      </c>
      <c r="H10" s="182"/>
      <c r="I10" s="182"/>
      <c r="J10" s="182"/>
      <c r="K10" s="182"/>
      <c r="L10" s="182">
        <v>1.1000000000000001</v>
      </c>
      <c r="M10" s="182">
        <v>1</v>
      </c>
      <c r="N10" s="182">
        <v>1</v>
      </c>
      <c r="O10" s="182">
        <v>1</v>
      </c>
    </row>
    <row r="11" spans="1:15" ht="16.5" customHeight="1">
      <c r="A11" s="182">
        <v>6</v>
      </c>
      <c r="B11" s="183">
        <v>3</v>
      </c>
      <c r="C11" s="183">
        <v>1</v>
      </c>
      <c r="D11" s="183">
        <v>7</v>
      </c>
      <c r="E11" s="155"/>
      <c r="F11" s="155"/>
      <c r="G11" s="183">
        <v>6</v>
      </c>
      <c r="H11" s="182"/>
      <c r="I11" s="182"/>
      <c r="J11" s="182"/>
      <c r="K11" s="182"/>
      <c r="L11" s="182"/>
      <c r="M11" s="182">
        <v>1.1000000000000001</v>
      </c>
      <c r="N11" s="182">
        <v>1</v>
      </c>
      <c r="O11" s="182">
        <v>1</v>
      </c>
    </row>
    <row r="12" spans="1:15" ht="16.5" customHeight="1">
      <c r="A12" s="182">
        <v>7</v>
      </c>
      <c r="B12" s="183">
        <v>2</v>
      </c>
      <c r="C12" s="183">
        <v>1</v>
      </c>
      <c r="D12" s="183">
        <v>5</v>
      </c>
      <c r="E12" s="155"/>
      <c r="F12" s="155"/>
      <c r="G12" s="183">
        <v>7</v>
      </c>
      <c r="H12" s="182"/>
      <c r="I12" s="182"/>
      <c r="J12" s="182"/>
      <c r="K12" s="182"/>
      <c r="L12" s="182"/>
      <c r="M12" s="182"/>
      <c r="N12" s="182">
        <v>1</v>
      </c>
      <c r="O12" s="182">
        <v>1</v>
      </c>
    </row>
    <row r="13" spans="1:15" ht="16.5" customHeight="1">
      <c r="A13" s="182">
        <v>8</v>
      </c>
      <c r="B13" s="183">
        <v>1</v>
      </c>
      <c r="C13" s="183"/>
      <c r="D13" s="183">
        <v>4</v>
      </c>
      <c r="E13" s="155"/>
      <c r="F13" s="155"/>
      <c r="G13" s="183">
        <v>8</v>
      </c>
      <c r="H13" s="182"/>
      <c r="I13" s="182"/>
      <c r="J13" s="182"/>
      <c r="K13" s="182"/>
      <c r="L13" s="182"/>
      <c r="M13" s="182"/>
      <c r="N13" s="182"/>
      <c r="O13" s="182">
        <v>1</v>
      </c>
    </row>
    <row r="14" spans="1:15" ht="105" customHeight="1">
      <c r="H14" s="184" t="s">
        <v>198</v>
      </c>
      <c r="I14" s="184" t="s">
        <v>199</v>
      </c>
      <c r="J14" s="184" t="s">
        <v>200</v>
      </c>
      <c r="K14" s="184" t="s">
        <v>201</v>
      </c>
      <c r="L14" s="184" t="s">
        <v>202</v>
      </c>
      <c r="M14" s="184" t="s">
        <v>203</v>
      </c>
      <c r="N14" s="184" t="s">
        <v>204</v>
      </c>
      <c r="O14" s="184" t="s">
        <v>205</v>
      </c>
    </row>
    <row r="18" spans="1:2" ht="15" customHeight="1">
      <c r="A18" s="79"/>
      <c r="B18" t="s">
        <v>64</v>
      </c>
    </row>
    <row r="19" spans="1:2" ht="15" customHeight="1">
      <c r="A19" s="82"/>
      <c r="B19" t="s">
        <v>68</v>
      </c>
    </row>
    <row r="20" spans="1:2" ht="15" customHeight="1">
      <c r="A20" s="83"/>
      <c r="B20" t="s">
        <v>78</v>
      </c>
    </row>
  </sheetData>
  <mergeCells count="4">
    <mergeCell ref="A1:O1"/>
    <mergeCell ref="G3:O3"/>
    <mergeCell ref="B4:C4"/>
    <mergeCell ref="H4:O4"/>
  </mergeCells>
  <pageMargins left="0.7" right="0.7" top="0.75" bottom="0.75" header="0.511811023622047" footer="0.511811023622047"/>
  <pageSetup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1">
    <tabColor rgb="FFFFC000"/>
  </sheetPr>
  <dimension ref="A1:F186"/>
  <sheetViews>
    <sheetView view="pageBreakPreview" zoomScaleNormal="55" workbookViewId="0">
      <selection activeCell="E133" sqref="E133"/>
    </sheetView>
  </sheetViews>
  <sheetFormatPr baseColWidth="10" defaultColWidth="11.42578125" defaultRowHeight="15"/>
  <cols>
    <col min="2" max="2" width="255.42578125" customWidth="1"/>
    <col min="6" max="6" width="12.85546875" customWidth="1"/>
  </cols>
  <sheetData>
    <row r="1" spans="1:6" ht="15" customHeight="1">
      <c r="A1" s="156" t="s">
        <v>206</v>
      </c>
    </row>
    <row r="4" spans="1:6" ht="15" customHeight="1">
      <c r="A4" s="185" t="s">
        <v>207</v>
      </c>
      <c r="B4" s="185" t="s">
        <v>208</v>
      </c>
    </row>
    <row r="5" spans="1:6" ht="15" customHeight="1">
      <c r="A5" s="186">
        <v>1</v>
      </c>
      <c r="B5" s="186" t="s">
        <v>209</v>
      </c>
      <c r="C5" s="82">
        <f t="shared" ref="C5:C32" si="0">IFERROR(FIND("(",B5,100),FIND("(",B5,1))</f>
        <v>27</v>
      </c>
      <c r="D5" s="82">
        <f t="shared" ref="D5:D32" si="1">VALUE(RIGHT(LEFT(B5,C5+2),2))</f>
        <v>12</v>
      </c>
      <c r="E5" s="82"/>
      <c r="F5" s="187">
        <f t="shared" ref="F5:F13" si="2">+D5/12</f>
        <v>1</v>
      </c>
    </row>
    <row r="6" spans="1:6" ht="15" customHeight="1">
      <c r="A6" s="186">
        <v>2</v>
      </c>
      <c r="B6" s="186" t="s">
        <v>210</v>
      </c>
      <c r="C6" s="82">
        <f t="shared" si="0"/>
        <v>32</v>
      </c>
      <c r="D6" s="82">
        <f t="shared" si="1"/>
        <v>16</v>
      </c>
      <c r="E6" s="82"/>
      <c r="F6" s="187">
        <f t="shared" si="2"/>
        <v>1.3333333333333333</v>
      </c>
    </row>
    <row r="7" spans="1:6" ht="15" customHeight="1">
      <c r="A7" s="186">
        <v>3</v>
      </c>
      <c r="B7" s="186" t="s">
        <v>211</v>
      </c>
      <c r="C7" s="82">
        <f t="shared" si="0"/>
        <v>29</v>
      </c>
      <c r="D7" s="82">
        <f t="shared" si="1"/>
        <v>20</v>
      </c>
      <c r="E7" s="82"/>
      <c r="F7" s="187">
        <f t="shared" si="2"/>
        <v>1.6666666666666667</v>
      </c>
    </row>
    <row r="8" spans="1:6" ht="15" customHeight="1">
      <c r="A8" s="186">
        <v>4</v>
      </c>
      <c r="B8" s="186" t="s">
        <v>212</v>
      </c>
      <c r="C8" s="82">
        <f t="shared" si="0"/>
        <v>35</v>
      </c>
      <c r="D8" s="82">
        <f t="shared" si="1"/>
        <v>24</v>
      </c>
      <c r="E8" s="82"/>
      <c r="F8" s="187">
        <f t="shared" si="2"/>
        <v>2</v>
      </c>
    </row>
    <row r="9" spans="1:6" ht="15" customHeight="1">
      <c r="A9" s="186">
        <v>5</v>
      </c>
      <c r="B9" s="186" t="s">
        <v>213</v>
      </c>
      <c r="C9" s="82">
        <f t="shared" si="0"/>
        <v>33</v>
      </c>
      <c r="D9" s="82">
        <f t="shared" si="1"/>
        <v>28</v>
      </c>
      <c r="E9" s="82"/>
      <c r="F9" s="187">
        <f t="shared" si="2"/>
        <v>2.3333333333333335</v>
      </c>
    </row>
    <row r="10" spans="1:6" ht="15" customHeight="1">
      <c r="A10" s="186">
        <v>6</v>
      </c>
      <c r="B10" s="186" t="s">
        <v>214</v>
      </c>
      <c r="C10" s="82">
        <f t="shared" si="0"/>
        <v>36</v>
      </c>
      <c r="D10" s="82">
        <f t="shared" si="1"/>
        <v>32</v>
      </c>
      <c r="E10" s="82"/>
      <c r="F10" s="187">
        <f t="shared" si="2"/>
        <v>2.6666666666666665</v>
      </c>
    </row>
    <row r="11" spans="1:6" ht="15" customHeight="1">
      <c r="A11" s="186">
        <v>7</v>
      </c>
      <c r="B11" s="186" t="s">
        <v>215</v>
      </c>
      <c r="C11" s="82">
        <f t="shared" si="0"/>
        <v>37</v>
      </c>
      <c r="D11" s="82">
        <f t="shared" si="1"/>
        <v>36</v>
      </c>
      <c r="E11" s="82"/>
      <c r="F11" s="187">
        <f t="shared" si="2"/>
        <v>3</v>
      </c>
    </row>
    <row r="12" spans="1:6" ht="15" customHeight="1">
      <c r="A12" s="186">
        <v>8</v>
      </c>
      <c r="B12" s="186" t="s">
        <v>216</v>
      </c>
      <c r="C12" s="82">
        <f t="shared" si="0"/>
        <v>31</v>
      </c>
      <c r="D12" s="82">
        <f t="shared" si="1"/>
        <v>40</v>
      </c>
      <c r="E12" s="82"/>
      <c r="F12" s="187">
        <f t="shared" si="2"/>
        <v>3.3333333333333335</v>
      </c>
    </row>
    <row r="13" spans="1:6" ht="15" customHeight="1">
      <c r="A13" s="186">
        <v>9</v>
      </c>
      <c r="B13" s="186" t="s">
        <v>217</v>
      </c>
      <c r="C13" s="82">
        <f t="shared" si="0"/>
        <v>40</v>
      </c>
      <c r="D13" s="82">
        <f t="shared" si="1"/>
        <v>44</v>
      </c>
      <c r="E13" s="82"/>
      <c r="F13" s="187">
        <f t="shared" si="2"/>
        <v>3.6666666666666665</v>
      </c>
    </row>
    <row r="14" spans="1:6" ht="15" customHeight="1">
      <c r="A14" s="186">
        <v>10</v>
      </c>
      <c r="B14" s="186" t="s">
        <v>218</v>
      </c>
      <c r="C14" s="82">
        <f t="shared" si="0"/>
        <v>91</v>
      </c>
      <c r="D14" s="82">
        <f t="shared" si="1"/>
        <v>24</v>
      </c>
      <c r="E14" s="82">
        <v>24</v>
      </c>
      <c r="F14" s="187">
        <f t="shared" ref="F14:F32" si="3">(D14+E14)/12</f>
        <v>4</v>
      </c>
    </row>
    <row r="15" spans="1:6" ht="15" customHeight="1">
      <c r="A15" s="186">
        <v>11</v>
      </c>
      <c r="B15" s="186" t="s">
        <v>219</v>
      </c>
      <c r="C15" s="82">
        <f t="shared" si="0"/>
        <v>89</v>
      </c>
      <c r="D15" s="82">
        <f t="shared" si="1"/>
        <v>28</v>
      </c>
      <c r="E15" s="82">
        <v>24</v>
      </c>
      <c r="F15" s="187">
        <f t="shared" si="3"/>
        <v>4.333333333333333</v>
      </c>
    </row>
    <row r="16" spans="1:6" ht="15" customHeight="1">
      <c r="A16" s="186">
        <v>12</v>
      </c>
      <c r="B16" s="186" t="s">
        <v>220</v>
      </c>
      <c r="C16" s="82">
        <f t="shared" si="0"/>
        <v>92</v>
      </c>
      <c r="D16" s="82">
        <f t="shared" si="1"/>
        <v>32</v>
      </c>
      <c r="E16" s="82">
        <v>24</v>
      </c>
      <c r="F16" s="187">
        <f t="shared" si="3"/>
        <v>4.666666666666667</v>
      </c>
    </row>
    <row r="17" spans="1:6" ht="15" customHeight="1">
      <c r="A17" s="186">
        <v>13</v>
      </c>
      <c r="B17" s="186" t="s">
        <v>221</v>
      </c>
      <c r="C17" s="82">
        <f t="shared" si="0"/>
        <v>93</v>
      </c>
      <c r="D17" s="82">
        <f t="shared" si="1"/>
        <v>36</v>
      </c>
      <c r="E17" s="82">
        <v>24</v>
      </c>
      <c r="F17" s="187">
        <f t="shared" si="3"/>
        <v>5</v>
      </c>
    </row>
    <row r="18" spans="1:6" ht="15" customHeight="1">
      <c r="A18" s="186">
        <v>14</v>
      </c>
      <c r="B18" s="186" t="s">
        <v>222</v>
      </c>
      <c r="C18" s="82">
        <f t="shared" si="0"/>
        <v>87</v>
      </c>
      <c r="D18" s="82">
        <f t="shared" si="1"/>
        <v>40</v>
      </c>
      <c r="E18" s="82">
        <v>24</v>
      </c>
      <c r="F18" s="187">
        <f t="shared" si="3"/>
        <v>5.333333333333333</v>
      </c>
    </row>
    <row r="19" spans="1:6" ht="15" customHeight="1">
      <c r="A19" s="186">
        <v>15</v>
      </c>
      <c r="B19" s="186" t="s">
        <v>223</v>
      </c>
      <c r="C19" s="82">
        <f t="shared" si="0"/>
        <v>96</v>
      </c>
      <c r="D19" s="82">
        <f t="shared" si="1"/>
        <v>44</v>
      </c>
      <c r="E19" s="82">
        <v>24</v>
      </c>
      <c r="F19" s="187">
        <f t="shared" si="3"/>
        <v>5.666666666666667</v>
      </c>
    </row>
    <row r="20" spans="1:6" ht="15" customHeight="1">
      <c r="A20" s="186">
        <v>16</v>
      </c>
      <c r="B20" s="186" t="s">
        <v>224</v>
      </c>
      <c r="C20" s="82">
        <f t="shared" si="0"/>
        <v>94</v>
      </c>
      <c r="D20" s="82">
        <f t="shared" si="1"/>
        <v>48</v>
      </c>
      <c r="E20" s="82">
        <v>24</v>
      </c>
      <c r="F20" s="187">
        <f t="shared" si="3"/>
        <v>6</v>
      </c>
    </row>
    <row r="21" spans="1:6" ht="15" customHeight="1">
      <c r="A21" s="186">
        <v>17</v>
      </c>
      <c r="B21" s="186" t="s">
        <v>225</v>
      </c>
      <c r="C21" s="82">
        <f t="shared" si="0"/>
        <v>94</v>
      </c>
      <c r="D21" s="82">
        <f t="shared" si="1"/>
        <v>52</v>
      </c>
      <c r="E21" s="82">
        <v>24</v>
      </c>
      <c r="F21" s="187">
        <f t="shared" si="3"/>
        <v>6.333333333333333</v>
      </c>
    </row>
    <row r="22" spans="1:6" ht="15" customHeight="1">
      <c r="A22" s="186">
        <v>18</v>
      </c>
      <c r="B22" s="186" t="s">
        <v>226</v>
      </c>
      <c r="C22" s="82">
        <f t="shared" si="0"/>
        <v>95</v>
      </c>
      <c r="D22" s="82">
        <f t="shared" si="1"/>
        <v>56</v>
      </c>
      <c r="E22" s="82">
        <v>24</v>
      </c>
      <c r="F22" s="187">
        <f t="shared" si="3"/>
        <v>6.666666666666667</v>
      </c>
    </row>
    <row r="23" spans="1:6" ht="15" customHeight="1">
      <c r="A23" s="186">
        <v>19</v>
      </c>
      <c r="B23" s="186" t="s">
        <v>227</v>
      </c>
      <c r="C23" s="82">
        <f t="shared" si="0"/>
        <v>86</v>
      </c>
      <c r="D23" s="82">
        <f t="shared" si="1"/>
        <v>60</v>
      </c>
      <c r="E23" s="82">
        <v>24</v>
      </c>
      <c r="F23" s="187">
        <f t="shared" si="3"/>
        <v>7</v>
      </c>
    </row>
    <row r="24" spans="1:6" ht="15" customHeight="1">
      <c r="A24" s="186">
        <v>20</v>
      </c>
      <c r="B24" s="186" t="s">
        <v>228</v>
      </c>
      <c r="C24" s="82">
        <f t="shared" si="0"/>
        <v>213</v>
      </c>
      <c r="D24" s="82">
        <f t="shared" si="1"/>
        <v>64</v>
      </c>
      <c r="E24" s="82">
        <v>24</v>
      </c>
      <c r="F24" s="187">
        <f t="shared" si="3"/>
        <v>7.333333333333333</v>
      </c>
    </row>
    <row r="25" spans="1:6" ht="15" customHeight="1">
      <c r="A25" s="186">
        <v>21</v>
      </c>
      <c r="B25" s="186" t="s">
        <v>229</v>
      </c>
      <c r="C25" s="82">
        <f t="shared" si="0"/>
        <v>212</v>
      </c>
      <c r="D25" s="82">
        <f t="shared" si="1"/>
        <v>68</v>
      </c>
      <c r="E25" s="82">
        <v>24</v>
      </c>
      <c r="F25" s="187">
        <f t="shared" si="3"/>
        <v>7.666666666666667</v>
      </c>
    </row>
    <row r="26" spans="1:6" ht="15" customHeight="1">
      <c r="A26" s="186">
        <v>22</v>
      </c>
      <c r="B26" s="186" t="s">
        <v>230</v>
      </c>
      <c r="C26" s="82">
        <f t="shared" si="0"/>
        <v>202</v>
      </c>
      <c r="D26" s="82">
        <f t="shared" si="1"/>
        <v>72</v>
      </c>
      <c r="E26" s="82">
        <v>24</v>
      </c>
      <c r="F26" s="187">
        <f t="shared" si="3"/>
        <v>8</v>
      </c>
    </row>
    <row r="27" spans="1:6" ht="15" customHeight="1">
      <c r="A27" s="186">
        <v>23</v>
      </c>
      <c r="B27" s="186" t="s">
        <v>231</v>
      </c>
      <c r="C27" s="82">
        <f t="shared" si="0"/>
        <v>212</v>
      </c>
      <c r="D27" s="82">
        <f t="shared" si="1"/>
        <v>76</v>
      </c>
      <c r="E27" s="82">
        <v>24</v>
      </c>
      <c r="F27" s="187">
        <f t="shared" si="3"/>
        <v>8.3333333333333339</v>
      </c>
    </row>
    <row r="28" spans="1:6" ht="15" customHeight="1">
      <c r="A28" s="186">
        <v>24</v>
      </c>
      <c r="B28" s="186" t="s">
        <v>232</v>
      </c>
      <c r="C28" s="82">
        <f t="shared" si="0"/>
        <v>203</v>
      </c>
      <c r="D28" s="82">
        <f t="shared" si="1"/>
        <v>80</v>
      </c>
      <c r="E28" s="82">
        <v>24</v>
      </c>
      <c r="F28" s="187">
        <f t="shared" si="3"/>
        <v>8.6666666666666661</v>
      </c>
    </row>
    <row r="29" spans="1:6" ht="15" customHeight="1">
      <c r="A29" s="186">
        <v>25</v>
      </c>
      <c r="B29" s="186" t="s">
        <v>233</v>
      </c>
      <c r="C29" s="82">
        <f t="shared" si="0"/>
        <v>211</v>
      </c>
      <c r="D29" s="82">
        <f t="shared" si="1"/>
        <v>84</v>
      </c>
      <c r="E29" s="82">
        <v>24</v>
      </c>
      <c r="F29" s="187">
        <f t="shared" si="3"/>
        <v>9</v>
      </c>
    </row>
    <row r="30" spans="1:6" ht="15" customHeight="1">
      <c r="A30" s="186">
        <v>26</v>
      </c>
      <c r="B30" s="186" t="s">
        <v>234</v>
      </c>
      <c r="C30" s="82">
        <f t="shared" si="0"/>
        <v>208</v>
      </c>
      <c r="D30" s="82">
        <f t="shared" si="1"/>
        <v>88</v>
      </c>
      <c r="E30" s="82">
        <v>24</v>
      </c>
      <c r="F30" s="187">
        <f t="shared" si="3"/>
        <v>9.3333333333333339</v>
      </c>
    </row>
    <row r="31" spans="1:6" ht="15" customHeight="1">
      <c r="A31" s="186">
        <v>27</v>
      </c>
      <c r="B31" s="186" t="s">
        <v>235</v>
      </c>
      <c r="C31" s="82">
        <f t="shared" si="0"/>
        <v>200</v>
      </c>
      <c r="D31" s="82">
        <f t="shared" si="1"/>
        <v>92</v>
      </c>
      <c r="E31" s="82">
        <v>24</v>
      </c>
      <c r="F31" s="187">
        <f t="shared" si="3"/>
        <v>9.6666666666666661</v>
      </c>
    </row>
    <row r="32" spans="1:6" ht="15" customHeight="1">
      <c r="A32" s="186">
        <v>28</v>
      </c>
      <c r="B32" s="186" t="s">
        <v>236</v>
      </c>
      <c r="C32" s="82">
        <f t="shared" si="0"/>
        <v>210</v>
      </c>
      <c r="D32" s="82">
        <f t="shared" si="1"/>
        <v>96</v>
      </c>
      <c r="E32" s="82">
        <v>24</v>
      </c>
      <c r="F32" s="187">
        <f t="shared" si="3"/>
        <v>10</v>
      </c>
    </row>
    <row r="36" spans="1:6" ht="15" customHeight="1">
      <c r="A36" s="156" t="s">
        <v>237</v>
      </c>
    </row>
    <row r="38" spans="1:6" ht="15" customHeight="1">
      <c r="A38" s="188"/>
    </row>
    <row r="40" spans="1:6" ht="15" customHeight="1">
      <c r="A40" s="189" t="s">
        <v>238</v>
      </c>
    </row>
    <row r="42" spans="1:6" ht="15" customHeight="1">
      <c r="A42" s="188"/>
    </row>
    <row r="44" spans="1:6" ht="15" customHeight="1">
      <c r="A44" s="156" t="s">
        <v>239</v>
      </c>
    </row>
    <row r="47" spans="1:6" ht="15" customHeight="1">
      <c r="A47" s="185" t="s">
        <v>207</v>
      </c>
      <c r="B47" s="185" t="s">
        <v>208</v>
      </c>
    </row>
    <row r="48" spans="1:6" ht="15" customHeight="1">
      <c r="A48" s="186">
        <v>1</v>
      </c>
      <c r="B48" s="186" t="s">
        <v>240</v>
      </c>
      <c r="C48" s="82">
        <f t="shared" ref="C48:C65" si="4">IFERROR(FIND("(",B48,100),FIND("(",B48,1))</f>
        <v>27</v>
      </c>
      <c r="D48" s="82">
        <f t="shared" ref="D48:D65" si="5">VALUE(RIGHT(LEFT(B48,C48+2),2))</f>
        <v>10</v>
      </c>
      <c r="E48" s="82"/>
      <c r="F48" s="187">
        <f t="shared" ref="F48:F65" si="6">(D48+E48)/12</f>
        <v>0.83333333333333337</v>
      </c>
    </row>
    <row r="49" spans="1:6" ht="15" customHeight="1">
      <c r="A49" s="186">
        <v>2</v>
      </c>
      <c r="B49" s="186" t="s">
        <v>241</v>
      </c>
      <c r="C49" s="82">
        <f t="shared" si="4"/>
        <v>29</v>
      </c>
      <c r="D49" s="82">
        <f t="shared" si="5"/>
        <v>15</v>
      </c>
      <c r="E49" s="82"/>
      <c r="F49" s="187">
        <f t="shared" si="6"/>
        <v>1.25</v>
      </c>
    </row>
    <row r="50" spans="1:6" ht="15" customHeight="1">
      <c r="A50" s="186">
        <v>3</v>
      </c>
      <c r="B50" s="186" t="s">
        <v>211</v>
      </c>
      <c r="C50" s="82">
        <f t="shared" si="4"/>
        <v>29</v>
      </c>
      <c r="D50" s="82">
        <f t="shared" si="5"/>
        <v>20</v>
      </c>
      <c r="E50" s="82"/>
      <c r="F50" s="187">
        <f t="shared" si="6"/>
        <v>1.6666666666666667</v>
      </c>
    </row>
    <row r="51" spans="1:6" ht="15" customHeight="1">
      <c r="A51" s="186">
        <v>4</v>
      </c>
      <c r="B51" s="186" t="s">
        <v>242</v>
      </c>
      <c r="C51" s="82">
        <f t="shared" si="4"/>
        <v>34</v>
      </c>
      <c r="D51" s="82">
        <f t="shared" si="5"/>
        <v>25</v>
      </c>
      <c r="E51" s="82"/>
      <c r="F51" s="187">
        <f t="shared" si="6"/>
        <v>2.0833333333333335</v>
      </c>
    </row>
    <row r="52" spans="1:6" ht="15" customHeight="1">
      <c r="A52" s="186">
        <v>5</v>
      </c>
      <c r="B52" s="186" t="s">
        <v>243</v>
      </c>
      <c r="C52" s="82">
        <f t="shared" si="4"/>
        <v>30</v>
      </c>
      <c r="D52" s="82">
        <f t="shared" si="5"/>
        <v>30</v>
      </c>
      <c r="E52" s="82"/>
      <c r="F52" s="187">
        <f t="shared" si="6"/>
        <v>2.5</v>
      </c>
    </row>
    <row r="53" spans="1:6" ht="15" customHeight="1">
      <c r="A53" s="186">
        <v>6</v>
      </c>
      <c r="B53" s="186" t="s">
        <v>244</v>
      </c>
      <c r="C53" s="82">
        <f t="shared" si="4"/>
        <v>38</v>
      </c>
      <c r="D53" s="82">
        <f t="shared" si="5"/>
        <v>35</v>
      </c>
      <c r="E53" s="82"/>
      <c r="F53" s="187">
        <f t="shared" si="6"/>
        <v>2.9166666666666665</v>
      </c>
    </row>
    <row r="54" spans="1:6" ht="15" customHeight="1">
      <c r="A54" s="186">
        <v>7</v>
      </c>
      <c r="B54" s="186" t="s">
        <v>216</v>
      </c>
      <c r="C54" s="82">
        <f t="shared" si="4"/>
        <v>31</v>
      </c>
      <c r="D54" s="82">
        <f t="shared" si="5"/>
        <v>40</v>
      </c>
      <c r="E54" s="82"/>
      <c r="F54" s="187">
        <f t="shared" si="6"/>
        <v>3.3333333333333335</v>
      </c>
    </row>
    <row r="55" spans="1:6" ht="15" customHeight="1">
      <c r="A55" s="186">
        <v>8</v>
      </c>
      <c r="B55" s="186" t="s">
        <v>245</v>
      </c>
      <c r="C55" s="82">
        <f t="shared" si="4"/>
        <v>87</v>
      </c>
      <c r="D55" s="82">
        <f t="shared" si="5"/>
        <v>21</v>
      </c>
      <c r="E55" s="82">
        <v>24</v>
      </c>
      <c r="F55" s="187">
        <f t="shared" si="6"/>
        <v>3.75</v>
      </c>
    </row>
    <row r="56" spans="1:6" ht="15" customHeight="1">
      <c r="A56" s="186">
        <v>9</v>
      </c>
      <c r="B56" s="186" t="s">
        <v>246</v>
      </c>
      <c r="C56" s="82">
        <f t="shared" si="4"/>
        <v>89</v>
      </c>
      <c r="D56" s="82">
        <f t="shared" si="5"/>
        <v>26</v>
      </c>
      <c r="E56" s="82">
        <v>24</v>
      </c>
      <c r="F56" s="187">
        <f t="shared" si="6"/>
        <v>4.166666666666667</v>
      </c>
    </row>
    <row r="57" spans="1:6" ht="15" customHeight="1">
      <c r="A57" s="186">
        <v>10</v>
      </c>
      <c r="B57" s="186" t="s">
        <v>247</v>
      </c>
      <c r="C57" s="82">
        <f t="shared" si="4"/>
        <v>91</v>
      </c>
      <c r="D57" s="82">
        <f t="shared" si="5"/>
        <v>31</v>
      </c>
      <c r="E57" s="82">
        <v>24</v>
      </c>
      <c r="F57" s="187">
        <f t="shared" si="6"/>
        <v>4.583333333333333</v>
      </c>
    </row>
    <row r="58" spans="1:6" ht="15" customHeight="1">
      <c r="A58" s="186">
        <v>11</v>
      </c>
      <c r="B58" s="186" t="s">
        <v>221</v>
      </c>
      <c r="C58" s="82">
        <f t="shared" si="4"/>
        <v>93</v>
      </c>
      <c r="D58" s="82">
        <f t="shared" si="5"/>
        <v>36</v>
      </c>
      <c r="E58" s="82">
        <v>24</v>
      </c>
      <c r="F58" s="187">
        <f t="shared" si="6"/>
        <v>5</v>
      </c>
    </row>
    <row r="59" spans="1:6" ht="15" customHeight="1">
      <c r="A59" s="186">
        <v>12</v>
      </c>
      <c r="B59" s="186" t="s">
        <v>248</v>
      </c>
      <c r="C59" s="82">
        <f t="shared" si="4"/>
        <v>92</v>
      </c>
      <c r="D59" s="82">
        <f t="shared" si="5"/>
        <v>41</v>
      </c>
      <c r="E59" s="82">
        <v>24</v>
      </c>
      <c r="F59" s="187">
        <f t="shared" si="6"/>
        <v>5.416666666666667</v>
      </c>
    </row>
    <row r="60" spans="1:6" ht="15" customHeight="1">
      <c r="A60" s="186">
        <v>13</v>
      </c>
      <c r="B60" s="186" t="s">
        <v>249</v>
      </c>
      <c r="C60" s="82">
        <f t="shared" si="4"/>
        <v>94</v>
      </c>
      <c r="D60" s="82">
        <f t="shared" si="5"/>
        <v>46</v>
      </c>
      <c r="E60" s="82">
        <v>24</v>
      </c>
      <c r="F60" s="187">
        <f t="shared" si="6"/>
        <v>5.833333333333333</v>
      </c>
    </row>
    <row r="61" spans="1:6" ht="15" customHeight="1">
      <c r="A61" s="186">
        <v>14</v>
      </c>
      <c r="B61" s="186" t="s">
        <v>250</v>
      </c>
      <c r="C61" s="82">
        <f t="shared" si="4"/>
        <v>93</v>
      </c>
      <c r="D61" s="82">
        <f t="shared" si="5"/>
        <v>51</v>
      </c>
      <c r="E61" s="82">
        <v>24</v>
      </c>
      <c r="F61" s="187">
        <f t="shared" si="6"/>
        <v>6.25</v>
      </c>
    </row>
    <row r="62" spans="1:6" ht="15" customHeight="1">
      <c r="A62" s="186">
        <v>15</v>
      </c>
      <c r="B62" s="186" t="s">
        <v>251</v>
      </c>
      <c r="C62" s="82">
        <f t="shared" si="4"/>
        <v>215</v>
      </c>
      <c r="D62" s="82">
        <f t="shared" si="5"/>
        <v>56</v>
      </c>
      <c r="E62" s="82">
        <v>24</v>
      </c>
      <c r="F62" s="187">
        <f t="shared" si="6"/>
        <v>6.666666666666667</v>
      </c>
    </row>
    <row r="63" spans="1:6" ht="15" customHeight="1">
      <c r="A63" s="186">
        <v>16</v>
      </c>
      <c r="B63" s="186" t="s">
        <v>252</v>
      </c>
      <c r="C63" s="82">
        <f t="shared" si="4"/>
        <v>210</v>
      </c>
      <c r="D63" s="82">
        <f t="shared" si="5"/>
        <v>61</v>
      </c>
      <c r="E63" s="82">
        <v>24</v>
      </c>
      <c r="F63" s="187">
        <f t="shared" si="6"/>
        <v>7.083333333333333</v>
      </c>
    </row>
    <row r="64" spans="1:6" ht="15" customHeight="1">
      <c r="A64" s="186">
        <v>17</v>
      </c>
      <c r="B64" s="186" t="s">
        <v>253</v>
      </c>
      <c r="C64" s="82">
        <f t="shared" si="4"/>
        <v>214</v>
      </c>
      <c r="D64" s="82">
        <f t="shared" si="5"/>
        <v>66</v>
      </c>
      <c r="E64" s="82">
        <v>24</v>
      </c>
      <c r="F64" s="187">
        <f t="shared" si="6"/>
        <v>7.5</v>
      </c>
    </row>
    <row r="65" spans="1:6" ht="15" customHeight="1">
      <c r="A65" s="186">
        <v>18</v>
      </c>
      <c r="B65" s="186" t="s">
        <v>254</v>
      </c>
      <c r="C65" s="82">
        <f t="shared" si="4"/>
        <v>211</v>
      </c>
      <c r="D65" s="82">
        <f t="shared" si="5"/>
        <v>71</v>
      </c>
      <c r="E65" s="82">
        <v>24</v>
      </c>
      <c r="F65" s="187">
        <f t="shared" si="6"/>
        <v>7.916666666666667</v>
      </c>
    </row>
    <row r="69" spans="1:6" ht="15" customHeight="1">
      <c r="A69" s="156" t="s">
        <v>237</v>
      </c>
    </row>
    <row r="71" spans="1:6" ht="15" customHeight="1">
      <c r="A71" s="188"/>
    </row>
    <row r="73" spans="1:6" ht="15" customHeight="1">
      <c r="A73" s="189" t="s">
        <v>255</v>
      </c>
    </row>
    <row r="75" spans="1:6" ht="15" customHeight="1">
      <c r="A75" s="188"/>
    </row>
    <row r="77" spans="1:6" ht="15" customHeight="1">
      <c r="A77" s="156" t="s">
        <v>256</v>
      </c>
    </row>
    <row r="80" spans="1:6" ht="15" customHeight="1">
      <c r="A80" s="185" t="s">
        <v>207</v>
      </c>
      <c r="B80" s="185" t="s">
        <v>208</v>
      </c>
    </row>
    <row r="81" spans="1:6" ht="15" customHeight="1">
      <c r="A81" s="186">
        <v>1</v>
      </c>
      <c r="B81" s="186" t="s">
        <v>257</v>
      </c>
      <c r="C81" s="82">
        <f t="shared" ref="C81:C104" si="7">IFERROR(IFERROR(FIND("(",B81,100),FIND("(",B81,1)),0)</f>
        <v>0</v>
      </c>
      <c r="D81" s="82">
        <f t="shared" ref="D81:D104" si="8">IFERROR(IFERROR(VALUE(RIGHT(LEFT(B81,C81+2),2)),VALUE((RIGHT(LEFT(B81,C81+1),1)))),0)</f>
        <v>0</v>
      </c>
      <c r="E81" s="82"/>
      <c r="F81" s="187">
        <f t="shared" ref="F81:F104" si="9">(D81+E81)/12</f>
        <v>0</v>
      </c>
    </row>
    <row r="82" spans="1:6" ht="15" customHeight="1">
      <c r="A82" s="186">
        <v>2</v>
      </c>
      <c r="B82" s="186" t="s">
        <v>258</v>
      </c>
      <c r="C82" s="82">
        <f t="shared" si="7"/>
        <v>27</v>
      </c>
      <c r="D82" s="82">
        <f t="shared" si="8"/>
        <v>3</v>
      </c>
      <c r="E82" s="82"/>
      <c r="F82" s="187">
        <f t="shared" si="9"/>
        <v>0.25</v>
      </c>
    </row>
    <row r="83" spans="1:6" ht="15" customHeight="1">
      <c r="A83" s="186">
        <v>3</v>
      </c>
      <c r="B83" s="186" t="s">
        <v>259</v>
      </c>
      <c r="C83" s="82">
        <f t="shared" si="7"/>
        <v>27</v>
      </c>
      <c r="D83" s="82">
        <f t="shared" si="8"/>
        <v>6</v>
      </c>
      <c r="E83" s="82"/>
      <c r="F83" s="187">
        <f t="shared" si="9"/>
        <v>0.5</v>
      </c>
    </row>
    <row r="84" spans="1:6" ht="15" customHeight="1">
      <c r="A84" s="186">
        <v>4</v>
      </c>
      <c r="B84" s="186" t="s">
        <v>260</v>
      </c>
      <c r="C84" s="82">
        <f t="shared" si="7"/>
        <v>28</v>
      </c>
      <c r="D84" s="82">
        <f t="shared" si="8"/>
        <v>9</v>
      </c>
      <c r="E84" s="82"/>
      <c r="F84" s="187">
        <f t="shared" si="9"/>
        <v>0.75</v>
      </c>
    </row>
    <row r="85" spans="1:6" ht="15" customHeight="1">
      <c r="A85" s="186">
        <v>5</v>
      </c>
      <c r="B85" s="186" t="s">
        <v>209</v>
      </c>
      <c r="C85" s="82">
        <f t="shared" si="7"/>
        <v>27</v>
      </c>
      <c r="D85" s="82">
        <f t="shared" si="8"/>
        <v>12</v>
      </c>
      <c r="E85" s="82"/>
      <c r="F85" s="187">
        <f t="shared" si="9"/>
        <v>1</v>
      </c>
    </row>
    <row r="86" spans="1:6" ht="15" customHeight="1">
      <c r="A86" s="186">
        <v>6</v>
      </c>
      <c r="B86" s="186" t="s">
        <v>241</v>
      </c>
      <c r="C86" s="82">
        <f t="shared" si="7"/>
        <v>29</v>
      </c>
      <c r="D86" s="82">
        <f t="shared" si="8"/>
        <v>15</v>
      </c>
      <c r="E86" s="82"/>
      <c r="F86" s="187">
        <f t="shared" si="9"/>
        <v>1.25</v>
      </c>
    </row>
    <row r="87" spans="1:6" ht="15" customHeight="1">
      <c r="A87" s="186">
        <v>7</v>
      </c>
      <c r="B87" s="186" t="s">
        <v>261</v>
      </c>
      <c r="C87" s="82">
        <f t="shared" si="7"/>
        <v>32</v>
      </c>
      <c r="D87" s="82">
        <f t="shared" si="8"/>
        <v>18</v>
      </c>
      <c r="E87" s="82"/>
      <c r="F87" s="187">
        <f t="shared" si="9"/>
        <v>1.5</v>
      </c>
    </row>
    <row r="88" spans="1:6" ht="15" customHeight="1">
      <c r="A88" s="186">
        <v>8</v>
      </c>
      <c r="B88" s="186" t="s">
        <v>262</v>
      </c>
      <c r="C88" s="82">
        <f t="shared" si="7"/>
        <v>31</v>
      </c>
      <c r="D88" s="82">
        <f t="shared" si="8"/>
        <v>21</v>
      </c>
      <c r="E88" s="82"/>
      <c r="F88" s="187">
        <f t="shared" si="9"/>
        <v>1.75</v>
      </c>
    </row>
    <row r="89" spans="1:6" ht="15" customHeight="1">
      <c r="A89" s="186">
        <v>9</v>
      </c>
      <c r="B89" s="186" t="s">
        <v>212</v>
      </c>
      <c r="C89" s="82">
        <f t="shared" si="7"/>
        <v>35</v>
      </c>
      <c r="D89" s="82">
        <f t="shared" si="8"/>
        <v>24</v>
      </c>
      <c r="E89" s="82"/>
      <c r="F89" s="187">
        <f t="shared" si="9"/>
        <v>2</v>
      </c>
    </row>
    <row r="90" spans="1:6" ht="15" customHeight="1">
      <c r="A90" s="186">
        <v>10</v>
      </c>
      <c r="B90" s="186" t="s">
        <v>263</v>
      </c>
      <c r="C90" s="82">
        <f t="shared" si="7"/>
        <v>34</v>
      </c>
      <c r="D90" s="82">
        <f t="shared" si="8"/>
        <v>27</v>
      </c>
      <c r="E90" s="82"/>
      <c r="F90" s="187">
        <f t="shared" si="9"/>
        <v>2.25</v>
      </c>
    </row>
    <row r="91" spans="1:6" ht="15" customHeight="1">
      <c r="A91" s="186">
        <v>11</v>
      </c>
      <c r="B91" s="186" t="s">
        <v>243</v>
      </c>
      <c r="C91" s="82">
        <f t="shared" si="7"/>
        <v>30</v>
      </c>
      <c r="D91" s="82">
        <f t="shared" si="8"/>
        <v>30</v>
      </c>
      <c r="E91" s="82"/>
      <c r="F91" s="187">
        <f t="shared" si="9"/>
        <v>2.5</v>
      </c>
    </row>
    <row r="92" spans="1:6" ht="15" customHeight="1">
      <c r="A92" s="186">
        <v>12</v>
      </c>
      <c r="B92" s="186" t="s">
        <v>264</v>
      </c>
      <c r="C92" s="82">
        <f t="shared" si="7"/>
        <v>84</v>
      </c>
      <c r="D92" s="82">
        <f t="shared" si="8"/>
        <v>7</v>
      </c>
      <c r="E92" s="82">
        <v>24</v>
      </c>
      <c r="F92" s="187">
        <f t="shared" si="9"/>
        <v>2.5833333333333335</v>
      </c>
    </row>
    <row r="93" spans="1:6" ht="15" customHeight="1">
      <c r="A93" s="186">
        <v>13</v>
      </c>
      <c r="B93" s="186" t="s">
        <v>265</v>
      </c>
      <c r="C93" s="82">
        <f t="shared" si="7"/>
        <v>82</v>
      </c>
      <c r="D93" s="82">
        <f t="shared" si="8"/>
        <v>10</v>
      </c>
      <c r="E93" s="82">
        <v>24</v>
      </c>
      <c r="F93" s="187">
        <f t="shared" si="9"/>
        <v>2.8333333333333335</v>
      </c>
    </row>
    <row r="94" spans="1:6" ht="15" customHeight="1">
      <c r="A94" s="186">
        <v>14</v>
      </c>
      <c r="B94" s="186" t="s">
        <v>266</v>
      </c>
      <c r="C94" s="82">
        <f t="shared" si="7"/>
        <v>83</v>
      </c>
      <c r="D94" s="82">
        <f t="shared" si="8"/>
        <v>13</v>
      </c>
      <c r="E94" s="82">
        <v>24</v>
      </c>
      <c r="F94" s="187">
        <f t="shared" si="9"/>
        <v>3.0833333333333335</v>
      </c>
    </row>
    <row r="95" spans="1:6" ht="15" customHeight="1">
      <c r="A95" s="186">
        <v>15</v>
      </c>
      <c r="B95" s="186" t="s">
        <v>267</v>
      </c>
      <c r="C95" s="82">
        <f t="shared" si="7"/>
        <v>87</v>
      </c>
      <c r="D95" s="82">
        <f t="shared" si="8"/>
        <v>16</v>
      </c>
      <c r="E95" s="82">
        <v>24</v>
      </c>
      <c r="F95" s="187">
        <f t="shared" si="9"/>
        <v>3.3333333333333335</v>
      </c>
    </row>
    <row r="96" spans="1:6" ht="15" customHeight="1">
      <c r="A96" s="186">
        <v>16</v>
      </c>
      <c r="B96" s="186" t="s">
        <v>268</v>
      </c>
      <c r="C96" s="82">
        <f t="shared" si="7"/>
        <v>88</v>
      </c>
      <c r="D96" s="82">
        <f t="shared" si="8"/>
        <v>19</v>
      </c>
      <c r="E96" s="82">
        <v>24</v>
      </c>
      <c r="F96" s="187">
        <f t="shared" si="9"/>
        <v>3.5833333333333335</v>
      </c>
    </row>
    <row r="97" spans="1:6" ht="15" customHeight="1">
      <c r="A97" s="186">
        <v>17</v>
      </c>
      <c r="B97" s="186" t="s">
        <v>269</v>
      </c>
      <c r="C97" s="82">
        <f t="shared" si="7"/>
        <v>87</v>
      </c>
      <c r="D97" s="82">
        <f t="shared" si="8"/>
        <v>22</v>
      </c>
      <c r="E97" s="82">
        <v>24</v>
      </c>
      <c r="F97" s="187">
        <f t="shared" si="9"/>
        <v>3.8333333333333335</v>
      </c>
    </row>
    <row r="98" spans="1:6" ht="15" customHeight="1">
      <c r="A98" s="186">
        <v>18</v>
      </c>
      <c r="B98" s="186" t="s">
        <v>270</v>
      </c>
      <c r="C98" s="82">
        <f t="shared" si="7"/>
        <v>89</v>
      </c>
      <c r="D98" s="82">
        <f t="shared" si="8"/>
        <v>25</v>
      </c>
      <c r="E98" s="82">
        <v>24</v>
      </c>
      <c r="F98" s="187">
        <f t="shared" si="9"/>
        <v>4.083333333333333</v>
      </c>
    </row>
    <row r="99" spans="1:6" ht="15" customHeight="1">
      <c r="A99" s="186">
        <v>19</v>
      </c>
      <c r="B99" s="186" t="s">
        <v>271</v>
      </c>
      <c r="C99" s="82">
        <f t="shared" si="7"/>
        <v>88</v>
      </c>
      <c r="D99" s="82">
        <f t="shared" si="8"/>
        <v>28</v>
      </c>
      <c r="E99" s="82">
        <v>24</v>
      </c>
      <c r="F99" s="187">
        <f t="shared" si="9"/>
        <v>4.333333333333333</v>
      </c>
    </row>
    <row r="100" spans="1:6" ht="15" customHeight="1">
      <c r="A100" s="186">
        <v>20</v>
      </c>
      <c r="B100" s="186" t="s">
        <v>272</v>
      </c>
      <c r="C100" s="82">
        <f t="shared" si="7"/>
        <v>91</v>
      </c>
      <c r="D100" s="82">
        <f t="shared" si="8"/>
        <v>31</v>
      </c>
      <c r="E100" s="82">
        <v>24</v>
      </c>
      <c r="F100" s="187">
        <f t="shared" si="9"/>
        <v>4.583333333333333</v>
      </c>
    </row>
    <row r="101" spans="1:6" ht="15" customHeight="1">
      <c r="A101" s="186">
        <v>21</v>
      </c>
      <c r="B101" s="186" t="s">
        <v>273</v>
      </c>
      <c r="C101" s="82">
        <f t="shared" si="7"/>
        <v>94</v>
      </c>
      <c r="D101" s="82">
        <f t="shared" si="8"/>
        <v>34</v>
      </c>
      <c r="E101" s="82">
        <v>24</v>
      </c>
      <c r="F101" s="187">
        <f t="shared" si="9"/>
        <v>4.833333333333333</v>
      </c>
    </row>
    <row r="102" spans="1:6" ht="15" customHeight="1">
      <c r="A102" s="186">
        <v>22</v>
      </c>
      <c r="B102" s="186" t="s">
        <v>274</v>
      </c>
      <c r="C102" s="82">
        <f t="shared" si="7"/>
        <v>93</v>
      </c>
      <c r="D102" s="82">
        <f t="shared" si="8"/>
        <v>37</v>
      </c>
      <c r="E102" s="82">
        <v>24</v>
      </c>
      <c r="F102" s="187">
        <f t="shared" si="9"/>
        <v>5.083333333333333</v>
      </c>
    </row>
    <row r="103" spans="1:6" ht="15" customHeight="1">
      <c r="A103" s="186">
        <v>23</v>
      </c>
      <c r="B103" s="186" t="s">
        <v>275</v>
      </c>
      <c r="C103" s="82">
        <f t="shared" si="7"/>
        <v>86</v>
      </c>
      <c r="D103" s="82">
        <f t="shared" si="8"/>
        <v>40</v>
      </c>
      <c r="E103" s="82">
        <v>24</v>
      </c>
      <c r="F103" s="187">
        <f t="shared" si="9"/>
        <v>5.333333333333333</v>
      </c>
    </row>
    <row r="104" spans="1:6" ht="15" customHeight="1">
      <c r="A104" s="186">
        <v>24</v>
      </c>
      <c r="B104" s="186" t="s">
        <v>276</v>
      </c>
      <c r="C104" s="82">
        <f t="shared" si="7"/>
        <v>93</v>
      </c>
      <c r="D104" s="82">
        <f t="shared" si="8"/>
        <v>43</v>
      </c>
      <c r="E104" s="82">
        <v>24</v>
      </c>
      <c r="F104" s="187">
        <f t="shared" si="9"/>
        <v>5.583333333333333</v>
      </c>
    </row>
    <row r="108" spans="1:6" ht="15" customHeight="1">
      <c r="A108" s="156" t="s">
        <v>277</v>
      </c>
    </row>
    <row r="110" spans="1:6" ht="15" customHeight="1">
      <c r="A110" s="188"/>
      <c r="C110" s="79"/>
      <c r="D110" t="s">
        <v>64</v>
      </c>
    </row>
    <row r="111" spans="1:6" ht="15" customHeight="1">
      <c r="C111" s="82"/>
      <c r="D111" t="s">
        <v>68</v>
      </c>
    </row>
    <row r="112" spans="1:6" ht="15" customHeight="1">
      <c r="A112" s="189" t="s">
        <v>278</v>
      </c>
      <c r="C112" s="83"/>
      <c r="D112" t="s">
        <v>78</v>
      </c>
    </row>
    <row r="114" spans="1:6" ht="15" customHeight="1">
      <c r="A114" s="188"/>
    </row>
    <row r="116" spans="1:6" ht="15" customHeight="1">
      <c r="A116" s="156" t="s">
        <v>279</v>
      </c>
    </row>
    <row r="119" spans="1:6" ht="15" customHeight="1">
      <c r="A119" s="185" t="s">
        <v>207</v>
      </c>
      <c r="B119" s="185" t="s">
        <v>208</v>
      </c>
    </row>
    <row r="120" spans="1:6" ht="15" customHeight="1">
      <c r="A120" s="186">
        <v>1</v>
      </c>
      <c r="B120" s="186" t="s">
        <v>280</v>
      </c>
      <c r="C120" s="82">
        <f t="shared" ref="C120:C126" si="10">IFERROR(IFERROR(FIND("(",B120,100),FIND("(",B120,1)),0)</f>
        <v>0</v>
      </c>
      <c r="D120" s="82">
        <f t="shared" ref="D120:D125" si="11">IFERROR(IFERROR(VALUE(RIGHT(LEFT(B120,C120+2),2)),VALUE((RIGHT(LEFT(B120,C120+1),1)))),0)</f>
        <v>0</v>
      </c>
      <c r="E120" s="82" t="s">
        <v>281</v>
      </c>
      <c r="F120" s="187">
        <f t="shared" ref="F120:F125" si="12">+D120/12</f>
        <v>0</v>
      </c>
    </row>
    <row r="121" spans="1:6" ht="15" customHeight="1">
      <c r="A121" s="186">
        <v>2</v>
      </c>
      <c r="B121" s="186" t="s">
        <v>282</v>
      </c>
      <c r="C121" s="82">
        <f t="shared" si="10"/>
        <v>31</v>
      </c>
      <c r="D121" s="82">
        <f t="shared" si="11"/>
        <v>4</v>
      </c>
      <c r="E121" s="82" t="s">
        <v>281</v>
      </c>
      <c r="F121" s="187">
        <f t="shared" si="12"/>
        <v>0.33333333333333331</v>
      </c>
    </row>
    <row r="122" spans="1:6" ht="15" customHeight="1">
      <c r="A122" s="186">
        <v>3</v>
      </c>
      <c r="B122" s="186" t="s">
        <v>283</v>
      </c>
      <c r="C122" s="82">
        <f t="shared" si="10"/>
        <v>29</v>
      </c>
      <c r="D122" s="82">
        <f t="shared" si="11"/>
        <v>8</v>
      </c>
      <c r="E122" s="82" t="s">
        <v>281</v>
      </c>
      <c r="F122" s="187">
        <f t="shared" si="12"/>
        <v>0.66666666666666663</v>
      </c>
    </row>
    <row r="123" spans="1:6" ht="15" customHeight="1">
      <c r="A123" s="186">
        <v>4</v>
      </c>
      <c r="B123" s="186" t="s">
        <v>284</v>
      </c>
      <c r="C123" s="82">
        <f t="shared" si="10"/>
        <v>29</v>
      </c>
      <c r="D123" s="82">
        <f t="shared" si="11"/>
        <v>12</v>
      </c>
      <c r="E123" s="82" t="s">
        <v>281</v>
      </c>
      <c r="F123" s="187">
        <f t="shared" si="12"/>
        <v>1</v>
      </c>
    </row>
    <row r="124" spans="1:6" ht="15" customHeight="1">
      <c r="A124" s="186">
        <v>5</v>
      </c>
      <c r="B124" s="186" t="s">
        <v>285</v>
      </c>
      <c r="C124" s="82">
        <f t="shared" si="10"/>
        <v>34</v>
      </c>
      <c r="D124" s="82">
        <f t="shared" si="11"/>
        <v>16</v>
      </c>
      <c r="E124" s="82" t="s">
        <v>281</v>
      </c>
      <c r="F124" s="187">
        <f t="shared" si="12"/>
        <v>1.3333333333333333</v>
      </c>
    </row>
    <row r="125" spans="1:6" ht="15" customHeight="1">
      <c r="A125" s="186">
        <v>6</v>
      </c>
      <c r="B125" s="186" t="s">
        <v>286</v>
      </c>
      <c r="C125" s="82">
        <f t="shared" si="10"/>
        <v>31</v>
      </c>
      <c r="D125" s="82">
        <f t="shared" si="11"/>
        <v>20</v>
      </c>
      <c r="E125" s="82" t="s">
        <v>281</v>
      </c>
      <c r="F125" s="187">
        <f t="shared" si="12"/>
        <v>1.6666666666666667</v>
      </c>
    </row>
    <row r="126" spans="1:6" ht="15" customHeight="1">
      <c r="A126" s="186">
        <v>7</v>
      </c>
      <c r="B126" s="186" t="s">
        <v>287</v>
      </c>
      <c r="C126" s="82">
        <f t="shared" si="10"/>
        <v>19</v>
      </c>
      <c r="D126" s="82">
        <v>0</v>
      </c>
      <c r="E126" s="82" t="s">
        <v>288</v>
      </c>
      <c r="F126" s="187">
        <v>2</v>
      </c>
    </row>
    <row r="127" spans="1:6" ht="15" customHeight="1">
      <c r="A127" s="186">
        <v>8</v>
      </c>
      <c r="B127" s="186" t="s">
        <v>289</v>
      </c>
      <c r="C127" s="82">
        <f>IFERROR(IFERROR(FIND("(",B127,60),FIND("(",B127,1)),0)</f>
        <v>69</v>
      </c>
      <c r="D127" s="82">
        <f>IFERROR(IFERROR(VALUE(RIGHT(LEFT(B127,C127+2),2)),VALUE((RIGHT(LEFT(B127,C127+1),1)))),0)</f>
        <v>3</v>
      </c>
      <c r="E127" s="82" t="s">
        <v>288</v>
      </c>
      <c r="F127" s="187">
        <f t="shared" ref="F127:F137" si="13">+D127/12</f>
        <v>0.25</v>
      </c>
    </row>
    <row r="128" spans="1:6" ht="15" customHeight="1">
      <c r="A128" s="186">
        <v>9</v>
      </c>
      <c r="B128" s="186" t="s">
        <v>290</v>
      </c>
      <c r="C128" s="82">
        <f>IFERROR(IFERROR(FIND("(",B128,60),FIND("(",B128,1)),0)</f>
        <v>69</v>
      </c>
      <c r="D128" s="82">
        <f>IFERROR(IFERROR(VALUE(RIGHT(LEFT(B128,C128+2),2)),VALUE((RIGHT(LEFT(B128,C128+1),1)))),0)</f>
        <v>6</v>
      </c>
      <c r="E128" s="82" t="s">
        <v>288</v>
      </c>
      <c r="F128" s="187">
        <f t="shared" si="13"/>
        <v>0.5</v>
      </c>
    </row>
    <row r="129" spans="1:6" ht="15" customHeight="1">
      <c r="A129" s="186">
        <v>10</v>
      </c>
      <c r="B129" s="186" t="s">
        <v>291</v>
      </c>
      <c r="C129" s="82">
        <f>IFERROR(IFERROR(FIND("(",B129,100),FIND("(",B129,1)),0)</f>
        <v>112</v>
      </c>
      <c r="D129" s="82">
        <v>0</v>
      </c>
      <c r="E129" s="82" t="s">
        <v>292</v>
      </c>
      <c r="F129" s="187">
        <f t="shared" si="13"/>
        <v>0</v>
      </c>
    </row>
    <row r="130" spans="1:6" ht="15" customHeight="1">
      <c r="A130" s="186">
        <v>11</v>
      </c>
      <c r="B130" s="186" t="s">
        <v>293</v>
      </c>
      <c r="C130" s="82">
        <f t="shared" ref="C130:C137" si="14">IFERROR(IFERROR(FIND("(",B130,1),FIND("(",B130,1)),0)</f>
        <v>48</v>
      </c>
      <c r="D130" s="82">
        <f>IFERROR(IFERROR(VALUE(RIGHT(LEFT(B130,C130+2),2)),VALUE((RIGHT(LEFT(B130,C130+1),1)))),0)</f>
        <v>3</v>
      </c>
      <c r="E130" s="82" t="s">
        <v>292</v>
      </c>
      <c r="F130" s="187">
        <f t="shared" si="13"/>
        <v>0.25</v>
      </c>
    </row>
    <row r="131" spans="1:6" ht="15" customHeight="1">
      <c r="A131" s="186">
        <v>12</v>
      </c>
      <c r="B131" s="186" t="s">
        <v>294</v>
      </c>
      <c r="C131" s="82">
        <f t="shared" si="14"/>
        <v>48</v>
      </c>
      <c r="D131" s="82">
        <v>6</v>
      </c>
      <c r="E131" s="82" t="s">
        <v>292</v>
      </c>
      <c r="F131" s="187">
        <f t="shared" si="13"/>
        <v>0.5</v>
      </c>
    </row>
    <row r="132" spans="1:6" ht="15" customHeight="1">
      <c r="A132" s="186">
        <v>13</v>
      </c>
      <c r="B132" s="186" t="s">
        <v>295</v>
      </c>
      <c r="C132" s="82">
        <f t="shared" si="14"/>
        <v>49</v>
      </c>
      <c r="D132" s="82">
        <v>9</v>
      </c>
      <c r="E132" s="82" t="s">
        <v>292</v>
      </c>
      <c r="F132" s="187">
        <f t="shared" si="13"/>
        <v>0.75</v>
      </c>
    </row>
    <row r="133" spans="1:6" ht="15" customHeight="1">
      <c r="A133" s="186">
        <v>14</v>
      </c>
      <c r="B133" s="186" t="s">
        <v>296</v>
      </c>
      <c r="C133" s="82">
        <f t="shared" si="14"/>
        <v>54</v>
      </c>
      <c r="D133" s="82">
        <v>0</v>
      </c>
      <c r="E133" s="82" t="s">
        <v>297</v>
      </c>
      <c r="F133" s="187">
        <f t="shared" si="13"/>
        <v>0</v>
      </c>
    </row>
    <row r="134" spans="1:6" ht="15" customHeight="1">
      <c r="A134" s="186">
        <v>15</v>
      </c>
      <c r="B134" s="186" t="s">
        <v>298</v>
      </c>
      <c r="C134" s="82">
        <f t="shared" si="14"/>
        <v>40</v>
      </c>
      <c r="D134" s="82">
        <v>3</v>
      </c>
      <c r="E134" s="82" t="s">
        <v>297</v>
      </c>
      <c r="F134" s="187">
        <f t="shared" si="13"/>
        <v>0.25</v>
      </c>
    </row>
    <row r="135" spans="1:6" ht="15" customHeight="1">
      <c r="A135" s="186">
        <v>16</v>
      </c>
      <c r="B135" s="186" t="s">
        <v>299</v>
      </c>
      <c r="C135" s="82">
        <f t="shared" si="14"/>
        <v>40</v>
      </c>
      <c r="D135" s="82">
        <v>6</v>
      </c>
      <c r="E135" s="82" t="s">
        <v>297</v>
      </c>
      <c r="F135" s="187">
        <f t="shared" si="13"/>
        <v>0.5</v>
      </c>
    </row>
    <row r="136" spans="1:6" ht="30" customHeight="1">
      <c r="A136" s="186">
        <v>17</v>
      </c>
      <c r="B136" s="186" t="s">
        <v>300</v>
      </c>
      <c r="C136" s="82">
        <f t="shared" si="14"/>
        <v>41</v>
      </c>
      <c r="D136" s="82">
        <v>9</v>
      </c>
      <c r="E136" s="82" t="s">
        <v>297</v>
      </c>
      <c r="F136" s="187">
        <f t="shared" si="13"/>
        <v>0.75</v>
      </c>
    </row>
    <row r="137" spans="1:6" ht="15" customHeight="1">
      <c r="A137" s="186">
        <v>18</v>
      </c>
      <c r="B137" s="186" t="s">
        <v>301</v>
      </c>
      <c r="C137" s="82">
        <f t="shared" si="14"/>
        <v>60</v>
      </c>
      <c r="D137" s="82">
        <f>IFERROR(IFERROR(VALUE(RIGHT(LEFT(B137,C137+2),2)),VALUE((RIGHT(LEFT(B137,C137+1),1)))),0)</f>
        <v>3</v>
      </c>
      <c r="E137" s="82" t="s">
        <v>302</v>
      </c>
      <c r="F137" s="187">
        <f t="shared" si="13"/>
        <v>0.25</v>
      </c>
    </row>
    <row r="141" spans="1:6" ht="15" customHeight="1">
      <c r="A141" s="156" t="s">
        <v>303</v>
      </c>
    </row>
    <row r="145" spans="1:2" ht="15" customHeight="1">
      <c r="A145" t="s">
        <v>304</v>
      </c>
    </row>
    <row r="147" spans="1:2" ht="15" customHeight="1">
      <c r="A147" s="188"/>
    </row>
    <row r="149" spans="1:2" ht="15" customHeight="1">
      <c r="A149" s="189" t="s">
        <v>305</v>
      </c>
    </row>
    <row r="151" spans="1:2" ht="15" customHeight="1">
      <c r="A151" s="188"/>
    </row>
    <row r="153" spans="1:2" ht="15" customHeight="1">
      <c r="A153" s="156" t="s">
        <v>306</v>
      </c>
    </row>
    <row r="156" spans="1:2" ht="15" customHeight="1">
      <c r="A156" s="185" t="s">
        <v>207</v>
      </c>
      <c r="B156" s="185" t="s">
        <v>208</v>
      </c>
    </row>
    <row r="157" spans="1:2" ht="15" customHeight="1">
      <c r="A157" s="186">
        <v>5</v>
      </c>
      <c r="B157" s="186" t="s">
        <v>307</v>
      </c>
    </row>
    <row r="158" spans="1:2" ht="15" customHeight="1">
      <c r="A158" s="186">
        <v>6</v>
      </c>
      <c r="B158" s="186" t="s">
        <v>308</v>
      </c>
    </row>
    <row r="159" spans="1:2" ht="15" customHeight="1">
      <c r="A159" s="186">
        <v>7</v>
      </c>
      <c r="B159" s="186" t="s">
        <v>309</v>
      </c>
    </row>
    <row r="160" spans="1:2" ht="15" customHeight="1">
      <c r="A160" s="186">
        <v>8</v>
      </c>
      <c r="B160" s="186" t="s">
        <v>310</v>
      </c>
    </row>
    <row r="161" spans="1:2" ht="15" customHeight="1">
      <c r="A161" s="186">
        <v>9</v>
      </c>
      <c r="B161" s="186" t="s">
        <v>311</v>
      </c>
    </row>
    <row r="162" spans="1:2" ht="15" customHeight="1">
      <c r="A162" s="186">
        <v>10</v>
      </c>
      <c r="B162" s="186" t="s">
        <v>312</v>
      </c>
    </row>
    <row r="163" spans="1:2" ht="15" customHeight="1">
      <c r="A163" s="186">
        <v>11</v>
      </c>
      <c r="B163" s="186" t="s">
        <v>313</v>
      </c>
    </row>
    <row r="164" spans="1:2" ht="15" customHeight="1">
      <c r="A164" s="186">
        <v>12</v>
      </c>
      <c r="B164" s="186" t="s">
        <v>314</v>
      </c>
    </row>
    <row r="165" spans="1:2" ht="15" customHeight="1">
      <c r="A165" s="186">
        <v>13</v>
      </c>
      <c r="B165" s="186" t="s">
        <v>315</v>
      </c>
    </row>
    <row r="166" spans="1:2" ht="15" customHeight="1">
      <c r="A166" s="186">
        <v>14</v>
      </c>
      <c r="B166" s="186" t="s">
        <v>316</v>
      </c>
    </row>
    <row r="167" spans="1:2" ht="15" customHeight="1">
      <c r="A167" s="186">
        <v>15</v>
      </c>
      <c r="B167" s="186" t="s">
        <v>280</v>
      </c>
    </row>
    <row r="168" spans="1:2" ht="15" customHeight="1">
      <c r="A168" s="186">
        <v>16</v>
      </c>
      <c r="B168" s="186" t="s">
        <v>317</v>
      </c>
    </row>
    <row r="169" spans="1:2" ht="15" customHeight="1">
      <c r="A169" s="186">
        <v>17</v>
      </c>
      <c r="B169" s="186" t="s">
        <v>318</v>
      </c>
    </row>
    <row r="170" spans="1:2" ht="15" customHeight="1">
      <c r="A170" s="186">
        <v>18</v>
      </c>
      <c r="B170" s="186" t="s">
        <v>319</v>
      </c>
    </row>
    <row r="171" spans="1:2" ht="15" customHeight="1">
      <c r="A171" s="186">
        <v>19</v>
      </c>
      <c r="B171" s="186" t="s">
        <v>320</v>
      </c>
    </row>
    <row r="172" spans="1:2" ht="15" customHeight="1">
      <c r="A172" s="186">
        <v>20</v>
      </c>
      <c r="B172" s="186" t="s">
        <v>321</v>
      </c>
    </row>
    <row r="173" spans="1:2" ht="15" customHeight="1">
      <c r="A173" s="186">
        <v>21</v>
      </c>
      <c r="B173" s="186" t="s">
        <v>322</v>
      </c>
    </row>
    <row r="174" spans="1:2" ht="15" customHeight="1">
      <c r="A174" s="186">
        <v>22</v>
      </c>
      <c r="B174" s="186" t="s">
        <v>290</v>
      </c>
    </row>
    <row r="175" spans="1:2" ht="15" customHeight="1">
      <c r="A175" s="186">
        <v>23</v>
      </c>
      <c r="B175" s="186" t="s">
        <v>323</v>
      </c>
    </row>
    <row r="176" spans="1:2" ht="15" customHeight="1">
      <c r="A176" s="186">
        <v>24</v>
      </c>
      <c r="B176" s="186" t="s">
        <v>324</v>
      </c>
    </row>
    <row r="177" spans="1:2" ht="15" customHeight="1">
      <c r="A177" s="186">
        <v>25</v>
      </c>
      <c r="B177" s="186" t="s">
        <v>325</v>
      </c>
    </row>
    <row r="178" spans="1:2" ht="15" customHeight="1">
      <c r="A178" s="186">
        <v>26</v>
      </c>
      <c r="B178" s="186" t="s">
        <v>326</v>
      </c>
    </row>
    <row r="182" spans="1:2" ht="15" customHeight="1">
      <c r="A182" s="156" t="s">
        <v>327</v>
      </c>
    </row>
    <row r="186" spans="1:2" ht="15" customHeight="1">
      <c r="A186" t="s">
        <v>328</v>
      </c>
    </row>
  </sheetData>
  <hyperlinks>
    <hyperlink ref="A40" r:id="rId1" location="17" xr:uid="{00000000-0004-0000-0A00-000000000000}"/>
    <hyperlink ref="A73" r:id="rId2" location="18" xr:uid="{00000000-0004-0000-0A00-000001000000}"/>
    <hyperlink ref="A112" r:id="rId3" location="19" xr:uid="{00000000-0004-0000-0A00-000002000000}"/>
    <hyperlink ref="A149" r:id="rId4" location="20" xr:uid="{00000000-0004-0000-0A00-000003000000}"/>
  </hyperlinks>
  <pageMargins left="0.7" right="0.7" top="0.75" bottom="0.75" header="0.511811023622047" footer="0.511811023622047"/>
  <pageSetup orientation="portrait" horizontalDpi="300" verticalDpi="300" r:id="rId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2">
    <tabColor rgb="FF8FAADC"/>
    <pageSetUpPr fitToPage="1"/>
  </sheetPr>
  <dimension ref="A1:X99"/>
  <sheetViews>
    <sheetView showGridLines="0" view="pageBreakPreview" zoomScale="80" zoomScaleNormal="80" zoomScalePageLayoutView="80" workbookViewId="0">
      <pane xSplit="5" ySplit="2" topLeftCell="F3" activePane="bottomRight" state="frozen"/>
      <selection pane="topRight" activeCell="F1" sqref="F1"/>
      <selection pane="bottomLeft" activeCell="A3" sqref="A3"/>
      <selection pane="bottomRight" activeCell="G24" sqref="G24"/>
    </sheetView>
  </sheetViews>
  <sheetFormatPr baseColWidth="10" defaultColWidth="11.42578125" defaultRowHeight="15"/>
  <cols>
    <col min="1" max="4" width="1.85546875" style="190" customWidth="1"/>
    <col min="5" max="5" width="55" style="190" customWidth="1"/>
    <col min="6" max="6" width="55.85546875" style="190" customWidth="1"/>
    <col min="7" max="8" width="8.42578125" style="191" customWidth="1"/>
    <col min="9" max="15" width="9.42578125" style="191" customWidth="1"/>
    <col min="16" max="16" width="9.42578125" style="192" customWidth="1"/>
    <col min="17" max="19" width="10.28515625" style="192" customWidth="1"/>
    <col min="20" max="16384" width="11.42578125" style="190"/>
  </cols>
  <sheetData>
    <row r="1" spans="1:24" s="196" customFormat="1" ht="15" customHeight="1">
      <c r="A1" s="193"/>
      <c r="B1" s="194"/>
      <c r="C1" s="194"/>
      <c r="D1" s="194"/>
      <c r="E1" s="194"/>
      <c r="F1" s="195"/>
      <c r="G1" s="374" t="s">
        <v>329</v>
      </c>
      <c r="H1" s="374"/>
      <c r="I1" s="374"/>
      <c r="J1" s="374"/>
      <c r="K1" s="374"/>
      <c r="L1" s="374"/>
      <c r="M1" s="374"/>
      <c r="N1" s="374"/>
      <c r="O1" s="374"/>
      <c r="P1" s="374"/>
      <c r="Q1" s="374"/>
      <c r="R1" s="374"/>
      <c r="S1" s="374"/>
      <c r="T1" s="374"/>
      <c r="U1" s="374"/>
      <c r="V1" s="374"/>
      <c r="W1" s="374"/>
      <c r="X1" s="374"/>
    </row>
    <row r="2" spans="1:24" s="196" customFormat="1" ht="15.75" customHeight="1">
      <c r="A2" s="197"/>
      <c r="B2" s="198"/>
      <c r="C2" s="198"/>
      <c r="D2" s="198"/>
      <c r="E2" s="198"/>
      <c r="F2" s="199"/>
      <c r="G2" s="200">
        <v>2010</v>
      </c>
      <c r="H2" s="201">
        <v>2011</v>
      </c>
      <c r="I2" s="201">
        <v>2012</v>
      </c>
      <c r="J2" s="201">
        <v>2013</v>
      </c>
      <c r="K2" s="201">
        <v>2014</v>
      </c>
      <c r="L2" s="201">
        <v>2015</v>
      </c>
      <c r="M2" s="201">
        <v>2016</v>
      </c>
      <c r="N2" s="201">
        <v>2017</v>
      </c>
      <c r="O2" s="201">
        <v>2018</v>
      </c>
      <c r="P2" s="202">
        <v>2019</v>
      </c>
      <c r="Q2" s="202">
        <v>2020</v>
      </c>
      <c r="R2" s="202">
        <v>2021</v>
      </c>
      <c r="S2" s="202">
        <v>2022</v>
      </c>
      <c r="T2" s="202">
        <v>2023</v>
      </c>
      <c r="U2" s="202">
        <v>2024</v>
      </c>
      <c r="V2" s="202">
        <v>2025</v>
      </c>
      <c r="W2" s="202">
        <v>2026</v>
      </c>
      <c r="X2" s="203">
        <v>2027</v>
      </c>
    </row>
    <row r="3" spans="1:24" ht="15" customHeight="1">
      <c r="A3" s="204" t="s">
        <v>330</v>
      </c>
      <c r="B3" s="205"/>
      <c r="C3" s="205"/>
      <c r="D3" s="205"/>
      <c r="E3" s="205"/>
      <c r="F3" s="206"/>
      <c r="G3" s="207"/>
      <c r="H3" s="208"/>
      <c r="I3" s="209"/>
      <c r="J3" s="209"/>
      <c r="K3" s="209"/>
      <c r="L3" s="209"/>
      <c r="M3" s="209"/>
      <c r="N3" s="209"/>
      <c r="O3" s="209"/>
      <c r="P3" s="210"/>
      <c r="Q3" s="211"/>
      <c r="R3" s="211"/>
      <c r="S3" s="211"/>
      <c r="T3" s="211"/>
      <c r="U3" s="211"/>
      <c r="V3" s="211"/>
      <c r="W3" s="211"/>
      <c r="X3" s="212"/>
    </row>
    <row r="4" spans="1:24" ht="15" customHeight="1">
      <c r="A4" s="213" t="s">
        <v>331</v>
      </c>
      <c r="B4" s="214"/>
      <c r="C4" s="214"/>
      <c r="D4" s="214"/>
      <c r="E4" s="214"/>
      <c r="F4" s="215"/>
      <c r="G4" s="216"/>
      <c r="H4" s="216"/>
      <c r="I4" s="216"/>
      <c r="J4" s="216"/>
      <c r="K4" s="216"/>
      <c r="L4" s="216"/>
      <c r="M4" s="216"/>
      <c r="N4" s="216"/>
      <c r="O4" s="216"/>
      <c r="P4" s="216"/>
      <c r="Q4" s="216"/>
      <c r="R4" s="216"/>
      <c r="S4" s="216"/>
      <c r="T4" s="216"/>
      <c r="U4" s="216"/>
      <c r="V4" s="216"/>
      <c r="W4" s="216"/>
      <c r="X4" s="217"/>
    </row>
    <row r="5" spans="1:24" s="221" customFormat="1" ht="15" customHeight="1">
      <c r="A5" s="197"/>
      <c r="B5" s="198" t="s">
        <v>332</v>
      </c>
      <c r="C5" s="198"/>
      <c r="D5" s="198"/>
      <c r="E5" s="198"/>
      <c r="F5" s="199" t="s">
        <v>333</v>
      </c>
      <c r="G5" s="218">
        <v>5</v>
      </c>
      <c r="H5" s="218">
        <v>5.0999999999999996</v>
      </c>
      <c r="I5" s="218">
        <v>4.0999999999999996</v>
      </c>
      <c r="J5" s="218">
        <v>4</v>
      </c>
      <c r="K5" s="218">
        <v>2.8</v>
      </c>
      <c r="L5" s="218">
        <v>2</v>
      </c>
      <c r="M5" s="218">
        <v>1.6</v>
      </c>
      <c r="N5" s="218">
        <v>3.2</v>
      </c>
      <c r="O5" s="218">
        <v>2.5</v>
      </c>
      <c r="P5" s="218">
        <v>1.5</v>
      </c>
      <c r="Q5" s="218">
        <v>-6.6</v>
      </c>
      <c r="R5" s="218">
        <v>8.3000000000000007</v>
      </c>
      <c r="S5" s="218">
        <v>3.7</v>
      </c>
      <c r="T5" s="218">
        <v>2.4</v>
      </c>
      <c r="U5" s="218">
        <v>1.8</v>
      </c>
      <c r="V5" s="219">
        <v>2.4</v>
      </c>
      <c r="W5" s="219">
        <v>2.2000000000000002</v>
      </c>
      <c r="X5" s="220">
        <v>2.1</v>
      </c>
    </row>
    <row r="6" spans="1:24" ht="15" customHeight="1">
      <c r="A6" s="213"/>
      <c r="B6" s="214" t="s">
        <v>334</v>
      </c>
      <c r="C6" s="214"/>
      <c r="D6" s="214"/>
      <c r="E6" s="214"/>
      <c r="F6" s="215" t="s">
        <v>335</v>
      </c>
      <c r="G6" s="222">
        <v>80</v>
      </c>
      <c r="H6" s="222">
        <v>111</v>
      </c>
      <c r="I6" s="222">
        <v>112</v>
      </c>
      <c r="J6" s="222">
        <v>109</v>
      </c>
      <c r="K6" s="222">
        <v>99</v>
      </c>
      <c r="L6" s="222">
        <v>54</v>
      </c>
      <c r="M6" s="222">
        <v>45</v>
      </c>
      <c r="N6" s="222">
        <v>55</v>
      </c>
      <c r="O6" s="222">
        <v>72</v>
      </c>
      <c r="P6" s="222">
        <v>64</v>
      </c>
      <c r="Q6" s="222">
        <v>43</v>
      </c>
      <c r="R6" s="222">
        <v>71</v>
      </c>
      <c r="S6" s="222">
        <v>99</v>
      </c>
      <c r="T6" s="222">
        <v>82</v>
      </c>
      <c r="U6" s="222">
        <v>80</v>
      </c>
      <c r="V6" s="222">
        <v>68</v>
      </c>
      <c r="W6" s="223">
        <v>59</v>
      </c>
      <c r="X6" s="224">
        <v>59</v>
      </c>
    </row>
    <row r="7" spans="1:24" s="221" customFormat="1" ht="15" customHeight="1">
      <c r="A7" s="197"/>
      <c r="B7" s="198" t="s">
        <v>336</v>
      </c>
      <c r="C7" s="198"/>
      <c r="D7" s="198"/>
      <c r="E7" s="198"/>
      <c r="F7" s="199" t="s">
        <v>337</v>
      </c>
      <c r="G7" s="225">
        <v>160</v>
      </c>
      <c r="H7" s="225">
        <v>184</v>
      </c>
      <c r="I7" s="225">
        <v>174</v>
      </c>
      <c r="J7" s="225">
        <v>161</v>
      </c>
      <c r="K7" s="225">
        <v>147</v>
      </c>
      <c r="L7" s="225">
        <v>110</v>
      </c>
      <c r="M7" s="225">
        <v>109</v>
      </c>
      <c r="N7" s="225">
        <v>128</v>
      </c>
      <c r="O7" s="225">
        <v>140</v>
      </c>
      <c r="P7" s="225">
        <v>138</v>
      </c>
      <c r="Q7" s="225">
        <v>117</v>
      </c>
      <c r="R7" s="225">
        <v>140</v>
      </c>
      <c r="S7" s="225">
        <v>170</v>
      </c>
      <c r="T7" s="225">
        <v>154</v>
      </c>
      <c r="U7" s="225">
        <v>155</v>
      </c>
      <c r="V7" s="226">
        <v>166</v>
      </c>
      <c r="W7" s="226">
        <v>161</v>
      </c>
      <c r="X7" s="227">
        <v>159</v>
      </c>
    </row>
    <row r="8" spans="1:24" ht="15" customHeight="1">
      <c r="A8" s="213"/>
      <c r="B8" s="214" t="s">
        <v>338</v>
      </c>
      <c r="C8" s="214"/>
      <c r="D8" s="214"/>
      <c r="E8" s="214"/>
      <c r="F8" s="215" t="s">
        <v>339</v>
      </c>
      <c r="G8" s="228">
        <v>0.2</v>
      </c>
      <c r="H8" s="228">
        <v>0.1</v>
      </c>
      <c r="I8" s="228">
        <v>0.1</v>
      </c>
      <c r="J8" s="228">
        <v>0.1</v>
      </c>
      <c r="K8" s="228">
        <v>0.1</v>
      </c>
      <c r="L8" s="228">
        <v>0.1</v>
      </c>
      <c r="M8" s="228">
        <v>0.4</v>
      </c>
      <c r="N8" s="228">
        <v>1</v>
      </c>
      <c r="O8" s="228">
        <v>1.8</v>
      </c>
      <c r="P8" s="228">
        <v>2.2000000000000002</v>
      </c>
      <c r="Q8" s="228">
        <v>0.4</v>
      </c>
      <c r="R8" s="228">
        <v>0.1</v>
      </c>
      <c r="S8" s="228">
        <v>1.7</v>
      </c>
      <c r="T8" s="228">
        <v>5</v>
      </c>
      <c r="U8" s="228">
        <v>5.0999999999999996</v>
      </c>
      <c r="V8" s="228">
        <v>4.2</v>
      </c>
      <c r="W8" s="229">
        <v>3.4</v>
      </c>
      <c r="X8" s="230">
        <v>3.1</v>
      </c>
    </row>
    <row r="9" spans="1:24" s="221" customFormat="1" ht="15" customHeight="1">
      <c r="A9" s="197"/>
      <c r="B9" s="198" t="s">
        <v>340</v>
      </c>
      <c r="C9" s="198"/>
      <c r="D9" s="198"/>
      <c r="E9" s="198"/>
      <c r="F9" s="199" t="s">
        <v>341</v>
      </c>
      <c r="G9" s="225">
        <v>135</v>
      </c>
      <c r="H9" s="225">
        <v>131</v>
      </c>
      <c r="I9" s="225">
        <v>120</v>
      </c>
      <c r="J9" s="225">
        <v>113</v>
      </c>
      <c r="K9" s="225">
        <v>101</v>
      </c>
      <c r="L9" s="225">
        <v>184</v>
      </c>
      <c r="M9" s="225">
        <v>212</v>
      </c>
      <c r="N9" s="225">
        <v>129</v>
      </c>
      <c r="O9" s="225">
        <v>114</v>
      </c>
      <c r="P9" s="225">
        <v>99</v>
      </c>
      <c r="Q9" s="225">
        <v>142</v>
      </c>
      <c r="R9" s="225">
        <v>142</v>
      </c>
      <c r="S9" s="225">
        <v>259</v>
      </c>
      <c r="T9" s="225">
        <v>246</v>
      </c>
      <c r="U9" s="225">
        <v>187</v>
      </c>
      <c r="V9" s="225">
        <v>210</v>
      </c>
      <c r="W9" s="226">
        <v>220</v>
      </c>
      <c r="X9" s="227">
        <v>235</v>
      </c>
    </row>
    <row r="10" spans="1:24" ht="15" customHeight="1">
      <c r="A10" s="213" t="s">
        <v>342</v>
      </c>
      <c r="B10" s="214"/>
      <c r="C10" s="214"/>
      <c r="D10" s="214"/>
      <c r="E10" s="214"/>
      <c r="F10" s="215"/>
      <c r="G10" s="231"/>
      <c r="H10" s="231"/>
      <c r="I10" s="231"/>
      <c r="J10" s="231"/>
      <c r="K10" s="231"/>
      <c r="L10" s="231"/>
      <c r="M10" s="231"/>
      <c r="N10" s="231"/>
      <c r="O10" s="231"/>
      <c r="P10" s="232"/>
      <c r="Q10" s="233"/>
      <c r="R10" s="233"/>
      <c r="S10" s="233"/>
      <c r="T10" s="233"/>
      <c r="U10" s="233"/>
      <c r="V10" s="233"/>
      <c r="W10" s="233"/>
      <c r="X10" s="234"/>
    </row>
    <row r="11" spans="1:24" s="221" customFormat="1" ht="15" customHeight="1">
      <c r="A11" s="197"/>
      <c r="B11" s="198" t="s">
        <v>343</v>
      </c>
      <c r="C11" s="198"/>
      <c r="D11" s="198"/>
      <c r="E11" s="198"/>
      <c r="F11" s="199" t="s">
        <v>339</v>
      </c>
      <c r="G11" s="235">
        <v>1.8</v>
      </c>
      <c r="H11" s="235">
        <v>1.7</v>
      </c>
      <c r="I11" s="235">
        <v>1.6</v>
      </c>
      <c r="J11" s="235">
        <v>1.5</v>
      </c>
      <c r="K11" s="235">
        <v>1.4</v>
      </c>
      <c r="L11" s="235">
        <v>1.5</v>
      </c>
      <c r="M11" s="235">
        <v>1.6</v>
      </c>
      <c r="N11" s="235">
        <v>1.3</v>
      </c>
      <c r="O11" s="235">
        <v>1.3</v>
      </c>
      <c r="P11" s="235">
        <v>1.2</v>
      </c>
      <c r="Q11" s="235">
        <v>1.3</v>
      </c>
      <c r="R11" s="235">
        <v>1.5</v>
      </c>
      <c r="S11" s="235">
        <v>2</v>
      </c>
      <c r="T11" s="235">
        <v>2.2000000000000002</v>
      </c>
      <c r="U11" s="235">
        <v>2.4</v>
      </c>
      <c r="V11" s="235">
        <v>2.7</v>
      </c>
      <c r="W11" s="235">
        <v>3.1</v>
      </c>
      <c r="X11" s="236">
        <v>3.3</v>
      </c>
    </row>
    <row r="12" spans="1:24" s="242" customFormat="1" ht="15" customHeight="1">
      <c r="A12" s="237"/>
      <c r="B12" s="238" t="s">
        <v>344</v>
      </c>
      <c r="C12" s="238"/>
      <c r="D12" s="238"/>
      <c r="E12" s="238"/>
      <c r="F12" s="239" t="s">
        <v>345</v>
      </c>
      <c r="G12" s="240">
        <v>4.4000000000000004</v>
      </c>
      <c r="H12" s="240">
        <v>4.5</v>
      </c>
      <c r="I12" s="240">
        <v>4.3</v>
      </c>
      <c r="J12" s="240">
        <v>4.0999999999999996</v>
      </c>
      <c r="K12" s="240">
        <v>3.7</v>
      </c>
      <c r="L12" s="240">
        <v>3.2</v>
      </c>
      <c r="M12" s="240">
        <v>2.8</v>
      </c>
      <c r="N12" s="240">
        <v>2.6</v>
      </c>
      <c r="O12" s="240">
        <v>2.7</v>
      </c>
      <c r="P12" s="240">
        <v>2.6</v>
      </c>
      <c r="Q12" s="240">
        <v>-1.3</v>
      </c>
      <c r="R12" s="240">
        <v>4.0999999999999996</v>
      </c>
      <c r="S12" s="240">
        <v>3.6</v>
      </c>
      <c r="T12" s="240">
        <v>2.8</v>
      </c>
      <c r="U12" s="240">
        <v>2.7</v>
      </c>
      <c r="V12" s="240">
        <v>2.8</v>
      </c>
      <c r="W12" s="240">
        <v>2.8</v>
      </c>
      <c r="X12" s="241">
        <v>2.7</v>
      </c>
    </row>
    <row r="13" spans="1:24" s="196" customFormat="1" ht="15" customHeight="1">
      <c r="A13" s="243" t="s">
        <v>346</v>
      </c>
      <c r="B13" s="244"/>
      <c r="C13" s="244"/>
      <c r="D13" s="244"/>
      <c r="E13" s="244"/>
      <c r="F13" s="245"/>
      <c r="G13" s="246"/>
      <c r="H13" s="246"/>
      <c r="I13" s="246"/>
      <c r="J13" s="246"/>
      <c r="K13" s="246"/>
      <c r="L13" s="246"/>
      <c r="M13" s="246"/>
      <c r="N13" s="246"/>
      <c r="O13" s="246"/>
      <c r="P13" s="247"/>
      <c r="Q13" s="248"/>
      <c r="R13" s="248"/>
      <c r="S13" s="248"/>
      <c r="T13" s="248"/>
      <c r="U13" s="248"/>
      <c r="V13" s="248"/>
      <c r="W13" s="248"/>
      <c r="X13" s="249"/>
    </row>
    <row r="14" spans="1:24" ht="15" customHeight="1">
      <c r="A14" s="213" t="s">
        <v>347</v>
      </c>
      <c r="B14" s="214"/>
      <c r="C14" s="214"/>
      <c r="D14" s="214"/>
      <c r="E14" s="214"/>
      <c r="F14" s="215"/>
      <c r="G14" s="250"/>
      <c r="H14" s="250"/>
      <c r="I14" s="250"/>
      <c r="J14" s="250"/>
      <c r="K14" s="250"/>
      <c r="L14" s="250"/>
      <c r="M14" s="250"/>
      <c r="N14" s="250"/>
      <c r="O14" s="250"/>
      <c r="P14" s="250"/>
      <c r="Q14" s="250"/>
      <c r="R14" s="250"/>
      <c r="S14" s="250"/>
      <c r="T14" s="250"/>
      <c r="U14" s="250"/>
      <c r="V14" s="250"/>
      <c r="W14" s="250"/>
      <c r="X14" s="251"/>
    </row>
    <row r="15" spans="1:24" ht="15" customHeight="1">
      <c r="A15" s="197"/>
      <c r="B15" s="252" t="s">
        <v>348</v>
      </c>
      <c r="C15" s="198"/>
      <c r="D15" s="198"/>
      <c r="E15" s="198"/>
      <c r="F15" s="199" t="s">
        <v>349</v>
      </c>
      <c r="G15" s="218">
        <v>3.2</v>
      </c>
      <c r="H15" s="218">
        <v>3.7</v>
      </c>
      <c r="I15" s="218">
        <v>2.4</v>
      </c>
      <c r="J15" s="218">
        <v>1.9</v>
      </c>
      <c r="K15" s="218">
        <v>3.7</v>
      </c>
      <c r="L15" s="218">
        <v>6.8</v>
      </c>
      <c r="M15" s="218">
        <v>5.7</v>
      </c>
      <c r="N15" s="218">
        <v>4.0999999999999996</v>
      </c>
      <c r="O15" s="218">
        <v>3.2</v>
      </c>
      <c r="P15" s="218">
        <v>3.8</v>
      </c>
      <c r="Q15" s="218">
        <v>1.6</v>
      </c>
      <c r="R15" s="218">
        <v>5.6</v>
      </c>
      <c r="S15" s="218">
        <v>13.1</v>
      </c>
      <c r="T15" s="218">
        <v>9.3000000000000007</v>
      </c>
      <c r="U15" s="218">
        <v>5.2</v>
      </c>
      <c r="V15" s="218">
        <v>5.0999999999999996</v>
      </c>
      <c r="W15" s="219">
        <v>6.3</v>
      </c>
      <c r="X15" s="220">
        <v>3.7</v>
      </c>
    </row>
    <row r="16" spans="1:24" ht="15" customHeight="1">
      <c r="A16" s="213"/>
      <c r="B16" s="242" t="s">
        <v>350</v>
      </c>
      <c r="C16" s="242"/>
      <c r="D16" s="242"/>
      <c r="E16" s="242"/>
      <c r="F16" s="215" t="s">
        <v>349</v>
      </c>
      <c r="G16" s="228">
        <v>3</v>
      </c>
      <c r="H16" s="228">
        <v>3.4</v>
      </c>
      <c r="I16" s="228">
        <v>2.7</v>
      </c>
      <c r="J16" s="228">
        <v>2.5</v>
      </c>
      <c r="K16" s="228">
        <v>3.3</v>
      </c>
      <c r="L16" s="228">
        <v>5.3</v>
      </c>
      <c r="M16" s="228">
        <v>5.5</v>
      </c>
      <c r="N16" s="228">
        <v>5</v>
      </c>
      <c r="O16" s="228">
        <v>3.5</v>
      </c>
      <c r="P16" s="228">
        <v>3.5</v>
      </c>
      <c r="Q16" s="228">
        <v>1</v>
      </c>
      <c r="R16" s="228">
        <v>3.4</v>
      </c>
      <c r="S16" s="228">
        <v>10</v>
      </c>
      <c r="T16" s="228">
        <v>10.3</v>
      </c>
      <c r="U16" s="228">
        <v>5.6</v>
      </c>
      <c r="V16" s="228">
        <v>5.0999999999999996</v>
      </c>
      <c r="W16" s="228" t="s">
        <v>351</v>
      </c>
      <c r="X16" s="253" t="s">
        <v>351</v>
      </c>
    </row>
    <row r="17" spans="1:24" ht="15" customHeight="1">
      <c r="A17" s="197"/>
      <c r="B17" s="254"/>
      <c r="C17" s="254" t="s">
        <v>352</v>
      </c>
      <c r="D17" s="254"/>
      <c r="E17" s="254"/>
      <c r="F17" s="199" t="s">
        <v>349</v>
      </c>
      <c r="G17" s="218">
        <v>-0.1</v>
      </c>
      <c r="H17" s="218">
        <v>0.2</v>
      </c>
      <c r="I17" s="218">
        <v>0.6</v>
      </c>
      <c r="J17" s="218">
        <v>0.9</v>
      </c>
      <c r="K17" s="218">
        <v>1.8</v>
      </c>
      <c r="L17" s="218">
        <v>7.3</v>
      </c>
      <c r="M17" s="218">
        <v>5.9</v>
      </c>
      <c r="N17" s="218">
        <v>3.2</v>
      </c>
      <c r="O17" s="218">
        <v>1.4</v>
      </c>
      <c r="P17" s="218">
        <v>2.2000000000000002</v>
      </c>
      <c r="Q17" s="218">
        <v>0.6</v>
      </c>
      <c r="R17" s="218">
        <v>3.3</v>
      </c>
      <c r="S17" s="218">
        <v>15</v>
      </c>
      <c r="T17" s="218">
        <v>7.1</v>
      </c>
      <c r="U17" s="218">
        <v>0.6</v>
      </c>
      <c r="V17" s="218">
        <v>2.6</v>
      </c>
      <c r="W17" s="218" t="s">
        <v>351</v>
      </c>
      <c r="X17" s="255" t="s">
        <v>351</v>
      </c>
    </row>
    <row r="18" spans="1:24" ht="15" customHeight="1">
      <c r="A18" s="213"/>
      <c r="B18" s="242"/>
      <c r="C18" s="242" t="s">
        <v>353</v>
      </c>
      <c r="D18" s="242"/>
      <c r="E18" s="242"/>
      <c r="F18" s="215" t="s">
        <v>349</v>
      </c>
      <c r="G18" s="228">
        <v>3.2</v>
      </c>
      <c r="H18" s="228">
        <v>4</v>
      </c>
      <c r="I18" s="228">
        <v>3.9</v>
      </c>
      <c r="J18" s="228">
        <v>3.7</v>
      </c>
      <c r="K18" s="228">
        <v>3.3</v>
      </c>
      <c r="L18" s="228">
        <v>4.5999999999999996</v>
      </c>
      <c r="M18" s="228">
        <v>5.3</v>
      </c>
      <c r="N18" s="228">
        <v>5.4</v>
      </c>
      <c r="O18" s="228">
        <v>3.1</v>
      </c>
      <c r="P18" s="228">
        <v>3.5</v>
      </c>
      <c r="Q18" s="228">
        <v>1.3</v>
      </c>
      <c r="R18" s="228">
        <v>2.2000000000000002</v>
      </c>
      <c r="S18" s="228">
        <v>7.4</v>
      </c>
      <c r="T18" s="228">
        <v>9</v>
      </c>
      <c r="U18" s="228">
        <v>7</v>
      </c>
      <c r="V18" s="228">
        <v>5.9</v>
      </c>
      <c r="W18" s="228" t="s">
        <v>351</v>
      </c>
      <c r="X18" s="253" t="s">
        <v>351</v>
      </c>
    </row>
    <row r="19" spans="1:24" ht="15" customHeight="1">
      <c r="A19" s="197"/>
      <c r="B19" s="254"/>
      <c r="C19" s="254" t="s">
        <v>354</v>
      </c>
      <c r="D19" s="254"/>
      <c r="E19" s="254"/>
      <c r="F19" s="199" t="s">
        <v>349</v>
      </c>
      <c r="G19" s="218">
        <v>6.4</v>
      </c>
      <c r="H19" s="218">
        <v>5.8</v>
      </c>
      <c r="I19" s="218">
        <v>2.2999999999999998</v>
      </c>
      <c r="J19" s="218">
        <v>1.6</v>
      </c>
      <c r="K19" s="218">
        <v>4.9000000000000004</v>
      </c>
      <c r="L19" s="218">
        <v>4.4000000000000004</v>
      </c>
      <c r="M19" s="218">
        <v>5.6</v>
      </c>
      <c r="N19" s="218">
        <v>6.3</v>
      </c>
      <c r="O19" s="218">
        <v>6.7</v>
      </c>
      <c r="P19" s="218">
        <v>4.8</v>
      </c>
      <c r="Q19" s="218">
        <v>0.7</v>
      </c>
      <c r="R19" s="218">
        <v>7.1</v>
      </c>
      <c r="S19" s="218">
        <v>11.8</v>
      </c>
      <c r="T19" s="218">
        <v>17.2</v>
      </c>
      <c r="U19" s="218">
        <v>7.3</v>
      </c>
      <c r="V19" s="218">
        <v>5.4</v>
      </c>
      <c r="W19" s="219">
        <v>6.8</v>
      </c>
      <c r="X19" s="220">
        <v>3.9</v>
      </c>
    </row>
    <row r="20" spans="1:24" ht="15" customHeight="1">
      <c r="A20" s="213"/>
      <c r="B20" s="242" t="s">
        <v>355</v>
      </c>
      <c r="C20" s="242"/>
      <c r="D20" s="242"/>
      <c r="E20" s="242"/>
      <c r="F20" s="215" t="s">
        <v>349</v>
      </c>
      <c r="G20" s="228">
        <v>3.9</v>
      </c>
      <c r="H20" s="228">
        <v>5.0999999999999996</v>
      </c>
      <c r="I20" s="228">
        <v>1.5</v>
      </c>
      <c r="J20" s="228">
        <v>-0.2</v>
      </c>
      <c r="K20" s="228">
        <v>5.2</v>
      </c>
      <c r="L20" s="228">
        <v>13.1</v>
      </c>
      <c r="M20" s="228">
        <v>6.7</v>
      </c>
      <c r="N20" s="228">
        <v>0.5</v>
      </c>
      <c r="O20" s="228">
        <v>1.9</v>
      </c>
      <c r="P20" s="228">
        <v>5.8</v>
      </c>
      <c r="Q20" s="228">
        <v>4.8</v>
      </c>
      <c r="R20" s="228">
        <v>17.2</v>
      </c>
      <c r="S20" s="228">
        <v>27.8</v>
      </c>
      <c r="T20" s="228">
        <v>5</v>
      </c>
      <c r="U20" s="228">
        <v>3.3</v>
      </c>
      <c r="V20" s="228">
        <v>5.0999999999999996</v>
      </c>
      <c r="W20" s="229">
        <v>5.6</v>
      </c>
      <c r="X20" s="230">
        <v>3.1</v>
      </c>
    </row>
    <row r="21" spans="1:24" ht="15" customHeight="1">
      <c r="A21" s="197"/>
      <c r="B21" s="254"/>
      <c r="C21" s="254" t="s">
        <v>356</v>
      </c>
      <c r="D21" s="254"/>
      <c r="E21" s="254"/>
      <c r="F21" s="199" t="s">
        <v>349</v>
      </c>
      <c r="G21" s="218">
        <v>11</v>
      </c>
      <c r="H21" s="218">
        <v>7.7</v>
      </c>
      <c r="I21" s="218">
        <v>-3.9</v>
      </c>
      <c r="J21" s="218">
        <v>-0.2</v>
      </c>
      <c r="K21" s="218">
        <v>16.7</v>
      </c>
      <c r="L21" s="218">
        <v>26</v>
      </c>
      <c r="M21" s="218">
        <v>-6.6</v>
      </c>
      <c r="N21" s="218">
        <v>5.8</v>
      </c>
      <c r="O21" s="218">
        <v>8.9</v>
      </c>
      <c r="P21" s="218">
        <v>8.6999999999999993</v>
      </c>
      <c r="Q21" s="218">
        <v>2.5</v>
      </c>
      <c r="R21" s="218">
        <v>24.4</v>
      </c>
      <c r="S21" s="218">
        <v>36.4</v>
      </c>
      <c r="T21" s="218">
        <v>-0.5</v>
      </c>
      <c r="U21" s="218">
        <v>5.0999999999999996</v>
      </c>
      <c r="V21" s="218">
        <v>3.8</v>
      </c>
      <c r="W21" s="218" t="s">
        <v>351</v>
      </c>
      <c r="X21" s="255" t="s">
        <v>351</v>
      </c>
    </row>
    <row r="22" spans="1:24" ht="15" customHeight="1">
      <c r="A22" s="213"/>
      <c r="B22" s="242"/>
      <c r="C22" s="242" t="s">
        <v>357</v>
      </c>
      <c r="D22" s="242"/>
      <c r="E22" s="242"/>
      <c r="F22" s="215" t="s">
        <v>349</v>
      </c>
      <c r="G22" s="228">
        <v>2.2999999999999998</v>
      </c>
      <c r="H22" s="228">
        <v>4.5</v>
      </c>
      <c r="I22" s="228">
        <v>2.8</v>
      </c>
      <c r="J22" s="228">
        <v>-0.2</v>
      </c>
      <c r="K22" s="228">
        <v>2.5</v>
      </c>
      <c r="L22" s="228">
        <v>9.6</v>
      </c>
      <c r="M22" s="228">
        <v>10.7</v>
      </c>
      <c r="N22" s="228">
        <v>-0.9</v>
      </c>
      <c r="O22" s="228">
        <v>-0.1</v>
      </c>
      <c r="P22" s="228">
        <v>5</v>
      </c>
      <c r="Q22" s="228">
        <v>5.4</v>
      </c>
      <c r="R22" s="228">
        <v>15.3</v>
      </c>
      <c r="S22" s="228">
        <v>25.3</v>
      </c>
      <c r="T22" s="228">
        <v>6.7</v>
      </c>
      <c r="U22" s="228">
        <v>2.8</v>
      </c>
      <c r="V22" s="228">
        <v>5.5</v>
      </c>
      <c r="W22" s="228" t="s">
        <v>351</v>
      </c>
      <c r="X22" s="253" t="s">
        <v>351</v>
      </c>
    </row>
    <row r="23" spans="1:24" s="198" customFormat="1" ht="15" customHeight="1">
      <c r="A23" s="256"/>
      <c r="B23" s="252" t="s">
        <v>358</v>
      </c>
      <c r="C23" s="252"/>
      <c r="D23" s="252"/>
      <c r="E23" s="252"/>
      <c r="F23" s="199"/>
      <c r="G23" s="218"/>
      <c r="H23" s="218"/>
      <c r="I23" s="218"/>
      <c r="J23" s="218"/>
      <c r="K23" s="218"/>
      <c r="L23" s="218"/>
      <c r="M23" s="218"/>
      <c r="N23" s="218"/>
      <c r="O23" s="218"/>
      <c r="P23" s="218"/>
      <c r="Q23" s="218"/>
      <c r="R23" s="218"/>
      <c r="S23" s="218"/>
      <c r="T23" s="218"/>
      <c r="U23" s="218"/>
      <c r="V23" s="218"/>
      <c r="W23" s="219"/>
      <c r="X23" s="220"/>
    </row>
    <row r="24" spans="1:24" s="214" customFormat="1" ht="15" customHeight="1">
      <c r="A24" s="213"/>
      <c r="B24" s="242"/>
      <c r="C24" s="242" t="s">
        <v>359</v>
      </c>
      <c r="D24" s="242"/>
      <c r="E24" s="242"/>
      <c r="F24" s="215" t="s">
        <v>349</v>
      </c>
      <c r="G24" s="228">
        <v>3</v>
      </c>
      <c r="H24" s="228">
        <v>3.4</v>
      </c>
      <c r="I24" s="228">
        <v>2.7</v>
      </c>
      <c r="J24" s="228">
        <v>2.5</v>
      </c>
      <c r="K24" s="228">
        <v>3.3</v>
      </c>
      <c r="L24" s="228">
        <v>5.3</v>
      </c>
      <c r="M24" s="228">
        <v>5.5</v>
      </c>
      <c r="N24" s="228">
        <v>5</v>
      </c>
      <c r="O24" s="228">
        <v>3.5</v>
      </c>
      <c r="P24" s="228">
        <v>3.5</v>
      </c>
      <c r="Q24" s="228">
        <v>1</v>
      </c>
      <c r="R24" s="228">
        <v>3.4</v>
      </c>
      <c r="S24" s="228">
        <v>10</v>
      </c>
      <c r="T24" s="228">
        <v>10.3</v>
      </c>
      <c r="U24" s="228">
        <v>5.6</v>
      </c>
      <c r="V24" s="228">
        <v>5.0999999999999996</v>
      </c>
      <c r="W24" s="228" t="s">
        <v>351</v>
      </c>
      <c r="X24" s="253" t="s">
        <v>351</v>
      </c>
    </row>
    <row r="25" spans="1:24" s="198" customFormat="1" ht="15" customHeight="1">
      <c r="A25" s="256"/>
      <c r="B25" s="252"/>
      <c r="C25" s="252" t="s">
        <v>360</v>
      </c>
      <c r="D25" s="252"/>
      <c r="E25" s="252"/>
      <c r="F25" s="199" t="s">
        <v>349</v>
      </c>
      <c r="G25" s="218">
        <v>2.7</v>
      </c>
      <c r="H25" s="218">
        <v>3.5</v>
      </c>
      <c r="I25" s="218">
        <v>2.7</v>
      </c>
      <c r="J25" s="218">
        <v>2.5</v>
      </c>
      <c r="K25" s="218">
        <v>3.2</v>
      </c>
      <c r="L25" s="218">
        <v>5.6</v>
      </c>
      <c r="M25" s="218">
        <v>6</v>
      </c>
      <c r="N25" s="218">
        <v>4.2</v>
      </c>
      <c r="O25" s="218">
        <v>3.2</v>
      </c>
      <c r="P25" s="218">
        <v>3.8</v>
      </c>
      <c r="Q25" s="218">
        <v>1.9</v>
      </c>
      <c r="R25" s="218">
        <v>4.4000000000000004</v>
      </c>
      <c r="S25" s="218">
        <v>11.6</v>
      </c>
      <c r="T25" s="218">
        <v>9.5</v>
      </c>
      <c r="U25" s="218">
        <v>5.4</v>
      </c>
      <c r="V25" s="218">
        <v>5.3</v>
      </c>
      <c r="W25" s="218" t="s">
        <v>351</v>
      </c>
      <c r="X25" s="255" t="s">
        <v>351</v>
      </c>
    </row>
    <row r="26" spans="1:24" ht="15" customHeight="1">
      <c r="A26" s="213"/>
      <c r="B26" s="242"/>
      <c r="C26" s="242" t="s">
        <v>361</v>
      </c>
      <c r="D26" s="242"/>
      <c r="E26" s="242"/>
      <c r="F26" s="215" t="s">
        <v>349</v>
      </c>
      <c r="G26" s="228">
        <v>2.1</v>
      </c>
      <c r="H26" s="228">
        <v>2.7</v>
      </c>
      <c r="I26" s="228">
        <v>2.8</v>
      </c>
      <c r="J26" s="228">
        <v>2.7</v>
      </c>
      <c r="K26" s="228">
        <v>2.8</v>
      </c>
      <c r="L26" s="228">
        <v>5.5</v>
      </c>
      <c r="M26" s="228">
        <v>5.5</v>
      </c>
      <c r="N26" s="228">
        <v>4.7</v>
      </c>
      <c r="O26" s="228">
        <v>2.6</v>
      </c>
      <c r="P26" s="228">
        <v>3.1</v>
      </c>
      <c r="Q26" s="228">
        <v>1.1000000000000001</v>
      </c>
      <c r="R26" s="228">
        <v>2.5</v>
      </c>
      <c r="S26" s="228">
        <v>9.5</v>
      </c>
      <c r="T26" s="228">
        <v>8.4</v>
      </c>
      <c r="U26" s="228">
        <v>5.2</v>
      </c>
      <c r="V26" s="228">
        <v>5</v>
      </c>
      <c r="W26" s="229">
        <v>6.3</v>
      </c>
      <c r="X26" s="230">
        <v>3.8</v>
      </c>
    </row>
    <row r="27" spans="1:24" s="198" customFormat="1" ht="15" customHeight="1">
      <c r="A27" s="197"/>
      <c r="C27" s="198" t="s">
        <v>362</v>
      </c>
      <c r="F27" s="199" t="s">
        <v>349</v>
      </c>
      <c r="G27" s="218">
        <v>2.6</v>
      </c>
      <c r="H27" s="218">
        <v>3.2</v>
      </c>
      <c r="I27" s="218">
        <v>2.7</v>
      </c>
      <c r="J27" s="218">
        <v>2.6</v>
      </c>
      <c r="K27" s="218">
        <v>3.1</v>
      </c>
      <c r="L27" s="218">
        <v>5.4</v>
      </c>
      <c r="M27" s="218">
        <v>5.7</v>
      </c>
      <c r="N27" s="218">
        <v>4.5999999999999996</v>
      </c>
      <c r="O27" s="218">
        <v>3.1</v>
      </c>
      <c r="P27" s="218">
        <v>3.4</v>
      </c>
      <c r="Q27" s="218">
        <v>1.3</v>
      </c>
      <c r="R27" s="218">
        <v>3.4</v>
      </c>
      <c r="S27" s="218">
        <v>10.4</v>
      </c>
      <c r="T27" s="218">
        <v>9.4</v>
      </c>
      <c r="U27" s="218">
        <v>5.4</v>
      </c>
      <c r="V27" s="218">
        <v>5.0999999999999996</v>
      </c>
      <c r="W27" s="218" t="s">
        <v>351</v>
      </c>
      <c r="X27" s="255" t="s">
        <v>351</v>
      </c>
    </row>
    <row r="28" spans="1:24" s="214" customFormat="1" ht="15" customHeight="1">
      <c r="A28" s="213"/>
      <c r="B28" s="214" t="s">
        <v>363</v>
      </c>
      <c r="F28" s="215" t="s">
        <v>364</v>
      </c>
      <c r="G28" s="257">
        <v>1898</v>
      </c>
      <c r="H28" s="257">
        <v>1848</v>
      </c>
      <c r="I28" s="257">
        <v>1798</v>
      </c>
      <c r="J28" s="257">
        <v>1869</v>
      </c>
      <c r="K28" s="257">
        <v>2001</v>
      </c>
      <c r="L28" s="257">
        <v>2746</v>
      </c>
      <c r="M28" s="257">
        <v>3053</v>
      </c>
      <c r="N28" s="257">
        <v>2951</v>
      </c>
      <c r="O28" s="257">
        <v>2957</v>
      </c>
      <c r="P28" s="257">
        <v>3282</v>
      </c>
      <c r="Q28" s="257">
        <v>3691</v>
      </c>
      <c r="R28" s="257">
        <v>3747</v>
      </c>
      <c r="S28" s="257">
        <v>4257</v>
      </c>
      <c r="T28" s="257">
        <v>4330</v>
      </c>
      <c r="U28" s="257">
        <v>4074</v>
      </c>
      <c r="V28" s="257">
        <v>4053</v>
      </c>
      <c r="W28" s="257" t="s">
        <v>351</v>
      </c>
      <c r="X28" s="258" t="s">
        <v>351</v>
      </c>
    </row>
    <row r="29" spans="1:24" s="254" customFormat="1" ht="15" customHeight="1">
      <c r="A29" s="259"/>
      <c r="B29" s="254" t="s">
        <v>365</v>
      </c>
      <c r="F29" s="260" t="s">
        <v>339</v>
      </c>
      <c r="G29" s="218">
        <v>-2.8</v>
      </c>
      <c r="H29" s="218">
        <v>-1</v>
      </c>
      <c r="I29" s="218">
        <v>-2.2999999999999998</v>
      </c>
      <c r="J29" s="218">
        <v>0</v>
      </c>
      <c r="K29" s="218">
        <v>-0.8</v>
      </c>
      <c r="L29" s="218">
        <v>8.1</v>
      </c>
      <c r="M29" s="218">
        <v>1.2</v>
      </c>
      <c r="N29" s="218">
        <v>-2.5</v>
      </c>
      <c r="O29" s="218">
        <v>-1.1000000000000001</v>
      </c>
      <c r="P29" s="218">
        <v>2.7</v>
      </c>
      <c r="Q29" s="218">
        <v>5.4</v>
      </c>
      <c r="R29" s="218">
        <v>2.2999999999999998</v>
      </c>
      <c r="S29" s="218">
        <v>7.5</v>
      </c>
      <c r="T29" s="218">
        <v>0.4</v>
      </c>
      <c r="U29" s="218">
        <v>-3.1</v>
      </c>
      <c r="V29" s="218">
        <v>-3.2</v>
      </c>
      <c r="W29" s="219">
        <v>-6.1</v>
      </c>
      <c r="X29" s="220">
        <v>-1.6</v>
      </c>
    </row>
    <row r="30" spans="1:24" ht="15" customHeight="1">
      <c r="A30" s="213" t="s">
        <v>366</v>
      </c>
      <c r="B30" s="214"/>
      <c r="C30" s="214"/>
      <c r="D30" s="214"/>
      <c r="E30" s="214"/>
      <c r="F30" s="215"/>
      <c r="G30" s="228"/>
      <c r="H30" s="228"/>
      <c r="I30" s="228"/>
      <c r="J30" s="228"/>
      <c r="K30" s="228"/>
      <c r="L30" s="228"/>
      <c r="M30" s="228"/>
      <c r="N30" s="228"/>
      <c r="O30" s="228"/>
      <c r="P30" s="228"/>
      <c r="Q30" s="228"/>
      <c r="R30" s="228"/>
      <c r="S30" s="229"/>
      <c r="T30" s="229"/>
      <c r="U30" s="229"/>
      <c r="V30" s="229"/>
      <c r="W30" s="229"/>
      <c r="X30" s="230"/>
    </row>
    <row r="31" spans="1:24" s="198" customFormat="1" ht="15" customHeight="1">
      <c r="A31" s="197"/>
      <c r="B31" s="221" t="s">
        <v>367</v>
      </c>
      <c r="F31" s="199" t="s">
        <v>368</v>
      </c>
      <c r="G31" s="218">
        <v>4.5</v>
      </c>
      <c r="H31" s="218">
        <v>6.9</v>
      </c>
      <c r="I31" s="218">
        <v>3.9</v>
      </c>
      <c r="J31" s="218">
        <v>5.0999999999999996</v>
      </c>
      <c r="K31" s="218">
        <v>4.5</v>
      </c>
      <c r="L31" s="218">
        <v>3</v>
      </c>
      <c r="M31" s="218">
        <v>2.1</v>
      </c>
      <c r="N31" s="218">
        <v>1.4</v>
      </c>
      <c r="O31" s="218">
        <v>2.6</v>
      </c>
      <c r="P31" s="218">
        <v>3.2</v>
      </c>
      <c r="Q31" s="218">
        <v>-7.2</v>
      </c>
      <c r="R31" s="218">
        <v>10.8</v>
      </c>
      <c r="S31" s="218">
        <v>7.3</v>
      </c>
      <c r="T31" s="218">
        <v>0.7</v>
      </c>
      <c r="U31" s="218">
        <v>1.6</v>
      </c>
      <c r="V31" s="219">
        <v>2.9</v>
      </c>
      <c r="W31" s="219">
        <v>2.6</v>
      </c>
      <c r="X31" s="220">
        <v>1.6</v>
      </c>
    </row>
    <row r="32" spans="1:24" ht="15" customHeight="1">
      <c r="A32" s="213"/>
      <c r="B32" s="214"/>
      <c r="C32" s="214" t="s">
        <v>369</v>
      </c>
      <c r="D32" s="214"/>
      <c r="E32" s="214"/>
      <c r="F32" s="215" t="s">
        <v>368</v>
      </c>
      <c r="G32" s="228">
        <v>5.0999999999999996</v>
      </c>
      <c r="H32" s="228">
        <v>5.7</v>
      </c>
      <c r="I32" s="228">
        <v>5.5</v>
      </c>
      <c r="J32" s="228">
        <v>5.4</v>
      </c>
      <c r="K32" s="228">
        <v>4.3</v>
      </c>
      <c r="L32" s="228">
        <v>3.4</v>
      </c>
      <c r="M32" s="228">
        <v>1.6</v>
      </c>
      <c r="N32" s="228">
        <v>2.2999999999999998</v>
      </c>
      <c r="O32" s="228">
        <v>4</v>
      </c>
      <c r="P32" s="228">
        <v>4.3</v>
      </c>
      <c r="Q32" s="228">
        <v>-4.2</v>
      </c>
      <c r="R32" s="228">
        <v>13.8</v>
      </c>
      <c r="S32" s="228">
        <v>9</v>
      </c>
      <c r="T32" s="228">
        <v>0.6</v>
      </c>
      <c r="U32" s="228">
        <v>1.4</v>
      </c>
      <c r="V32" s="229">
        <v>4.5</v>
      </c>
      <c r="W32" s="228" t="s">
        <v>351</v>
      </c>
      <c r="X32" s="253" t="s">
        <v>351</v>
      </c>
    </row>
    <row r="33" spans="1:24" s="198" customFormat="1" ht="15" customHeight="1">
      <c r="A33" s="197"/>
      <c r="D33" s="198" t="s">
        <v>370</v>
      </c>
      <c r="F33" s="199" t="s">
        <v>368</v>
      </c>
      <c r="G33" s="218">
        <v>5.0999999999999996</v>
      </c>
      <c r="H33" s="218">
        <v>5.5</v>
      </c>
      <c r="I33" s="218">
        <v>5.6</v>
      </c>
      <c r="J33" s="218">
        <v>4.5999999999999996</v>
      </c>
      <c r="K33" s="218">
        <v>4.2</v>
      </c>
      <c r="L33" s="218">
        <v>3.1</v>
      </c>
      <c r="M33" s="218">
        <v>1.6</v>
      </c>
      <c r="N33" s="218">
        <v>2.1</v>
      </c>
      <c r="O33" s="218">
        <v>3.2</v>
      </c>
      <c r="P33" s="218">
        <v>4.0999999999999996</v>
      </c>
      <c r="Q33" s="218">
        <v>-5</v>
      </c>
      <c r="R33" s="218">
        <v>14.7</v>
      </c>
      <c r="S33" s="218">
        <v>10.8</v>
      </c>
      <c r="T33" s="218">
        <v>0.4</v>
      </c>
      <c r="U33" s="218">
        <v>1.6</v>
      </c>
      <c r="V33" s="219">
        <v>4</v>
      </c>
      <c r="W33" s="218" t="s">
        <v>351</v>
      </c>
      <c r="X33" s="255" t="s">
        <v>351</v>
      </c>
    </row>
    <row r="34" spans="1:24" ht="15" customHeight="1">
      <c r="A34" s="213"/>
      <c r="B34" s="214"/>
      <c r="C34" s="214"/>
      <c r="D34" s="214" t="s">
        <v>371</v>
      </c>
      <c r="E34" s="214"/>
      <c r="F34" s="215" t="s">
        <v>368</v>
      </c>
      <c r="G34" s="228">
        <v>5.2</v>
      </c>
      <c r="H34" s="228">
        <v>6.5</v>
      </c>
      <c r="I34" s="228">
        <v>4.8</v>
      </c>
      <c r="J34" s="228">
        <v>8.9</v>
      </c>
      <c r="K34" s="228">
        <v>4.7</v>
      </c>
      <c r="L34" s="228">
        <v>4.9000000000000004</v>
      </c>
      <c r="M34" s="228">
        <v>1.8</v>
      </c>
      <c r="N34" s="228">
        <v>3.6</v>
      </c>
      <c r="O34" s="228">
        <v>7.4</v>
      </c>
      <c r="P34" s="228">
        <v>5.3</v>
      </c>
      <c r="Q34" s="228">
        <v>-0.8</v>
      </c>
      <c r="R34" s="228">
        <v>9.8000000000000007</v>
      </c>
      <c r="S34" s="228">
        <v>1</v>
      </c>
      <c r="T34" s="228">
        <v>1.6</v>
      </c>
      <c r="U34" s="228">
        <v>0.7</v>
      </c>
      <c r="V34" s="229">
        <v>6.7</v>
      </c>
      <c r="W34" s="228" t="s">
        <v>351</v>
      </c>
      <c r="X34" s="253" t="s">
        <v>351</v>
      </c>
    </row>
    <row r="35" spans="1:24" s="198" customFormat="1" ht="15" customHeight="1">
      <c r="A35" s="197"/>
      <c r="C35" s="198" t="s">
        <v>372</v>
      </c>
      <c r="F35" s="199" t="s">
        <v>368</v>
      </c>
      <c r="G35" s="218">
        <v>9.6</v>
      </c>
      <c r="H35" s="218">
        <v>18.5</v>
      </c>
      <c r="I35" s="218">
        <v>2.9</v>
      </c>
      <c r="J35" s="218">
        <v>7.8</v>
      </c>
      <c r="K35" s="218">
        <v>12</v>
      </c>
      <c r="L35" s="218">
        <v>-1.2</v>
      </c>
      <c r="M35" s="218">
        <v>-0.2</v>
      </c>
      <c r="N35" s="218">
        <v>-3.2</v>
      </c>
      <c r="O35" s="218">
        <v>1.5</v>
      </c>
      <c r="P35" s="218">
        <v>3</v>
      </c>
      <c r="Q35" s="218">
        <v>-20.7</v>
      </c>
      <c r="R35" s="218">
        <v>11.6</v>
      </c>
      <c r="S35" s="218">
        <v>16</v>
      </c>
      <c r="T35" s="218">
        <v>-16</v>
      </c>
      <c r="U35" s="218">
        <v>5.2</v>
      </c>
      <c r="V35" s="219">
        <v>5.6</v>
      </c>
      <c r="W35" s="218" t="s">
        <v>351</v>
      </c>
      <c r="X35" s="255" t="s">
        <v>351</v>
      </c>
    </row>
    <row r="36" spans="1:24" ht="15" customHeight="1">
      <c r="A36" s="213"/>
      <c r="B36" s="214"/>
      <c r="C36" s="214"/>
      <c r="D36" s="214" t="s">
        <v>373</v>
      </c>
      <c r="E36" s="214"/>
      <c r="F36" s="215" t="s">
        <v>368</v>
      </c>
      <c r="G36" s="228">
        <v>7.1</v>
      </c>
      <c r="H36" s="228">
        <v>12.2</v>
      </c>
      <c r="I36" s="228">
        <v>3.3</v>
      </c>
      <c r="J36" s="228">
        <v>8.5</v>
      </c>
      <c r="K36" s="228">
        <v>9.1999999999999993</v>
      </c>
      <c r="L36" s="228">
        <v>2.8</v>
      </c>
      <c r="M36" s="228">
        <v>-2.9</v>
      </c>
      <c r="N36" s="228">
        <v>1.9</v>
      </c>
      <c r="O36" s="228">
        <v>1</v>
      </c>
      <c r="P36" s="228">
        <v>2.2000000000000002</v>
      </c>
      <c r="Q36" s="228">
        <v>-23.6</v>
      </c>
      <c r="R36" s="228">
        <v>16.7</v>
      </c>
      <c r="S36" s="228">
        <v>11.5</v>
      </c>
      <c r="T36" s="228">
        <v>-12.7</v>
      </c>
      <c r="U36" s="228">
        <v>3.2</v>
      </c>
      <c r="V36" s="229">
        <v>3</v>
      </c>
      <c r="W36" s="228" t="s">
        <v>351</v>
      </c>
      <c r="X36" s="253" t="s">
        <v>351</v>
      </c>
    </row>
    <row r="37" spans="1:24" s="198" customFormat="1" ht="15" customHeight="1">
      <c r="A37" s="197"/>
      <c r="E37" s="198" t="s">
        <v>374</v>
      </c>
      <c r="F37" s="199" t="s">
        <v>368</v>
      </c>
      <c r="G37" s="218">
        <v>-3.8</v>
      </c>
      <c r="H37" s="218">
        <v>2.4</v>
      </c>
      <c r="I37" s="218">
        <v>-0.7</v>
      </c>
      <c r="J37" s="218">
        <v>6.4</v>
      </c>
      <c r="K37" s="218">
        <v>10.4</v>
      </c>
      <c r="L37" s="218">
        <v>9.5</v>
      </c>
      <c r="M37" s="218">
        <v>-0.2</v>
      </c>
      <c r="N37" s="218">
        <v>-1.9</v>
      </c>
      <c r="O37" s="218">
        <v>-0.4</v>
      </c>
      <c r="P37" s="218">
        <v>-8.9</v>
      </c>
      <c r="Q37" s="218">
        <v>-32.700000000000003</v>
      </c>
      <c r="R37" s="218">
        <v>39.799999999999997</v>
      </c>
      <c r="S37" s="218">
        <v>2</v>
      </c>
      <c r="T37" s="218">
        <v>-4.4000000000000004</v>
      </c>
      <c r="U37" s="218">
        <v>-2.4</v>
      </c>
      <c r="V37" s="219">
        <v>-8.5</v>
      </c>
      <c r="W37" s="218" t="s">
        <v>351</v>
      </c>
      <c r="X37" s="255" t="s">
        <v>351</v>
      </c>
    </row>
    <row r="38" spans="1:24" ht="15" customHeight="1">
      <c r="A38" s="213"/>
      <c r="B38" s="214"/>
      <c r="C38" s="214"/>
      <c r="D38" s="214"/>
      <c r="E38" s="214" t="s">
        <v>375</v>
      </c>
      <c r="F38" s="215" t="s">
        <v>368</v>
      </c>
      <c r="G38" s="228">
        <v>5.0999999999999996</v>
      </c>
      <c r="H38" s="228">
        <v>-0.9</v>
      </c>
      <c r="I38" s="228">
        <v>4.4000000000000004</v>
      </c>
      <c r="J38" s="228">
        <v>12.3</v>
      </c>
      <c r="K38" s="228">
        <v>9.6</v>
      </c>
      <c r="L38" s="228">
        <v>10.199999999999999</v>
      </c>
      <c r="M38" s="228">
        <v>0</v>
      </c>
      <c r="N38" s="228">
        <v>4.5999999999999996</v>
      </c>
      <c r="O38" s="228">
        <v>-3.5</v>
      </c>
      <c r="P38" s="228">
        <v>1.1000000000000001</v>
      </c>
      <c r="Q38" s="228">
        <v>-30.8</v>
      </c>
      <c r="R38" s="228">
        <v>0.9</v>
      </c>
      <c r="S38" s="228">
        <v>-4.3</v>
      </c>
      <c r="T38" s="228">
        <v>-5.5</v>
      </c>
      <c r="U38" s="228">
        <v>9.6</v>
      </c>
      <c r="V38" s="229">
        <v>0.1</v>
      </c>
      <c r="W38" s="228" t="s">
        <v>351</v>
      </c>
      <c r="X38" s="253" t="s">
        <v>351</v>
      </c>
    </row>
    <row r="39" spans="1:24" s="198" customFormat="1" ht="15" customHeight="1">
      <c r="A39" s="197"/>
      <c r="E39" s="198" t="s">
        <v>376</v>
      </c>
      <c r="F39" s="199" t="s">
        <v>368</v>
      </c>
      <c r="G39" s="218">
        <v>15.6</v>
      </c>
      <c r="H39" s="218">
        <v>29.3</v>
      </c>
      <c r="I39" s="218">
        <v>4</v>
      </c>
      <c r="J39" s="218">
        <v>4.8</v>
      </c>
      <c r="K39" s="218">
        <v>9.1999999999999993</v>
      </c>
      <c r="L39" s="218">
        <v>-9.3000000000000007</v>
      </c>
      <c r="M39" s="218">
        <v>-7.9</v>
      </c>
      <c r="N39" s="218">
        <v>1.4</v>
      </c>
      <c r="O39" s="218">
        <v>8.6</v>
      </c>
      <c r="P39" s="218">
        <v>12.3</v>
      </c>
      <c r="Q39" s="218">
        <v>-13.3</v>
      </c>
      <c r="R39" s="218">
        <v>23.3</v>
      </c>
      <c r="S39" s="218">
        <v>30.5</v>
      </c>
      <c r="T39" s="218">
        <v>-22.6</v>
      </c>
      <c r="U39" s="218">
        <v>1.7</v>
      </c>
      <c r="V39" s="219">
        <v>12.4</v>
      </c>
      <c r="W39" s="218" t="s">
        <v>351</v>
      </c>
      <c r="X39" s="255" t="s">
        <v>351</v>
      </c>
    </row>
    <row r="40" spans="1:24" ht="15" customHeight="1">
      <c r="A40" s="213"/>
      <c r="B40" s="214"/>
      <c r="C40" s="214"/>
      <c r="D40" s="214"/>
      <c r="E40" s="214" t="s">
        <v>377</v>
      </c>
      <c r="F40" s="215" t="s">
        <v>368</v>
      </c>
      <c r="G40" s="228">
        <v>2.8</v>
      </c>
      <c r="H40" s="228">
        <v>11.2</v>
      </c>
      <c r="I40" s="228">
        <v>-5.7</v>
      </c>
      <c r="J40" s="228">
        <v>6.6</v>
      </c>
      <c r="K40" s="228">
        <v>-1.3</v>
      </c>
      <c r="L40" s="228">
        <v>2.2999999999999998</v>
      </c>
      <c r="M40" s="228">
        <v>13.1</v>
      </c>
      <c r="N40" s="228">
        <v>0.3</v>
      </c>
      <c r="O40" s="228">
        <v>-3.1</v>
      </c>
      <c r="P40" s="228">
        <v>7.9</v>
      </c>
      <c r="Q40" s="228">
        <v>-1.8</v>
      </c>
      <c r="R40" s="228">
        <v>-0.9</v>
      </c>
      <c r="S40" s="228">
        <v>-12.5</v>
      </c>
      <c r="T40" s="228">
        <v>5</v>
      </c>
      <c r="U40" s="228">
        <v>8.1999999999999993</v>
      </c>
      <c r="V40" s="229">
        <v>3.9</v>
      </c>
      <c r="W40" s="228" t="s">
        <v>351</v>
      </c>
      <c r="X40" s="253" t="s">
        <v>351</v>
      </c>
    </row>
    <row r="41" spans="1:24" s="198" customFormat="1" ht="15" customHeight="1">
      <c r="A41" s="197"/>
      <c r="E41" s="198" t="s">
        <v>378</v>
      </c>
      <c r="F41" s="199" t="s">
        <v>368</v>
      </c>
      <c r="G41" s="218">
        <v>-0.5</v>
      </c>
      <c r="H41" s="218">
        <v>13.1</v>
      </c>
      <c r="I41" s="218">
        <v>8</v>
      </c>
      <c r="J41" s="218">
        <v>19.600000000000001</v>
      </c>
      <c r="K41" s="218">
        <v>5.0999999999999996</v>
      </c>
      <c r="L41" s="218">
        <v>1.3</v>
      </c>
      <c r="M41" s="218">
        <v>-12</v>
      </c>
      <c r="N41" s="218">
        <v>1.2</v>
      </c>
      <c r="O41" s="218">
        <v>1.5</v>
      </c>
      <c r="P41" s="218">
        <v>-0.7</v>
      </c>
      <c r="Q41" s="218">
        <v>-8.3000000000000007</v>
      </c>
      <c r="R41" s="218">
        <v>3.4</v>
      </c>
      <c r="S41" s="218">
        <v>7.3</v>
      </c>
      <c r="T41" s="218">
        <v>2</v>
      </c>
      <c r="U41" s="218">
        <v>-0.3</v>
      </c>
      <c r="V41" s="219">
        <v>-0.2</v>
      </c>
      <c r="W41" s="218" t="s">
        <v>351</v>
      </c>
      <c r="X41" s="255" t="s">
        <v>351</v>
      </c>
    </row>
    <row r="42" spans="1:24" ht="15" customHeight="1">
      <c r="A42" s="213"/>
      <c r="B42" s="214"/>
      <c r="C42" s="214" t="s">
        <v>379</v>
      </c>
      <c r="D42" s="214"/>
      <c r="E42" s="214"/>
      <c r="F42" s="215" t="s">
        <v>368</v>
      </c>
      <c r="G42" s="228">
        <v>6</v>
      </c>
      <c r="H42" s="228">
        <v>8.4</v>
      </c>
      <c r="I42" s="228">
        <v>4.9000000000000004</v>
      </c>
      <c r="J42" s="228">
        <v>5.9</v>
      </c>
      <c r="K42" s="228">
        <v>6</v>
      </c>
      <c r="L42" s="228">
        <v>2.4</v>
      </c>
      <c r="M42" s="228">
        <v>1.2</v>
      </c>
      <c r="N42" s="228">
        <v>1.1000000000000001</v>
      </c>
      <c r="O42" s="228">
        <v>3.5</v>
      </c>
      <c r="P42" s="228">
        <v>4</v>
      </c>
      <c r="Q42" s="228">
        <v>-7.5</v>
      </c>
      <c r="R42" s="228">
        <v>13.4</v>
      </c>
      <c r="S42" s="228">
        <v>10.3</v>
      </c>
      <c r="T42" s="228">
        <v>-2.5</v>
      </c>
      <c r="U42" s="228">
        <v>2</v>
      </c>
      <c r="V42" s="229">
        <v>4.5999999999999996</v>
      </c>
      <c r="W42" s="228" t="s">
        <v>351</v>
      </c>
      <c r="X42" s="253" t="s">
        <v>351</v>
      </c>
    </row>
    <row r="43" spans="1:24" s="198" customFormat="1" ht="15" customHeight="1">
      <c r="A43" s="197"/>
      <c r="C43" s="198" t="s">
        <v>380</v>
      </c>
      <c r="F43" s="199" t="s">
        <v>368</v>
      </c>
      <c r="G43" s="218">
        <v>2.1</v>
      </c>
      <c r="H43" s="218">
        <v>12.3</v>
      </c>
      <c r="I43" s="218">
        <v>4.5</v>
      </c>
      <c r="J43" s="218">
        <v>4.7</v>
      </c>
      <c r="K43" s="218">
        <v>-0.3</v>
      </c>
      <c r="L43" s="218">
        <v>1.7</v>
      </c>
      <c r="M43" s="218">
        <v>-0.2</v>
      </c>
      <c r="N43" s="218">
        <v>2.6</v>
      </c>
      <c r="O43" s="218">
        <v>0.6</v>
      </c>
      <c r="P43" s="218">
        <v>3.1</v>
      </c>
      <c r="Q43" s="218">
        <v>-22.5</v>
      </c>
      <c r="R43" s="218">
        <v>14.6</v>
      </c>
      <c r="S43" s="218">
        <v>12.5</v>
      </c>
      <c r="T43" s="218">
        <v>3.1</v>
      </c>
      <c r="U43" s="218">
        <v>2.5</v>
      </c>
      <c r="V43" s="219">
        <v>1</v>
      </c>
      <c r="W43" s="218" t="s">
        <v>351</v>
      </c>
      <c r="X43" s="255" t="s">
        <v>351</v>
      </c>
    </row>
    <row r="44" spans="1:24" ht="15" customHeight="1">
      <c r="A44" s="213"/>
      <c r="B44" s="214"/>
      <c r="C44" s="214" t="s">
        <v>381</v>
      </c>
      <c r="D44" s="214"/>
      <c r="E44" s="214"/>
      <c r="F44" s="215" t="s">
        <v>368</v>
      </c>
      <c r="G44" s="228">
        <v>10.8</v>
      </c>
      <c r="H44" s="228">
        <v>20.2</v>
      </c>
      <c r="I44" s="228">
        <v>9.4</v>
      </c>
      <c r="J44" s="228">
        <v>8.5</v>
      </c>
      <c r="K44" s="228">
        <v>7.8</v>
      </c>
      <c r="L44" s="228">
        <v>-1.1000000000000001</v>
      </c>
      <c r="M44" s="228">
        <v>-3.5</v>
      </c>
      <c r="N44" s="228">
        <v>1</v>
      </c>
      <c r="O44" s="228">
        <v>5.8</v>
      </c>
      <c r="P44" s="228">
        <v>7.3</v>
      </c>
      <c r="Q44" s="228">
        <v>-20.100000000000001</v>
      </c>
      <c r="R44" s="228">
        <v>26.7</v>
      </c>
      <c r="S44" s="228">
        <v>24</v>
      </c>
      <c r="T44" s="228">
        <v>-9.9</v>
      </c>
      <c r="U44" s="228">
        <v>4.4000000000000004</v>
      </c>
      <c r="V44" s="229">
        <v>10.3</v>
      </c>
      <c r="W44" s="228" t="s">
        <v>351</v>
      </c>
      <c r="X44" s="253" t="s">
        <v>351</v>
      </c>
    </row>
    <row r="45" spans="1:24" s="254" customFormat="1" ht="15" customHeight="1">
      <c r="A45" s="259"/>
      <c r="B45" s="261" t="s">
        <v>382</v>
      </c>
      <c r="C45" s="261"/>
      <c r="D45" s="261"/>
      <c r="E45" s="261"/>
      <c r="F45" s="260" t="s">
        <v>383</v>
      </c>
      <c r="G45" s="218">
        <v>-2.2999999999999998</v>
      </c>
      <c r="H45" s="218">
        <v>-0.1</v>
      </c>
      <c r="I45" s="218">
        <v>-0.4</v>
      </c>
      <c r="J45" s="218">
        <v>0.5</v>
      </c>
      <c r="K45" s="218">
        <v>1.3</v>
      </c>
      <c r="L45" s="218">
        <v>1</v>
      </c>
      <c r="M45" s="218">
        <v>0.4</v>
      </c>
      <c r="N45" s="218">
        <v>-0.8</v>
      </c>
      <c r="O45" s="218">
        <v>-0.9</v>
      </c>
      <c r="P45" s="218">
        <v>-0.3</v>
      </c>
      <c r="Q45" s="218">
        <v>-6.4</v>
      </c>
      <c r="R45" s="218">
        <v>-0.3</v>
      </c>
      <c r="S45" s="218">
        <v>3.3</v>
      </c>
      <c r="T45" s="218">
        <v>1.3</v>
      </c>
      <c r="U45" s="218">
        <v>0.2</v>
      </c>
      <c r="V45" s="219">
        <v>0.3</v>
      </c>
      <c r="W45" s="219">
        <v>0.2</v>
      </c>
      <c r="X45" s="220">
        <v>-0.9</v>
      </c>
    </row>
    <row r="46" spans="1:24" ht="15" customHeight="1">
      <c r="A46" s="213"/>
      <c r="B46" s="262" t="s">
        <v>384</v>
      </c>
      <c r="C46" s="214"/>
      <c r="D46" s="214"/>
      <c r="E46" s="214"/>
      <c r="F46" s="215"/>
      <c r="G46" s="228"/>
      <c r="H46" s="228"/>
      <c r="I46" s="228"/>
      <c r="J46" s="228"/>
      <c r="K46" s="228"/>
      <c r="L46" s="228"/>
      <c r="M46" s="228"/>
      <c r="N46" s="228"/>
      <c r="O46" s="228"/>
      <c r="P46" s="228"/>
      <c r="Q46" s="229"/>
      <c r="R46" s="229"/>
      <c r="S46" s="229"/>
      <c r="T46" s="229"/>
      <c r="U46" s="229"/>
      <c r="V46" s="229"/>
      <c r="W46" s="229"/>
      <c r="X46" s="230"/>
    </row>
    <row r="47" spans="1:24" s="198" customFormat="1" ht="15" customHeight="1">
      <c r="A47" s="263"/>
      <c r="C47" s="198" t="s">
        <v>385</v>
      </c>
      <c r="F47" s="199" t="s">
        <v>333</v>
      </c>
      <c r="G47" s="218">
        <v>4</v>
      </c>
      <c r="H47" s="218">
        <v>4.7</v>
      </c>
      <c r="I47" s="218">
        <v>-0.2</v>
      </c>
      <c r="J47" s="218">
        <v>-1.3</v>
      </c>
      <c r="K47" s="218">
        <v>1.7</v>
      </c>
      <c r="L47" s="218">
        <v>2.2000000000000002</v>
      </c>
      <c r="M47" s="218">
        <v>3.5</v>
      </c>
      <c r="N47" s="218">
        <v>0</v>
      </c>
      <c r="O47" s="218">
        <v>2.9</v>
      </c>
      <c r="P47" s="218">
        <v>1.3</v>
      </c>
      <c r="Q47" s="218">
        <v>-8.1</v>
      </c>
      <c r="R47" s="218">
        <v>16.2</v>
      </c>
      <c r="S47" s="218">
        <v>10.4</v>
      </c>
      <c r="T47" s="218">
        <v>-4.7</v>
      </c>
      <c r="U47" s="218">
        <v>-2.5</v>
      </c>
      <c r="V47" s="218" t="s">
        <v>351</v>
      </c>
      <c r="W47" s="218" t="s">
        <v>351</v>
      </c>
      <c r="X47" s="255" t="s">
        <v>351</v>
      </c>
    </row>
    <row r="48" spans="1:24" ht="15" customHeight="1">
      <c r="A48" s="264"/>
      <c r="B48" s="214"/>
      <c r="C48" s="214" t="s">
        <v>386</v>
      </c>
      <c r="D48" s="214"/>
      <c r="E48" s="214"/>
      <c r="F48" s="215" t="s">
        <v>333</v>
      </c>
      <c r="G48" s="228">
        <v>7.7</v>
      </c>
      <c r="H48" s="228">
        <v>7.6</v>
      </c>
      <c r="I48" s="228">
        <v>4.2</v>
      </c>
      <c r="J48" s="228">
        <v>4.5999999999999996</v>
      </c>
      <c r="K48" s="228">
        <v>8.4</v>
      </c>
      <c r="L48" s="228">
        <v>6.3</v>
      </c>
      <c r="M48" s="228">
        <v>2</v>
      </c>
      <c r="N48" s="228">
        <v>-0.1</v>
      </c>
      <c r="O48" s="228">
        <v>5.5</v>
      </c>
      <c r="P48" s="228">
        <v>8.1</v>
      </c>
      <c r="Q48" s="228">
        <v>-1.6</v>
      </c>
      <c r="R48" s="228">
        <v>12</v>
      </c>
      <c r="S48" s="228">
        <v>9.4</v>
      </c>
      <c r="T48" s="228">
        <v>-3.9</v>
      </c>
      <c r="U48" s="228">
        <v>1.5</v>
      </c>
      <c r="V48" s="228" t="s">
        <v>351</v>
      </c>
      <c r="W48" s="228" t="s">
        <v>351</v>
      </c>
      <c r="X48" s="253" t="s">
        <v>351</v>
      </c>
    </row>
    <row r="49" spans="1:24" s="198" customFormat="1" ht="15" customHeight="1">
      <c r="A49" s="263"/>
      <c r="C49" s="198" t="s">
        <v>387</v>
      </c>
      <c r="F49" s="199" t="s">
        <v>388</v>
      </c>
      <c r="G49" s="218">
        <v>14.2</v>
      </c>
      <c r="H49" s="218">
        <v>-12.5</v>
      </c>
      <c r="I49" s="218">
        <v>-0.8</v>
      </c>
      <c r="J49" s="218">
        <v>40.6</v>
      </c>
      <c r="K49" s="218">
        <v>11.5</v>
      </c>
      <c r="L49" s="218">
        <v>16.8</v>
      </c>
      <c r="M49" s="218">
        <v>0.4</v>
      </c>
      <c r="N49" s="218">
        <v>-0.3</v>
      </c>
      <c r="O49" s="218">
        <v>-4.5</v>
      </c>
      <c r="P49" s="218">
        <v>8.8000000000000007</v>
      </c>
      <c r="Q49" s="218">
        <v>-5.8</v>
      </c>
      <c r="R49" s="218">
        <v>-9.5</v>
      </c>
      <c r="S49" s="218">
        <v>-11.9</v>
      </c>
      <c r="T49" s="218">
        <v>2.4</v>
      </c>
      <c r="U49" s="218">
        <v>23.4</v>
      </c>
      <c r="V49" s="218">
        <v>-2.2999999999999998</v>
      </c>
      <c r="W49" s="218" t="s">
        <v>351</v>
      </c>
      <c r="X49" s="255" t="s">
        <v>351</v>
      </c>
    </row>
    <row r="50" spans="1:24" s="214" customFormat="1" ht="15" customHeight="1">
      <c r="A50" s="264"/>
      <c r="C50" s="214" t="s">
        <v>389</v>
      </c>
      <c r="F50" s="215" t="s">
        <v>390</v>
      </c>
      <c r="G50" s="228">
        <v>17.100000000000001</v>
      </c>
      <c r="H50" s="228">
        <v>16.5</v>
      </c>
      <c r="I50" s="228">
        <v>3.2</v>
      </c>
      <c r="J50" s="228">
        <v>6.8</v>
      </c>
      <c r="K50" s="228">
        <v>-1.8</v>
      </c>
      <c r="L50" s="228">
        <v>1.5</v>
      </c>
      <c r="M50" s="228">
        <v>-11.9</v>
      </c>
      <c r="N50" s="228">
        <v>-3.6</v>
      </c>
      <c r="O50" s="228">
        <v>1.3</v>
      </c>
      <c r="P50" s="228">
        <v>2.4</v>
      </c>
      <c r="Q50" s="228">
        <v>-11.8</v>
      </c>
      <c r="R50" s="228">
        <v>-5.8</v>
      </c>
      <c r="S50" s="228">
        <v>2.4</v>
      </c>
      <c r="T50" s="228">
        <v>3</v>
      </c>
      <c r="U50" s="228">
        <v>-0.6</v>
      </c>
      <c r="V50" s="228" t="s">
        <v>351</v>
      </c>
      <c r="W50" s="228" t="s">
        <v>351</v>
      </c>
      <c r="X50" s="253" t="s">
        <v>351</v>
      </c>
    </row>
    <row r="51" spans="1:24" s="198" customFormat="1" ht="15" customHeight="1">
      <c r="A51" s="197" t="s">
        <v>391</v>
      </c>
      <c r="F51" s="199"/>
      <c r="G51" s="218"/>
      <c r="H51" s="218"/>
      <c r="I51" s="218"/>
      <c r="J51" s="218"/>
      <c r="K51" s="218"/>
      <c r="L51" s="218"/>
      <c r="M51" s="218"/>
      <c r="N51" s="218"/>
      <c r="O51" s="218"/>
      <c r="P51" s="218"/>
      <c r="Q51" s="219"/>
      <c r="R51" s="219"/>
      <c r="S51" s="219"/>
      <c r="T51" s="219"/>
      <c r="U51" s="219"/>
      <c r="V51" s="219"/>
      <c r="W51" s="219"/>
      <c r="X51" s="220"/>
    </row>
    <row r="52" spans="1:24" s="214" customFormat="1" ht="15" customHeight="1">
      <c r="A52" s="264"/>
      <c r="B52" s="214" t="s">
        <v>392</v>
      </c>
      <c r="F52" s="215"/>
      <c r="G52" s="228"/>
      <c r="H52" s="228"/>
      <c r="I52" s="228"/>
      <c r="J52" s="228"/>
      <c r="K52" s="228"/>
      <c r="L52" s="228"/>
      <c r="M52" s="228"/>
      <c r="N52" s="228"/>
      <c r="O52" s="228"/>
      <c r="P52" s="228"/>
      <c r="Q52" s="229"/>
      <c r="R52" s="229"/>
      <c r="S52" s="229"/>
      <c r="T52" s="229"/>
      <c r="U52" s="229"/>
      <c r="V52" s="229"/>
      <c r="W52" s="229"/>
      <c r="X52" s="230"/>
    </row>
    <row r="53" spans="1:24" s="198" customFormat="1" ht="15" customHeight="1">
      <c r="A53" s="263"/>
      <c r="C53" s="198" t="s">
        <v>393</v>
      </c>
      <c r="F53" s="199" t="s">
        <v>394</v>
      </c>
      <c r="G53" s="218">
        <v>12</v>
      </c>
      <c r="H53" s="218">
        <v>11.1</v>
      </c>
      <c r="I53" s="218">
        <v>10.6</v>
      </c>
      <c r="J53" s="218">
        <v>9.9</v>
      </c>
      <c r="K53" s="218">
        <v>9.4</v>
      </c>
      <c r="L53" s="218">
        <v>9.1999999999999993</v>
      </c>
      <c r="M53" s="218">
        <v>9.5</v>
      </c>
      <c r="N53" s="218">
        <v>9.6999999999999993</v>
      </c>
      <c r="O53" s="218">
        <v>10</v>
      </c>
      <c r="P53" s="218">
        <v>10.9</v>
      </c>
      <c r="Q53" s="218">
        <v>16.7</v>
      </c>
      <c r="R53" s="218">
        <v>13.8</v>
      </c>
      <c r="S53" s="218">
        <v>11.2</v>
      </c>
      <c r="T53" s="218">
        <v>10.199999999999999</v>
      </c>
      <c r="U53" s="218">
        <v>10.199999999999999</v>
      </c>
      <c r="V53" s="218" t="s">
        <v>351</v>
      </c>
      <c r="W53" s="218" t="s">
        <v>351</v>
      </c>
      <c r="X53" s="255" t="s">
        <v>351</v>
      </c>
    </row>
    <row r="54" spans="1:24" s="214" customFormat="1" ht="15" customHeight="1">
      <c r="A54" s="264"/>
      <c r="C54" s="214" t="s">
        <v>395</v>
      </c>
      <c r="F54" s="215" t="s">
        <v>394</v>
      </c>
      <c r="G54" s="228">
        <v>59.6</v>
      </c>
      <c r="H54" s="228">
        <v>60.6</v>
      </c>
      <c r="I54" s="228">
        <v>61.3</v>
      </c>
      <c r="J54" s="228">
        <v>61.1</v>
      </c>
      <c r="K54" s="228">
        <v>61.1</v>
      </c>
      <c r="L54" s="228">
        <v>61.3</v>
      </c>
      <c r="M54" s="228">
        <v>60.5</v>
      </c>
      <c r="N54" s="228">
        <v>60</v>
      </c>
      <c r="O54" s="228">
        <v>59.1</v>
      </c>
      <c r="P54" s="228">
        <v>57.7</v>
      </c>
      <c r="Q54" s="228">
        <v>50.4</v>
      </c>
      <c r="R54" s="228">
        <v>53.1</v>
      </c>
      <c r="S54" s="228">
        <v>56.5</v>
      </c>
      <c r="T54" s="228">
        <v>57.6</v>
      </c>
      <c r="U54" s="228">
        <v>57.4</v>
      </c>
      <c r="V54" s="228" t="s">
        <v>351</v>
      </c>
      <c r="W54" s="228" t="s">
        <v>351</v>
      </c>
      <c r="X54" s="253" t="s">
        <v>351</v>
      </c>
    </row>
    <row r="55" spans="1:24" s="198" customFormat="1" ht="15" customHeight="1">
      <c r="A55" s="263"/>
      <c r="C55" s="198" t="s">
        <v>396</v>
      </c>
      <c r="F55" s="199" t="s">
        <v>394</v>
      </c>
      <c r="G55" s="218">
        <v>67.7</v>
      </c>
      <c r="H55" s="218">
        <v>68.099999999999994</v>
      </c>
      <c r="I55" s="218">
        <v>68.599999999999994</v>
      </c>
      <c r="J55" s="218">
        <v>67.8</v>
      </c>
      <c r="K55" s="218">
        <v>67.400000000000006</v>
      </c>
      <c r="L55" s="218">
        <v>67.5</v>
      </c>
      <c r="M55" s="218">
        <v>66.900000000000006</v>
      </c>
      <c r="N55" s="218">
        <v>66.400000000000006</v>
      </c>
      <c r="O55" s="218">
        <v>65.7</v>
      </c>
      <c r="P55" s="218">
        <v>64.8</v>
      </c>
      <c r="Q55" s="218">
        <v>60.4</v>
      </c>
      <c r="R55" s="218">
        <v>61.5</v>
      </c>
      <c r="S55" s="218">
        <v>63.6</v>
      </c>
      <c r="T55" s="218">
        <v>64.099999999999994</v>
      </c>
      <c r="U55" s="218">
        <v>63.9</v>
      </c>
      <c r="V55" s="218" t="s">
        <v>351</v>
      </c>
      <c r="W55" s="218" t="s">
        <v>351</v>
      </c>
      <c r="X55" s="255" t="s">
        <v>351</v>
      </c>
    </row>
    <row r="56" spans="1:24" s="214" customFormat="1" ht="15" customHeight="1">
      <c r="A56" s="264"/>
      <c r="B56" s="214" t="s">
        <v>397</v>
      </c>
      <c r="F56" s="215"/>
      <c r="G56" s="228"/>
      <c r="H56" s="228"/>
      <c r="I56" s="228"/>
      <c r="J56" s="228"/>
      <c r="K56" s="228"/>
      <c r="L56" s="228"/>
      <c r="M56" s="228"/>
      <c r="N56" s="228"/>
      <c r="O56" s="228"/>
      <c r="P56" s="228"/>
      <c r="Q56" s="228"/>
      <c r="R56" s="228"/>
      <c r="S56" s="229"/>
      <c r="T56" s="229"/>
      <c r="U56" s="229"/>
      <c r="V56" s="229"/>
      <c r="W56" s="229"/>
      <c r="X56" s="230"/>
    </row>
    <row r="57" spans="1:24" s="198" customFormat="1" ht="15" customHeight="1">
      <c r="A57" s="263"/>
      <c r="C57" s="198" t="s">
        <v>393</v>
      </c>
      <c r="F57" s="199" t="s">
        <v>394</v>
      </c>
      <c r="G57" s="218">
        <v>12.6</v>
      </c>
      <c r="H57" s="218">
        <v>11.6</v>
      </c>
      <c r="I57" s="218">
        <v>11.4</v>
      </c>
      <c r="J57" s="218">
        <v>10.8</v>
      </c>
      <c r="K57" s="218">
        <v>10.199999999999999</v>
      </c>
      <c r="L57" s="218">
        <v>10.1</v>
      </c>
      <c r="M57" s="218">
        <v>10.3</v>
      </c>
      <c r="N57" s="218">
        <v>11</v>
      </c>
      <c r="O57" s="218">
        <v>11.1</v>
      </c>
      <c r="P57" s="218">
        <v>11.5</v>
      </c>
      <c r="Q57" s="218">
        <v>19.100000000000001</v>
      </c>
      <c r="R57" s="218">
        <v>15.2</v>
      </c>
      <c r="S57" s="218">
        <v>11.4</v>
      </c>
      <c r="T57" s="218">
        <v>10.4</v>
      </c>
      <c r="U57" s="218">
        <v>10.1</v>
      </c>
      <c r="V57" s="219">
        <v>8.6999999999999993</v>
      </c>
      <c r="W57" s="219">
        <v>9</v>
      </c>
      <c r="X57" s="220">
        <v>10</v>
      </c>
    </row>
    <row r="58" spans="1:24" s="214" customFormat="1" ht="15" customHeight="1">
      <c r="A58" s="264"/>
      <c r="C58" s="214" t="s">
        <v>395</v>
      </c>
      <c r="F58" s="215" t="s">
        <v>394</v>
      </c>
      <c r="G58" s="228">
        <v>60.9</v>
      </c>
      <c r="H58" s="228">
        <v>62</v>
      </c>
      <c r="I58" s="228">
        <v>62.5</v>
      </c>
      <c r="J58" s="228">
        <v>62.3</v>
      </c>
      <c r="K58" s="228">
        <v>62.8</v>
      </c>
      <c r="L58" s="228">
        <v>62.6</v>
      </c>
      <c r="M58" s="228">
        <v>61.7</v>
      </c>
      <c r="N58" s="228">
        <v>60.5</v>
      </c>
      <c r="O58" s="228">
        <v>59.6</v>
      </c>
      <c r="P58" s="228">
        <v>58.8</v>
      </c>
      <c r="Q58" s="228">
        <v>50.8</v>
      </c>
      <c r="R58" s="228">
        <v>53.8</v>
      </c>
      <c r="S58" s="228">
        <v>58.1</v>
      </c>
      <c r="T58" s="228">
        <v>59.5</v>
      </c>
      <c r="U58" s="228">
        <v>59.9</v>
      </c>
      <c r="V58" s="228" t="s">
        <v>351</v>
      </c>
      <c r="W58" s="228" t="s">
        <v>351</v>
      </c>
      <c r="X58" s="253" t="s">
        <v>351</v>
      </c>
    </row>
    <row r="59" spans="1:24" s="198" customFormat="1" ht="15" customHeight="1">
      <c r="A59" s="263"/>
      <c r="C59" s="198" t="s">
        <v>396</v>
      </c>
      <c r="F59" s="199" t="s">
        <v>394</v>
      </c>
      <c r="G59" s="218">
        <v>69.599999999999994</v>
      </c>
      <c r="H59" s="218">
        <v>70.2</v>
      </c>
      <c r="I59" s="218">
        <v>70.599999999999994</v>
      </c>
      <c r="J59" s="218">
        <v>69.900000000000006</v>
      </c>
      <c r="K59" s="218">
        <v>69.900000000000006</v>
      </c>
      <c r="L59" s="218">
        <v>69.599999999999994</v>
      </c>
      <c r="M59" s="218">
        <v>68.8</v>
      </c>
      <c r="N59" s="218">
        <v>67.900000000000006</v>
      </c>
      <c r="O59" s="218">
        <v>67.099999999999994</v>
      </c>
      <c r="P59" s="218">
        <v>66.400000000000006</v>
      </c>
      <c r="Q59" s="218">
        <v>62.7</v>
      </c>
      <c r="R59" s="218">
        <v>63.5</v>
      </c>
      <c r="S59" s="218">
        <v>65.5</v>
      </c>
      <c r="T59" s="218">
        <v>66.3</v>
      </c>
      <c r="U59" s="218">
        <v>66.7</v>
      </c>
      <c r="V59" s="218" t="s">
        <v>351</v>
      </c>
      <c r="W59" s="218" t="s">
        <v>351</v>
      </c>
      <c r="X59" s="255" t="s">
        <v>351</v>
      </c>
    </row>
    <row r="60" spans="1:24" s="214" customFormat="1" ht="15" customHeight="1">
      <c r="A60" s="213" t="s">
        <v>398</v>
      </c>
      <c r="F60" s="215"/>
      <c r="G60" s="228"/>
      <c r="H60" s="228"/>
      <c r="I60" s="228"/>
      <c r="J60" s="228"/>
      <c r="K60" s="228"/>
      <c r="L60" s="228"/>
      <c r="M60" s="228"/>
      <c r="N60" s="228"/>
      <c r="O60" s="228"/>
      <c r="P60" s="228"/>
      <c r="Q60" s="229"/>
      <c r="R60" s="229"/>
      <c r="S60" s="229"/>
      <c r="T60" s="229"/>
      <c r="U60" s="229"/>
      <c r="V60" s="229"/>
      <c r="W60" s="229"/>
      <c r="X60" s="230"/>
    </row>
    <row r="61" spans="1:24" s="198" customFormat="1" ht="15" customHeight="1">
      <c r="A61" s="263"/>
      <c r="B61" s="198" t="s">
        <v>399</v>
      </c>
      <c r="F61" s="199" t="s">
        <v>400</v>
      </c>
      <c r="G61" s="265">
        <v>-8583</v>
      </c>
      <c r="H61" s="265">
        <v>-9735</v>
      </c>
      <c r="I61" s="265">
        <v>-11640</v>
      </c>
      <c r="J61" s="265">
        <v>-12365</v>
      </c>
      <c r="K61" s="265">
        <v>-19819</v>
      </c>
      <c r="L61" s="265">
        <v>-18702</v>
      </c>
      <c r="M61" s="265">
        <v>-12587</v>
      </c>
      <c r="N61" s="265">
        <v>-9924</v>
      </c>
      <c r="O61" s="265">
        <v>-14041</v>
      </c>
      <c r="P61" s="265">
        <v>-14809</v>
      </c>
      <c r="Q61" s="265">
        <v>-9267</v>
      </c>
      <c r="R61" s="265">
        <v>-17949</v>
      </c>
      <c r="S61" s="265">
        <v>-20853</v>
      </c>
      <c r="T61" s="265">
        <v>-8283</v>
      </c>
      <c r="U61" s="265">
        <v>-6880</v>
      </c>
      <c r="V61" s="266">
        <v>-10693</v>
      </c>
      <c r="W61" s="266">
        <v>-13731</v>
      </c>
      <c r="X61" s="255" t="s">
        <v>351</v>
      </c>
    </row>
    <row r="62" spans="1:24" s="214" customFormat="1" ht="15" customHeight="1">
      <c r="A62" s="264"/>
      <c r="C62" s="214" t="s">
        <v>401</v>
      </c>
      <c r="F62" s="215" t="s">
        <v>402</v>
      </c>
      <c r="G62" s="228">
        <v>-3</v>
      </c>
      <c r="H62" s="228">
        <v>-2.9</v>
      </c>
      <c r="I62" s="228">
        <v>-3.1</v>
      </c>
      <c r="J62" s="228">
        <v>-3.2</v>
      </c>
      <c r="K62" s="228">
        <v>-5.2</v>
      </c>
      <c r="L62" s="228">
        <v>-6.3</v>
      </c>
      <c r="M62" s="228">
        <v>-4.4000000000000004</v>
      </c>
      <c r="N62" s="228">
        <v>-3.2</v>
      </c>
      <c r="O62" s="228">
        <v>-4.2</v>
      </c>
      <c r="P62" s="228">
        <v>-4.5999999999999996</v>
      </c>
      <c r="Q62" s="228">
        <v>-3.4</v>
      </c>
      <c r="R62" s="228">
        <v>-5.6</v>
      </c>
      <c r="S62" s="228">
        <v>-6</v>
      </c>
      <c r="T62" s="228">
        <v>-2.2000000000000002</v>
      </c>
      <c r="U62" s="228">
        <v>-1.6</v>
      </c>
      <c r="V62" s="229">
        <v>-2.4</v>
      </c>
      <c r="W62" s="229">
        <v>-2.7</v>
      </c>
      <c r="X62" s="253" t="s">
        <v>351</v>
      </c>
    </row>
    <row r="63" spans="1:24" s="198" customFormat="1" ht="15" customHeight="1">
      <c r="A63" s="263"/>
      <c r="C63" s="198" t="s">
        <v>403</v>
      </c>
      <c r="F63" s="199" t="s">
        <v>400</v>
      </c>
      <c r="G63" s="265">
        <v>-2246</v>
      </c>
      <c r="H63" s="265">
        <v>528</v>
      </c>
      <c r="I63" s="265">
        <v>-1465</v>
      </c>
      <c r="J63" s="265">
        <v>-3250</v>
      </c>
      <c r="K63" s="265">
        <v>-12332</v>
      </c>
      <c r="L63" s="265">
        <v>-19004</v>
      </c>
      <c r="M63" s="265">
        <v>-13451</v>
      </c>
      <c r="N63" s="265">
        <v>-8762</v>
      </c>
      <c r="O63" s="265">
        <v>-10556</v>
      </c>
      <c r="P63" s="265">
        <v>-14148</v>
      </c>
      <c r="Q63" s="265">
        <v>-13105</v>
      </c>
      <c r="R63" s="265">
        <v>-20001</v>
      </c>
      <c r="S63" s="265">
        <v>-16068</v>
      </c>
      <c r="T63" s="265">
        <v>-7766</v>
      </c>
      <c r="U63" s="265">
        <v>-9551</v>
      </c>
      <c r="V63" s="266">
        <v>-14431</v>
      </c>
      <c r="W63" s="266">
        <v>-17926</v>
      </c>
      <c r="X63" s="255" t="s">
        <v>351</v>
      </c>
    </row>
    <row r="64" spans="1:24" s="214" customFormat="1" ht="15" customHeight="1">
      <c r="A64" s="264"/>
      <c r="C64" s="214" t="s">
        <v>404</v>
      </c>
      <c r="F64" s="215" t="s">
        <v>400</v>
      </c>
      <c r="G64" s="257">
        <v>-10996</v>
      </c>
      <c r="H64" s="257">
        <v>-15313</v>
      </c>
      <c r="I64" s="257">
        <v>-15008</v>
      </c>
      <c r="J64" s="257">
        <v>-14002</v>
      </c>
      <c r="K64" s="257">
        <v>-12108</v>
      </c>
      <c r="L64" s="257">
        <v>-5450</v>
      </c>
      <c r="M64" s="257">
        <v>-5312</v>
      </c>
      <c r="N64" s="257">
        <v>-8046</v>
      </c>
      <c r="O64" s="257">
        <v>-11442</v>
      </c>
      <c r="P64" s="257">
        <v>-9716</v>
      </c>
      <c r="Q64" s="257">
        <v>-4950</v>
      </c>
      <c r="R64" s="257">
        <v>-8723</v>
      </c>
      <c r="S64" s="257">
        <v>-17086</v>
      </c>
      <c r="T64" s="257">
        <v>-13439</v>
      </c>
      <c r="U64" s="257">
        <v>-12836</v>
      </c>
      <c r="V64" s="267">
        <v>-12915</v>
      </c>
      <c r="W64" s="267">
        <v>-12908</v>
      </c>
      <c r="X64" s="253" t="s">
        <v>351</v>
      </c>
    </row>
    <row r="65" spans="1:24" s="198" customFormat="1" ht="15" customHeight="1">
      <c r="A65" s="263"/>
      <c r="C65" s="198" t="s">
        <v>405</v>
      </c>
      <c r="F65" s="199" t="s">
        <v>400</v>
      </c>
      <c r="G65" s="265">
        <v>4659</v>
      </c>
      <c r="H65" s="265">
        <v>5051</v>
      </c>
      <c r="I65" s="265">
        <v>4833</v>
      </c>
      <c r="J65" s="265">
        <v>4887</v>
      </c>
      <c r="K65" s="265">
        <v>4622</v>
      </c>
      <c r="L65" s="265">
        <v>5752</v>
      </c>
      <c r="M65" s="265">
        <v>6177</v>
      </c>
      <c r="N65" s="265">
        <v>6883</v>
      </c>
      <c r="O65" s="265">
        <v>7957</v>
      </c>
      <c r="P65" s="265">
        <v>9055</v>
      </c>
      <c r="Q65" s="265">
        <v>8788</v>
      </c>
      <c r="R65" s="265">
        <v>10775</v>
      </c>
      <c r="S65" s="265">
        <v>12301</v>
      </c>
      <c r="T65" s="265">
        <v>12922</v>
      </c>
      <c r="U65" s="265">
        <v>15507</v>
      </c>
      <c r="V65" s="266">
        <v>16653</v>
      </c>
      <c r="W65" s="266">
        <v>17104</v>
      </c>
      <c r="X65" s="255" t="s">
        <v>351</v>
      </c>
    </row>
    <row r="66" spans="1:24" s="214" customFormat="1" ht="15" customHeight="1">
      <c r="A66" s="264"/>
      <c r="B66" s="214" t="s">
        <v>406</v>
      </c>
      <c r="F66" s="215" t="s">
        <v>400</v>
      </c>
      <c r="G66" s="257">
        <v>-9332</v>
      </c>
      <c r="H66" s="257">
        <v>-8707</v>
      </c>
      <c r="I66" s="257">
        <v>-11553</v>
      </c>
      <c r="J66" s="257">
        <v>-11740</v>
      </c>
      <c r="K66" s="257">
        <v>-19292</v>
      </c>
      <c r="L66" s="257">
        <v>-18060</v>
      </c>
      <c r="M66" s="257">
        <v>-12339</v>
      </c>
      <c r="N66" s="257">
        <v>-9625</v>
      </c>
      <c r="O66" s="257">
        <v>-12954</v>
      </c>
      <c r="P66" s="257">
        <v>-13298</v>
      </c>
      <c r="Q66" s="257">
        <v>-8113</v>
      </c>
      <c r="R66" s="257">
        <v>-16693</v>
      </c>
      <c r="S66" s="257">
        <v>-20466</v>
      </c>
      <c r="T66" s="257">
        <v>-7849</v>
      </c>
      <c r="U66" s="257">
        <v>-5577</v>
      </c>
      <c r="V66" s="257" t="s">
        <v>351</v>
      </c>
      <c r="W66" s="257" t="s">
        <v>351</v>
      </c>
      <c r="X66" s="253" t="s">
        <v>351</v>
      </c>
    </row>
    <row r="67" spans="1:24" s="198" customFormat="1" ht="15" customHeight="1">
      <c r="A67" s="263"/>
      <c r="C67" s="198" t="s">
        <v>401</v>
      </c>
      <c r="F67" s="199" t="s">
        <v>402</v>
      </c>
      <c r="G67" s="268">
        <v>-3.3</v>
      </c>
      <c r="H67" s="268">
        <v>-2.6</v>
      </c>
      <c r="I67" s="268">
        <v>-3.1</v>
      </c>
      <c r="J67" s="268">
        <v>-3.1</v>
      </c>
      <c r="K67" s="268">
        <v>-5.0999999999999996</v>
      </c>
      <c r="L67" s="268">
        <v>-6.1</v>
      </c>
      <c r="M67" s="268">
        <v>-4.4000000000000004</v>
      </c>
      <c r="N67" s="268">
        <v>-3.1</v>
      </c>
      <c r="O67" s="268">
        <v>-3.9</v>
      </c>
      <c r="P67" s="268">
        <v>-4.0999999999999996</v>
      </c>
      <c r="Q67" s="268">
        <v>-3</v>
      </c>
      <c r="R67" s="268">
        <v>-5.3</v>
      </c>
      <c r="S67" s="268">
        <v>-5.9</v>
      </c>
      <c r="T67" s="268">
        <v>-2.1</v>
      </c>
      <c r="U67" s="268">
        <v>-1.3</v>
      </c>
      <c r="V67" s="265" t="s">
        <v>351</v>
      </c>
      <c r="W67" s="265" t="s">
        <v>351</v>
      </c>
      <c r="X67" s="255" t="s">
        <v>351</v>
      </c>
    </row>
    <row r="68" spans="1:24" s="214" customFormat="1" ht="15" customHeight="1">
      <c r="A68" s="264"/>
      <c r="C68" s="214" t="s">
        <v>407</v>
      </c>
      <c r="F68" s="215" t="s">
        <v>400</v>
      </c>
      <c r="G68" s="257">
        <v>-947</v>
      </c>
      <c r="H68" s="257">
        <v>-6227</v>
      </c>
      <c r="I68" s="257">
        <v>-15646</v>
      </c>
      <c r="J68" s="257">
        <v>-8558</v>
      </c>
      <c r="K68" s="257">
        <v>-12270</v>
      </c>
      <c r="L68" s="257">
        <v>-7403</v>
      </c>
      <c r="M68" s="257">
        <v>-9341</v>
      </c>
      <c r="N68" s="257">
        <v>-10011</v>
      </c>
      <c r="O68" s="257">
        <v>-6172</v>
      </c>
      <c r="P68" s="257">
        <v>-10836</v>
      </c>
      <c r="Q68" s="257">
        <v>-5725</v>
      </c>
      <c r="R68" s="257">
        <v>-6381</v>
      </c>
      <c r="S68" s="257">
        <v>-13799</v>
      </c>
      <c r="T68" s="257">
        <v>-15525</v>
      </c>
      <c r="U68" s="257">
        <v>-9172</v>
      </c>
      <c r="V68" s="257" t="s">
        <v>351</v>
      </c>
      <c r="W68" s="257" t="s">
        <v>351</v>
      </c>
      <c r="X68" s="253" t="s">
        <v>351</v>
      </c>
    </row>
    <row r="69" spans="1:24" s="198" customFormat="1" ht="15" customHeight="1">
      <c r="A69" s="263"/>
      <c r="D69" s="198" t="s">
        <v>408</v>
      </c>
      <c r="F69" s="199" t="s">
        <v>400</v>
      </c>
      <c r="G69" s="265">
        <v>6430</v>
      </c>
      <c r="H69" s="265">
        <v>14647</v>
      </c>
      <c r="I69" s="265">
        <v>15040</v>
      </c>
      <c r="J69" s="265">
        <v>16210</v>
      </c>
      <c r="K69" s="265">
        <v>16169</v>
      </c>
      <c r="L69" s="265">
        <v>11621</v>
      </c>
      <c r="M69" s="265">
        <v>13858</v>
      </c>
      <c r="N69" s="265">
        <v>13701</v>
      </c>
      <c r="O69" s="265">
        <v>11299</v>
      </c>
      <c r="P69" s="265">
        <v>13989</v>
      </c>
      <c r="Q69" s="265">
        <v>7459</v>
      </c>
      <c r="R69" s="265">
        <v>9561</v>
      </c>
      <c r="S69" s="265">
        <v>17182</v>
      </c>
      <c r="T69" s="265">
        <v>16794</v>
      </c>
      <c r="U69" s="265">
        <v>13684</v>
      </c>
      <c r="V69" s="265" t="s">
        <v>351</v>
      </c>
      <c r="W69" s="265" t="s">
        <v>351</v>
      </c>
      <c r="X69" s="255" t="s">
        <v>351</v>
      </c>
    </row>
    <row r="70" spans="1:24" s="214" customFormat="1" ht="15" customHeight="1">
      <c r="A70" s="264"/>
      <c r="D70" s="214" t="s">
        <v>409</v>
      </c>
      <c r="F70" s="215" t="s">
        <v>400</v>
      </c>
      <c r="G70" s="257">
        <v>5483</v>
      </c>
      <c r="H70" s="257">
        <v>8420</v>
      </c>
      <c r="I70" s="257">
        <v>-606</v>
      </c>
      <c r="J70" s="257">
        <v>7652</v>
      </c>
      <c r="K70" s="257">
        <v>3899</v>
      </c>
      <c r="L70" s="257">
        <v>4218</v>
      </c>
      <c r="M70" s="257">
        <v>4517</v>
      </c>
      <c r="N70" s="257">
        <v>3690</v>
      </c>
      <c r="O70" s="257">
        <v>5126</v>
      </c>
      <c r="P70" s="257">
        <v>3153</v>
      </c>
      <c r="Q70" s="257">
        <v>1733</v>
      </c>
      <c r="R70" s="257">
        <v>3181</v>
      </c>
      <c r="S70" s="257">
        <v>3384</v>
      </c>
      <c r="T70" s="257">
        <v>1269</v>
      </c>
      <c r="U70" s="257">
        <v>4512</v>
      </c>
      <c r="V70" s="257" t="s">
        <v>351</v>
      </c>
      <c r="W70" s="257" t="s">
        <v>351</v>
      </c>
      <c r="X70" s="253" t="s">
        <v>351</v>
      </c>
    </row>
    <row r="71" spans="1:24" s="198" customFormat="1" ht="15" customHeight="1">
      <c r="A71" s="263"/>
      <c r="C71" s="198" t="s">
        <v>410</v>
      </c>
      <c r="F71" s="199" t="s">
        <v>400</v>
      </c>
      <c r="G71" s="265">
        <v>88</v>
      </c>
      <c r="H71" s="265">
        <v>-6171</v>
      </c>
      <c r="I71" s="265">
        <v>-4769</v>
      </c>
      <c r="J71" s="265">
        <v>-7438</v>
      </c>
      <c r="K71" s="265">
        <v>-11565</v>
      </c>
      <c r="L71" s="265">
        <v>-9091</v>
      </c>
      <c r="M71" s="265">
        <v>-4945</v>
      </c>
      <c r="N71" s="265">
        <v>-1800</v>
      </c>
      <c r="O71" s="265">
        <v>862</v>
      </c>
      <c r="P71" s="265">
        <v>24</v>
      </c>
      <c r="Q71" s="265">
        <v>-1768</v>
      </c>
      <c r="R71" s="265">
        <v>-4595</v>
      </c>
      <c r="S71" s="265">
        <v>427</v>
      </c>
      <c r="T71" s="265">
        <v>8663</v>
      </c>
      <c r="U71" s="265">
        <v>2272</v>
      </c>
      <c r="V71" s="265" t="s">
        <v>351</v>
      </c>
      <c r="W71" s="265" t="s">
        <v>351</v>
      </c>
      <c r="X71" s="255" t="s">
        <v>351</v>
      </c>
    </row>
    <row r="72" spans="1:24" s="214" customFormat="1" ht="15" customHeight="1">
      <c r="A72" s="264"/>
      <c r="C72" s="214" t="s">
        <v>411</v>
      </c>
      <c r="F72" s="215" t="s">
        <v>400</v>
      </c>
      <c r="G72" s="257">
        <v>-11615</v>
      </c>
      <c r="H72" s="257">
        <v>-51</v>
      </c>
      <c r="I72" s="257">
        <v>3457</v>
      </c>
      <c r="J72" s="257">
        <v>-2690</v>
      </c>
      <c r="K72" s="257">
        <v>106</v>
      </c>
      <c r="L72" s="257">
        <v>-1981</v>
      </c>
      <c r="M72" s="257">
        <v>1781</v>
      </c>
      <c r="N72" s="257">
        <v>1641</v>
      </c>
      <c r="O72" s="257">
        <v>-8831</v>
      </c>
      <c r="P72" s="257">
        <v>-5820</v>
      </c>
      <c r="Q72" s="257">
        <v>-4949</v>
      </c>
      <c r="R72" s="257">
        <v>-6371</v>
      </c>
      <c r="S72" s="257">
        <v>-7665</v>
      </c>
      <c r="T72" s="257">
        <v>-2705</v>
      </c>
      <c r="U72" s="257">
        <v>-2270</v>
      </c>
      <c r="V72" s="257" t="s">
        <v>351</v>
      </c>
      <c r="W72" s="257" t="s">
        <v>351</v>
      </c>
      <c r="X72" s="253" t="s">
        <v>351</v>
      </c>
    </row>
    <row r="73" spans="1:24" s="198" customFormat="1" ht="15" customHeight="1">
      <c r="A73" s="263"/>
      <c r="C73" s="198" t="s">
        <v>412</v>
      </c>
      <c r="F73" s="199" t="s">
        <v>400</v>
      </c>
      <c r="G73" s="265">
        <v>3142</v>
      </c>
      <c r="H73" s="265">
        <v>3742</v>
      </c>
      <c r="I73" s="265">
        <v>5406</v>
      </c>
      <c r="J73" s="265">
        <v>6946</v>
      </c>
      <c r="K73" s="265">
        <v>4437</v>
      </c>
      <c r="L73" s="265">
        <v>415</v>
      </c>
      <c r="M73" s="265">
        <v>165</v>
      </c>
      <c r="N73" s="265">
        <v>545</v>
      </c>
      <c r="O73" s="265">
        <v>1187</v>
      </c>
      <c r="P73" s="265">
        <v>3333</v>
      </c>
      <c r="Q73" s="265">
        <v>4328</v>
      </c>
      <c r="R73" s="265">
        <v>654</v>
      </c>
      <c r="S73" s="265">
        <v>571</v>
      </c>
      <c r="T73" s="265">
        <v>1718</v>
      </c>
      <c r="U73" s="265">
        <v>3593</v>
      </c>
      <c r="V73" s="265" t="s">
        <v>351</v>
      </c>
      <c r="W73" s="265" t="s">
        <v>351</v>
      </c>
      <c r="X73" s="255" t="s">
        <v>351</v>
      </c>
    </row>
    <row r="74" spans="1:24" s="214" customFormat="1" ht="15" customHeight="1">
      <c r="A74" s="264"/>
      <c r="B74" s="214" t="s">
        <v>413</v>
      </c>
      <c r="F74" s="215" t="s">
        <v>400</v>
      </c>
      <c r="G74" s="257">
        <v>-749</v>
      </c>
      <c r="H74" s="257">
        <v>1027</v>
      </c>
      <c r="I74" s="257">
        <v>87</v>
      </c>
      <c r="J74" s="257">
        <v>626</v>
      </c>
      <c r="K74" s="257">
        <v>526</v>
      </c>
      <c r="L74" s="257">
        <v>643</v>
      </c>
      <c r="M74" s="257">
        <v>247</v>
      </c>
      <c r="N74" s="257">
        <v>299</v>
      </c>
      <c r="O74" s="257">
        <v>1087</v>
      </c>
      <c r="P74" s="257">
        <v>1510</v>
      </c>
      <c r="Q74" s="257">
        <v>1153</v>
      </c>
      <c r="R74" s="257">
        <v>1256</v>
      </c>
      <c r="S74" s="257">
        <v>387</v>
      </c>
      <c r="T74" s="257">
        <v>435</v>
      </c>
      <c r="U74" s="257">
        <v>1303</v>
      </c>
      <c r="V74" s="257" t="s">
        <v>351</v>
      </c>
      <c r="W74" s="257" t="s">
        <v>351</v>
      </c>
      <c r="X74" s="253" t="s">
        <v>351</v>
      </c>
    </row>
    <row r="75" spans="1:24" s="198" customFormat="1" ht="15" customHeight="1">
      <c r="A75" s="197" t="s">
        <v>414</v>
      </c>
      <c r="F75" s="199"/>
      <c r="G75" s="218"/>
      <c r="H75" s="218"/>
      <c r="I75" s="218"/>
      <c r="J75" s="218"/>
      <c r="K75" s="218"/>
      <c r="L75" s="218"/>
      <c r="M75" s="218"/>
      <c r="N75" s="218"/>
      <c r="O75" s="218"/>
      <c r="P75" s="218"/>
      <c r="Q75" s="219"/>
      <c r="R75" s="219"/>
      <c r="S75" s="219"/>
      <c r="T75" s="219"/>
      <c r="U75" s="219"/>
      <c r="V75" s="219"/>
      <c r="W75" s="219"/>
      <c r="X75" s="220"/>
    </row>
    <row r="76" spans="1:24" s="214" customFormat="1" ht="15" customHeight="1">
      <c r="A76" s="213"/>
      <c r="B76" s="214" t="s">
        <v>415</v>
      </c>
      <c r="F76" s="215" t="s">
        <v>339</v>
      </c>
      <c r="G76" s="228">
        <v>3.2</v>
      </c>
      <c r="H76" s="228">
        <v>4</v>
      </c>
      <c r="I76" s="228">
        <v>5</v>
      </c>
      <c r="J76" s="228">
        <v>3.4</v>
      </c>
      <c r="K76" s="228">
        <v>3.9</v>
      </c>
      <c r="L76" s="228">
        <v>4.7</v>
      </c>
      <c r="M76" s="228">
        <v>7.1</v>
      </c>
      <c r="N76" s="228">
        <v>6.1</v>
      </c>
      <c r="O76" s="228">
        <v>4.4000000000000004</v>
      </c>
      <c r="P76" s="228">
        <v>4.3</v>
      </c>
      <c r="Q76" s="228">
        <v>2.9</v>
      </c>
      <c r="R76" s="228">
        <v>1.9</v>
      </c>
      <c r="S76" s="228">
        <v>7.2</v>
      </c>
      <c r="T76" s="228">
        <v>13</v>
      </c>
      <c r="U76" s="228">
        <v>11.4</v>
      </c>
      <c r="V76" s="228">
        <v>9.3000000000000007</v>
      </c>
      <c r="W76" s="228" t="s">
        <v>351</v>
      </c>
      <c r="X76" s="253" t="s">
        <v>351</v>
      </c>
    </row>
    <row r="77" spans="1:24" s="198" customFormat="1" ht="15" customHeight="1">
      <c r="A77" s="197"/>
      <c r="B77" s="198" t="s">
        <v>416</v>
      </c>
      <c r="F77" s="199" t="s">
        <v>339</v>
      </c>
      <c r="G77" s="218"/>
      <c r="H77" s="218"/>
      <c r="I77" s="218"/>
      <c r="J77" s="218"/>
      <c r="K77" s="218"/>
      <c r="L77" s="218"/>
      <c r="M77" s="218"/>
      <c r="N77" s="218"/>
      <c r="O77" s="218"/>
      <c r="P77" s="218"/>
      <c r="Q77" s="218"/>
      <c r="R77" s="269"/>
      <c r="S77" s="270"/>
      <c r="T77" s="270"/>
      <c r="U77" s="270"/>
      <c r="V77" s="270"/>
      <c r="W77" s="219">
        <v>10.5</v>
      </c>
      <c r="X77" s="220">
        <v>10.6</v>
      </c>
    </row>
    <row r="78" spans="1:24" s="214" customFormat="1" ht="15" customHeight="1">
      <c r="A78" s="213"/>
      <c r="B78" s="214" t="s">
        <v>417</v>
      </c>
      <c r="F78" s="215" t="s">
        <v>339</v>
      </c>
      <c r="G78" s="228">
        <v>3.2</v>
      </c>
      <c r="H78" s="228">
        <v>4.0999999999999996</v>
      </c>
      <c r="I78" s="228">
        <v>5</v>
      </c>
      <c r="J78" s="228">
        <v>3.4</v>
      </c>
      <c r="K78" s="228">
        <v>3.8</v>
      </c>
      <c r="L78" s="228">
        <v>4.7</v>
      </c>
      <c r="M78" s="228">
        <v>7.1</v>
      </c>
      <c r="N78" s="228">
        <v>6.1</v>
      </c>
      <c r="O78" s="228">
        <v>4.3</v>
      </c>
      <c r="P78" s="228">
        <v>4.3</v>
      </c>
      <c r="Q78" s="228">
        <v>2.9</v>
      </c>
      <c r="R78" s="228">
        <v>1.9</v>
      </c>
      <c r="S78" s="228">
        <v>7.2</v>
      </c>
      <c r="T78" s="228">
        <v>13</v>
      </c>
      <c r="U78" s="228">
        <v>11.4</v>
      </c>
      <c r="V78" s="228">
        <v>9.3000000000000007</v>
      </c>
      <c r="W78" s="228" t="s">
        <v>351</v>
      </c>
      <c r="X78" s="253" t="s">
        <v>351</v>
      </c>
    </row>
    <row r="79" spans="1:24" s="272" customFormat="1" ht="15" customHeight="1">
      <c r="A79" s="271"/>
      <c r="B79" s="198" t="s">
        <v>418</v>
      </c>
      <c r="C79" s="198"/>
      <c r="D79" s="198"/>
      <c r="E79" s="198"/>
      <c r="F79" s="199" t="s">
        <v>339</v>
      </c>
      <c r="G79" s="218">
        <v>7.6</v>
      </c>
      <c r="H79" s="218">
        <v>9</v>
      </c>
      <c r="I79" s="218">
        <v>10.3</v>
      </c>
      <c r="J79" s="218">
        <v>8.6999999999999993</v>
      </c>
      <c r="K79" s="218">
        <v>8.6999999999999993</v>
      </c>
      <c r="L79" s="218">
        <v>9.4</v>
      </c>
      <c r="M79" s="218">
        <v>12.8</v>
      </c>
      <c r="N79" s="218">
        <v>11.1</v>
      </c>
      <c r="O79" s="218">
        <v>9.3000000000000007</v>
      </c>
      <c r="P79" s="218">
        <v>8.8000000000000007</v>
      </c>
      <c r="Q79" s="218">
        <v>7.4</v>
      </c>
      <c r="R79" s="218">
        <v>6.2</v>
      </c>
      <c r="S79" s="218">
        <v>13.3</v>
      </c>
      <c r="T79" s="218">
        <v>18.7</v>
      </c>
      <c r="U79" s="218">
        <v>14.5</v>
      </c>
      <c r="V79" s="218">
        <v>12.5</v>
      </c>
      <c r="W79" s="218" t="s">
        <v>351</v>
      </c>
      <c r="X79" s="255" t="s">
        <v>351</v>
      </c>
    </row>
    <row r="80" spans="1:24" s="275" customFormat="1" ht="15" customHeight="1">
      <c r="A80" s="273"/>
      <c r="B80" s="274" t="s">
        <v>419</v>
      </c>
      <c r="C80" s="214"/>
      <c r="D80" s="214"/>
      <c r="E80" s="214"/>
      <c r="F80" s="215" t="s">
        <v>339</v>
      </c>
      <c r="G80" s="228">
        <v>18</v>
      </c>
      <c r="H80" s="228">
        <v>18.2</v>
      </c>
      <c r="I80" s="228">
        <v>19.2</v>
      </c>
      <c r="J80" s="228">
        <v>17.899999999999999</v>
      </c>
      <c r="K80" s="228">
        <v>17.3</v>
      </c>
      <c r="L80" s="228">
        <v>17.2</v>
      </c>
      <c r="M80" s="228">
        <v>19.2</v>
      </c>
      <c r="N80" s="228">
        <v>19.399999999999999</v>
      </c>
      <c r="O80" s="228">
        <v>17.899999999999999</v>
      </c>
      <c r="P80" s="228">
        <v>16.5</v>
      </c>
      <c r="Q80" s="228">
        <v>15</v>
      </c>
      <c r="R80" s="228">
        <v>14.3</v>
      </c>
      <c r="S80" s="228">
        <v>21.1</v>
      </c>
      <c r="T80" s="228">
        <v>27.9</v>
      </c>
      <c r="U80" s="228">
        <v>21.7</v>
      </c>
      <c r="V80" s="228">
        <v>19.100000000000001</v>
      </c>
      <c r="W80" s="228" t="s">
        <v>351</v>
      </c>
      <c r="X80" s="253" t="s">
        <v>351</v>
      </c>
    </row>
    <row r="81" spans="1:24" s="272" customFormat="1" ht="15" customHeight="1">
      <c r="A81" s="276"/>
      <c r="B81" s="277" t="s">
        <v>420</v>
      </c>
      <c r="C81" s="277"/>
      <c r="D81" s="277"/>
      <c r="E81" s="277"/>
      <c r="F81" s="278" t="s">
        <v>339</v>
      </c>
      <c r="G81" s="279">
        <v>13.1</v>
      </c>
      <c r="H81" s="279">
        <v>13</v>
      </c>
      <c r="I81" s="279">
        <v>13.2</v>
      </c>
      <c r="J81" s="279">
        <v>11.1</v>
      </c>
      <c r="K81" s="279">
        <v>11.1</v>
      </c>
      <c r="L81" s="279">
        <v>11</v>
      </c>
      <c r="M81" s="279">
        <v>12.4</v>
      </c>
      <c r="N81" s="279">
        <v>11.6</v>
      </c>
      <c r="O81" s="279">
        <v>10.6</v>
      </c>
      <c r="P81" s="279">
        <v>10.4</v>
      </c>
      <c r="Q81" s="279">
        <v>10.1</v>
      </c>
      <c r="R81" s="279">
        <v>9.1</v>
      </c>
      <c r="S81" s="279">
        <v>12.9</v>
      </c>
      <c r="T81" s="279">
        <v>17.7</v>
      </c>
      <c r="U81" s="279">
        <v>13.5</v>
      </c>
      <c r="V81" s="279">
        <v>12.1</v>
      </c>
      <c r="W81" s="279" t="s">
        <v>351</v>
      </c>
      <c r="X81" s="280" t="s">
        <v>351</v>
      </c>
    </row>
    <row r="82" spans="1:24" ht="15" customHeight="1">
      <c r="A82" s="281" t="s">
        <v>421</v>
      </c>
      <c r="B82" s="198"/>
      <c r="C82" s="198"/>
      <c r="D82" s="198"/>
      <c r="E82" s="198"/>
      <c r="F82" s="198"/>
      <c r="G82" s="282"/>
      <c r="H82" s="282"/>
      <c r="I82" s="282"/>
      <c r="J82" s="282"/>
      <c r="K82" s="282"/>
      <c r="L82" s="282"/>
      <c r="M82" s="282"/>
      <c r="N82" s="282"/>
      <c r="O82" s="282"/>
      <c r="P82" s="282"/>
      <c r="Q82" s="282"/>
      <c r="R82" s="283"/>
      <c r="S82" s="283"/>
    </row>
    <row r="83" spans="1:24" ht="15" customHeight="1">
      <c r="A83" s="281" t="s">
        <v>422</v>
      </c>
      <c r="B83" s="198"/>
      <c r="C83" s="198"/>
      <c r="D83" s="198"/>
      <c r="E83" s="198"/>
      <c r="F83" s="198"/>
      <c r="G83" s="282"/>
      <c r="H83" s="282"/>
      <c r="I83" s="282"/>
      <c r="J83" s="282"/>
      <c r="K83" s="282"/>
      <c r="L83" s="282"/>
      <c r="M83" s="282"/>
      <c r="N83" s="282"/>
      <c r="O83" s="282"/>
      <c r="P83" s="282"/>
      <c r="Q83" s="282"/>
      <c r="R83" s="282"/>
      <c r="S83" s="282"/>
    </row>
    <row r="84" spans="1:24" ht="15" customHeight="1">
      <c r="A84" s="281" t="s">
        <v>423</v>
      </c>
      <c r="B84" s="198"/>
      <c r="C84" s="198"/>
      <c r="D84" s="198"/>
      <c r="E84" s="198"/>
      <c r="F84" s="198"/>
      <c r="G84" s="282"/>
      <c r="H84" s="282"/>
      <c r="I84" s="282"/>
      <c r="J84" s="282"/>
      <c r="K84" s="282"/>
      <c r="L84" s="282"/>
      <c r="M84" s="282"/>
      <c r="N84" s="282"/>
      <c r="O84" s="282"/>
      <c r="P84" s="282"/>
      <c r="Q84" s="282"/>
      <c r="R84" s="283"/>
      <c r="S84" s="283"/>
    </row>
    <row r="85" spans="1:24" ht="15" customHeight="1">
      <c r="A85" s="281" t="s">
        <v>424</v>
      </c>
      <c r="B85" s="198"/>
      <c r="C85" s="198"/>
      <c r="D85" s="198"/>
      <c r="E85" s="198"/>
      <c r="F85" s="198"/>
      <c r="G85" s="282"/>
      <c r="H85" s="282"/>
      <c r="I85" s="282"/>
      <c r="J85" s="282"/>
      <c r="K85" s="282"/>
      <c r="L85" s="282"/>
      <c r="M85" s="282"/>
      <c r="N85" s="282"/>
      <c r="O85" s="282"/>
      <c r="P85" s="282"/>
      <c r="Q85" s="282"/>
      <c r="R85" s="283"/>
      <c r="S85" s="283"/>
    </row>
    <row r="86" spans="1:24" ht="15" customHeight="1">
      <c r="A86" s="281" t="s">
        <v>425</v>
      </c>
      <c r="B86" s="198"/>
      <c r="C86" s="198"/>
      <c r="D86" s="198"/>
      <c r="E86" s="198"/>
      <c r="F86" s="198"/>
      <c r="G86" s="282"/>
      <c r="H86" s="282"/>
      <c r="I86" s="282"/>
      <c r="J86" s="282"/>
      <c r="K86" s="282"/>
      <c r="L86" s="282"/>
      <c r="M86" s="282"/>
      <c r="N86" s="282"/>
      <c r="O86" s="282"/>
      <c r="P86" s="282"/>
      <c r="Q86" s="282"/>
      <c r="R86" s="283"/>
      <c r="S86" s="283"/>
    </row>
    <row r="87" spans="1:24" ht="15" customHeight="1">
      <c r="A87" s="281" t="s">
        <v>426</v>
      </c>
      <c r="B87" s="198"/>
      <c r="C87" s="198"/>
      <c r="D87" s="198"/>
      <c r="E87" s="198"/>
      <c r="F87" s="198"/>
      <c r="G87" s="282"/>
      <c r="H87" s="282"/>
      <c r="I87" s="282"/>
      <c r="J87" s="282"/>
      <c r="K87" s="282"/>
      <c r="L87" s="282"/>
      <c r="M87" s="282"/>
      <c r="N87" s="282"/>
      <c r="O87" s="282"/>
      <c r="P87" s="282"/>
      <c r="Q87" s="282"/>
      <c r="R87" s="283"/>
      <c r="S87" s="283"/>
    </row>
    <row r="88" spans="1:24" ht="15" customHeight="1">
      <c r="A88" s="284" t="s">
        <v>427</v>
      </c>
      <c r="B88" s="252"/>
      <c r="G88" s="282"/>
      <c r="H88" s="282"/>
      <c r="I88" s="282"/>
      <c r="J88" s="282"/>
      <c r="K88" s="282"/>
      <c r="L88" s="282"/>
      <c r="M88" s="282"/>
      <c r="N88" s="282"/>
      <c r="O88" s="282"/>
      <c r="P88" s="282"/>
      <c r="Q88" s="282"/>
    </row>
    <row r="89" spans="1:24" ht="15" customHeight="1">
      <c r="A89" s="284" t="s">
        <v>428</v>
      </c>
      <c r="B89" s="252"/>
      <c r="G89" s="282"/>
      <c r="H89" s="282"/>
      <c r="I89" s="282"/>
      <c r="J89" s="282"/>
      <c r="K89" s="282"/>
      <c r="L89" s="282"/>
      <c r="M89" s="282"/>
      <c r="N89" s="282"/>
      <c r="O89" s="282"/>
      <c r="P89" s="282"/>
      <c r="Q89" s="282"/>
    </row>
    <row r="90" spans="1:24" ht="15" customHeight="1">
      <c r="A90" s="284" t="s">
        <v>429</v>
      </c>
      <c r="B90" s="252"/>
      <c r="G90" s="282"/>
      <c r="H90" s="282"/>
      <c r="I90" s="282"/>
      <c r="J90" s="282"/>
      <c r="K90" s="282"/>
      <c r="L90" s="282"/>
      <c r="M90" s="282"/>
      <c r="N90" s="282"/>
      <c r="O90" s="282"/>
      <c r="P90" s="282"/>
      <c r="Q90" s="282"/>
    </row>
    <row r="91" spans="1:24" ht="15" customHeight="1">
      <c r="A91" s="281" t="s">
        <v>430</v>
      </c>
      <c r="G91" s="282"/>
      <c r="H91" s="282"/>
      <c r="I91" s="282"/>
      <c r="J91" s="282"/>
      <c r="K91" s="282"/>
      <c r="L91" s="282"/>
      <c r="M91" s="282"/>
      <c r="N91" s="282"/>
      <c r="O91" s="282"/>
      <c r="P91" s="282"/>
      <c r="Q91" s="282"/>
    </row>
    <row r="92" spans="1:24" ht="15" customHeight="1">
      <c r="A92" s="285" t="s">
        <v>431</v>
      </c>
      <c r="G92" s="282"/>
      <c r="H92" s="282"/>
      <c r="I92" s="282"/>
      <c r="J92" s="282"/>
      <c r="K92" s="282"/>
      <c r="L92" s="282"/>
      <c r="M92" s="282"/>
      <c r="N92" s="282"/>
      <c r="O92" s="282"/>
      <c r="P92" s="282"/>
      <c r="Q92" s="282"/>
    </row>
    <row r="93" spans="1:24" ht="15" customHeight="1">
      <c r="A93" s="281" t="s">
        <v>432</v>
      </c>
      <c r="G93" s="282"/>
      <c r="H93" s="282"/>
      <c r="I93" s="282"/>
      <c r="J93" s="282"/>
      <c r="K93" s="282"/>
      <c r="L93" s="282"/>
      <c r="M93" s="282"/>
      <c r="N93" s="282"/>
      <c r="O93" s="282"/>
      <c r="P93" s="282"/>
      <c r="Q93" s="282"/>
    </row>
    <row r="94" spans="1:24" ht="15" customHeight="1">
      <c r="A94" s="281" t="s">
        <v>433</v>
      </c>
      <c r="G94" s="282"/>
      <c r="H94" s="282"/>
      <c r="I94" s="282"/>
      <c r="J94" s="282"/>
      <c r="K94" s="282"/>
      <c r="L94" s="282"/>
      <c r="M94" s="282"/>
      <c r="N94" s="282"/>
      <c r="O94" s="282"/>
      <c r="P94" s="282"/>
      <c r="Q94" s="282"/>
    </row>
    <row r="95" spans="1:24" ht="15" customHeight="1">
      <c r="A95" s="281" t="s">
        <v>434</v>
      </c>
      <c r="G95" s="282"/>
      <c r="H95" s="282"/>
      <c r="I95" s="282"/>
      <c r="J95" s="282"/>
      <c r="K95" s="282"/>
      <c r="L95" s="282"/>
      <c r="M95" s="282"/>
      <c r="N95" s="282"/>
      <c r="O95" s="282"/>
      <c r="P95" s="282"/>
      <c r="Q95" s="282"/>
    </row>
    <row r="96" spans="1:24" ht="15" customHeight="1">
      <c r="A96" s="281" t="s">
        <v>435</v>
      </c>
      <c r="G96" s="282"/>
      <c r="H96" s="282"/>
      <c r="I96" s="282"/>
      <c r="J96" s="282"/>
      <c r="K96" s="282"/>
      <c r="L96" s="282"/>
      <c r="M96" s="282"/>
      <c r="N96" s="282"/>
      <c r="O96" s="282"/>
      <c r="P96" s="282"/>
      <c r="Q96" s="282"/>
    </row>
    <row r="97" spans="1:19" ht="15" customHeight="1">
      <c r="A97" s="281" t="s">
        <v>436</v>
      </c>
      <c r="G97" s="282"/>
      <c r="H97" s="282"/>
      <c r="I97" s="282"/>
      <c r="J97" s="282"/>
      <c r="K97" s="282"/>
      <c r="L97" s="282"/>
      <c r="M97" s="282"/>
      <c r="N97" s="282"/>
      <c r="O97" s="282"/>
      <c r="P97" s="282"/>
      <c r="Q97" s="282"/>
    </row>
    <row r="98" spans="1:19" s="281" customFormat="1" ht="15" customHeight="1">
      <c r="A98" s="281" t="s">
        <v>437</v>
      </c>
      <c r="B98" s="190"/>
      <c r="G98" s="282"/>
      <c r="H98" s="282"/>
      <c r="I98" s="282"/>
      <c r="J98" s="282"/>
      <c r="K98" s="282"/>
      <c r="L98" s="282"/>
      <c r="M98" s="282"/>
      <c r="N98" s="282"/>
      <c r="O98" s="282"/>
      <c r="P98" s="282"/>
      <c r="Q98" s="282"/>
      <c r="R98" s="286"/>
      <c r="S98" s="286"/>
    </row>
    <row r="99" spans="1:19" ht="15" customHeight="1">
      <c r="A99" s="281" t="s">
        <v>438</v>
      </c>
    </row>
  </sheetData>
  <mergeCells count="1">
    <mergeCell ref="G1:X1"/>
  </mergeCells>
  <printOptions horizontalCentered="1" verticalCentered="1"/>
  <pageMargins left="0.23611111111111099" right="0.23611111111111099" top="0.74791666666666701" bottom="0.74791666666666701" header="0.511811023622047" footer="0.511811023622047"/>
  <pageSetup scale="35"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15"/>
  <dimension ref="A1:M42"/>
  <sheetViews>
    <sheetView showGridLines="0" view="pageBreakPreview" zoomScaleNormal="100" workbookViewId="0">
      <selection activeCell="D6" sqref="D6:E6"/>
    </sheetView>
  </sheetViews>
  <sheetFormatPr baseColWidth="10" defaultColWidth="11.42578125" defaultRowHeight="15"/>
  <cols>
    <col min="1" max="1" width="15.42578125" customWidth="1"/>
    <col min="2" max="2" width="18.140625" customWidth="1"/>
    <col min="3" max="3" width="19.42578125" customWidth="1"/>
    <col min="4" max="4" width="21.42578125" customWidth="1"/>
    <col min="5" max="5" width="18" customWidth="1"/>
    <col min="6" max="6" width="20.28515625" customWidth="1"/>
    <col min="7" max="7" width="19.85546875" customWidth="1"/>
    <col min="8" max="8" width="16.28515625" customWidth="1"/>
    <col min="9" max="9" width="20.42578125" customWidth="1"/>
    <col min="10" max="10" width="15.42578125" customWidth="1"/>
    <col min="11" max="11" width="15.7109375" customWidth="1"/>
    <col min="12" max="12" width="17" customWidth="1"/>
  </cols>
  <sheetData>
    <row r="1" spans="1:13" ht="21" customHeight="1">
      <c r="A1" s="289" t="s">
        <v>143</v>
      </c>
      <c r="B1" s="289" t="s">
        <v>144</v>
      </c>
    </row>
    <row r="2" spans="1:13" ht="14.25" customHeight="1">
      <c r="A2" s="290">
        <v>0</v>
      </c>
      <c r="B2" s="290">
        <f>ROUND((A2*1.96^2*0.5*0.5)/((0.05^2*(A2-1))+(1.96^2*0.5*0.5)),0)</f>
        <v>0</v>
      </c>
    </row>
    <row r="3" spans="1:13" ht="15" customHeight="1">
      <c r="A3" s="291" t="s">
        <v>505</v>
      </c>
      <c r="B3" s="292"/>
    </row>
    <row r="5" spans="1:13" ht="15" customHeight="1">
      <c r="A5" s="293" t="s">
        <v>439</v>
      </c>
      <c r="B5" s="288"/>
      <c r="D5" s="287"/>
      <c r="E5" s="287"/>
      <c r="M5" s="287"/>
    </row>
    <row r="6" spans="1:13" ht="15" customHeight="1">
      <c r="A6" s="294" t="s">
        <v>506</v>
      </c>
      <c r="B6" s="295"/>
      <c r="D6" s="375" t="s">
        <v>507</v>
      </c>
      <c r="E6" s="375"/>
      <c r="F6" s="375" t="s">
        <v>508</v>
      </c>
      <c r="G6" s="375"/>
      <c r="H6" s="375" t="s">
        <v>509</v>
      </c>
      <c r="I6" s="375"/>
    </row>
    <row r="7" spans="1:13" ht="25.5" customHeight="1">
      <c r="B7" s="289" t="s">
        <v>440</v>
      </c>
      <c r="C7" s="289" t="s">
        <v>441</v>
      </c>
      <c r="D7" s="289" t="s">
        <v>510</v>
      </c>
      <c r="E7" s="296" t="s">
        <v>511</v>
      </c>
      <c r="F7" s="289" t="s">
        <v>510</v>
      </c>
      <c r="G7" s="296" t="s">
        <v>511</v>
      </c>
      <c r="H7" s="289" t="s">
        <v>510</v>
      </c>
      <c r="I7" s="296" t="s">
        <v>511</v>
      </c>
      <c r="J7" s="297" t="s">
        <v>512</v>
      </c>
      <c r="K7" s="298" t="s">
        <v>513</v>
      </c>
      <c r="L7" s="299" t="s">
        <v>514</v>
      </c>
    </row>
    <row r="8" spans="1:13" ht="12.75" customHeight="1">
      <c r="B8" s="300" t="s">
        <v>442</v>
      </c>
      <c r="C8" s="300" t="s">
        <v>442</v>
      </c>
      <c r="D8" s="301">
        <v>100</v>
      </c>
      <c r="E8" s="301">
        <v>150</v>
      </c>
      <c r="F8" s="301">
        <v>450</v>
      </c>
      <c r="G8" s="301">
        <v>850</v>
      </c>
      <c r="H8" s="301">
        <v>450</v>
      </c>
      <c r="I8" s="301">
        <v>1000</v>
      </c>
      <c r="J8" s="302">
        <f t="shared" ref="J8:J40" si="0">+AVERAGE(D8,F8,H8)</f>
        <v>333.33333333333331</v>
      </c>
      <c r="K8" s="302">
        <f t="shared" ref="K8:K40" si="1">+AVERAGE(E8,G8,I8)</f>
        <v>666.66666666666663</v>
      </c>
      <c r="L8" s="303">
        <f t="shared" ref="L8:L40" si="2">+AVERAGE(J8:K8)</f>
        <v>500</v>
      </c>
    </row>
    <row r="9" spans="1:13" ht="15" customHeight="1">
      <c r="B9" s="300" t="s">
        <v>443</v>
      </c>
      <c r="C9" s="300" t="s">
        <v>444</v>
      </c>
      <c r="D9" s="301"/>
      <c r="E9" s="301"/>
      <c r="F9" s="301"/>
      <c r="G9" s="301"/>
      <c r="H9" s="301"/>
      <c r="I9" s="301"/>
      <c r="J9" s="302" t="e">
        <f t="shared" si="0"/>
        <v>#DIV/0!</v>
      </c>
      <c r="K9" s="302" t="e">
        <f t="shared" si="1"/>
        <v>#DIV/0!</v>
      </c>
      <c r="L9" s="303" t="e">
        <f t="shared" si="2"/>
        <v>#DIV/0!</v>
      </c>
    </row>
    <row r="10" spans="1:13" ht="15" customHeight="1">
      <c r="B10" s="300" t="s">
        <v>445</v>
      </c>
      <c r="C10" s="300" t="s">
        <v>446</v>
      </c>
      <c r="D10" s="301"/>
      <c r="E10" s="301"/>
      <c r="F10" s="301"/>
      <c r="G10" s="301"/>
      <c r="H10" s="301"/>
      <c r="I10" s="301"/>
      <c r="J10" s="302" t="e">
        <f t="shared" si="0"/>
        <v>#DIV/0!</v>
      </c>
      <c r="K10" s="302" t="e">
        <f t="shared" si="1"/>
        <v>#DIV/0!</v>
      </c>
      <c r="L10" s="303" t="e">
        <f t="shared" si="2"/>
        <v>#DIV/0!</v>
      </c>
    </row>
    <row r="11" spans="1:13" ht="15" customHeight="1">
      <c r="B11" s="300" t="s">
        <v>447</v>
      </c>
      <c r="C11" s="300" t="s">
        <v>448</v>
      </c>
      <c r="D11" s="301"/>
      <c r="E11" s="301"/>
      <c r="F11" s="301"/>
      <c r="G11" s="301"/>
      <c r="H11" s="301"/>
      <c r="I11" s="301"/>
      <c r="J11" s="302" t="e">
        <f t="shared" si="0"/>
        <v>#DIV/0!</v>
      </c>
      <c r="K11" s="302" t="e">
        <f t="shared" si="1"/>
        <v>#DIV/0!</v>
      </c>
      <c r="L11" s="303" t="e">
        <f t="shared" si="2"/>
        <v>#DIV/0!</v>
      </c>
    </row>
    <row r="12" spans="1:13" ht="15" customHeight="1">
      <c r="B12" s="300" t="s">
        <v>449</v>
      </c>
      <c r="C12" s="300" t="s">
        <v>450</v>
      </c>
      <c r="D12" s="301"/>
      <c r="E12" s="301"/>
      <c r="F12" s="301"/>
      <c r="G12" s="301"/>
      <c r="H12" s="301"/>
      <c r="I12" s="301"/>
      <c r="J12" s="302" t="e">
        <f t="shared" si="0"/>
        <v>#DIV/0!</v>
      </c>
      <c r="K12" s="302" t="e">
        <f t="shared" si="1"/>
        <v>#DIV/0!</v>
      </c>
      <c r="L12" s="303" t="e">
        <f t="shared" si="2"/>
        <v>#DIV/0!</v>
      </c>
    </row>
    <row r="13" spans="1:13" ht="15" customHeight="1">
      <c r="B13" s="300" t="s">
        <v>451</v>
      </c>
      <c r="C13" s="300" t="s">
        <v>452</v>
      </c>
      <c r="D13" s="301"/>
      <c r="E13" s="301"/>
      <c r="F13" s="301"/>
      <c r="G13" s="301"/>
      <c r="H13" s="301"/>
      <c r="I13" s="301"/>
      <c r="J13" s="302" t="e">
        <f t="shared" si="0"/>
        <v>#DIV/0!</v>
      </c>
      <c r="K13" s="302" t="e">
        <f t="shared" si="1"/>
        <v>#DIV/0!</v>
      </c>
      <c r="L13" s="303" t="e">
        <f t="shared" si="2"/>
        <v>#DIV/0!</v>
      </c>
    </row>
    <row r="14" spans="1:13" ht="15" customHeight="1">
      <c r="B14" s="300" t="s">
        <v>453</v>
      </c>
      <c r="C14" s="300" t="s">
        <v>454</v>
      </c>
      <c r="D14" s="301"/>
      <c r="E14" s="301"/>
      <c r="F14" s="301"/>
      <c r="G14" s="301"/>
      <c r="H14" s="301"/>
      <c r="I14" s="301"/>
      <c r="J14" s="302" t="e">
        <f t="shared" si="0"/>
        <v>#DIV/0!</v>
      </c>
      <c r="K14" s="302" t="e">
        <f t="shared" si="1"/>
        <v>#DIV/0!</v>
      </c>
      <c r="L14" s="303" t="e">
        <f t="shared" si="2"/>
        <v>#DIV/0!</v>
      </c>
    </row>
    <row r="15" spans="1:13" ht="15" customHeight="1">
      <c r="B15" s="300" t="s">
        <v>455</v>
      </c>
      <c r="C15" s="300" t="s">
        <v>456</v>
      </c>
      <c r="D15" s="301"/>
      <c r="E15" s="301"/>
      <c r="F15" s="301"/>
      <c r="G15" s="301"/>
      <c r="H15" s="301"/>
      <c r="I15" s="301"/>
      <c r="J15" s="302" t="e">
        <f t="shared" si="0"/>
        <v>#DIV/0!</v>
      </c>
      <c r="K15" s="302" t="e">
        <f t="shared" si="1"/>
        <v>#DIV/0!</v>
      </c>
      <c r="L15" s="303" t="e">
        <f t="shared" si="2"/>
        <v>#DIV/0!</v>
      </c>
    </row>
    <row r="16" spans="1:13" ht="15" customHeight="1">
      <c r="B16" s="304" t="s">
        <v>457</v>
      </c>
      <c r="C16" s="304" t="s">
        <v>458</v>
      </c>
      <c r="D16" s="301"/>
      <c r="E16" s="301"/>
      <c r="F16" s="301"/>
      <c r="G16" s="301"/>
      <c r="H16" s="301"/>
      <c r="I16" s="301"/>
      <c r="J16" s="302" t="e">
        <f t="shared" si="0"/>
        <v>#DIV/0!</v>
      </c>
      <c r="K16" s="302" t="e">
        <f t="shared" si="1"/>
        <v>#DIV/0!</v>
      </c>
      <c r="L16" s="303" t="e">
        <f t="shared" si="2"/>
        <v>#DIV/0!</v>
      </c>
    </row>
    <row r="17" spans="2:12" ht="15" customHeight="1">
      <c r="B17" s="304" t="s">
        <v>459</v>
      </c>
      <c r="C17" s="304" t="s">
        <v>460</v>
      </c>
      <c r="D17" s="301"/>
      <c r="E17" s="301"/>
      <c r="F17" s="301"/>
      <c r="G17" s="301"/>
      <c r="H17" s="301"/>
      <c r="I17" s="301"/>
      <c r="J17" s="302" t="e">
        <f t="shared" si="0"/>
        <v>#DIV/0!</v>
      </c>
      <c r="K17" s="302" t="e">
        <f t="shared" si="1"/>
        <v>#DIV/0!</v>
      </c>
      <c r="L17" s="303" t="e">
        <f t="shared" si="2"/>
        <v>#DIV/0!</v>
      </c>
    </row>
    <row r="18" spans="2:12" ht="15" customHeight="1">
      <c r="B18" s="304" t="s">
        <v>461</v>
      </c>
      <c r="C18" s="304" t="s">
        <v>462</v>
      </c>
      <c r="D18" s="301"/>
      <c r="E18" s="301"/>
      <c r="F18" s="301"/>
      <c r="G18" s="301"/>
      <c r="H18" s="301"/>
      <c r="I18" s="301"/>
      <c r="J18" s="302" t="e">
        <f t="shared" si="0"/>
        <v>#DIV/0!</v>
      </c>
      <c r="K18" s="302" t="e">
        <f t="shared" si="1"/>
        <v>#DIV/0!</v>
      </c>
      <c r="L18" s="303" t="e">
        <f t="shared" si="2"/>
        <v>#DIV/0!</v>
      </c>
    </row>
    <row r="19" spans="2:12" ht="15" customHeight="1">
      <c r="B19" s="304" t="s">
        <v>463</v>
      </c>
      <c r="C19" s="304" t="s">
        <v>464</v>
      </c>
      <c r="D19" s="301"/>
      <c r="E19" s="301"/>
      <c r="F19" s="301"/>
      <c r="G19" s="301"/>
      <c r="H19" s="301"/>
      <c r="I19" s="301"/>
      <c r="J19" s="302" t="e">
        <f t="shared" si="0"/>
        <v>#DIV/0!</v>
      </c>
      <c r="K19" s="302" t="e">
        <f t="shared" si="1"/>
        <v>#DIV/0!</v>
      </c>
      <c r="L19" s="303" t="e">
        <f t="shared" si="2"/>
        <v>#DIV/0!</v>
      </c>
    </row>
    <row r="20" spans="2:12" ht="15" customHeight="1">
      <c r="B20" s="304" t="s">
        <v>465</v>
      </c>
      <c r="C20" s="304" t="s">
        <v>466</v>
      </c>
      <c r="D20" s="301"/>
      <c r="E20" s="301"/>
      <c r="F20" s="301"/>
      <c r="G20" s="301"/>
      <c r="H20" s="301"/>
      <c r="I20" s="301"/>
      <c r="J20" s="302" t="e">
        <f t="shared" si="0"/>
        <v>#DIV/0!</v>
      </c>
      <c r="K20" s="302" t="e">
        <f t="shared" si="1"/>
        <v>#DIV/0!</v>
      </c>
      <c r="L20" s="303" t="e">
        <f t="shared" si="2"/>
        <v>#DIV/0!</v>
      </c>
    </row>
    <row r="21" spans="2:12" ht="15" customHeight="1">
      <c r="B21" s="305" t="s">
        <v>467</v>
      </c>
      <c r="C21" s="305" t="s">
        <v>468</v>
      </c>
      <c r="D21" s="301"/>
      <c r="E21" s="301"/>
      <c r="F21" s="301"/>
      <c r="G21" s="301"/>
      <c r="H21" s="301"/>
      <c r="I21" s="301"/>
      <c r="J21" s="302" t="e">
        <f t="shared" si="0"/>
        <v>#DIV/0!</v>
      </c>
      <c r="K21" s="302" t="e">
        <f t="shared" si="1"/>
        <v>#DIV/0!</v>
      </c>
      <c r="L21" s="303" t="e">
        <f t="shared" si="2"/>
        <v>#DIV/0!</v>
      </c>
    </row>
    <row r="22" spans="2:12" ht="15" customHeight="1">
      <c r="B22" s="305" t="s">
        <v>469</v>
      </c>
      <c r="C22" s="305" t="s">
        <v>470</v>
      </c>
      <c r="D22" s="301"/>
      <c r="E22" s="301"/>
      <c r="F22" s="301"/>
      <c r="G22" s="301"/>
      <c r="H22" s="301"/>
      <c r="I22" s="301"/>
      <c r="J22" s="302" t="e">
        <f t="shared" si="0"/>
        <v>#DIV/0!</v>
      </c>
      <c r="K22" s="302" t="e">
        <f t="shared" si="1"/>
        <v>#DIV/0!</v>
      </c>
      <c r="L22" s="303" t="e">
        <f t="shared" si="2"/>
        <v>#DIV/0!</v>
      </c>
    </row>
    <row r="23" spans="2:12" ht="15" customHeight="1">
      <c r="B23" s="305" t="s">
        <v>471</v>
      </c>
      <c r="C23" s="305" t="s">
        <v>472</v>
      </c>
      <c r="D23" s="301"/>
      <c r="E23" s="301"/>
      <c r="F23" s="301"/>
      <c r="G23" s="301"/>
      <c r="H23" s="301"/>
      <c r="I23" s="301"/>
      <c r="J23" s="302" t="e">
        <f t="shared" si="0"/>
        <v>#DIV/0!</v>
      </c>
      <c r="K23" s="302" t="e">
        <f t="shared" si="1"/>
        <v>#DIV/0!</v>
      </c>
      <c r="L23" s="303" t="e">
        <f t="shared" si="2"/>
        <v>#DIV/0!</v>
      </c>
    </row>
    <row r="24" spans="2:12" ht="15" customHeight="1">
      <c r="B24" s="305" t="s">
        <v>473</v>
      </c>
      <c r="C24" s="305" t="s">
        <v>474</v>
      </c>
      <c r="D24" s="301"/>
      <c r="E24" s="301"/>
      <c r="F24" s="301"/>
      <c r="G24" s="301"/>
      <c r="H24" s="301"/>
      <c r="I24" s="301"/>
      <c r="J24" s="302" t="e">
        <f t="shared" si="0"/>
        <v>#DIV/0!</v>
      </c>
      <c r="K24" s="302" t="e">
        <f t="shared" si="1"/>
        <v>#DIV/0!</v>
      </c>
      <c r="L24" s="303" t="e">
        <f t="shared" si="2"/>
        <v>#DIV/0!</v>
      </c>
    </row>
    <row r="25" spans="2:12" ht="15" customHeight="1">
      <c r="B25" s="305" t="s">
        <v>475</v>
      </c>
      <c r="C25" s="305" t="s">
        <v>476</v>
      </c>
      <c r="D25" s="301"/>
      <c r="E25" s="301"/>
      <c r="F25" s="301"/>
      <c r="G25" s="301"/>
      <c r="H25" s="301"/>
      <c r="I25" s="301"/>
      <c r="J25" s="302" t="e">
        <f t="shared" si="0"/>
        <v>#DIV/0!</v>
      </c>
      <c r="K25" s="302" t="e">
        <f t="shared" si="1"/>
        <v>#DIV/0!</v>
      </c>
      <c r="L25" s="303" t="e">
        <f t="shared" si="2"/>
        <v>#DIV/0!</v>
      </c>
    </row>
    <row r="26" spans="2:12" ht="15" customHeight="1">
      <c r="B26" s="305" t="s">
        <v>477</v>
      </c>
      <c r="C26" s="305" t="s">
        <v>478</v>
      </c>
      <c r="D26" s="301"/>
      <c r="E26" s="301"/>
      <c r="F26" s="301"/>
      <c r="G26" s="301"/>
      <c r="H26" s="301"/>
      <c r="I26" s="301"/>
      <c r="J26" s="302" t="e">
        <f t="shared" si="0"/>
        <v>#DIV/0!</v>
      </c>
      <c r="K26" s="302" t="e">
        <f t="shared" si="1"/>
        <v>#DIV/0!</v>
      </c>
      <c r="L26" s="303" t="e">
        <f t="shared" si="2"/>
        <v>#DIV/0!</v>
      </c>
    </row>
    <row r="27" spans="2:12" ht="15" customHeight="1">
      <c r="B27" s="305" t="s">
        <v>479</v>
      </c>
      <c r="C27" s="305" t="s">
        <v>480</v>
      </c>
      <c r="D27" s="301"/>
      <c r="E27" s="301"/>
      <c r="F27" s="301"/>
      <c r="G27" s="301"/>
      <c r="H27" s="301"/>
      <c r="I27" s="301"/>
      <c r="J27" s="302" t="e">
        <f t="shared" si="0"/>
        <v>#DIV/0!</v>
      </c>
      <c r="K27" s="302" t="e">
        <f t="shared" si="1"/>
        <v>#DIV/0!</v>
      </c>
      <c r="L27" s="303" t="e">
        <f t="shared" si="2"/>
        <v>#DIV/0!</v>
      </c>
    </row>
    <row r="28" spans="2:12" ht="15" customHeight="1">
      <c r="B28" s="305" t="s">
        <v>481</v>
      </c>
      <c r="C28" s="305" t="s">
        <v>482</v>
      </c>
      <c r="D28" s="301"/>
      <c r="E28" s="301"/>
      <c r="F28" s="301"/>
      <c r="G28" s="301"/>
      <c r="H28" s="301"/>
      <c r="I28" s="301"/>
      <c r="J28" s="302" t="e">
        <f t="shared" si="0"/>
        <v>#DIV/0!</v>
      </c>
      <c r="K28" s="302" t="e">
        <f t="shared" si="1"/>
        <v>#DIV/0!</v>
      </c>
      <c r="L28" s="303" t="e">
        <f t="shared" si="2"/>
        <v>#DIV/0!</v>
      </c>
    </row>
    <row r="29" spans="2:12" ht="15" customHeight="1">
      <c r="B29" s="305" t="s">
        <v>483</v>
      </c>
      <c r="C29" s="305" t="s">
        <v>484</v>
      </c>
      <c r="D29" s="301"/>
      <c r="E29" s="301"/>
      <c r="F29" s="301"/>
      <c r="G29" s="301"/>
      <c r="H29" s="301"/>
      <c r="I29" s="301"/>
      <c r="J29" s="302" t="e">
        <f t="shared" si="0"/>
        <v>#DIV/0!</v>
      </c>
      <c r="K29" s="302" t="e">
        <f t="shared" si="1"/>
        <v>#DIV/0!</v>
      </c>
      <c r="L29" s="303" t="e">
        <f t="shared" si="2"/>
        <v>#DIV/0!</v>
      </c>
    </row>
    <row r="30" spans="2:12" ht="15" customHeight="1">
      <c r="B30" s="305" t="s">
        <v>485</v>
      </c>
      <c r="C30" s="305" t="s">
        <v>486</v>
      </c>
      <c r="D30" s="301"/>
      <c r="E30" s="301"/>
      <c r="F30" s="301"/>
      <c r="G30" s="301"/>
      <c r="H30" s="301"/>
      <c r="I30" s="301"/>
      <c r="J30" s="302" t="e">
        <f t="shared" si="0"/>
        <v>#DIV/0!</v>
      </c>
      <c r="K30" s="302" t="e">
        <f t="shared" si="1"/>
        <v>#DIV/0!</v>
      </c>
      <c r="L30" s="303" t="e">
        <f t="shared" si="2"/>
        <v>#DIV/0!</v>
      </c>
    </row>
    <row r="31" spans="2:12" ht="15" customHeight="1">
      <c r="B31" s="306" t="s">
        <v>487</v>
      </c>
      <c r="C31" s="306" t="s">
        <v>145</v>
      </c>
      <c r="D31" s="301"/>
      <c r="E31" s="301"/>
      <c r="F31" s="301"/>
      <c r="G31" s="301"/>
      <c r="H31" s="301"/>
      <c r="I31" s="301"/>
      <c r="J31" s="302" t="e">
        <f t="shared" si="0"/>
        <v>#DIV/0!</v>
      </c>
      <c r="K31" s="302" t="e">
        <f t="shared" si="1"/>
        <v>#DIV/0!</v>
      </c>
      <c r="L31" s="303" t="e">
        <f t="shared" si="2"/>
        <v>#DIV/0!</v>
      </c>
    </row>
    <row r="32" spans="2:12" ht="15" customHeight="1">
      <c r="B32" s="305" t="s">
        <v>488</v>
      </c>
      <c r="C32" s="305" t="s">
        <v>489</v>
      </c>
      <c r="D32" s="301"/>
      <c r="E32" s="301"/>
      <c r="F32" s="301"/>
      <c r="G32" s="301"/>
      <c r="H32" s="301"/>
      <c r="I32" s="301"/>
      <c r="J32" s="302" t="e">
        <f t="shared" si="0"/>
        <v>#DIV/0!</v>
      </c>
      <c r="K32" s="302" t="e">
        <f t="shared" si="1"/>
        <v>#DIV/0!</v>
      </c>
      <c r="L32" s="303" t="e">
        <f t="shared" si="2"/>
        <v>#DIV/0!</v>
      </c>
    </row>
    <row r="33" spans="2:12" ht="15" customHeight="1">
      <c r="B33" s="305" t="s">
        <v>490</v>
      </c>
      <c r="C33" s="305" t="s">
        <v>491</v>
      </c>
      <c r="D33" s="301"/>
      <c r="E33" s="301"/>
      <c r="F33" s="301"/>
      <c r="G33" s="301"/>
      <c r="H33" s="301"/>
      <c r="I33" s="301"/>
      <c r="J33" s="302" t="e">
        <f t="shared" si="0"/>
        <v>#DIV/0!</v>
      </c>
      <c r="K33" s="302" t="e">
        <f t="shared" si="1"/>
        <v>#DIV/0!</v>
      </c>
      <c r="L33" s="303" t="e">
        <f t="shared" si="2"/>
        <v>#DIV/0!</v>
      </c>
    </row>
    <row r="34" spans="2:12" ht="15" customHeight="1">
      <c r="B34" s="305" t="s">
        <v>492</v>
      </c>
      <c r="C34" s="305" t="s">
        <v>493</v>
      </c>
      <c r="D34" s="301"/>
      <c r="E34" s="301"/>
      <c r="F34" s="301"/>
      <c r="G34" s="301"/>
      <c r="H34" s="301"/>
      <c r="I34" s="301"/>
      <c r="J34" s="302" t="e">
        <f t="shared" si="0"/>
        <v>#DIV/0!</v>
      </c>
      <c r="K34" s="302" t="e">
        <f t="shared" si="1"/>
        <v>#DIV/0!</v>
      </c>
      <c r="L34" s="303" t="e">
        <f t="shared" si="2"/>
        <v>#DIV/0!</v>
      </c>
    </row>
    <row r="35" spans="2:12" ht="15" customHeight="1">
      <c r="B35" s="305" t="s">
        <v>494</v>
      </c>
      <c r="C35" s="305" t="s">
        <v>466</v>
      </c>
      <c r="D35" s="301"/>
      <c r="E35" s="301"/>
      <c r="F35" s="301"/>
      <c r="G35" s="301"/>
      <c r="H35" s="301"/>
      <c r="I35" s="301"/>
      <c r="J35" s="302" t="e">
        <f t="shared" si="0"/>
        <v>#DIV/0!</v>
      </c>
      <c r="K35" s="302" t="e">
        <f t="shared" si="1"/>
        <v>#DIV/0!</v>
      </c>
      <c r="L35" s="303" t="e">
        <f t="shared" si="2"/>
        <v>#DIV/0!</v>
      </c>
    </row>
    <row r="36" spans="2:12" ht="15" customHeight="1">
      <c r="B36" s="305" t="s">
        <v>495</v>
      </c>
      <c r="C36" s="305" t="s">
        <v>496</v>
      </c>
      <c r="D36" s="301"/>
      <c r="E36" s="301"/>
      <c r="F36" s="301"/>
      <c r="G36" s="301"/>
      <c r="H36" s="301"/>
      <c r="I36" s="301"/>
      <c r="J36" s="302" t="e">
        <f t="shared" si="0"/>
        <v>#DIV/0!</v>
      </c>
      <c r="K36" s="302" t="e">
        <f t="shared" si="1"/>
        <v>#DIV/0!</v>
      </c>
      <c r="L36" s="303" t="e">
        <f t="shared" si="2"/>
        <v>#DIV/0!</v>
      </c>
    </row>
    <row r="37" spans="2:12" ht="15" customHeight="1">
      <c r="B37" s="305" t="s">
        <v>497</v>
      </c>
      <c r="C37" s="305" t="s">
        <v>498</v>
      </c>
      <c r="D37" s="301"/>
      <c r="E37" s="301"/>
      <c r="F37" s="301"/>
      <c r="G37" s="301"/>
      <c r="H37" s="301"/>
      <c r="I37" s="301"/>
      <c r="J37" s="302" t="e">
        <f t="shared" si="0"/>
        <v>#DIV/0!</v>
      </c>
      <c r="K37" s="302" t="e">
        <f t="shared" si="1"/>
        <v>#DIV/0!</v>
      </c>
      <c r="L37" s="303" t="e">
        <f t="shared" si="2"/>
        <v>#DIV/0!</v>
      </c>
    </row>
    <row r="38" spans="2:12" ht="15" customHeight="1">
      <c r="B38" s="305" t="s">
        <v>499</v>
      </c>
      <c r="C38" s="305" t="s">
        <v>500</v>
      </c>
      <c r="D38" s="301"/>
      <c r="E38" s="301"/>
      <c r="F38" s="301"/>
      <c r="G38" s="301"/>
      <c r="H38" s="301"/>
      <c r="I38" s="301"/>
      <c r="J38" s="302" t="e">
        <f t="shared" si="0"/>
        <v>#DIV/0!</v>
      </c>
      <c r="K38" s="302" t="e">
        <f t="shared" si="1"/>
        <v>#DIV/0!</v>
      </c>
      <c r="L38" s="303" t="e">
        <f t="shared" si="2"/>
        <v>#DIV/0!</v>
      </c>
    </row>
    <row r="39" spans="2:12" ht="15" customHeight="1">
      <c r="B39" s="305" t="s">
        <v>501</v>
      </c>
      <c r="C39" s="305" t="s">
        <v>502</v>
      </c>
      <c r="D39" s="301"/>
      <c r="E39" s="301"/>
      <c r="F39" s="301"/>
      <c r="G39" s="301"/>
      <c r="H39" s="301"/>
      <c r="I39" s="301"/>
      <c r="J39" s="302" t="e">
        <f t="shared" si="0"/>
        <v>#DIV/0!</v>
      </c>
      <c r="K39" s="302" t="e">
        <f t="shared" si="1"/>
        <v>#DIV/0!</v>
      </c>
      <c r="L39" s="303" t="e">
        <f t="shared" si="2"/>
        <v>#DIV/0!</v>
      </c>
    </row>
    <row r="40" spans="2:12" ht="15" customHeight="1">
      <c r="B40" s="305" t="s">
        <v>503</v>
      </c>
      <c r="C40" s="305" t="s">
        <v>504</v>
      </c>
      <c r="D40" s="301"/>
      <c r="E40" s="301"/>
      <c r="F40" s="301"/>
      <c r="G40" s="301"/>
      <c r="H40" s="301"/>
      <c r="I40" s="301"/>
      <c r="J40" s="302" t="e">
        <f t="shared" si="0"/>
        <v>#DIV/0!</v>
      </c>
      <c r="K40" s="302" t="e">
        <f t="shared" si="1"/>
        <v>#DIV/0!</v>
      </c>
      <c r="L40" s="303" t="e">
        <f t="shared" si="2"/>
        <v>#DIV/0!</v>
      </c>
    </row>
    <row r="41" spans="2:12" ht="15" customHeight="1">
      <c r="D41" s="287"/>
      <c r="E41" s="287"/>
    </row>
    <row r="42" spans="2:12" ht="15" customHeight="1">
      <c r="E42" s="287"/>
    </row>
  </sheetData>
  <mergeCells count="3">
    <mergeCell ref="D6:E6"/>
    <mergeCell ref="F6:G6"/>
    <mergeCell ref="H6:I6"/>
  </mergeCells>
  <pageMargins left="0.7" right="0.7" top="0.75" bottom="0.75" header="0.511811023622047" footer="0.511811023622047"/>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10</vt:i4>
      </vt:variant>
    </vt:vector>
  </HeadingPairs>
  <TitlesOfParts>
    <vt:vector size="18" baseType="lpstr">
      <vt:lpstr>RESUMEN POR ASPECTO</vt:lpstr>
      <vt:lpstr>PERSONAL ACIEM</vt:lpstr>
      <vt:lpstr>PRESUPUESTO</vt:lpstr>
      <vt:lpstr>PRESTACIONES</vt:lpstr>
      <vt:lpstr>Categorías ACIEM</vt:lpstr>
      <vt:lpstr>GRADOS FP</vt:lpstr>
      <vt:lpstr>SUPUESTOS MACRO BANREP</vt:lpstr>
      <vt:lpstr>VISITAS</vt:lpstr>
      <vt:lpstr>PRESUPUESTO!Área_de_impresión</vt:lpstr>
      <vt:lpstr>'SUPUESTOS MACRO BANREP'!Área_de_impresión</vt:lpstr>
      <vt:lpstr>directoresACIEM</vt:lpstr>
      <vt:lpstr>factorprescampo</vt:lpstr>
      <vt:lpstr>factorpresof</vt:lpstr>
      <vt:lpstr>factorpresSMI</vt:lpstr>
      <vt:lpstr>PCaltoACIEM</vt:lpstr>
      <vt:lpstr>personasACIEM</vt:lpstr>
      <vt:lpstr>SMI</vt:lpstr>
      <vt:lpstr>VISITAS!tiempoavion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Oscar Méndez N.</dc:creator>
  <cp:keywords/>
  <dc:description/>
  <cp:lastModifiedBy>ANA MARIA RAAD</cp:lastModifiedBy>
  <cp:revision>0</cp:revision>
  <dcterms:created xsi:type="dcterms:W3CDTF">2019-02-05T04:29:08Z</dcterms:created>
  <dcterms:modified xsi:type="dcterms:W3CDTF">2026-06-26T00:55:54Z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0x010100D60792386E1FA5448C698346C885AFF4</vt:lpwstr>
  </property>
</Properties>
</file>