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neDrive - MUNICIPIO DE ENVIGADO\Escritorio\copa\ANALISIS DEL SECTOR\MINIMA\FUNEBRES\"/>
    </mc:Choice>
  </mc:AlternateContent>
  <bookViews>
    <workbookView xWindow="-120" yWindow="-120" windowWidth="20730" windowHeight="11160" activeTab="1"/>
  </bookViews>
  <sheets>
    <sheet name="ANALISIS DE PRECIOS" sheetId="1" r:id="rId1"/>
    <sheet name="COMPARACIÓN OFERTAS" sheetId="4" r:id="rId2"/>
    <sheet name="COMPARACIÓN PRECIOS UNITARIOS" sheetId="3" r:id="rId3"/>
  </sheets>
  <definedNames>
    <definedName name="_xlnm._FilterDatabase" localSheetId="0" hidden="1">'ANALISIS DE PRECIOS'!$C$2:$J$4</definedName>
    <definedName name="_xlnm._FilterDatabase" localSheetId="1" hidden="1">'COMPARACIÓN OFERTAS'!$C$6:$F$6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4" l="1"/>
  <c r="F9" i="4" s="1"/>
  <c r="H3" i="1" l="1"/>
  <c r="J3" i="1" l="1"/>
  <c r="K10" i="3" l="1"/>
  <c r="M3" i="1" l="1"/>
  <c r="D11" i="4" l="1"/>
  <c r="D14" i="4" l="1"/>
  <c r="D13" i="4"/>
  <c r="D15" i="4" l="1"/>
  <c r="D16" i="4" s="1"/>
  <c r="D17" i="4" s="1"/>
  <c r="E8" i="4" l="1"/>
  <c r="F8" i="4" s="1"/>
  <c r="E7" i="4"/>
  <c r="F7" i="4" s="1"/>
  <c r="H51" i="3" l="1"/>
  <c r="J51" i="3" s="1"/>
  <c r="K51" i="3" s="1"/>
  <c r="H50" i="3"/>
  <c r="J50" i="3" s="1"/>
  <c r="K50" i="3" s="1"/>
  <c r="H49" i="3"/>
  <c r="J49" i="3" s="1"/>
  <c r="K49" i="3" s="1"/>
  <c r="H48" i="3"/>
  <c r="J48" i="3" s="1"/>
  <c r="K48" i="3" s="1"/>
  <c r="H47" i="3"/>
  <c r="J47" i="3" s="1"/>
  <c r="K47" i="3" s="1"/>
  <c r="H46" i="3"/>
  <c r="J46" i="3" s="1"/>
  <c r="K46" i="3" s="1"/>
  <c r="H45" i="3"/>
  <c r="J45" i="3" s="1"/>
  <c r="K45" i="3" s="1"/>
  <c r="H44" i="3"/>
  <c r="J44" i="3" s="1"/>
  <c r="K44" i="3" s="1"/>
  <c r="H43" i="3"/>
  <c r="J43" i="3" s="1"/>
  <c r="K43" i="3" s="1"/>
  <c r="H42" i="3"/>
  <c r="J42" i="3" s="1"/>
  <c r="K42" i="3" s="1"/>
  <c r="H41" i="3"/>
  <c r="J41" i="3" s="1"/>
  <c r="K41" i="3" s="1"/>
  <c r="H40" i="3"/>
  <c r="J40" i="3" s="1"/>
  <c r="K40" i="3" s="1"/>
  <c r="H39" i="3"/>
  <c r="J39" i="3" s="1"/>
  <c r="K39" i="3" s="1"/>
  <c r="H38" i="3"/>
  <c r="J38" i="3" s="1"/>
  <c r="K38" i="3" s="1"/>
  <c r="H37" i="3"/>
  <c r="J37" i="3" s="1"/>
  <c r="K37" i="3" s="1"/>
  <c r="H36" i="3"/>
  <c r="J36" i="3" s="1"/>
  <c r="K36" i="3" s="1"/>
  <c r="H35" i="3"/>
  <c r="J35" i="3" s="1"/>
  <c r="K35" i="3" s="1"/>
  <c r="H34" i="3"/>
  <c r="J34" i="3" s="1"/>
  <c r="K34" i="3" s="1"/>
  <c r="H33" i="3"/>
  <c r="J33" i="3" s="1"/>
  <c r="K33" i="3" s="1"/>
  <c r="H32" i="3"/>
  <c r="J32" i="3" s="1"/>
  <c r="K32" i="3" s="1"/>
  <c r="H31" i="3"/>
  <c r="J31" i="3" s="1"/>
  <c r="K31" i="3" s="1"/>
  <c r="H30" i="3"/>
  <c r="J30" i="3" s="1"/>
  <c r="K30" i="3" s="1"/>
  <c r="H29" i="3"/>
  <c r="J29" i="3" s="1"/>
  <c r="K29" i="3" s="1"/>
  <c r="H28" i="3"/>
  <c r="J28" i="3" s="1"/>
  <c r="K28" i="3" s="1"/>
  <c r="H27" i="3"/>
  <c r="J27" i="3" s="1"/>
  <c r="K27" i="3" s="1"/>
  <c r="H26" i="3"/>
  <c r="J26" i="3" s="1"/>
  <c r="K26" i="3" s="1"/>
  <c r="H25" i="3"/>
  <c r="J25" i="3" s="1"/>
  <c r="K25" i="3" s="1"/>
  <c r="H24" i="3"/>
  <c r="J24" i="3" s="1"/>
  <c r="K24" i="3" s="1"/>
  <c r="H23" i="3"/>
  <c r="J23" i="3" s="1"/>
  <c r="K23" i="3" s="1"/>
  <c r="H22" i="3"/>
  <c r="J22" i="3" s="1"/>
  <c r="K22" i="3" s="1"/>
  <c r="H21" i="3"/>
  <c r="J21" i="3" s="1"/>
  <c r="K21" i="3" s="1"/>
  <c r="H20" i="3"/>
  <c r="J20" i="3" s="1"/>
  <c r="K20" i="3" s="1"/>
  <c r="H19" i="3"/>
  <c r="J19" i="3" s="1"/>
  <c r="K19" i="3" s="1"/>
  <c r="H18" i="3"/>
  <c r="J18" i="3" s="1"/>
  <c r="K18" i="3" s="1"/>
  <c r="H17" i="3"/>
  <c r="J17" i="3" s="1"/>
  <c r="K17" i="3" s="1"/>
  <c r="H16" i="3"/>
  <c r="J16" i="3" s="1"/>
  <c r="K16" i="3" s="1"/>
  <c r="H15" i="3"/>
  <c r="J15" i="3" s="1"/>
  <c r="K15" i="3" s="1"/>
  <c r="H14" i="3"/>
  <c r="J14" i="3" s="1"/>
  <c r="K14" i="3" s="1"/>
  <c r="H13" i="3"/>
  <c r="J13" i="3" s="1"/>
  <c r="K13" i="3" s="1"/>
  <c r="H12" i="3"/>
  <c r="J12" i="3" s="1"/>
  <c r="K12" i="3" s="1"/>
  <c r="H11" i="3"/>
  <c r="J11" i="3" s="1"/>
  <c r="K11" i="3" s="1"/>
  <c r="H10" i="3"/>
  <c r="J10" i="3" s="1"/>
  <c r="G6" i="3"/>
  <c r="J6" i="3" s="1"/>
  <c r="J4" i="1" l="1"/>
  <c r="J8" i="1" s="1"/>
</calcChain>
</file>

<file path=xl/sharedStrings.xml><?xml version="1.0" encoding="utf-8"?>
<sst xmlns="http://schemas.openxmlformats.org/spreadsheetml/2006/main" count="43" uniqueCount="36">
  <si>
    <t>CANTIDAD REQUERIDA</t>
  </si>
  <si>
    <t>PRESUPUESTO REQUERIDO</t>
  </si>
  <si>
    <t>ÍTEM</t>
  </si>
  <si>
    <t>UNIDAD DE MANEJO</t>
  </si>
  <si>
    <t>VALOR UNITARIO ANTES DE IVA</t>
  </si>
  <si>
    <t>%IVA</t>
  </si>
  <si>
    <t>VALOR TOTAL INCLUIDO IVA</t>
  </si>
  <si>
    <t>PRESUPUESTO OFICIAL</t>
  </si>
  <si>
    <t>TOTAL VALOR OFERTADO</t>
  </si>
  <si>
    <t>DIFERENCIA</t>
  </si>
  <si>
    <t>PORCENTAJE DE DIFERENCIA</t>
  </si>
  <si>
    <t>PROPUESTA ECONÓMICA 
PRECIO UNITARIO</t>
  </si>
  <si>
    <t>PRECIO TECHO VALOR UNITARIO IVA INCLUIDO</t>
  </si>
  <si>
    <t>DIFERENCIA EN VALOR</t>
  </si>
  <si>
    <t xml:space="preserve"> PORCENTAJE DE DIFERENCIA</t>
  </si>
  <si>
    <t>CDP</t>
  </si>
  <si>
    <t>ARTÍCULO
(según ficha técnica publicada por la entidad)</t>
  </si>
  <si>
    <t>ANÁLISIS DE LA OFERTA PRESENTADA POR XXXXXXXX</t>
  </si>
  <si>
    <t>OFERENTES</t>
  </si>
  <si>
    <t>TOTAL 
IVA INCLUIDO</t>
  </si>
  <si>
    <t>Mediana</t>
  </si>
  <si>
    <t>Desviación estándar</t>
  </si>
  <si>
    <t>Porcentaje mínimo aceptable</t>
  </si>
  <si>
    <t>Valor mínimo aceptable</t>
  </si>
  <si>
    <r>
      <t xml:space="preserve">DESCRIPCIÓN
</t>
    </r>
    <r>
      <rPr>
        <b/>
        <i/>
        <sz val="11"/>
        <rFont val="Arial Narrow"/>
        <family val="2"/>
      </rPr>
      <t>(Ver detalle en ficha técnica publicada por la entidad)</t>
    </r>
  </si>
  <si>
    <t>PROMEDIO 
Valor unitario 
IVA incluido</t>
  </si>
  <si>
    <t>Diferencia (Min. Acep. Vs Presupuesto oficial)</t>
  </si>
  <si>
    <t>DIFERENCIA 
EN VALOR</t>
  </si>
  <si>
    <t>Para determinar el porcentaje de diferencia, se hizo un comparativo entre las ofertas INCLUIDOS LOS IMPUESTOS Vs. el PRESUPUESTO OFICIAL</t>
  </si>
  <si>
    <t>Cuando se reciban entre 1 y 5 ofertas se aplicará la regla del 20% como porcentaje mínimo aceptable</t>
  </si>
  <si>
    <t>Para determinar el valor de la propuesta con menor precio ofertado, se hizo una comparación de las ofertas teniendo como base los valores ofrecidos IVA INCLUIDO.</t>
  </si>
  <si>
    <t>Cuando se reciban seis (6) o más ofertas se aplicará como mínimo aceptable el porcentaje que se obtenga de la fórmula, superado dicho porcentaje se solicitará la justificación de precio</t>
  </si>
  <si>
    <t>LOTE</t>
  </si>
  <si>
    <t xml:space="preserve">COTIZACIÓN 1 ( SAN JUAN BAUTISTA)
Valor unitario 
</t>
  </si>
  <si>
    <t xml:space="preserve">COTIZACIÓN 2 (FUNERARIA OCHOA)
Valor unitario 
</t>
  </si>
  <si>
    <t>SERVICIO EXEQUIAL Y HONRAS FUNEBRES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</si>
</sst>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40A]\ #,##0.00"/>
    <numFmt numFmtId="165" formatCode="[$$-240A]\ #,##0"/>
    <numFmt numFmtId="166" formatCode="&quot;$&quot;\ #,##0"/>
    <numFmt numFmtId="167" formatCode="&quot;$&quot;#,##0"/>
    <numFmt numFmtId="168" formatCode="&quot;$&quot;\ #,##0.00"/>
  </numFmts>
  <fonts count="20" x14ac:knownFonts="1">
    <font>
      <sz val="11"/>
      <color theme="1"/>
      <name val="Calibri"/>
      <family val="2"/>
      <scheme val="minor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b/>
      <i/>
      <sz val="13"/>
      <color rgb="FFCC00FF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Arial Narrow"/>
      <family val="2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i/>
      <sz val="11"/>
      <name val="Arial Narrow"/>
      <family val="2"/>
    </font>
    <font>
      <b/>
      <sz val="12"/>
      <color rgb="FFC00000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FE5F7"/>
        <bgColor indexed="64"/>
      </patternFill>
    </fill>
    <fill>
      <patternFill patternType="solid">
        <fgColor rgb="FFDEC8EE"/>
        <bgColor indexed="64"/>
      </patternFill>
    </fill>
    <fill>
      <patternFill patternType="solid">
        <fgColor rgb="FFF6D5D5"/>
        <bgColor indexed="64"/>
      </patternFill>
    </fill>
    <fill>
      <patternFill patternType="solid">
        <fgColor rgb="FFFFF6AF"/>
        <bgColor indexed="64"/>
      </patternFill>
    </fill>
    <fill>
      <patternFill patternType="solid">
        <fgColor rgb="FFD1DAEF"/>
        <bgColor indexed="64"/>
      </patternFill>
    </fill>
    <fill>
      <patternFill patternType="solid">
        <fgColor rgb="FFFFC5C5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/>
      <right/>
      <top style="medium">
        <color theme="4" tint="-0.249977111117893"/>
      </top>
      <bottom/>
      <diagonal/>
    </border>
    <border>
      <left/>
      <right style="medium">
        <color theme="4" tint="-0.249977111117893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/>
      <top/>
      <bottom style="medium">
        <color theme="4" tint="-0.249977111117893"/>
      </bottom>
      <diagonal/>
    </border>
    <border>
      <left/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3" fillId="0" borderId="0" applyFont="0" applyFill="0" applyBorder="0" applyAlignment="0" applyProtection="0"/>
    <xf numFmtId="0" fontId="12" fillId="0" borderId="29" applyNumberFormat="0" applyFill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</cellStyleXfs>
  <cellXfs count="159">
    <xf numFmtId="0" fontId="0" fillId="0" borderId="0" xfId="0"/>
    <xf numFmtId="0" fontId="2" fillId="0" borderId="0" xfId="0" applyFont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horizontal="left" vertical="center" wrapText="1"/>
    </xf>
    <xf numFmtId="3" fontId="4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9" fontId="4" fillId="0" borderId="0" xfId="1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vertical="center" wrapText="1"/>
    </xf>
    <xf numFmtId="0" fontId="11" fillId="2" borderId="31" xfId="0" applyFont="1" applyFill="1" applyBorder="1" applyAlignment="1">
      <alignment horizontal="center" vertical="center" wrapText="1"/>
    </xf>
    <xf numFmtId="164" fontId="4" fillId="2" borderId="31" xfId="0" applyNumberFormat="1" applyFont="1" applyFill="1" applyBorder="1" applyAlignment="1">
      <alignment horizontal="center" vertical="center" wrapText="1"/>
    </xf>
    <xf numFmtId="165" fontId="2" fillId="2" borderId="31" xfId="0" applyNumberFormat="1" applyFont="1" applyFill="1" applyBorder="1" applyAlignment="1">
      <alignment vertical="center" wrapText="1"/>
    </xf>
    <xf numFmtId="0" fontId="2" fillId="2" borderId="27" xfId="0" applyFont="1" applyFill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2" borderId="32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165" fontId="2" fillId="0" borderId="28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7" fillId="0" borderId="34" xfId="0" applyFont="1" applyBorder="1" applyAlignment="1">
      <alignment vertical="center"/>
    </xf>
    <xf numFmtId="0" fontId="10" fillId="0" borderId="35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1" fontId="7" fillId="0" borderId="35" xfId="0" applyNumberFormat="1" applyFont="1" applyBorder="1" applyAlignment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9" fillId="0" borderId="37" xfId="0" applyFont="1" applyBorder="1" applyAlignment="1">
      <alignment vertical="center"/>
    </xf>
    <xf numFmtId="0" fontId="9" fillId="0" borderId="38" xfId="0" applyFont="1" applyBorder="1" applyAlignment="1">
      <alignment vertical="center"/>
    </xf>
    <xf numFmtId="0" fontId="5" fillId="2" borderId="29" xfId="2" applyFont="1" applyFill="1" applyBorder="1" applyAlignment="1">
      <alignment horizontal="center" vertical="center"/>
    </xf>
    <xf numFmtId="0" fontId="5" fillId="0" borderId="29" xfId="2" applyFont="1" applyBorder="1" applyAlignment="1">
      <alignment vertical="center" wrapText="1"/>
    </xf>
    <xf numFmtId="0" fontId="5" fillId="0" borderId="29" xfId="2" applyFont="1" applyBorder="1" applyAlignment="1">
      <alignment horizontal="center" vertical="center" wrapText="1"/>
    </xf>
    <xf numFmtId="10" fontId="5" fillId="0" borderId="29" xfId="2" applyNumberFormat="1" applyFont="1" applyBorder="1" applyAlignment="1">
      <alignment horizontal="center" vertical="center"/>
    </xf>
    <xf numFmtId="0" fontId="5" fillId="2" borderId="29" xfId="2" applyFont="1" applyFill="1" applyBorder="1" applyAlignment="1">
      <alignment vertical="center" wrapText="1"/>
    </xf>
    <xf numFmtId="0" fontId="7" fillId="0" borderId="39" xfId="0" applyFont="1" applyBorder="1" applyAlignment="1">
      <alignment vertical="center"/>
    </xf>
    <xf numFmtId="0" fontId="10" fillId="0" borderId="40" xfId="0" applyFont="1" applyBorder="1" applyAlignment="1">
      <alignment vertical="center"/>
    </xf>
    <xf numFmtId="0" fontId="7" fillId="0" borderId="40" xfId="0" applyFont="1" applyBorder="1" applyAlignment="1">
      <alignment vertical="center"/>
    </xf>
    <xf numFmtId="1" fontId="7" fillId="0" borderId="40" xfId="0" applyNumberFormat="1" applyFont="1" applyBorder="1" applyAlignment="1">
      <alignment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vertical="center"/>
    </xf>
    <xf numFmtId="0" fontId="16" fillId="0" borderId="0" xfId="0" applyFont="1" applyAlignment="1">
      <alignment vertical="center" wrapText="1"/>
    </xf>
    <xf numFmtId="0" fontId="4" fillId="0" borderId="0" xfId="0" applyFont="1"/>
    <xf numFmtId="0" fontId="0" fillId="0" borderId="0" xfId="0" applyAlignment="1">
      <alignment wrapText="1"/>
    </xf>
    <xf numFmtId="0" fontId="0" fillId="0" borderId="3" xfId="0" applyBorder="1"/>
    <xf numFmtId="0" fontId="0" fillId="0" borderId="31" xfId="0" applyBorder="1"/>
    <xf numFmtId="0" fontId="0" fillId="0" borderId="31" xfId="0" applyBorder="1" applyAlignment="1">
      <alignment wrapText="1"/>
    </xf>
    <xf numFmtId="0" fontId="0" fillId="0" borderId="27" xfId="0" applyBorder="1" applyAlignment="1">
      <alignment wrapText="1"/>
    </xf>
    <xf numFmtId="0" fontId="16" fillId="0" borderId="32" xfId="0" applyFont="1" applyBorder="1" applyAlignment="1">
      <alignment vertical="center" wrapText="1"/>
    </xf>
    <xf numFmtId="0" fontId="6" fillId="12" borderId="29" xfId="2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33" xfId="0" applyBorder="1" applyAlignment="1">
      <alignment wrapText="1"/>
    </xf>
    <xf numFmtId="0" fontId="16" fillId="0" borderId="0" xfId="0" applyFont="1" applyBorder="1" applyAlignment="1">
      <alignment vertical="center" wrapText="1"/>
    </xf>
    <xf numFmtId="0" fontId="16" fillId="0" borderId="33" xfId="0" applyFont="1" applyBorder="1" applyAlignment="1">
      <alignment vertical="center" wrapText="1"/>
    </xf>
    <xf numFmtId="0" fontId="6" fillId="7" borderId="29" xfId="2" applyFont="1" applyFill="1" applyBorder="1" applyAlignment="1">
      <alignment horizontal="left" vertical="center" wrapText="1"/>
    </xf>
    <xf numFmtId="0" fontId="6" fillId="11" borderId="29" xfId="2" applyFont="1" applyFill="1" applyBorder="1" applyAlignment="1">
      <alignment horizontal="center" vertical="center" wrapText="1"/>
    </xf>
    <xf numFmtId="0" fontId="6" fillId="10" borderId="29" xfId="2" applyFont="1" applyFill="1" applyBorder="1" applyAlignment="1">
      <alignment horizontal="center" vertical="center" wrapText="1"/>
    </xf>
    <xf numFmtId="0" fontId="0" fillId="0" borderId="32" xfId="0" applyBorder="1"/>
    <xf numFmtId="0" fontId="0" fillId="0" borderId="0" xfId="0" applyBorder="1"/>
    <xf numFmtId="0" fontId="0" fillId="0" borderId="33" xfId="0" applyBorder="1"/>
    <xf numFmtId="0" fontId="4" fillId="0" borderId="32" xfId="0" applyFont="1" applyBorder="1"/>
    <xf numFmtId="0" fontId="4" fillId="0" borderId="0" xfId="0" applyFont="1" applyBorder="1"/>
    <xf numFmtId="0" fontId="4" fillId="0" borderId="33" xfId="0" applyFont="1" applyBorder="1"/>
    <xf numFmtId="0" fontId="0" fillId="0" borderId="4" xfId="0" applyBorder="1"/>
    <xf numFmtId="0" fontId="0" fillId="0" borderId="28" xfId="0" applyBorder="1"/>
    <xf numFmtId="0" fontId="0" fillId="0" borderId="7" xfId="0" applyBorder="1"/>
    <xf numFmtId="0" fontId="0" fillId="0" borderId="0" xfId="0" applyBorder="1" applyAlignment="1">
      <alignment horizontal="right" indent="3"/>
    </xf>
    <xf numFmtId="167" fontId="5" fillId="0" borderId="29" xfId="2" applyNumberFormat="1" applyFont="1" applyBorder="1" applyAlignment="1">
      <alignment horizontal="right" vertical="center" indent="3"/>
    </xf>
    <xf numFmtId="0" fontId="5" fillId="7" borderId="29" xfId="2" applyFont="1" applyFill="1" applyBorder="1" applyAlignment="1"/>
    <xf numFmtId="167" fontId="5" fillId="0" borderId="29" xfId="2" applyNumberFormat="1" applyFont="1" applyBorder="1" applyAlignment="1">
      <alignment horizontal="right" indent="3"/>
    </xf>
    <xf numFmtId="0" fontId="5" fillId="7" borderId="29" xfId="2" applyFont="1" applyFill="1" applyBorder="1"/>
    <xf numFmtId="10" fontId="19" fillId="0" borderId="29" xfId="2" applyNumberFormat="1" applyFont="1" applyBorder="1" applyAlignment="1">
      <alignment horizontal="right" indent="3"/>
    </xf>
    <xf numFmtId="168" fontId="1" fillId="2" borderId="42" xfId="2" applyNumberFormat="1" applyFont="1" applyFill="1" applyBorder="1" applyAlignment="1" applyProtection="1">
      <alignment vertical="center" wrapText="1"/>
    </xf>
    <xf numFmtId="168" fontId="1" fillId="8" borderId="42" xfId="2" applyNumberFormat="1" applyFont="1" applyFill="1" applyBorder="1" applyAlignment="1" applyProtection="1">
      <alignment vertical="center" wrapText="1"/>
    </xf>
    <xf numFmtId="168" fontId="1" fillId="9" borderId="42" xfId="2" applyNumberFormat="1" applyFont="1" applyFill="1" applyBorder="1" applyAlignment="1" applyProtection="1">
      <alignment vertical="center" wrapText="1"/>
    </xf>
    <xf numFmtId="168" fontId="1" fillId="8" borderId="43" xfId="2" applyNumberFormat="1" applyFont="1" applyFill="1" applyBorder="1" applyAlignment="1" applyProtection="1">
      <alignment vertical="center" wrapText="1"/>
    </xf>
    <xf numFmtId="9" fontId="1" fillId="8" borderId="44" xfId="1" applyFont="1" applyFill="1" applyBorder="1" applyAlignment="1">
      <alignment horizontal="center" vertical="center"/>
    </xf>
    <xf numFmtId="168" fontId="1" fillId="14" borderId="42" xfId="2" applyNumberFormat="1" applyFont="1" applyFill="1" applyBorder="1" applyAlignment="1" applyProtection="1">
      <alignment vertical="center" wrapText="1"/>
    </xf>
    <xf numFmtId="10" fontId="5" fillId="9" borderId="29" xfId="1" applyNumberFormat="1" applyFont="1" applyFill="1" applyBorder="1" applyAlignment="1">
      <alignment horizontal="right" vertical="center" wrapText="1" indent="3"/>
    </xf>
    <xf numFmtId="164" fontId="8" fillId="14" borderId="1" xfId="3" applyNumberFormat="1" applyFont="1" applyFill="1" applyBorder="1" applyAlignment="1">
      <alignment horizontal="center" vertical="center" wrapText="1"/>
    </xf>
    <xf numFmtId="0" fontId="8" fillId="7" borderId="28" xfId="3" applyFont="1" applyFill="1" applyBorder="1" applyAlignment="1">
      <alignment horizontal="center" vertical="center" wrapText="1"/>
    </xf>
    <xf numFmtId="0" fontId="8" fillId="7" borderId="7" xfId="3" applyFont="1" applyFill="1" applyBorder="1" applyAlignment="1">
      <alignment horizontal="center" vertical="center" wrapText="1"/>
    </xf>
    <xf numFmtId="9" fontId="1" fillId="8" borderId="45" xfId="1" applyFont="1" applyFill="1" applyBorder="1" applyAlignment="1">
      <alignment horizontal="center" vertical="center"/>
    </xf>
    <xf numFmtId="1" fontId="8" fillId="7" borderId="30" xfId="3" applyNumberFormat="1" applyFont="1" applyFill="1" applyBorder="1" applyAlignment="1">
      <alignment horizontal="center" vertical="center"/>
    </xf>
    <xf numFmtId="0" fontId="2" fillId="0" borderId="28" xfId="0" applyFont="1" applyBorder="1" applyAlignment="1">
      <alignment vertical="center" wrapText="1"/>
    </xf>
    <xf numFmtId="0" fontId="8" fillId="7" borderId="46" xfId="3" applyFont="1" applyFill="1" applyBorder="1" applyAlignment="1">
      <alignment horizontal="center" vertical="center" wrapText="1"/>
    </xf>
    <xf numFmtId="0" fontId="8" fillId="7" borderId="47" xfId="3" applyFont="1" applyFill="1" applyBorder="1" applyAlignment="1">
      <alignment horizontal="center" vertical="center" wrapText="1"/>
    </xf>
    <xf numFmtId="164" fontId="8" fillId="13" borderId="47" xfId="3" applyNumberFormat="1" applyFont="1" applyFill="1" applyBorder="1" applyAlignment="1">
      <alignment horizontal="center" vertical="center" wrapText="1"/>
    </xf>
    <xf numFmtId="164" fontId="8" fillId="7" borderId="47" xfId="3" applyNumberFormat="1" applyFont="1" applyFill="1" applyBorder="1" applyAlignment="1">
      <alignment horizontal="center" vertical="center" wrapText="1"/>
    </xf>
    <xf numFmtId="165" fontId="8" fillId="7" borderId="48" xfId="3" applyNumberFormat="1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2" borderId="22" xfId="2" applyFont="1" applyFill="1" applyBorder="1" applyAlignment="1">
      <alignment horizontal="center" vertical="center" wrapText="1"/>
    </xf>
    <xf numFmtId="0" fontId="5" fillId="0" borderId="22" xfId="2" applyFont="1" applyBorder="1" applyAlignment="1">
      <alignment horizontal="left" vertical="center" wrapText="1"/>
    </xf>
    <xf numFmtId="166" fontId="1" fillId="6" borderId="22" xfId="2" applyNumberFormat="1" applyFont="1" applyFill="1" applyBorder="1" applyAlignment="1" applyProtection="1">
      <alignment vertical="center" wrapText="1"/>
    </xf>
    <xf numFmtId="168" fontId="1" fillId="8" borderId="22" xfId="2" applyNumberFormat="1" applyFont="1" applyFill="1" applyBorder="1" applyAlignment="1" applyProtection="1">
      <alignment vertical="center" wrapText="1"/>
    </xf>
    <xf numFmtId="168" fontId="1" fillId="8" borderId="23" xfId="2" applyNumberFormat="1" applyFont="1" applyFill="1" applyBorder="1" applyAlignment="1" applyProtection="1">
      <alignment vertical="center" wrapText="1"/>
    </xf>
    <xf numFmtId="0" fontId="2" fillId="0" borderId="49" xfId="0" applyFont="1" applyBorder="1" applyAlignment="1">
      <alignment vertical="center" wrapText="1"/>
    </xf>
    <xf numFmtId="165" fontId="15" fillId="7" borderId="51" xfId="3" applyNumberFormat="1" applyFont="1" applyFill="1" applyBorder="1" applyAlignment="1">
      <alignment horizontal="center" vertical="center" wrapText="1"/>
    </xf>
    <xf numFmtId="0" fontId="5" fillId="0" borderId="29" xfId="2" applyFont="1" applyBorder="1" applyAlignment="1">
      <alignment horizontal="left" vertical="top" wrapText="1"/>
    </xf>
    <xf numFmtId="0" fontId="15" fillId="7" borderId="50" xfId="3" applyFont="1" applyFill="1" applyBorder="1" applyAlignment="1">
      <alignment horizontal="right" vertical="center" wrapText="1"/>
    </xf>
    <xf numFmtId="0" fontId="19" fillId="0" borderId="0" xfId="2" applyFont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17" fillId="10" borderId="0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14" fillId="5" borderId="8" xfId="4" applyFont="1" applyBorder="1" applyAlignment="1">
      <alignment horizontal="center" vertical="center"/>
    </xf>
    <xf numFmtId="0" fontId="14" fillId="5" borderId="9" xfId="4" applyFont="1" applyBorder="1" applyAlignment="1">
      <alignment horizontal="center" vertical="center"/>
    </xf>
    <xf numFmtId="0" fontId="14" fillId="5" borderId="10" xfId="4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7" borderId="16" xfId="3" applyFont="1" applyFill="1" applyBorder="1" applyAlignment="1">
      <alignment horizontal="center" vertical="center"/>
    </xf>
    <xf numFmtId="0" fontId="8" fillId="7" borderId="5" xfId="3" applyFont="1" applyFill="1" applyBorder="1" applyAlignment="1">
      <alignment horizontal="center" vertical="center"/>
    </xf>
    <xf numFmtId="0" fontId="8" fillId="7" borderId="11" xfId="3" applyFont="1" applyFill="1" applyBorder="1" applyAlignment="1">
      <alignment horizontal="center" vertical="center"/>
    </xf>
    <xf numFmtId="0" fontId="8" fillId="7" borderId="12" xfId="3" applyFont="1" applyFill="1" applyBorder="1" applyAlignment="1">
      <alignment horizontal="center" vertical="center"/>
    </xf>
    <xf numFmtId="0" fontId="8" fillId="7" borderId="6" xfId="3" applyFont="1" applyFill="1" applyBorder="1" applyAlignment="1">
      <alignment horizontal="center" vertical="center"/>
    </xf>
    <xf numFmtId="0" fontId="8" fillId="7" borderId="17" xfId="3" applyFont="1" applyFill="1" applyBorder="1" applyAlignment="1">
      <alignment horizontal="center" vertical="center"/>
    </xf>
    <xf numFmtId="0" fontId="8" fillId="7" borderId="1" xfId="3" applyFont="1" applyFill="1" applyBorder="1" applyAlignment="1">
      <alignment horizontal="center" vertical="center" wrapText="1"/>
    </xf>
    <xf numFmtId="0" fontId="8" fillId="7" borderId="2" xfId="3" applyFont="1" applyFill="1" applyBorder="1" applyAlignment="1">
      <alignment horizontal="center" vertical="center" wrapText="1"/>
    </xf>
    <xf numFmtId="166" fontId="5" fillId="2" borderId="29" xfId="2" applyNumberFormat="1" applyFont="1" applyFill="1" applyAlignment="1">
      <alignment horizontal="center" vertical="center" wrapText="1"/>
    </xf>
    <xf numFmtId="166" fontId="5" fillId="3" borderId="29" xfId="2" applyNumberFormat="1" applyFont="1" applyFill="1" applyAlignment="1">
      <alignment horizontal="center" vertical="center" wrapText="1"/>
    </xf>
    <xf numFmtId="10" fontId="5" fillId="0" borderId="29" xfId="2" applyNumberFormat="1" applyFont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7" borderId="21" xfId="3" applyFont="1" applyFill="1" applyBorder="1" applyAlignment="1">
      <alignment horizontal="center" vertical="center" wrapText="1"/>
    </xf>
    <xf numFmtId="0" fontId="8" fillId="7" borderId="24" xfId="3" applyFont="1" applyFill="1" applyBorder="1" applyAlignment="1">
      <alignment horizontal="center" vertical="center" wrapText="1"/>
    </xf>
    <xf numFmtId="0" fontId="8" fillId="7" borderId="22" xfId="3" applyFont="1" applyFill="1" applyBorder="1" applyAlignment="1">
      <alignment horizontal="center" vertical="center" wrapText="1"/>
    </xf>
    <xf numFmtId="0" fontId="8" fillId="7" borderId="25" xfId="3" applyFont="1" applyFill="1" applyBorder="1" applyAlignment="1">
      <alignment horizontal="center" vertical="center" wrapText="1"/>
    </xf>
    <xf numFmtId="0" fontId="8" fillId="7" borderId="23" xfId="3" applyFont="1" applyFill="1" applyBorder="1" applyAlignment="1">
      <alignment horizontal="center" vertical="center" wrapText="1"/>
    </xf>
    <xf numFmtId="0" fontId="8" fillId="7" borderId="26" xfId="3" applyFont="1" applyFill="1" applyBorder="1" applyAlignment="1">
      <alignment horizontal="center" vertical="center" wrapText="1"/>
    </xf>
    <xf numFmtId="0" fontId="8" fillId="7" borderId="9" xfId="3" applyFont="1" applyFill="1" applyBorder="1" applyAlignment="1">
      <alignment horizontal="center" vertical="center" wrapText="1"/>
    </xf>
    <xf numFmtId="0" fontId="8" fillId="7" borderId="10" xfId="3" applyFont="1" applyFill="1" applyBorder="1" applyAlignment="1">
      <alignment horizontal="center" vertical="center" wrapText="1"/>
    </xf>
  </cellXfs>
  <cellStyles count="5">
    <cellStyle name="Énfasis1" xfId="3" builtinId="29"/>
    <cellStyle name="Énfasis6" xfId="4" builtinId="49"/>
    <cellStyle name="Normal" xfId="0" builtinId="0"/>
    <cellStyle name="Porcentaje" xfId="1" builtinId="5"/>
    <cellStyle name="Total" xfId="2" builtinId="25"/>
  </cellStyles>
  <dxfs count="0"/>
  <tableStyles count="0" defaultTableStyle="TableStyleMedium2" defaultPivotStyle="PivotStyleLight16"/>
  <colors>
    <mruColors>
      <color rgb="FFFFC5C5"/>
      <color rgb="FFEFE5F7"/>
      <color rgb="FFD1DAEF"/>
      <color rgb="FFAABFE4"/>
      <color rgb="FFFFF6AF"/>
      <color rgb="FFF6D5D5"/>
      <color rgb="FFDEC8EE"/>
      <color rgb="FFFFFFAF"/>
      <color rgb="FFDCC5ED"/>
      <color rgb="FFFFD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123564</xdr:colOff>
      <xdr:row>16</xdr:row>
      <xdr:rowOff>222903</xdr:rowOff>
    </xdr:from>
    <xdr:to>
      <xdr:col>16</xdr:col>
      <xdr:colOff>225979</xdr:colOff>
      <xdr:row>19</xdr:row>
      <xdr:rowOff>357096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23F6EF34-9CDA-4A32-9CF8-A5FAEF1D7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1789" y="9871728"/>
          <a:ext cx="4674415" cy="781893"/>
        </a:xfrm>
        <a:prstGeom prst="rect">
          <a:avLst/>
        </a:prstGeom>
      </xdr:spPr>
    </xdr:pic>
    <xdr:clientData/>
  </xdr:twoCellAnchor>
  <xdr:twoCellAnchor editAs="oneCell">
    <xdr:from>
      <xdr:col>10</xdr:col>
      <xdr:colOff>118695</xdr:colOff>
      <xdr:row>9</xdr:row>
      <xdr:rowOff>41858</xdr:rowOff>
    </xdr:from>
    <xdr:to>
      <xdr:col>16</xdr:col>
      <xdr:colOff>281380</xdr:colOff>
      <xdr:row>16</xdr:row>
      <xdr:rowOff>206854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3C20A60F-C1B4-4214-911B-94CC3B652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76920" y="7947608"/>
          <a:ext cx="4734685" cy="1908071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38101</xdr:colOff>
      <xdr:row>3</xdr:row>
      <xdr:rowOff>66675</xdr:rowOff>
    </xdr:from>
    <xdr:to>
      <xdr:col>17</xdr:col>
      <xdr:colOff>362726</xdr:colOff>
      <xdr:row>7</xdr:row>
      <xdr:rowOff>92734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D04D2E3F-9459-47C4-BE89-4B2354AC1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96326" y="2724150"/>
          <a:ext cx="5658625" cy="1959634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914400</xdr:colOff>
      <xdr:row>20</xdr:row>
      <xdr:rowOff>0</xdr:rowOff>
    </xdr:from>
    <xdr:ext cx="1" cy="328823"/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11215" y="9109494"/>
          <a:ext cx="1" cy="3288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5"/>
  <sheetViews>
    <sheetView showGridLines="0" zoomScale="90" zoomScaleNormal="90" workbookViewId="0">
      <selection activeCell="E33" sqref="E33"/>
    </sheetView>
  </sheetViews>
  <sheetFormatPr baseColWidth="10" defaultColWidth="11.42578125" defaultRowHeight="17.25" x14ac:dyDescent="0.25"/>
  <cols>
    <col min="1" max="2" width="2.5703125" style="8" customWidth="1"/>
    <col min="3" max="3" width="5.5703125" style="8" customWidth="1"/>
    <col min="4" max="4" width="6.42578125" style="10" customWidth="1"/>
    <col min="5" max="5" width="46.85546875" style="1" customWidth="1"/>
    <col min="6" max="7" width="16" style="12" customWidth="1"/>
    <col min="8" max="8" width="16" style="19" customWidth="1"/>
    <col min="9" max="9" width="13.140625" style="10" customWidth="1"/>
    <col min="10" max="10" width="19.140625" style="13" bestFit="1" customWidth="1"/>
    <col min="11" max="12" width="3" style="8" customWidth="1"/>
    <col min="13" max="13" width="19.28515625" style="8" customWidth="1"/>
    <col min="14" max="14" width="3" style="8" customWidth="1"/>
    <col min="15" max="15" width="15.85546875" style="8" bestFit="1" customWidth="1"/>
    <col min="16" max="16" width="14.28515625" style="8" bestFit="1" customWidth="1"/>
    <col min="17" max="16384" width="11.42578125" style="8"/>
  </cols>
  <sheetData>
    <row r="1" spans="2:13" s="9" customFormat="1" ht="18" thickBot="1" x14ac:dyDescent="0.3">
      <c r="B1" s="30"/>
      <c r="C1" s="32"/>
      <c r="D1" s="31"/>
      <c r="E1" s="32"/>
      <c r="F1" s="33"/>
      <c r="G1" s="33"/>
      <c r="H1" s="34"/>
      <c r="I1" s="31"/>
      <c r="J1" s="35"/>
      <c r="K1" s="36"/>
    </row>
    <row r="2" spans="2:13" ht="83.25" thickBot="1" x14ac:dyDescent="0.3">
      <c r="B2" s="37"/>
      <c r="C2" s="112" t="s">
        <v>32</v>
      </c>
      <c r="D2" s="113" t="s">
        <v>2</v>
      </c>
      <c r="E2" s="113" t="s">
        <v>24</v>
      </c>
      <c r="F2" s="114" t="s">
        <v>33</v>
      </c>
      <c r="G2" s="114" t="s">
        <v>34</v>
      </c>
      <c r="H2" s="115" t="s">
        <v>25</v>
      </c>
      <c r="I2" s="113" t="s">
        <v>0</v>
      </c>
      <c r="J2" s="116" t="s">
        <v>1</v>
      </c>
      <c r="K2" s="38"/>
      <c r="M2" s="106" t="s">
        <v>12</v>
      </c>
    </row>
    <row r="3" spans="2:13" s="9" customFormat="1" ht="18" thickBot="1" x14ac:dyDescent="0.3">
      <c r="B3" s="39"/>
      <c r="C3" s="117">
        <v>1</v>
      </c>
      <c r="D3" s="118">
        <v>1</v>
      </c>
      <c r="E3" s="119" t="s">
        <v>35</v>
      </c>
      <c r="F3" s="120">
        <v>4180000</v>
      </c>
      <c r="G3" s="120">
        <v>4900000</v>
      </c>
      <c r="H3" s="121">
        <f>AVERAGE(F3:G3)</f>
        <v>4540000</v>
      </c>
      <c r="I3" s="118">
        <v>1</v>
      </c>
      <c r="J3" s="122">
        <f>ROUND(H3,0)*I3</f>
        <v>4540000</v>
      </c>
      <c r="K3" s="40"/>
      <c r="M3" s="99">
        <f>ROUND(H3,0)</f>
        <v>4540000</v>
      </c>
    </row>
    <row r="4" spans="2:13" ht="26.1" customHeight="1" thickTop="1" thickBot="1" x14ac:dyDescent="0.3">
      <c r="B4" s="37"/>
      <c r="C4" s="123"/>
      <c r="D4" s="126" t="s">
        <v>1</v>
      </c>
      <c r="E4" s="126"/>
      <c r="F4" s="126"/>
      <c r="G4" s="126"/>
      <c r="H4" s="126"/>
      <c r="I4" s="126"/>
      <c r="J4" s="124">
        <f>SUM(J3:J3)</f>
        <v>4540000</v>
      </c>
      <c r="K4" s="38"/>
    </row>
    <row r="5" spans="2:13" ht="18" thickBot="1" x14ac:dyDescent="0.3">
      <c r="B5" s="41"/>
      <c r="C5" s="111"/>
      <c r="D5" s="42"/>
      <c r="E5" s="43"/>
      <c r="F5" s="43"/>
      <c r="G5" s="43"/>
      <c r="H5" s="43"/>
      <c r="I5" s="43"/>
      <c r="J5" s="44"/>
      <c r="K5" s="45"/>
    </row>
    <row r="6" spans="2:13" x14ac:dyDescent="0.25">
      <c r="B6" s="1"/>
      <c r="C6" s="1"/>
      <c r="D6" s="7"/>
      <c r="E6" s="5"/>
      <c r="F6" s="5"/>
      <c r="G6" s="5"/>
      <c r="H6" s="5"/>
      <c r="I6" s="5"/>
      <c r="J6" s="11"/>
      <c r="K6" s="1"/>
    </row>
    <row r="7" spans="2:13" x14ac:dyDescent="0.25">
      <c r="H7" s="12"/>
      <c r="I7" s="27" t="s">
        <v>15</v>
      </c>
      <c r="J7" s="29"/>
    </row>
    <row r="8" spans="2:13" s="15" customFormat="1" x14ac:dyDescent="0.25">
      <c r="D8" s="14"/>
      <c r="E8" s="3"/>
      <c r="F8" s="18"/>
      <c r="G8" s="18"/>
      <c r="H8" s="4"/>
      <c r="I8" s="28" t="s">
        <v>9</v>
      </c>
      <c r="J8" s="29">
        <f>J7-J4</f>
        <v>-4540000</v>
      </c>
    </row>
    <row r="9" spans="2:13" s="15" customFormat="1" x14ac:dyDescent="0.25">
      <c r="D9" s="14"/>
      <c r="E9" s="6"/>
      <c r="F9" s="18"/>
      <c r="G9" s="18"/>
      <c r="H9" s="4"/>
      <c r="I9" s="16"/>
    </row>
    <row r="10" spans="2:13" s="15" customFormat="1" x14ac:dyDescent="0.25">
      <c r="D10" s="14"/>
      <c r="E10" s="2"/>
      <c r="F10" s="18"/>
      <c r="G10" s="18"/>
      <c r="H10" s="4"/>
      <c r="I10" s="16"/>
    </row>
    <row r="11" spans="2:13" s="15" customFormat="1" x14ac:dyDescent="0.25">
      <c r="D11" s="14"/>
      <c r="E11" s="2"/>
      <c r="F11" s="18"/>
      <c r="G11" s="18"/>
      <c r="H11" s="4"/>
      <c r="I11" s="17"/>
    </row>
    <row r="12" spans="2:13" s="15" customFormat="1" x14ac:dyDescent="0.25">
      <c r="D12" s="14"/>
      <c r="E12" s="2"/>
      <c r="F12" s="18"/>
      <c r="G12" s="18"/>
      <c r="H12" s="18"/>
      <c r="I12" s="18"/>
    </row>
    <row r="13" spans="2:13" s="15" customFormat="1" x14ac:dyDescent="0.25">
      <c r="D13" s="14"/>
      <c r="E13" s="2"/>
      <c r="F13" s="18"/>
      <c r="G13" s="18"/>
      <c r="H13" s="4"/>
      <c r="I13" s="14"/>
    </row>
    <row r="14" spans="2:13" s="15" customFormat="1" x14ac:dyDescent="0.25">
      <c r="D14" s="14"/>
      <c r="E14" s="2"/>
      <c r="F14" s="18"/>
      <c r="G14" s="18"/>
      <c r="H14" s="4"/>
      <c r="I14" s="14"/>
    </row>
    <row r="15" spans="2:13" s="15" customFormat="1" x14ac:dyDescent="0.25">
      <c r="D15" s="14"/>
      <c r="E15" s="2"/>
      <c r="F15" s="18"/>
      <c r="G15" s="18"/>
      <c r="H15" s="4"/>
      <c r="I15" s="14"/>
    </row>
  </sheetData>
  <autoFilter ref="C2:J4"/>
  <mergeCells count="1">
    <mergeCell ref="D4:I4"/>
  </mergeCells>
  <pageMargins left="0.31496062992125984" right="0.31496062992125984" top="0.35433070866141736" bottom="0.35433070866141736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tabSelected="1" topLeftCell="A2" zoomScaleNormal="100" workbookViewId="0">
      <selection activeCell="D4" sqref="D4"/>
    </sheetView>
  </sheetViews>
  <sheetFormatPr baseColWidth="10" defaultRowHeight="15" x14ac:dyDescent="0.25"/>
  <cols>
    <col min="1" max="1" width="2.85546875" customWidth="1"/>
    <col min="2" max="2" width="3.42578125" customWidth="1"/>
    <col min="3" max="3" width="43.42578125" customWidth="1"/>
    <col min="4" max="4" width="16.42578125" bestFit="1" customWidth="1"/>
    <col min="5" max="5" width="15.28515625" bestFit="1" customWidth="1"/>
    <col min="6" max="6" width="19.28515625" bestFit="1" customWidth="1"/>
    <col min="7" max="7" width="2" customWidth="1"/>
    <col min="8" max="8" width="20.5703125" customWidth="1"/>
    <col min="9" max="9" width="3.5703125" customWidth="1"/>
    <col min="10" max="10" width="3" customWidth="1"/>
  </cols>
  <sheetData>
    <row r="1" spans="2:18" ht="181.5" customHeight="1" x14ac:dyDescent="0.25"/>
    <row r="2" spans="2:18" ht="12.95" customHeight="1" thickBot="1" x14ac:dyDescent="0.3">
      <c r="G2" s="69"/>
      <c r="H2" s="69"/>
      <c r="I2" s="69"/>
    </row>
    <row r="3" spans="2:18" x14ac:dyDescent="0.25">
      <c r="B3" s="70"/>
      <c r="C3" s="71"/>
      <c r="D3" s="72"/>
      <c r="E3" s="72"/>
      <c r="F3" s="72"/>
      <c r="G3" s="72"/>
      <c r="H3" s="72"/>
      <c r="I3" s="73"/>
    </row>
    <row r="4" spans="2:18" s="67" customFormat="1" ht="65.25" customHeight="1" thickBot="1" x14ac:dyDescent="0.3">
      <c r="B4" s="74"/>
      <c r="C4" s="75" t="s">
        <v>7</v>
      </c>
      <c r="D4" s="99"/>
      <c r="E4" s="79"/>
      <c r="F4" s="128" t="s">
        <v>30</v>
      </c>
      <c r="G4" s="128"/>
      <c r="H4" s="128"/>
      <c r="I4" s="78"/>
    </row>
    <row r="5" spans="2:18" s="67" customFormat="1" ht="16.5" thickTop="1" x14ac:dyDescent="0.25">
      <c r="B5" s="74"/>
      <c r="C5" s="76"/>
      <c r="D5" s="79"/>
      <c r="E5" s="79"/>
      <c r="F5" s="79"/>
      <c r="G5" s="79"/>
      <c r="H5" s="79"/>
      <c r="I5" s="80"/>
    </row>
    <row r="6" spans="2:18" s="67" customFormat="1" ht="39.200000000000003" customHeight="1" thickBot="1" x14ac:dyDescent="0.3">
      <c r="B6" s="74"/>
      <c r="C6" s="81" t="s">
        <v>18</v>
      </c>
      <c r="D6" s="82" t="s">
        <v>19</v>
      </c>
      <c r="E6" s="83" t="s">
        <v>27</v>
      </c>
      <c r="F6" s="83" t="s">
        <v>10</v>
      </c>
      <c r="G6" s="79"/>
      <c r="H6" s="129" t="s">
        <v>28</v>
      </c>
      <c r="I6" s="80"/>
    </row>
    <row r="7" spans="2:18" s="67" customFormat="1" ht="31.5" customHeight="1" thickTop="1" thickBot="1" x14ac:dyDescent="0.3">
      <c r="B7" s="74"/>
      <c r="C7" s="57"/>
      <c r="D7" s="99"/>
      <c r="E7" s="101">
        <f t="shared" ref="E7:E9" si="0">$D$4-D7</f>
        <v>0</v>
      </c>
      <c r="F7" s="105" t="e">
        <f t="shared" ref="F7:F9" si="1">E7/$D$4</f>
        <v>#DIV/0!</v>
      </c>
      <c r="G7" s="79"/>
      <c r="H7" s="129"/>
      <c r="I7" s="80"/>
    </row>
    <row r="8" spans="2:18" s="67" customFormat="1" ht="30" customHeight="1" thickTop="1" thickBot="1" x14ac:dyDescent="0.3">
      <c r="B8" s="74"/>
      <c r="C8" s="57"/>
      <c r="D8" s="99"/>
      <c r="E8" s="101">
        <f t="shared" si="0"/>
        <v>0</v>
      </c>
      <c r="F8" s="105" t="e">
        <f t="shared" si="1"/>
        <v>#DIV/0!</v>
      </c>
      <c r="G8" s="79"/>
      <c r="H8" s="129"/>
      <c r="I8" s="80"/>
    </row>
    <row r="9" spans="2:18" s="67" customFormat="1" ht="23.25" customHeight="1" thickTop="1" thickBot="1" x14ac:dyDescent="0.3">
      <c r="B9" s="74"/>
      <c r="C9" s="125"/>
      <c r="D9" s="99"/>
      <c r="E9" s="101">
        <f t="shared" si="0"/>
        <v>0</v>
      </c>
      <c r="F9" s="105" t="e">
        <f t="shared" si="1"/>
        <v>#DIV/0!</v>
      </c>
      <c r="G9" s="79"/>
      <c r="H9" s="129"/>
      <c r="I9" s="80"/>
      <c r="K9" s="130" t="s">
        <v>29</v>
      </c>
      <c r="L9" s="130"/>
      <c r="M9" s="130"/>
      <c r="N9" s="130"/>
      <c r="O9" s="130"/>
      <c r="P9" s="130"/>
      <c r="Q9" s="130"/>
      <c r="R9" s="130"/>
    </row>
    <row r="10" spans="2:18" ht="15.75" thickTop="1" x14ac:dyDescent="0.25">
      <c r="B10" s="84"/>
      <c r="C10" s="85"/>
      <c r="D10" s="85"/>
      <c r="E10" s="85"/>
      <c r="F10" s="85"/>
      <c r="G10" s="85"/>
      <c r="H10" s="85"/>
      <c r="I10" s="86"/>
    </row>
    <row r="11" spans="2:18" s="67" customFormat="1" ht="27.75" customHeight="1" thickBot="1" x14ac:dyDescent="0.3">
      <c r="B11" s="74"/>
      <c r="C11" s="75" t="s">
        <v>7</v>
      </c>
      <c r="D11" s="94">
        <f>D4</f>
        <v>0</v>
      </c>
      <c r="E11" s="79"/>
      <c r="F11" s="79"/>
      <c r="G11" s="77"/>
      <c r="H11" s="77"/>
      <c r="I11" s="78"/>
    </row>
    <row r="12" spans="2:18" ht="15.75" thickTop="1" x14ac:dyDescent="0.25">
      <c r="B12" s="84"/>
      <c r="C12" s="85"/>
      <c r="D12" s="93"/>
      <c r="E12" s="85"/>
      <c r="F12" s="85"/>
      <c r="G12" s="85"/>
      <c r="H12" s="85"/>
      <c r="I12" s="86"/>
    </row>
    <row r="13" spans="2:18" s="68" customFormat="1" ht="19.7" customHeight="1" thickBot="1" x14ac:dyDescent="0.35">
      <c r="B13" s="87"/>
      <c r="C13" s="95" t="s">
        <v>20</v>
      </c>
      <c r="D13" s="96" t="e">
        <f>MEDIAN(D7:D9)</f>
        <v>#NUM!</v>
      </c>
      <c r="E13" s="88"/>
      <c r="F13" s="88"/>
      <c r="G13" s="88"/>
      <c r="H13" s="88"/>
      <c r="I13" s="89"/>
    </row>
    <row r="14" spans="2:18" s="68" customFormat="1" ht="19.7" customHeight="1" thickTop="1" thickBot="1" x14ac:dyDescent="0.35">
      <c r="B14" s="87"/>
      <c r="C14" s="95" t="s">
        <v>21</v>
      </c>
      <c r="D14" s="96" t="e">
        <f>_xlfn.STDEV.P(D7:D9)</f>
        <v>#DIV/0!</v>
      </c>
      <c r="E14" s="88"/>
      <c r="F14" s="88"/>
      <c r="G14" s="88"/>
      <c r="H14" s="88"/>
      <c r="I14" s="89"/>
    </row>
    <row r="15" spans="2:18" s="68" customFormat="1" ht="19.7" customHeight="1" thickTop="1" thickBot="1" x14ac:dyDescent="0.35">
      <c r="B15" s="87"/>
      <c r="C15" s="97" t="s">
        <v>23</v>
      </c>
      <c r="D15" s="96" t="e">
        <f>D13-D14</f>
        <v>#NUM!</v>
      </c>
      <c r="E15" s="88"/>
      <c r="F15" s="88"/>
      <c r="G15" s="88"/>
      <c r="H15" s="88"/>
      <c r="I15" s="89"/>
    </row>
    <row r="16" spans="2:18" s="68" customFormat="1" ht="19.7" customHeight="1" thickTop="1" thickBot="1" x14ac:dyDescent="0.35">
      <c r="B16" s="87"/>
      <c r="C16" s="97" t="s">
        <v>26</v>
      </c>
      <c r="D16" s="96" t="e">
        <f>D4-D15</f>
        <v>#NUM!</v>
      </c>
      <c r="E16" s="88"/>
      <c r="F16" s="88"/>
      <c r="G16" s="88"/>
      <c r="H16" s="88"/>
      <c r="I16" s="89"/>
    </row>
    <row r="17" spans="2:9" s="68" customFormat="1" ht="19.7" customHeight="1" thickTop="1" thickBot="1" x14ac:dyDescent="0.35">
      <c r="B17" s="87"/>
      <c r="C17" s="97" t="s">
        <v>22</v>
      </c>
      <c r="D17" s="98" t="e">
        <f>D16/D4</f>
        <v>#NUM!</v>
      </c>
      <c r="E17" s="88"/>
      <c r="F17" s="88"/>
      <c r="G17" s="88"/>
      <c r="H17" s="88"/>
      <c r="I17" s="89"/>
    </row>
    <row r="18" spans="2:9" ht="16.5" thickTop="1" thickBot="1" x14ac:dyDescent="0.3">
      <c r="B18" s="90"/>
      <c r="C18" s="91"/>
      <c r="D18" s="91"/>
      <c r="E18" s="91"/>
      <c r="F18" s="91"/>
      <c r="G18" s="91"/>
      <c r="H18" s="91"/>
      <c r="I18" s="92"/>
    </row>
    <row r="19" spans="2:9" x14ac:dyDescent="0.25">
      <c r="B19" s="85"/>
      <c r="C19" s="85"/>
      <c r="D19" s="85"/>
      <c r="E19" s="85"/>
      <c r="F19" s="85"/>
      <c r="G19" s="85"/>
      <c r="H19" s="85"/>
      <c r="I19" s="85"/>
    </row>
    <row r="20" spans="2:9" ht="47.85" customHeight="1" x14ac:dyDescent="0.25">
      <c r="B20" s="85"/>
      <c r="C20" s="127" t="s">
        <v>31</v>
      </c>
      <c r="D20" s="127"/>
      <c r="E20" s="85"/>
      <c r="F20" s="85"/>
      <c r="G20" s="85"/>
      <c r="H20" s="85"/>
      <c r="I20" s="85"/>
    </row>
    <row r="21" spans="2:9" x14ac:dyDescent="0.25">
      <c r="B21" s="85"/>
      <c r="C21" s="85"/>
      <c r="D21" s="85"/>
      <c r="E21" s="85"/>
      <c r="F21" s="85"/>
      <c r="G21" s="85"/>
      <c r="H21" s="85"/>
      <c r="I21" s="85"/>
    </row>
  </sheetData>
  <autoFilter ref="C6:F6"/>
  <mergeCells count="4">
    <mergeCell ref="C20:D20"/>
    <mergeCell ref="F4:H4"/>
    <mergeCell ref="H6:H9"/>
    <mergeCell ref="K9:R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52"/>
  <sheetViews>
    <sheetView showGridLines="0" topLeftCell="A22" zoomScale="110" zoomScaleNormal="110" zoomScaleSheetLayoutView="90" workbookViewId="0">
      <selection activeCell="Q10" sqref="Q10"/>
    </sheetView>
  </sheetViews>
  <sheetFormatPr baseColWidth="10" defaultColWidth="11.42578125" defaultRowHeight="15.75" x14ac:dyDescent="0.25"/>
  <cols>
    <col min="1" max="1" width="2.7109375" style="21" customWidth="1"/>
    <col min="2" max="2" width="2.5703125" style="21" customWidth="1"/>
    <col min="3" max="3" width="5.7109375" style="24" customWidth="1"/>
    <col min="4" max="4" width="46.85546875" style="21" customWidth="1"/>
    <col min="5" max="5" width="10" style="21" customWidth="1"/>
    <col min="6" max="6" width="15" style="21" customWidth="1"/>
    <col min="7" max="7" width="5.42578125" style="25" customWidth="1"/>
    <col min="8" max="8" width="13.7109375" style="21" customWidth="1"/>
    <col min="9" max="9" width="17" style="20" customWidth="1"/>
    <col min="10" max="10" width="13.85546875" style="20" customWidth="1"/>
    <col min="11" max="11" width="14.42578125" style="26" customWidth="1"/>
    <col min="12" max="12" width="2.5703125" style="20" customWidth="1"/>
    <col min="13" max="13" width="11.28515625" style="20" customWidth="1"/>
    <col min="14" max="14" width="11" style="20" bestFit="1" customWidth="1"/>
    <col min="15" max="20" width="11.42578125" style="20"/>
    <col min="21" max="16384" width="11.42578125" style="21"/>
  </cols>
  <sheetData>
    <row r="1" spans="2:21" ht="16.350000000000001" thickBot="1" x14ac:dyDescent="0.3"/>
    <row r="2" spans="2:21" ht="16.350000000000001" thickBot="1" x14ac:dyDescent="0.3">
      <c r="B2" s="46"/>
      <c r="C2" s="47"/>
      <c r="D2" s="48"/>
      <c r="E2" s="48"/>
      <c r="F2" s="48"/>
      <c r="G2" s="49"/>
      <c r="H2" s="48"/>
      <c r="I2" s="48"/>
      <c r="J2" s="48"/>
      <c r="K2" s="50"/>
      <c r="L2" s="51"/>
    </row>
    <row r="3" spans="2:21" ht="33.4" customHeight="1" thickBot="1" x14ac:dyDescent="0.3">
      <c r="B3" s="52"/>
      <c r="C3" s="131" t="s">
        <v>17</v>
      </c>
      <c r="D3" s="132"/>
      <c r="E3" s="132"/>
      <c r="F3" s="132"/>
      <c r="G3" s="132"/>
      <c r="H3" s="132"/>
      <c r="I3" s="132"/>
      <c r="J3" s="132"/>
      <c r="K3" s="133"/>
      <c r="L3" s="53"/>
    </row>
    <row r="4" spans="2:21" s="23" customFormat="1" ht="14.25" x14ac:dyDescent="0.25">
      <c r="B4" s="54"/>
      <c r="C4" s="134"/>
      <c r="D4" s="135"/>
      <c r="E4" s="135"/>
      <c r="F4" s="135"/>
      <c r="G4" s="135"/>
      <c r="H4" s="135"/>
      <c r="I4" s="135"/>
      <c r="J4" s="135"/>
      <c r="K4" s="136"/>
      <c r="L4" s="55"/>
      <c r="M4" s="22"/>
      <c r="N4" s="22"/>
      <c r="O4" s="22"/>
      <c r="P4" s="22"/>
      <c r="Q4" s="22"/>
      <c r="R4" s="22"/>
      <c r="S4" s="22"/>
      <c r="T4" s="22"/>
      <c r="U4" s="22"/>
    </row>
    <row r="5" spans="2:21" s="23" customFormat="1" ht="20.85" customHeight="1" x14ac:dyDescent="0.25">
      <c r="B5" s="54"/>
      <c r="C5" s="137" t="s">
        <v>7</v>
      </c>
      <c r="D5" s="138"/>
      <c r="E5" s="138" t="s">
        <v>8</v>
      </c>
      <c r="F5" s="138"/>
      <c r="G5" s="139" t="s">
        <v>9</v>
      </c>
      <c r="H5" s="140"/>
      <c r="I5" s="141"/>
      <c r="J5" s="139" t="s">
        <v>10</v>
      </c>
      <c r="K5" s="142"/>
      <c r="L5" s="55"/>
      <c r="M5" s="22"/>
      <c r="N5" s="22"/>
      <c r="O5" s="22"/>
      <c r="P5" s="22"/>
      <c r="Q5" s="22"/>
      <c r="R5" s="22"/>
      <c r="S5" s="22"/>
      <c r="T5" s="22"/>
      <c r="U5" s="22"/>
    </row>
    <row r="6" spans="2:21" s="23" customFormat="1" ht="20.85" customHeight="1" thickBot="1" x14ac:dyDescent="0.3">
      <c r="B6" s="54"/>
      <c r="C6" s="145"/>
      <c r="D6" s="145"/>
      <c r="E6" s="146"/>
      <c r="F6" s="146"/>
      <c r="G6" s="145">
        <f>C6-E6</f>
        <v>0</v>
      </c>
      <c r="H6" s="145"/>
      <c r="I6" s="145"/>
      <c r="J6" s="147" t="e">
        <f>G6/C6</f>
        <v>#DIV/0!</v>
      </c>
      <c r="K6" s="147"/>
      <c r="L6" s="55"/>
      <c r="M6" s="22"/>
      <c r="N6" s="22"/>
      <c r="O6" s="22"/>
      <c r="P6" s="22"/>
      <c r="Q6" s="22"/>
      <c r="R6" s="22"/>
      <c r="S6" s="22"/>
      <c r="T6" s="22"/>
      <c r="U6" s="22"/>
    </row>
    <row r="7" spans="2:21" s="23" customFormat="1" ht="15.6" thickTop="1" thickBot="1" x14ac:dyDescent="0.3">
      <c r="B7" s="54"/>
      <c r="C7" s="148"/>
      <c r="D7" s="149"/>
      <c r="E7" s="149"/>
      <c r="F7" s="149"/>
      <c r="G7" s="149"/>
      <c r="H7" s="149"/>
      <c r="I7" s="149"/>
      <c r="J7" s="149"/>
      <c r="K7" s="150"/>
      <c r="L7" s="55"/>
      <c r="M7" s="22"/>
      <c r="N7" s="22"/>
      <c r="O7" s="22"/>
      <c r="P7" s="22"/>
      <c r="Q7" s="22"/>
      <c r="R7" s="22"/>
      <c r="S7" s="22"/>
      <c r="T7" s="22"/>
      <c r="U7" s="22"/>
    </row>
    <row r="8" spans="2:21" s="23" customFormat="1" ht="29.85" customHeight="1" thickBot="1" x14ac:dyDescent="0.3">
      <c r="B8" s="54"/>
      <c r="C8" s="151" t="s">
        <v>2</v>
      </c>
      <c r="D8" s="153" t="s">
        <v>16</v>
      </c>
      <c r="E8" s="155" t="s">
        <v>3</v>
      </c>
      <c r="F8" s="157" t="s">
        <v>11</v>
      </c>
      <c r="G8" s="157"/>
      <c r="H8" s="158"/>
      <c r="I8" s="143" t="s">
        <v>12</v>
      </c>
      <c r="J8" s="143" t="s">
        <v>13</v>
      </c>
      <c r="K8" s="143" t="s">
        <v>14</v>
      </c>
      <c r="L8" s="55"/>
      <c r="M8" s="22"/>
      <c r="N8" s="22"/>
      <c r="O8" s="22"/>
      <c r="P8" s="22"/>
      <c r="Q8" s="22"/>
      <c r="R8" s="22"/>
      <c r="S8" s="22"/>
      <c r="T8" s="22"/>
      <c r="U8" s="22"/>
    </row>
    <row r="9" spans="2:21" s="23" customFormat="1" ht="45.75" customHeight="1" thickBot="1" x14ac:dyDescent="0.3">
      <c r="B9" s="54"/>
      <c r="C9" s="152"/>
      <c r="D9" s="154"/>
      <c r="E9" s="156"/>
      <c r="F9" s="107" t="s">
        <v>4</v>
      </c>
      <c r="G9" s="110" t="s">
        <v>5</v>
      </c>
      <c r="H9" s="108" t="s">
        <v>6</v>
      </c>
      <c r="I9" s="144"/>
      <c r="J9" s="144"/>
      <c r="K9" s="144"/>
      <c r="L9" s="55"/>
      <c r="M9" s="22"/>
      <c r="N9" s="22"/>
      <c r="O9" s="22"/>
      <c r="P9" s="22"/>
      <c r="Q9" s="22"/>
      <c r="R9" s="22"/>
      <c r="S9" s="22"/>
      <c r="T9" s="22"/>
    </row>
    <row r="10" spans="2:21" s="23" customFormat="1" ht="18" thickBot="1" x14ac:dyDescent="0.3">
      <c r="B10" s="54"/>
      <c r="C10" s="56">
        <v>1</v>
      </c>
      <c r="D10" s="57"/>
      <c r="E10" s="58"/>
      <c r="F10" s="100"/>
      <c r="G10" s="109"/>
      <c r="H10" s="102">
        <f>F10*G10+F10</f>
        <v>0</v>
      </c>
      <c r="I10" s="104"/>
      <c r="J10" s="99">
        <f t="shared" ref="J10:J51" si="0">I10-H10</f>
        <v>0</v>
      </c>
      <c r="K10" s="59" t="e">
        <f>J10/I10</f>
        <v>#DIV/0!</v>
      </c>
      <c r="L10" s="55"/>
      <c r="M10" s="22"/>
      <c r="N10" s="22"/>
      <c r="O10" s="22"/>
      <c r="P10" s="22"/>
      <c r="Q10" s="22"/>
      <c r="R10" s="22"/>
      <c r="S10" s="22"/>
      <c r="T10" s="22"/>
    </row>
    <row r="11" spans="2:21" s="23" customFormat="1" ht="18.75" thickTop="1" thickBot="1" x14ac:dyDescent="0.3">
      <c r="B11" s="54"/>
      <c r="C11" s="56">
        <v>2</v>
      </c>
      <c r="D11" s="57"/>
      <c r="E11" s="58"/>
      <c r="F11" s="100"/>
      <c r="G11" s="103"/>
      <c r="H11" s="102">
        <f t="shared" ref="H11:H51" si="1">F11*G11+F11</f>
        <v>0</v>
      </c>
      <c r="I11" s="104"/>
      <c r="J11" s="99">
        <f t="shared" si="0"/>
        <v>0</v>
      </c>
      <c r="K11" s="59" t="e">
        <f t="shared" ref="K11:K51" si="2">J11/I11</f>
        <v>#DIV/0!</v>
      </c>
      <c r="L11" s="55"/>
      <c r="M11" s="22"/>
      <c r="N11" s="22"/>
      <c r="O11" s="22"/>
      <c r="P11" s="22"/>
      <c r="Q11" s="22"/>
      <c r="R11" s="22"/>
      <c r="S11" s="22"/>
      <c r="T11" s="22"/>
    </row>
    <row r="12" spans="2:21" s="23" customFormat="1" ht="17.649999999999999" thickTop="1" thickBot="1" x14ac:dyDescent="0.3">
      <c r="B12" s="54"/>
      <c r="C12" s="56">
        <v>3</v>
      </c>
      <c r="D12" s="57"/>
      <c r="E12" s="58"/>
      <c r="F12" s="100"/>
      <c r="G12" s="103"/>
      <c r="H12" s="102">
        <f t="shared" si="1"/>
        <v>0</v>
      </c>
      <c r="I12" s="104"/>
      <c r="J12" s="99">
        <f t="shared" si="0"/>
        <v>0</v>
      </c>
      <c r="K12" s="59" t="e">
        <f t="shared" si="2"/>
        <v>#DIV/0!</v>
      </c>
      <c r="L12" s="55"/>
      <c r="M12" s="22"/>
      <c r="N12" s="22"/>
      <c r="O12" s="22"/>
      <c r="P12" s="22"/>
      <c r="Q12" s="22"/>
      <c r="R12" s="22"/>
      <c r="S12" s="22"/>
      <c r="T12" s="22"/>
    </row>
    <row r="13" spans="2:21" s="23" customFormat="1" ht="17.649999999999999" thickTop="1" thickBot="1" x14ac:dyDescent="0.3">
      <c r="B13" s="54"/>
      <c r="C13" s="56">
        <v>4</v>
      </c>
      <c r="D13" s="57"/>
      <c r="E13" s="58"/>
      <c r="F13" s="100"/>
      <c r="G13" s="103"/>
      <c r="H13" s="102">
        <f t="shared" si="1"/>
        <v>0</v>
      </c>
      <c r="I13" s="104"/>
      <c r="J13" s="99">
        <f t="shared" si="0"/>
        <v>0</v>
      </c>
      <c r="K13" s="59" t="e">
        <f t="shared" si="2"/>
        <v>#DIV/0!</v>
      </c>
      <c r="L13" s="55"/>
      <c r="M13" s="22"/>
      <c r="N13" s="22"/>
      <c r="O13" s="22"/>
      <c r="P13" s="22"/>
      <c r="Q13" s="22"/>
      <c r="R13" s="22"/>
      <c r="S13" s="22"/>
      <c r="T13" s="22"/>
    </row>
    <row r="14" spans="2:21" s="23" customFormat="1" ht="17.649999999999999" thickTop="1" thickBot="1" x14ac:dyDescent="0.3">
      <c r="B14" s="54"/>
      <c r="C14" s="56">
        <v>5</v>
      </c>
      <c r="D14" s="57"/>
      <c r="E14" s="58"/>
      <c r="F14" s="100"/>
      <c r="G14" s="103"/>
      <c r="H14" s="102">
        <f t="shared" si="1"/>
        <v>0</v>
      </c>
      <c r="I14" s="104"/>
      <c r="J14" s="99">
        <f t="shared" si="0"/>
        <v>0</v>
      </c>
      <c r="K14" s="59" t="e">
        <f t="shared" si="2"/>
        <v>#DIV/0!</v>
      </c>
      <c r="L14" s="55"/>
      <c r="M14" s="22"/>
      <c r="N14" s="22"/>
      <c r="O14" s="22"/>
      <c r="P14" s="22"/>
      <c r="Q14" s="22"/>
      <c r="R14" s="22"/>
      <c r="S14" s="22"/>
      <c r="T14" s="22"/>
    </row>
    <row r="15" spans="2:21" s="23" customFormat="1" ht="17.649999999999999" thickTop="1" thickBot="1" x14ac:dyDescent="0.3">
      <c r="B15" s="54"/>
      <c r="C15" s="56">
        <v>6</v>
      </c>
      <c r="D15" s="57"/>
      <c r="E15" s="58"/>
      <c r="F15" s="100"/>
      <c r="G15" s="103"/>
      <c r="H15" s="102">
        <f t="shared" si="1"/>
        <v>0</v>
      </c>
      <c r="I15" s="104"/>
      <c r="J15" s="99">
        <f t="shared" si="0"/>
        <v>0</v>
      </c>
      <c r="K15" s="59" t="e">
        <f t="shared" si="2"/>
        <v>#DIV/0!</v>
      </c>
      <c r="L15" s="55"/>
      <c r="M15" s="22"/>
      <c r="N15" s="22"/>
      <c r="O15" s="22"/>
      <c r="P15" s="22"/>
      <c r="Q15" s="22"/>
      <c r="R15" s="22"/>
      <c r="S15" s="22"/>
      <c r="T15" s="22"/>
    </row>
    <row r="16" spans="2:21" s="23" customFormat="1" ht="17.649999999999999" thickTop="1" thickBot="1" x14ac:dyDescent="0.3">
      <c r="B16" s="54"/>
      <c r="C16" s="56">
        <v>7</v>
      </c>
      <c r="D16" s="57"/>
      <c r="E16" s="58"/>
      <c r="F16" s="100"/>
      <c r="G16" s="103"/>
      <c r="H16" s="102">
        <f t="shared" si="1"/>
        <v>0</v>
      </c>
      <c r="I16" s="104"/>
      <c r="J16" s="99">
        <f t="shared" si="0"/>
        <v>0</v>
      </c>
      <c r="K16" s="59" t="e">
        <f t="shared" si="2"/>
        <v>#DIV/0!</v>
      </c>
      <c r="L16" s="55"/>
      <c r="M16" s="22"/>
      <c r="N16" s="22"/>
      <c r="O16" s="22"/>
      <c r="P16" s="22"/>
      <c r="Q16" s="22"/>
      <c r="R16" s="22"/>
      <c r="S16" s="22"/>
      <c r="T16" s="22"/>
    </row>
    <row r="17" spans="2:20" s="23" customFormat="1" ht="17.649999999999999" thickTop="1" thickBot="1" x14ac:dyDescent="0.3">
      <c r="B17" s="54"/>
      <c r="C17" s="56">
        <v>8</v>
      </c>
      <c r="D17" s="57"/>
      <c r="E17" s="58"/>
      <c r="F17" s="100"/>
      <c r="G17" s="103"/>
      <c r="H17" s="102">
        <f t="shared" si="1"/>
        <v>0</v>
      </c>
      <c r="I17" s="104"/>
      <c r="J17" s="99">
        <f t="shared" si="0"/>
        <v>0</v>
      </c>
      <c r="K17" s="59" t="e">
        <f t="shared" si="2"/>
        <v>#DIV/0!</v>
      </c>
      <c r="L17" s="55"/>
      <c r="M17" s="22"/>
      <c r="N17" s="22"/>
      <c r="O17" s="22"/>
      <c r="P17" s="22"/>
      <c r="Q17" s="22"/>
      <c r="R17" s="22"/>
      <c r="S17" s="22"/>
      <c r="T17" s="22"/>
    </row>
    <row r="18" spans="2:20" s="23" customFormat="1" ht="17.649999999999999" thickTop="1" thickBot="1" x14ac:dyDescent="0.3">
      <c r="B18" s="54"/>
      <c r="C18" s="56">
        <v>9</v>
      </c>
      <c r="D18" s="57"/>
      <c r="E18" s="58"/>
      <c r="F18" s="100"/>
      <c r="G18" s="103"/>
      <c r="H18" s="102">
        <f t="shared" si="1"/>
        <v>0</v>
      </c>
      <c r="I18" s="104"/>
      <c r="J18" s="99">
        <f t="shared" si="0"/>
        <v>0</v>
      </c>
      <c r="K18" s="59" t="e">
        <f t="shared" si="2"/>
        <v>#DIV/0!</v>
      </c>
      <c r="L18" s="55"/>
      <c r="M18" s="22"/>
      <c r="N18" s="22"/>
      <c r="O18" s="22"/>
      <c r="P18" s="22"/>
      <c r="Q18" s="22"/>
      <c r="R18" s="22"/>
      <c r="S18" s="22"/>
      <c r="T18" s="22"/>
    </row>
    <row r="19" spans="2:20" s="23" customFormat="1" ht="18.75" thickTop="1" thickBot="1" x14ac:dyDescent="0.3">
      <c r="B19" s="54"/>
      <c r="C19" s="56">
        <v>10</v>
      </c>
      <c r="D19" s="57"/>
      <c r="E19" s="58"/>
      <c r="F19" s="100"/>
      <c r="G19" s="103"/>
      <c r="H19" s="102">
        <f t="shared" si="1"/>
        <v>0</v>
      </c>
      <c r="I19" s="104"/>
      <c r="J19" s="99">
        <f t="shared" si="0"/>
        <v>0</v>
      </c>
      <c r="K19" s="59" t="e">
        <f t="shared" si="2"/>
        <v>#DIV/0!</v>
      </c>
      <c r="L19" s="55"/>
      <c r="M19" s="22"/>
      <c r="N19" s="22"/>
      <c r="O19" s="22"/>
      <c r="P19" s="22"/>
      <c r="Q19" s="22"/>
      <c r="R19" s="22"/>
      <c r="S19" s="22"/>
      <c r="T19" s="22"/>
    </row>
    <row r="20" spans="2:20" s="23" customFormat="1" ht="18.75" thickTop="1" thickBot="1" x14ac:dyDescent="0.3">
      <c r="B20" s="54"/>
      <c r="C20" s="56">
        <v>11</v>
      </c>
      <c r="D20" s="57"/>
      <c r="E20" s="58"/>
      <c r="F20" s="100"/>
      <c r="G20" s="103"/>
      <c r="H20" s="102">
        <f t="shared" si="1"/>
        <v>0</v>
      </c>
      <c r="I20" s="104"/>
      <c r="J20" s="99">
        <f t="shared" si="0"/>
        <v>0</v>
      </c>
      <c r="K20" s="59" t="e">
        <f t="shared" si="2"/>
        <v>#DIV/0!</v>
      </c>
      <c r="L20" s="55"/>
      <c r="M20" s="22"/>
      <c r="N20" s="22"/>
      <c r="O20" s="22"/>
      <c r="P20" s="22"/>
      <c r="Q20" s="22"/>
      <c r="R20" s="22"/>
      <c r="S20" s="22"/>
      <c r="T20" s="22"/>
    </row>
    <row r="21" spans="2:20" s="23" customFormat="1" ht="18.75" thickTop="1" thickBot="1" x14ac:dyDescent="0.3">
      <c r="B21" s="54"/>
      <c r="C21" s="56">
        <v>12</v>
      </c>
      <c r="D21" s="57"/>
      <c r="E21" s="58"/>
      <c r="F21" s="100"/>
      <c r="G21" s="103"/>
      <c r="H21" s="102">
        <f t="shared" si="1"/>
        <v>0</v>
      </c>
      <c r="I21" s="104"/>
      <c r="J21" s="99">
        <f t="shared" si="0"/>
        <v>0</v>
      </c>
      <c r="K21" s="59" t="e">
        <f t="shared" si="2"/>
        <v>#DIV/0!</v>
      </c>
      <c r="L21" s="55"/>
      <c r="M21" s="22"/>
      <c r="N21" s="22"/>
      <c r="O21" s="22"/>
      <c r="P21" s="22"/>
      <c r="Q21" s="22"/>
      <c r="R21" s="22"/>
      <c r="S21" s="22"/>
      <c r="T21" s="22"/>
    </row>
    <row r="22" spans="2:20" s="23" customFormat="1" ht="18.75" thickTop="1" thickBot="1" x14ac:dyDescent="0.3">
      <c r="B22" s="54"/>
      <c r="C22" s="56">
        <v>13</v>
      </c>
      <c r="D22" s="57"/>
      <c r="E22" s="58"/>
      <c r="F22" s="100"/>
      <c r="G22" s="103"/>
      <c r="H22" s="102">
        <f t="shared" si="1"/>
        <v>0</v>
      </c>
      <c r="I22" s="104"/>
      <c r="J22" s="99">
        <f t="shared" si="0"/>
        <v>0</v>
      </c>
      <c r="K22" s="59" t="e">
        <f t="shared" si="2"/>
        <v>#DIV/0!</v>
      </c>
      <c r="L22" s="55"/>
      <c r="M22" s="22"/>
      <c r="N22" s="22"/>
      <c r="O22" s="22"/>
      <c r="P22" s="22"/>
      <c r="Q22" s="22"/>
      <c r="R22" s="22"/>
      <c r="S22" s="22"/>
      <c r="T22" s="22"/>
    </row>
    <row r="23" spans="2:20" s="23" customFormat="1" ht="18.75" thickTop="1" thickBot="1" x14ac:dyDescent="0.3">
      <c r="B23" s="54"/>
      <c r="C23" s="56">
        <v>14</v>
      </c>
      <c r="D23" s="57"/>
      <c r="E23" s="58"/>
      <c r="F23" s="100"/>
      <c r="G23" s="103"/>
      <c r="H23" s="102">
        <f t="shared" si="1"/>
        <v>0</v>
      </c>
      <c r="I23" s="104"/>
      <c r="J23" s="99">
        <f t="shared" si="0"/>
        <v>0</v>
      </c>
      <c r="K23" s="59" t="e">
        <f t="shared" si="2"/>
        <v>#DIV/0!</v>
      </c>
      <c r="L23" s="55"/>
      <c r="M23" s="22"/>
      <c r="N23" s="22"/>
      <c r="O23" s="22"/>
      <c r="P23" s="22"/>
      <c r="Q23" s="22"/>
      <c r="R23" s="22"/>
      <c r="S23" s="22"/>
      <c r="T23" s="22"/>
    </row>
    <row r="24" spans="2:20" s="23" customFormat="1" ht="18.75" thickTop="1" thickBot="1" x14ac:dyDescent="0.3">
      <c r="B24" s="54"/>
      <c r="C24" s="56">
        <v>15</v>
      </c>
      <c r="D24" s="57"/>
      <c r="E24" s="58"/>
      <c r="F24" s="100"/>
      <c r="G24" s="103"/>
      <c r="H24" s="102">
        <f t="shared" si="1"/>
        <v>0</v>
      </c>
      <c r="I24" s="104"/>
      <c r="J24" s="99">
        <f t="shared" si="0"/>
        <v>0</v>
      </c>
      <c r="K24" s="59" t="e">
        <f t="shared" si="2"/>
        <v>#DIV/0!</v>
      </c>
      <c r="L24" s="55"/>
      <c r="M24" s="22"/>
      <c r="N24" s="22"/>
      <c r="O24" s="22"/>
      <c r="P24" s="22"/>
      <c r="Q24" s="22"/>
      <c r="R24" s="22"/>
      <c r="S24" s="22"/>
      <c r="T24" s="22"/>
    </row>
    <row r="25" spans="2:20" s="23" customFormat="1" ht="17.649999999999999" thickTop="1" thickBot="1" x14ac:dyDescent="0.3">
      <c r="B25" s="54"/>
      <c r="C25" s="56">
        <v>16</v>
      </c>
      <c r="D25" s="57"/>
      <c r="E25" s="58"/>
      <c r="F25" s="100"/>
      <c r="G25" s="103"/>
      <c r="H25" s="102">
        <f t="shared" si="1"/>
        <v>0</v>
      </c>
      <c r="I25" s="104"/>
      <c r="J25" s="99">
        <f t="shared" si="0"/>
        <v>0</v>
      </c>
      <c r="K25" s="59" t="e">
        <f t="shared" si="2"/>
        <v>#DIV/0!</v>
      </c>
      <c r="L25" s="55"/>
      <c r="M25" s="22"/>
      <c r="N25" s="22"/>
      <c r="O25" s="22"/>
      <c r="P25" s="22"/>
      <c r="Q25" s="22"/>
      <c r="R25" s="22"/>
      <c r="S25" s="22"/>
      <c r="T25" s="22"/>
    </row>
    <row r="26" spans="2:20" s="23" customFormat="1" ht="17.649999999999999" thickTop="1" thickBot="1" x14ac:dyDescent="0.3">
      <c r="B26" s="54"/>
      <c r="C26" s="56">
        <v>17</v>
      </c>
      <c r="D26" s="57"/>
      <c r="E26" s="58"/>
      <c r="F26" s="100"/>
      <c r="G26" s="103"/>
      <c r="H26" s="102">
        <f t="shared" si="1"/>
        <v>0</v>
      </c>
      <c r="I26" s="104"/>
      <c r="J26" s="99">
        <f t="shared" si="0"/>
        <v>0</v>
      </c>
      <c r="K26" s="59" t="e">
        <f t="shared" si="2"/>
        <v>#DIV/0!</v>
      </c>
      <c r="L26" s="55"/>
      <c r="M26" s="22"/>
      <c r="N26" s="22"/>
      <c r="O26" s="22"/>
      <c r="P26" s="22"/>
      <c r="Q26" s="22"/>
      <c r="R26" s="22"/>
      <c r="S26" s="22"/>
      <c r="T26" s="22"/>
    </row>
    <row r="27" spans="2:20" s="23" customFormat="1" ht="18.75" thickTop="1" thickBot="1" x14ac:dyDescent="0.3">
      <c r="B27" s="54"/>
      <c r="C27" s="56">
        <v>18</v>
      </c>
      <c r="D27" s="57"/>
      <c r="E27" s="58"/>
      <c r="F27" s="100"/>
      <c r="G27" s="103"/>
      <c r="H27" s="102">
        <f t="shared" si="1"/>
        <v>0</v>
      </c>
      <c r="I27" s="104"/>
      <c r="J27" s="99">
        <f t="shared" si="0"/>
        <v>0</v>
      </c>
      <c r="K27" s="59" t="e">
        <f t="shared" si="2"/>
        <v>#DIV/0!</v>
      </c>
      <c r="L27" s="55"/>
      <c r="M27" s="22"/>
      <c r="N27" s="22"/>
      <c r="O27" s="22"/>
      <c r="P27" s="22"/>
      <c r="Q27" s="22"/>
      <c r="R27" s="22"/>
      <c r="S27" s="22"/>
      <c r="T27" s="22"/>
    </row>
    <row r="28" spans="2:20" s="23" customFormat="1" ht="18.75" thickTop="1" thickBot="1" x14ac:dyDescent="0.3">
      <c r="B28" s="54"/>
      <c r="C28" s="56">
        <v>19</v>
      </c>
      <c r="D28" s="57"/>
      <c r="E28" s="58"/>
      <c r="F28" s="100"/>
      <c r="G28" s="103"/>
      <c r="H28" s="102">
        <f t="shared" si="1"/>
        <v>0</v>
      </c>
      <c r="I28" s="104"/>
      <c r="J28" s="99">
        <f t="shared" si="0"/>
        <v>0</v>
      </c>
      <c r="K28" s="59" t="e">
        <f t="shared" si="2"/>
        <v>#DIV/0!</v>
      </c>
      <c r="L28" s="55"/>
      <c r="M28" s="22"/>
      <c r="N28" s="22"/>
      <c r="O28" s="22"/>
      <c r="P28" s="22"/>
      <c r="Q28" s="22"/>
      <c r="R28" s="22"/>
      <c r="S28" s="22"/>
      <c r="T28" s="22"/>
    </row>
    <row r="29" spans="2:20" s="23" customFormat="1" ht="18.75" thickTop="1" thickBot="1" x14ac:dyDescent="0.3">
      <c r="B29" s="54"/>
      <c r="C29" s="56">
        <v>20</v>
      </c>
      <c r="D29" s="57"/>
      <c r="E29" s="58"/>
      <c r="F29" s="100"/>
      <c r="G29" s="103"/>
      <c r="H29" s="102">
        <f t="shared" si="1"/>
        <v>0</v>
      </c>
      <c r="I29" s="104"/>
      <c r="J29" s="99">
        <f t="shared" si="0"/>
        <v>0</v>
      </c>
      <c r="K29" s="59" t="e">
        <f t="shared" si="2"/>
        <v>#DIV/0!</v>
      </c>
      <c r="L29" s="55"/>
      <c r="M29" s="22"/>
      <c r="N29" s="22"/>
      <c r="O29" s="22"/>
      <c r="P29" s="22"/>
      <c r="Q29" s="22"/>
      <c r="R29" s="22"/>
      <c r="S29" s="22"/>
      <c r="T29" s="22"/>
    </row>
    <row r="30" spans="2:20" s="23" customFormat="1" ht="18.75" thickTop="1" thickBot="1" x14ac:dyDescent="0.3">
      <c r="B30" s="54"/>
      <c r="C30" s="56">
        <v>21</v>
      </c>
      <c r="D30" s="57"/>
      <c r="E30" s="58"/>
      <c r="F30" s="100"/>
      <c r="G30" s="103"/>
      <c r="H30" s="102">
        <f t="shared" si="1"/>
        <v>0</v>
      </c>
      <c r="I30" s="104"/>
      <c r="J30" s="99">
        <f t="shared" si="0"/>
        <v>0</v>
      </c>
      <c r="K30" s="59" t="e">
        <f t="shared" si="2"/>
        <v>#DIV/0!</v>
      </c>
      <c r="L30" s="55"/>
      <c r="M30" s="22"/>
      <c r="N30" s="22"/>
      <c r="O30" s="22"/>
      <c r="P30" s="22"/>
      <c r="Q30" s="22"/>
      <c r="R30" s="22"/>
      <c r="S30" s="22"/>
      <c r="T30" s="22"/>
    </row>
    <row r="31" spans="2:20" s="23" customFormat="1" ht="18.75" thickTop="1" thickBot="1" x14ac:dyDescent="0.3">
      <c r="B31" s="54"/>
      <c r="C31" s="56">
        <v>22</v>
      </c>
      <c r="D31" s="57"/>
      <c r="E31" s="58"/>
      <c r="F31" s="100"/>
      <c r="G31" s="103"/>
      <c r="H31" s="102">
        <f t="shared" si="1"/>
        <v>0</v>
      </c>
      <c r="I31" s="104"/>
      <c r="J31" s="99">
        <f t="shared" si="0"/>
        <v>0</v>
      </c>
      <c r="K31" s="59" t="e">
        <f t="shared" si="2"/>
        <v>#DIV/0!</v>
      </c>
      <c r="L31" s="55"/>
      <c r="M31" s="22"/>
      <c r="N31" s="22"/>
      <c r="O31" s="22"/>
      <c r="P31" s="22"/>
      <c r="Q31" s="22"/>
      <c r="R31" s="22"/>
      <c r="S31" s="22"/>
      <c r="T31" s="22"/>
    </row>
    <row r="32" spans="2:20" s="23" customFormat="1" ht="18.75" thickTop="1" thickBot="1" x14ac:dyDescent="0.3">
      <c r="B32" s="54"/>
      <c r="C32" s="56">
        <v>23</v>
      </c>
      <c r="D32" s="60"/>
      <c r="E32" s="56"/>
      <c r="F32" s="100"/>
      <c r="G32" s="103"/>
      <c r="H32" s="102">
        <f t="shared" si="1"/>
        <v>0</v>
      </c>
      <c r="I32" s="104"/>
      <c r="J32" s="99">
        <f t="shared" si="0"/>
        <v>0</v>
      </c>
      <c r="K32" s="59" t="e">
        <f t="shared" si="2"/>
        <v>#DIV/0!</v>
      </c>
      <c r="L32" s="55"/>
      <c r="M32" s="22"/>
      <c r="N32" s="22"/>
      <c r="O32" s="22"/>
      <c r="P32" s="22"/>
      <c r="Q32" s="22"/>
      <c r="R32" s="22"/>
      <c r="S32" s="22"/>
      <c r="T32" s="22"/>
    </row>
    <row r="33" spans="2:20" s="23" customFormat="1" ht="18.75" thickTop="1" thickBot="1" x14ac:dyDescent="0.3">
      <c r="B33" s="54"/>
      <c r="C33" s="56">
        <v>24</v>
      </c>
      <c r="D33" s="57"/>
      <c r="E33" s="58"/>
      <c r="F33" s="100"/>
      <c r="G33" s="103"/>
      <c r="H33" s="102">
        <f t="shared" si="1"/>
        <v>0</v>
      </c>
      <c r="I33" s="104"/>
      <c r="J33" s="99">
        <f t="shared" si="0"/>
        <v>0</v>
      </c>
      <c r="K33" s="59" t="e">
        <f t="shared" si="2"/>
        <v>#DIV/0!</v>
      </c>
      <c r="L33" s="55"/>
      <c r="M33" s="22"/>
      <c r="N33" s="22"/>
      <c r="O33" s="22"/>
      <c r="P33" s="22"/>
      <c r="Q33" s="22"/>
      <c r="R33" s="22"/>
      <c r="S33" s="22"/>
      <c r="T33" s="22"/>
    </row>
    <row r="34" spans="2:20" s="23" customFormat="1" ht="18.75" thickTop="1" thickBot="1" x14ac:dyDescent="0.3">
      <c r="B34" s="54"/>
      <c r="C34" s="56">
        <v>25</v>
      </c>
      <c r="D34" s="57"/>
      <c r="E34" s="58"/>
      <c r="F34" s="100"/>
      <c r="G34" s="103"/>
      <c r="H34" s="102">
        <f t="shared" si="1"/>
        <v>0</v>
      </c>
      <c r="I34" s="104"/>
      <c r="J34" s="99">
        <f t="shared" si="0"/>
        <v>0</v>
      </c>
      <c r="K34" s="59" t="e">
        <f t="shared" si="2"/>
        <v>#DIV/0!</v>
      </c>
      <c r="L34" s="55"/>
      <c r="M34" s="22"/>
      <c r="N34" s="22"/>
      <c r="O34" s="22"/>
      <c r="P34" s="22"/>
      <c r="Q34" s="22"/>
      <c r="R34" s="22"/>
      <c r="S34" s="22"/>
      <c r="T34" s="22"/>
    </row>
    <row r="35" spans="2:20" s="23" customFormat="1" ht="18.75" thickTop="1" thickBot="1" x14ac:dyDescent="0.3">
      <c r="B35" s="54"/>
      <c r="C35" s="56">
        <v>26</v>
      </c>
      <c r="D35" s="57"/>
      <c r="E35" s="58"/>
      <c r="F35" s="100"/>
      <c r="G35" s="103"/>
      <c r="H35" s="102">
        <f t="shared" si="1"/>
        <v>0</v>
      </c>
      <c r="I35" s="104"/>
      <c r="J35" s="99">
        <f t="shared" si="0"/>
        <v>0</v>
      </c>
      <c r="K35" s="59" t="e">
        <f t="shared" si="2"/>
        <v>#DIV/0!</v>
      </c>
      <c r="L35" s="55"/>
      <c r="M35" s="22"/>
      <c r="N35" s="22"/>
      <c r="O35" s="22"/>
      <c r="P35" s="22"/>
      <c r="Q35" s="22"/>
      <c r="R35" s="22"/>
      <c r="S35" s="22"/>
      <c r="T35" s="22"/>
    </row>
    <row r="36" spans="2:20" s="23" customFormat="1" ht="18.75" thickTop="1" thickBot="1" x14ac:dyDescent="0.3">
      <c r="B36" s="54"/>
      <c r="C36" s="56">
        <v>27</v>
      </c>
      <c r="D36" s="57"/>
      <c r="E36" s="58"/>
      <c r="F36" s="100"/>
      <c r="G36" s="103"/>
      <c r="H36" s="102">
        <f t="shared" si="1"/>
        <v>0</v>
      </c>
      <c r="I36" s="104"/>
      <c r="J36" s="99">
        <f t="shared" si="0"/>
        <v>0</v>
      </c>
      <c r="K36" s="59" t="e">
        <f t="shared" si="2"/>
        <v>#DIV/0!</v>
      </c>
      <c r="L36" s="55"/>
      <c r="M36" s="22"/>
      <c r="N36" s="22"/>
      <c r="O36" s="22"/>
      <c r="P36" s="22"/>
      <c r="Q36" s="22"/>
      <c r="R36" s="22"/>
      <c r="S36" s="22"/>
      <c r="T36" s="22"/>
    </row>
    <row r="37" spans="2:20" s="23" customFormat="1" ht="18.75" thickTop="1" thickBot="1" x14ac:dyDescent="0.3">
      <c r="B37" s="54"/>
      <c r="C37" s="56">
        <v>28</v>
      </c>
      <c r="D37" s="57"/>
      <c r="E37" s="58"/>
      <c r="F37" s="100"/>
      <c r="G37" s="103"/>
      <c r="H37" s="102">
        <f t="shared" si="1"/>
        <v>0</v>
      </c>
      <c r="I37" s="104"/>
      <c r="J37" s="99">
        <f t="shared" si="0"/>
        <v>0</v>
      </c>
      <c r="K37" s="59" t="e">
        <f t="shared" si="2"/>
        <v>#DIV/0!</v>
      </c>
      <c r="L37" s="55"/>
      <c r="M37" s="22"/>
      <c r="N37" s="22"/>
      <c r="O37" s="22"/>
      <c r="P37" s="22"/>
      <c r="Q37" s="22"/>
      <c r="R37" s="22"/>
      <c r="S37" s="22"/>
      <c r="T37" s="22"/>
    </row>
    <row r="38" spans="2:20" s="23" customFormat="1" ht="18.75" thickTop="1" thickBot="1" x14ac:dyDescent="0.3">
      <c r="B38" s="54"/>
      <c r="C38" s="56">
        <v>29</v>
      </c>
      <c r="D38" s="57"/>
      <c r="E38" s="58"/>
      <c r="F38" s="100"/>
      <c r="G38" s="103"/>
      <c r="H38" s="102">
        <f t="shared" si="1"/>
        <v>0</v>
      </c>
      <c r="I38" s="104"/>
      <c r="J38" s="99">
        <f t="shared" si="0"/>
        <v>0</v>
      </c>
      <c r="K38" s="59" t="e">
        <f t="shared" si="2"/>
        <v>#DIV/0!</v>
      </c>
      <c r="L38" s="55"/>
      <c r="M38" s="22"/>
      <c r="N38" s="22"/>
      <c r="O38" s="22"/>
      <c r="P38" s="22"/>
      <c r="Q38" s="22"/>
      <c r="R38" s="22"/>
      <c r="S38" s="22"/>
      <c r="T38" s="22"/>
    </row>
    <row r="39" spans="2:20" s="23" customFormat="1" ht="18.75" thickTop="1" thickBot="1" x14ac:dyDescent="0.3">
      <c r="B39" s="54"/>
      <c r="C39" s="56">
        <v>30</v>
      </c>
      <c r="D39" s="57"/>
      <c r="E39" s="58"/>
      <c r="F39" s="100"/>
      <c r="G39" s="103"/>
      <c r="H39" s="102">
        <f t="shared" si="1"/>
        <v>0</v>
      </c>
      <c r="I39" s="104"/>
      <c r="J39" s="99">
        <f t="shared" si="0"/>
        <v>0</v>
      </c>
      <c r="K39" s="59" t="e">
        <f t="shared" si="2"/>
        <v>#DIV/0!</v>
      </c>
      <c r="L39" s="55"/>
      <c r="M39" s="22"/>
      <c r="N39" s="22"/>
      <c r="O39" s="22"/>
      <c r="P39" s="22"/>
      <c r="Q39" s="22"/>
      <c r="R39" s="22"/>
      <c r="S39" s="22"/>
      <c r="T39" s="22"/>
    </row>
    <row r="40" spans="2:20" s="23" customFormat="1" ht="18.75" thickTop="1" thickBot="1" x14ac:dyDescent="0.3">
      <c r="B40" s="54"/>
      <c r="C40" s="56">
        <v>31</v>
      </c>
      <c r="D40" s="57"/>
      <c r="E40" s="58"/>
      <c r="F40" s="100"/>
      <c r="G40" s="103"/>
      <c r="H40" s="102">
        <f t="shared" si="1"/>
        <v>0</v>
      </c>
      <c r="I40" s="104"/>
      <c r="J40" s="99">
        <f t="shared" si="0"/>
        <v>0</v>
      </c>
      <c r="K40" s="59" t="e">
        <f t="shared" si="2"/>
        <v>#DIV/0!</v>
      </c>
      <c r="L40" s="55"/>
      <c r="M40" s="22"/>
      <c r="N40" s="22"/>
      <c r="O40" s="22"/>
      <c r="P40" s="22"/>
      <c r="Q40" s="22"/>
      <c r="R40" s="22"/>
      <c r="S40" s="22"/>
      <c r="T40" s="22"/>
    </row>
    <row r="41" spans="2:20" s="23" customFormat="1" ht="18.75" thickTop="1" thickBot="1" x14ac:dyDescent="0.3">
      <c r="B41" s="54"/>
      <c r="C41" s="56">
        <v>32</v>
      </c>
      <c r="D41" s="57"/>
      <c r="E41" s="58"/>
      <c r="F41" s="100"/>
      <c r="G41" s="103"/>
      <c r="H41" s="102">
        <f t="shared" si="1"/>
        <v>0</v>
      </c>
      <c r="I41" s="104"/>
      <c r="J41" s="99">
        <f t="shared" si="0"/>
        <v>0</v>
      </c>
      <c r="K41" s="59" t="e">
        <f t="shared" si="2"/>
        <v>#DIV/0!</v>
      </c>
      <c r="L41" s="55"/>
      <c r="M41" s="22"/>
      <c r="N41" s="22"/>
      <c r="O41" s="22"/>
      <c r="P41" s="22"/>
      <c r="Q41" s="22"/>
      <c r="R41" s="22"/>
      <c r="S41" s="22"/>
      <c r="T41" s="22"/>
    </row>
    <row r="42" spans="2:20" s="23" customFormat="1" ht="18.75" thickTop="1" thickBot="1" x14ac:dyDescent="0.3">
      <c r="B42" s="54"/>
      <c r="C42" s="56">
        <v>33</v>
      </c>
      <c r="D42" s="57"/>
      <c r="E42" s="58"/>
      <c r="F42" s="100"/>
      <c r="G42" s="103"/>
      <c r="H42" s="102">
        <f t="shared" si="1"/>
        <v>0</v>
      </c>
      <c r="I42" s="104"/>
      <c r="J42" s="99">
        <f t="shared" si="0"/>
        <v>0</v>
      </c>
      <c r="K42" s="59" t="e">
        <f t="shared" si="2"/>
        <v>#DIV/0!</v>
      </c>
      <c r="L42" s="55"/>
      <c r="M42" s="22"/>
      <c r="N42" s="22"/>
      <c r="O42" s="22"/>
      <c r="P42" s="22"/>
      <c r="Q42" s="22"/>
      <c r="R42" s="22"/>
      <c r="S42" s="22"/>
      <c r="T42" s="22"/>
    </row>
    <row r="43" spans="2:20" s="23" customFormat="1" ht="18.75" thickTop="1" thickBot="1" x14ac:dyDescent="0.3">
      <c r="B43" s="54"/>
      <c r="C43" s="56">
        <v>34</v>
      </c>
      <c r="D43" s="57"/>
      <c r="E43" s="58"/>
      <c r="F43" s="100"/>
      <c r="G43" s="103"/>
      <c r="H43" s="102">
        <f t="shared" si="1"/>
        <v>0</v>
      </c>
      <c r="I43" s="104"/>
      <c r="J43" s="99">
        <f t="shared" si="0"/>
        <v>0</v>
      </c>
      <c r="K43" s="59" t="e">
        <f t="shared" si="2"/>
        <v>#DIV/0!</v>
      </c>
      <c r="L43" s="55"/>
      <c r="M43" s="22"/>
      <c r="N43" s="22"/>
      <c r="O43" s="22"/>
      <c r="P43" s="22"/>
      <c r="Q43" s="22"/>
      <c r="R43" s="22"/>
      <c r="S43" s="22"/>
      <c r="T43" s="22"/>
    </row>
    <row r="44" spans="2:20" s="23" customFormat="1" ht="18.75" thickTop="1" thickBot="1" x14ac:dyDescent="0.3">
      <c r="B44" s="54"/>
      <c r="C44" s="56">
        <v>35</v>
      </c>
      <c r="D44" s="57"/>
      <c r="E44" s="58"/>
      <c r="F44" s="100"/>
      <c r="G44" s="103"/>
      <c r="H44" s="102">
        <f t="shared" si="1"/>
        <v>0</v>
      </c>
      <c r="I44" s="104"/>
      <c r="J44" s="99">
        <f t="shared" si="0"/>
        <v>0</v>
      </c>
      <c r="K44" s="59" t="e">
        <f t="shared" si="2"/>
        <v>#DIV/0!</v>
      </c>
      <c r="L44" s="55"/>
      <c r="M44" s="22"/>
      <c r="N44" s="22"/>
      <c r="O44" s="22"/>
      <c r="P44" s="22"/>
      <c r="Q44" s="22"/>
      <c r="R44" s="22"/>
      <c r="S44" s="22"/>
      <c r="T44" s="22"/>
    </row>
    <row r="45" spans="2:20" s="23" customFormat="1" ht="18.75" thickTop="1" thickBot="1" x14ac:dyDescent="0.3">
      <c r="B45" s="54"/>
      <c r="C45" s="56">
        <v>36</v>
      </c>
      <c r="D45" s="60"/>
      <c r="E45" s="56"/>
      <c r="F45" s="100"/>
      <c r="G45" s="103"/>
      <c r="H45" s="102">
        <f t="shared" si="1"/>
        <v>0</v>
      </c>
      <c r="I45" s="104"/>
      <c r="J45" s="99">
        <f t="shared" si="0"/>
        <v>0</v>
      </c>
      <c r="K45" s="59" t="e">
        <f t="shared" si="2"/>
        <v>#DIV/0!</v>
      </c>
      <c r="L45" s="55"/>
      <c r="M45" s="22"/>
      <c r="N45" s="22"/>
      <c r="O45" s="22"/>
      <c r="P45" s="22"/>
      <c r="Q45" s="22"/>
      <c r="R45" s="22"/>
      <c r="S45" s="22"/>
      <c r="T45" s="22"/>
    </row>
    <row r="46" spans="2:20" s="23" customFormat="1" ht="18.75" thickTop="1" thickBot="1" x14ac:dyDescent="0.3">
      <c r="B46" s="54"/>
      <c r="C46" s="56">
        <v>37</v>
      </c>
      <c r="D46" s="60"/>
      <c r="E46" s="56"/>
      <c r="F46" s="100"/>
      <c r="G46" s="103"/>
      <c r="H46" s="102">
        <f t="shared" si="1"/>
        <v>0</v>
      </c>
      <c r="I46" s="104"/>
      <c r="J46" s="99">
        <f t="shared" si="0"/>
        <v>0</v>
      </c>
      <c r="K46" s="59" t="e">
        <f t="shared" si="2"/>
        <v>#DIV/0!</v>
      </c>
      <c r="L46" s="55"/>
      <c r="M46" s="22"/>
      <c r="N46" s="22"/>
      <c r="O46" s="22"/>
      <c r="P46" s="22"/>
      <c r="Q46" s="22"/>
      <c r="R46" s="22"/>
      <c r="S46" s="22"/>
      <c r="T46" s="22"/>
    </row>
    <row r="47" spans="2:20" s="23" customFormat="1" ht="18.75" thickTop="1" thickBot="1" x14ac:dyDescent="0.3">
      <c r="B47" s="54"/>
      <c r="C47" s="56">
        <v>38</v>
      </c>
      <c r="D47" s="60"/>
      <c r="E47" s="56"/>
      <c r="F47" s="100"/>
      <c r="G47" s="103"/>
      <c r="H47" s="102">
        <f t="shared" si="1"/>
        <v>0</v>
      </c>
      <c r="I47" s="104"/>
      <c r="J47" s="99">
        <f t="shared" si="0"/>
        <v>0</v>
      </c>
      <c r="K47" s="59" t="e">
        <f t="shared" si="2"/>
        <v>#DIV/0!</v>
      </c>
      <c r="L47" s="55"/>
      <c r="M47" s="22"/>
      <c r="N47" s="22"/>
      <c r="O47" s="22"/>
      <c r="P47" s="22"/>
      <c r="Q47" s="22"/>
      <c r="R47" s="22"/>
      <c r="S47" s="22"/>
      <c r="T47" s="22"/>
    </row>
    <row r="48" spans="2:20" s="23" customFormat="1" ht="18.75" thickTop="1" thickBot="1" x14ac:dyDescent="0.3">
      <c r="B48" s="54"/>
      <c r="C48" s="56">
        <v>39</v>
      </c>
      <c r="D48" s="60"/>
      <c r="E48" s="56"/>
      <c r="F48" s="100"/>
      <c r="G48" s="103"/>
      <c r="H48" s="102">
        <f t="shared" si="1"/>
        <v>0</v>
      </c>
      <c r="I48" s="104"/>
      <c r="J48" s="99">
        <f t="shared" si="0"/>
        <v>0</v>
      </c>
      <c r="K48" s="59" t="e">
        <f t="shared" si="2"/>
        <v>#DIV/0!</v>
      </c>
      <c r="L48" s="55"/>
      <c r="M48" s="22"/>
      <c r="N48" s="22"/>
      <c r="O48" s="22"/>
      <c r="P48" s="22"/>
      <c r="Q48" s="22"/>
      <c r="R48" s="22"/>
      <c r="S48" s="22"/>
      <c r="T48" s="22"/>
    </row>
    <row r="49" spans="2:20" s="23" customFormat="1" ht="18.75" thickTop="1" thickBot="1" x14ac:dyDescent="0.3">
      <c r="B49" s="54"/>
      <c r="C49" s="56">
        <v>40</v>
      </c>
      <c r="D49" s="60"/>
      <c r="E49" s="56"/>
      <c r="F49" s="100"/>
      <c r="G49" s="103"/>
      <c r="H49" s="102">
        <f t="shared" si="1"/>
        <v>0</v>
      </c>
      <c r="I49" s="104"/>
      <c r="J49" s="99">
        <f t="shared" si="0"/>
        <v>0</v>
      </c>
      <c r="K49" s="59" t="e">
        <f t="shared" si="2"/>
        <v>#DIV/0!</v>
      </c>
      <c r="L49" s="55"/>
      <c r="M49" s="22"/>
      <c r="N49" s="22"/>
      <c r="O49" s="22"/>
      <c r="P49" s="22"/>
      <c r="Q49" s="22"/>
      <c r="R49" s="22"/>
      <c r="S49" s="22"/>
      <c r="T49" s="22"/>
    </row>
    <row r="50" spans="2:20" s="23" customFormat="1" ht="18.75" thickTop="1" thickBot="1" x14ac:dyDescent="0.3">
      <c r="B50" s="54"/>
      <c r="C50" s="56">
        <v>41</v>
      </c>
      <c r="D50" s="60"/>
      <c r="E50" s="56"/>
      <c r="F50" s="100"/>
      <c r="G50" s="103"/>
      <c r="H50" s="102">
        <f t="shared" si="1"/>
        <v>0</v>
      </c>
      <c r="I50" s="104"/>
      <c r="J50" s="99">
        <f t="shared" si="0"/>
        <v>0</v>
      </c>
      <c r="K50" s="59" t="e">
        <f t="shared" si="2"/>
        <v>#DIV/0!</v>
      </c>
      <c r="L50" s="55"/>
      <c r="M50" s="22"/>
      <c r="N50" s="22"/>
      <c r="O50" s="22"/>
      <c r="P50" s="22"/>
      <c r="Q50" s="22"/>
      <c r="R50" s="22"/>
      <c r="S50" s="22"/>
      <c r="T50" s="22"/>
    </row>
    <row r="51" spans="2:20" s="23" customFormat="1" ht="18.75" thickTop="1" thickBot="1" x14ac:dyDescent="0.3">
      <c r="B51" s="54"/>
      <c r="C51" s="56">
        <v>42</v>
      </c>
      <c r="D51" s="60"/>
      <c r="E51" s="56"/>
      <c r="F51" s="100"/>
      <c r="G51" s="103"/>
      <c r="H51" s="102">
        <f t="shared" si="1"/>
        <v>0</v>
      </c>
      <c r="I51" s="104"/>
      <c r="J51" s="99">
        <f t="shared" si="0"/>
        <v>0</v>
      </c>
      <c r="K51" s="59" t="e">
        <f t="shared" si="2"/>
        <v>#DIV/0!</v>
      </c>
      <c r="L51" s="55"/>
      <c r="M51" s="22"/>
      <c r="N51" s="22"/>
      <c r="O51" s="22"/>
      <c r="P51" s="22"/>
      <c r="Q51" s="22"/>
      <c r="R51" s="22"/>
      <c r="S51" s="22"/>
      <c r="T51" s="22"/>
    </row>
    <row r="52" spans="2:20" ht="17.25" thickTop="1" thickBot="1" x14ac:dyDescent="0.3">
      <c r="B52" s="61"/>
      <c r="C52" s="62"/>
      <c r="D52" s="63"/>
      <c r="E52" s="63"/>
      <c r="F52" s="63"/>
      <c r="G52" s="64"/>
      <c r="H52" s="63"/>
      <c r="I52" s="63"/>
      <c r="J52" s="63"/>
      <c r="K52" s="65"/>
      <c r="L52" s="66"/>
    </row>
  </sheetData>
  <protectedRanges>
    <protectedRange sqref="F10:G51 E4:E7" name="DATOS"/>
  </protectedRanges>
  <mergeCells count="18">
    <mergeCell ref="J8:J9"/>
    <mergeCell ref="K8:K9"/>
    <mergeCell ref="C6:D6"/>
    <mergeCell ref="E6:F6"/>
    <mergeCell ref="G6:I6"/>
    <mergeCell ref="J6:K6"/>
    <mergeCell ref="C7:K7"/>
    <mergeCell ref="C8:C9"/>
    <mergeCell ref="D8:D9"/>
    <mergeCell ref="E8:E9"/>
    <mergeCell ref="F8:H8"/>
    <mergeCell ref="I8:I9"/>
    <mergeCell ref="C3:K3"/>
    <mergeCell ref="C4:K4"/>
    <mergeCell ref="C5:D5"/>
    <mergeCell ref="E5:F5"/>
    <mergeCell ref="G5:I5"/>
    <mergeCell ref="J5:K5"/>
  </mergeCells>
  <pageMargins left="0.25" right="0.25" top="0.75" bottom="0.75" header="0.3" footer="0.3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ANALISIS DE PRECIOS</vt:lpstr>
      <vt:lpstr>COMPARACIÓN OFERTAS</vt:lpstr>
      <vt:lpstr>COMPARACIÓN PRECIOS UNITARIOS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Rendon Mesa - Compras</dc:creator>
  <cp:lastModifiedBy>Juan Manuel Echavarria Calle - CT Compras</cp:lastModifiedBy>
  <cp:lastPrinted>2019-09-04T19:31:17Z</cp:lastPrinted>
  <dcterms:created xsi:type="dcterms:W3CDTF">2017-05-19T21:33:34Z</dcterms:created>
  <dcterms:modified xsi:type="dcterms:W3CDTF">2026-07-14T14:51:17Z</dcterms:modified>
</cp:coreProperties>
</file>