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25\Documents\DIDDIER MILLÁN\ENTIDADES TERRITORIALES\2026\RIOSUCIO\PLANEACIÓN\JUNIO\PAVIMENTACIÓN VERGEL\"/>
    </mc:Choice>
  </mc:AlternateContent>
  <xr:revisionPtr revIDLastSave="0" documentId="8_{41ABE9EC-EDE7-49A3-A7E8-A9E0A3B82824}"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(Entidad)'!$I$11:$I$50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9" i="265" l="1"/>
  <c r="K53" i="265"/>
  <c r="K52" i="265"/>
  <c r="K66" i="265"/>
  <c r="K50" i="265"/>
  <c r="K49" i="265"/>
  <c r="J48" i="265"/>
  <c r="I48" i="265"/>
  <c r="K48" i="265" s="1"/>
  <c r="H48" i="265"/>
  <c r="G48" i="265"/>
  <c r="J47" i="265"/>
  <c r="I47" i="265"/>
  <c r="K47" i="265" s="1"/>
  <c r="H47" i="265"/>
  <c r="G47" i="265"/>
  <c r="K45" i="265"/>
  <c r="J44" i="265"/>
  <c r="I44" i="265"/>
  <c r="K44" i="265" s="1"/>
  <c r="H44" i="265"/>
  <c r="G44" i="265"/>
  <c r="K43" i="265"/>
  <c r="J43" i="265"/>
  <c r="I43" i="265"/>
  <c r="H43" i="265"/>
  <c r="G43" i="265"/>
  <c r="J40" i="265"/>
  <c r="I40" i="265"/>
  <c r="K40" i="265" s="1"/>
  <c r="H40" i="265"/>
  <c r="G40" i="265"/>
  <c r="J39" i="265"/>
  <c r="I39" i="265"/>
  <c r="K39" i="265" s="1"/>
  <c r="H39" i="265"/>
  <c r="G39" i="265"/>
  <c r="J38" i="265"/>
  <c r="I38" i="265"/>
  <c r="K38" i="265" s="1"/>
  <c r="H38" i="265"/>
  <c r="G38" i="265"/>
  <c r="J37" i="265"/>
  <c r="I37" i="265"/>
  <c r="K37" i="265" s="1"/>
  <c r="H37" i="265"/>
  <c r="G37" i="265"/>
  <c r="J36" i="265"/>
  <c r="I36" i="265"/>
  <c r="K36" i="265" s="1"/>
  <c r="H36" i="265"/>
  <c r="G36" i="265"/>
  <c r="J35" i="265"/>
  <c r="I35" i="265"/>
  <c r="K35" i="265" s="1"/>
  <c r="H35" i="265"/>
  <c r="G35" i="265"/>
  <c r="J34" i="265"/>
  <c r="I34" i="265"/>
  <c r="K34" i="265" s="1"/>
  <c r="K41" i="265" s="1"/>
  <c r="H34" i="265"/>
  <c r="G34" i="265"/>
  <c r="J31" i="265"/>
  <c r="I31" i="265"/>
  <c r="K31" i="265" s="1"/>
  <c r="H31" i="265"/>
  <c r="G31" i="265"/>
  <c r="J30" i="265"/>
  <c r="I30" i="265"/>
  <c r="K30" i="265" s="1"/>
  <c r="H30" i="265"/>
  <c r="G30" i="265"/>
  <c r="J29" i="265"/>
  <c r="I29" i="265"/>
  <c r="K29" i="265" s="1"/>
  <c r="H29" i="265"/>
  <c r="G29" i="265"/>
  <c r="J28" i="265"/>
  <c r="I28" i="265"/>
  <c r="K28" i="265" s="1"/>
  <c r="H28" i="265"/>
  <c r="G28" i="265"/>
  <c r="J27" i="265"/>
  <c r="I27" i="265"/>
  <c r="K27" i="265" s="1"/>
  <c r="H27" i="265"/>
  <c r="G27" i="265"/>
  <c r="I24" i="265"/>
  <c r="K24" i="265" s="1"/>
  <c r="I23" i="265"/>
  <c r="I22" i="265"/>
  <c r="I21" i="265"/>
  <c r="I20" i="265"/>
  <c r="I19" i="265"/>
  <c r="I18" i="265"/>
  <c r="I15" i="265"/>
  <c r="I14" i="265"/>
  <c r="G19" i="265"/>
  <c r="H19" i="265"/>
  <c r="J19" i="265"/>
  <c r="G20" i="265"/>
  <c r="H20" i="265"/>
  <c r="J20" i="265"/>
  <c r="G21" i="265"/>
  <c r="H21" i="265"/>
  <c r="J21" i="265"/>
  <c r="G22" i="265"/>
  <c r="H22" i="265"/>
  <c r="J22" i="265"/>
  <c r="G23" i="265"/>
  <c r="H23" i="265"/>
  <c r="J23" i="265"/>
  <c r="G24" i="265"/>
  <c r="H24" i="265"/>
  <c r="J24" i="265"/>
  <c r="J18" i="265"/>
  <c r="H18" i="265"/>
  <c r="G18" i="265"/>
  <c r="J15" i="265"/>
  <c r="J14" i="265"/>
  <c r="G15" i="265"/>
  <c r="H15" i="265"/>
  <c r="H14" i="265"/>
  <c r="G14" i="265"/>
  <c r="K20" i="265" l="1"/>
  <c r="K19" i="265"/>
  <c r="K23" i="265"/>
  <c r="K32" i="265"/>
  <c r="K22" i="265"/>
  <c r="K21" i="265"/>
  <c r="K14" i="265"/>
  <c r="K15" i="265"/>
  <c r="K18" i="265"/>
  <c r="K25" i="265" l="1"/>
  <c r="K16" i="265"/>
</calcChain>
</file>

<file path=xl/sharedStrings.xml><?xml version="1.0" encoding="utf-8"?>
<sst xmlns="http://schemas.openxmlformats.org/spreadsheetml/2006/main" count="160" uniqueCount="99">
  <si>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</si>
  <si>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</si>
  <si>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</si>
  <si>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</si>
  <si>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</si>
  <si>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</si>
  <si>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</si>
  <si>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</si>
  <si>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</si>
  <si>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</si>
  <si>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</si>
  <si>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</si>
  <si>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</si>
  <si>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</si>
  <si>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</si>
  <si>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</si>
  <si>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</si>
  <si>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</si>
  <si>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</si>
  <si>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</si>
  <si>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</si>
  <si>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</si>
  <si>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</si>
  <si>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</si>
  <si>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</si>
  <si>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</si>
  <si>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</si>
  <si>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</si>
  <si>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</si>
  <si>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</si>
  <si>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</si>
  <si>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</si>
  <si>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</si>
  <si>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</si>
  <si>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</si>
  <si>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</si>
  <si>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</si>
  <si>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</si>
  <si>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</si>
  <si>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</si>
  <si>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</si>
  <si>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</si>
  <si>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</si>
  <si>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</si>
  <si>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</si>
  <si>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</si>
  <si>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</si>
  <si>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</si>
  <si>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</si>
  <si>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</si>
  <si>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</si>
  <si>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</si>
  <si>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</si>
  <si>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</si>
  <si>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</si>
  <si>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</si>
  <si>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</si>
  <si>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</si>
  <si>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</si>
  <si>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</si>
  <si>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</si>
  <si>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</si>
  <si>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</si>
  <si>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</si>
  <si>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</si>
  <si>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</si>
  <si>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</si>
  <si>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</si>
  <si>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</si>
  <si>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</si>
  <si>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</si>
  <si>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</si>
  <si>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</si>
  <si>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</si>
  <si>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</si>
  <si>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</si>
  <si>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</si>
  <si>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</si>
  <si>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</si>
  <si>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</si>
  <si>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</si>
  <si>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</si>
  <si>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</si>
  <si>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</si>
  <si>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</si>
  <si>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</si>
  <si>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</si>
  <si>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</si>
  <si>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</si>
  <si>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</si>
  <si>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</si>
  <si>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</si>
  <si>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</si>
  <si>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</si>
  <si>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EXCAVACIONES Y LLENOS</t>
  </si>
  <si>
    <t>CONCRETO Y ACERO ESTRUCTURA PAVIMENTO</t>
  </si>
  <si>
    <t>ESTRUCTURA DE DREANAJES</t>
  </si>
  <si>
    <t>Plan de Gestión Integral de Obra (PGIO)</t>
  </si>
  <si>
    <t>Plan de Manejo de Transito (PMT)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</si>
</sst>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quot;$&quot;\ #,##0"/>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5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202" fontId="39" fillId="0" borderId="18" xfId="74" applyNumberFormat="1" applyFont="1" applyBorder="1" applyAlignment="1">
      <alignment horizontal="center" vertical="center" wrapText="1"/>
    </xf>
    <xf numFmtId="0" fontId="39" fillId="0" borderId="18" xfId="74" applyFont="1" applyBorder="1" applyAlignment="1">
      <alignment horizontal="center" vertical="center" wrapText="1"/>
    </xf>
    <xf numFmtId="187" fontId="49" fillId="24" borderId="42" xfId="73" applyNumberFormat="1" applyFont="1" applyFill="1" applyBorder="1" applyAlignment="1">
      <alignment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39" fillId="0" borderId="34" xfId="128" applyFont="1" applyBorder="1" applyAlignment="1">
      <alignment horizontal="right" vertical="center" wrapText="1"/>
    </xf>
    <xf numFmtId="0" fontId="39" fillId="0" borderId="16" xfId="128" applyFont="1" applyBorder="1" applyAlignment="1">
      <alignment horizontal="right" vertical="center" wrapText="1"/>
    </xf>
    <xf numFmtId="0" fontId="39" fillId="0" borderId="17" xfId="128" applyFont="1" applyBorder="1" applyAlignment="1">
      <alignment horizontal="right" vertical="center" wrapText="1"/>
    </xf>
    <xf numFmtId="0" fontId="39" fillId="0" borderId="21" xfId="128" applyFont="1" applyBorder="1" applyAlignment="1">
      <alignment horizontal="right" vertical="center"/>
    </xf>
    <xf numFmtId="0" fontId="39" fillId="0" borderId="22" xfId="128" applyFont="1" applyBorder="1" applyAlignment="1">
      <alignment horizontal="right" vertical="center"/>
    </xf>
    <xf numFmtId="0" fontId="39" fillId="0" borderId="23" xfId="128" applyFont="1" applyBorder="1" applyAlignment="1">
      <alignment horizontal="right" vertical="center"/>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stip9/Documents/PLANEACION%202024%20-%202027/5.%20PRESUPUESTOS/PRESUPUESTO%20PAVIMIENTO%20RIGIDO%20EL%20VERGEL%20AJUSTADO%20-%202026.xlsx" TargetMode="External"/><Relationship Id="rId1" Type="http://schemas.openxmlformats.org/officeDocument/2006/relationships/externalLinkPath" Target="/Users/stip9/Documents/PLANEACION%202024%20-%202027/5.%20PRESUPUESTOS/PRESUPUESTO%20PAVIMIENTO%20RIGIDO%20EL%20VERGEL%20AJUSTADO%20-%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PAVIMENTO"/>
      <sheetName val="APU PAVIMENTO"/>
      <sheetName val="MEMORIAS PAVIMENTO"/>
      <sheetName val="Insumos"/>
      <sheetName val="Analisis Mano de Obra"/>
      <sheetName val="Analisis Factor Prestacional"/>
      <sheetName val="Presupuesto PGIO"/>
      <sheetName val="Presupuesto PMT"/>
    </sheetNames>
    <sheetDataSet>
      <sheetData sheetId="0"/>
      <sheetData sheetId="1">
        <row r="3">
          <cell r="A3">
            <v>1</v>
          </cell>
          <cell r="B3" t="str">
            <v>LOCALIZACION Y REPLANTEO DE VIAS incluye eje de via y laterales con andenes</v>
          </cell>
          <cell r="C3" t="str">
            <v>Actividad</v>
          </cell>
          <cell r="D3" t="str">
            <v>ML</v>
          </cell>
          <cell r="G3">
            <v>4940</v>
          </cell>
          <cell r="H3">
            <v>6669</v>
          </cell>
        </row>
        <row r="4">
          <cell r="A4" t="str">
            <v>H2</v>
          </cell>
          <cell r="B4" t="str">
            <v>EQUIPO BASICO (HERRAMIENTA MENOR)</v>
          </cell>
          <cell r="C4" t="str">
            <v>Herramienta</v>
          </cell>
          <cell r="D4" t="str">
            <v>UND</v>
          </cell>
          <cell r="E4">
            <v>0.05</v>
          </cell>
          <cell r="F4">
            <v>3623</v>
          </cell>
          <cell r="G4">
            <v>181</v>
          </cell>
        </row>
        <row r="5">
          <cell r="A5" t="str">
            <v>I1015</v>
          </cell>
          <cell r="B5" t="str">
            <v>PINTURA ACRILICA PARA TRAFICO TIPO PINTUCO (PINTUTRÁFICO) O SIMILAR - COLORES: BLANCO, AMARILLO O NEGRO SEGÚN DISEÑO.</v>
          </cell>
          <cell r="C5" t="str">
            <v>Insumos</v>
          </cell>
          <cell r="D5" t="str">
            <v>GAL</v>
          </cell>
          <cell r="E5">
            <v>8.0000000000000002E-3</v>
          </cell>
          <cell r="F5">
            <v>157529</v>
          </cell>
          <cell r="G5">
            <v>1260</v>
          </cell>
        </row>
        <row r="6">
          <cell r="A6" t="str">
            <v>I1562</v>
          </cell>
          <cell r="B6" t="str">
            <v>COMISION TOPOGRAFICA (INCLUYE TOPOGRAFO, CADENERO Y EQUIPO TOPOGRAFÍA (ESTACIÓN Y NIVEL)).</v>
          </cell>
          <cell r="C6" t="str">
            <v>Insumos</v>
          </cell>
          <cell r="D6" t="str">
            <v>DIA</v>
          </cell>
          <cell r="E6">
            <v>4.0000000000000001E-3</v>
          </cell>
          <cell r="F6">
            <v>719681</v>
          </cell>
          <cell r="G6">
            <v>2879</v>
          </cell>
        </row>
        <row r="7">
          <cell r="A7" t="str">
            <v>I425</v>
          </cell>
          <cell r="B7" t="str">
            <v>PUNTILLA CON CABEZA 2"</v>
          </cell>
          <cell r="C7" t="str">
            <v>Insumos</v>
          </cell>
          <cell r="D7" t="str">
            <v>LB</v>
          </cell>
          <cell r="E7">
            <v>0.01</v>
          </cell>
          <cell r="F7">
            <v>5304</v>
          </cell>
          <cell r="G7">
            <v>53</v>
          </cell>
        </row>
        <row r="8">
          <cell r="A8" t="str">
            <v>I998</v>
          </cell>
          <cell r="B8" t="str">
            <v>LATA DE GUADUA</v>
          </cell>
          <cell r="C8" t="str">
            <v>Insumos</v>
          </cell>
          <cell r="D8" t="str">
            <v>UND</v>
          </cell>
          <cell r="E8">
            <v>1</v>
          </cell>
          <cell r="F8">
            <v>567</v>
          </cell>
          <cell r="G8">
            <v>567</v>
          </cell>
        </row>
        <row r="10">
          <cell r="A10">
            <v>2</v>
          </cell>
          <cell r="B10" t="str">
            <v xml:space="preserve">DESCAPOTE MANUAL e=0.20 m. </v>
          </cell>
          <cell r="C10" t="str">
            <v>Actividad</v>
          </cell>
          <cell r="D10" t="str">
            <v>M2</v>
          </cell>
          <cell r="G10">
            <v>4238</v>
          </cell>
          <cell r="H10">
            <v>5721</v>
          </cell>
        </row>
        <row r="11">
          <cell r="A11" t="str">
            <v>C1</v>
          </cell>
          <cell r="B11" t="str">
            <v>CUADRILLA AA TIPO 1 (1 OFICIAL + 1 AYUDANTE) (Albañileria)</v>
          </cell>
          <cell r="C11" t="str">
            <v>Cuadrilla</v>
          </cell>
          <cell r="D11" t="str">
            <v>HR</v>
          </cell>
          <cell r="E11">
            <v>0.09</v>
          </cell>
          <cell r="F11">
            <v>37863</v>
          </cell>
          <cell r="G11">
            <v>3408</v>
          </cell>
        </row>
        <row r="12">
          <cell r="A12" t="str">
            <v>E24</v>
          </cell>
          <cell r="B12" t="str">
            <v>VOLQUETA  6M3 (CARGUE A MANO)</v>
          </cell>
          <cell r="C12" t="str">
            <v>Equipos</v>
          </cell>
          <cell r="D12" t="str">
            <v>VJE</v>
          </cell>
          <cell r="E12">
            <v>1E-3</v>
          </cell>
          <cell r="F12">
            <v>322400</v>
          </cell>
          <cell r="G12">
            <v>322</v>
          </cell>
        </row>
        <row r="13">
          <cell r="A13" t="str">
            <v>H2</v>
          </cell>
          <cell r="B13" t="str">
            <v>EQUIPO BASICO (HERRAMIENTA MENOR)</v>
          </cell>
          <cell r="C13" t="str">
            <v>Herramienta</v>
          </cell>
          <cell r="D13" t="str">
            <v>UND</v>
          </cell>
          <cell r="E13">
            <v>0.09</v>
          </cell>
          <cell r="F13">
            <v>3623</v>
          </cell>
          <cell r="G13">
            <v>326</v>
          </cell>
        </row>
        <row r="14">
          <cell r="A14" t="str">
            <v>I1565</v>
          </cell>
          <cell r="B14" t="str">
            <v>ACARREO INTERNO</v>
          </cell>
          <cell r="C14" t="str">
            <v>Insumos</v>
          </cell>
          <cell r="D14" t="str">
            <v>UND</v>
          </cell>
          <cell r="E14">
            <v>9.6000000000000002E-2</v>
          </cell>
          <cell r="F14">
            <v>1897</v>
          </cell>
          <cell r="G14">
            <v>182</v>
          </cell>
        </row>
        <row r="16">
          <cell r="A16">
            <v>3</v>
          </cell>
          <cell r="B16" t="str">
            <v>DEMOLICIÓN DE ANDENES Y SARDINELES EN CONCRETO HIDRÁULICO</v>
          </cell>
          <cell r="C16" t="str">
            <v>Actividad</v>
          </cell>
          <cell r="D16" t="str">
            <v>M3</v>
          </cell>
          <cell r="G16">
            <v>126107</v>
          </cell>
          <cell r="H16">
            <v>170244</v>
          </cell>
        </row>
        <row r="17">
          <cell r="A17" t="str">
            <v>C1</v>
          </cell>
          <cell r="B17" t="str">
            <v>CUADRILLA AA TIPO 1 (1 OFICIAL + 1 AYUDANTE) (Albañileria)</v>
          </cell>
          <cell r="C17" t="str">
            <v>Cuadrilla</v>
          </cell>
          <cell r="D17" t="str">
            <v>HR</v>
          </cell>
          <cell r="E17">
            <v>0.78</v>
          </cell>
          <cell r="F17">
            <v>37863</v>
          </cell>
          <cell r="G17">
            <v>29533</v>
          </cell>
        </row>
        <row r="18">
          <cell r="A18" t="str">
            <v>E7</v>
          </cell>
          <cell r="B18" t="str">
            <v>COMPRESOR 1 MARTILLO 1 OPERARIO</v>
          </cell>
          <cell r="C18" t="str">
            <v>Equipos</v>
          </cell>
          <cell r="D18" t="str">
            <v>HR</v>
          </cell>
          <cell r="E18">
            <v>0.5</v>
          </cell>
          <cell r="F18">
            <v>79206</v>
          </cell>
          <cell r="G18">
            <v>39603</v>
          </cell>
        </row>
        <row r="19">
          <cell r="A19" t="str">
            <v>E24</v>
          </cell>
          <cell r="B19" t="str">
            <v>VOLQUETA  6M3 (CARGUE A MANO) - INCLUYE DISPOSICION EN BOTADERO</v>
          </cell>
          <cell r="C19" t="str">
            <v>Equipos</v>
          </cell>
          <cell r="D19" t="str">
            <v>VJE</v>
          </cell>
          <cell r="E19">
            <v>0.16250000000000001</v>
          </cell>
          <cell r="F19">
            <v>322400</v>
          </cell>
          <cell r="G19">
            <v>52390</v>
          </cell>
        </row>
        <row r="20">
          <cell r="A20" t="str">
            <v>H2</v>
          </cell>
          <cell r="B20" t="str">
            <v>EQUIPO BASICO (HERRAMIENTA MENOR)</v>
          </cell>
          <cell r="C20" t="str">
            <v>Herramienta</v>
          </cell>
          <cell r="D20" t="str">
            <v>UND</v>
          </cell>
          <cell r="E20">
            <v>0.78</v>
          </cell>
          <cell r="F20">
            <v>3623</v>
          </cell>
          <cell r="G20">
            <v>2826</v>
          </cell>
        </row>
        <row r="21">
          <cell r="A21" t="str">
            <v>I1565</v>
          </cell>
          <cell r="B21" t="str">
            <v>ACARREO INTERNO</v>
          </cell>
          <cell r="C21" t="str">
            <v>Insumos</v>
          </cell>
          <cell r="D21" t="str">
            <v>UND</v>
          </cell>
          <cell r="E21">
            <v>0.92500000000000004</v>
          </cell>
          <cell r="F21">
            <v>1897</v>
          </cell>
          <cell r="G21">
            <v>1755</v>
          </cell>
        </row>
        <row r="23">
          <cell r="A23">
            <v>4</v>
          </cell>
          <cell r="B23" t="str">
            <v>SUMINISTRO, TRANSPORTE E INSTALACIÓN CERRAMIENTO EN YUTE H= 2 M</v>
          </cell>
          <cell r="C23" t="str">
            <v>Actividad</v>
          </cell>
          <cell r="D23" t="str">
            <v>ML</v>
          </cell>
          <cell r="G23">
            <v>15699</v>
          </cell>
          <cell r="H23">
            <v>21194</v>
          </cell>
        </row>
        <row r="24">
          <cell r="A24" t="str">
            <v>C1</v>
          </cell>
          <cell r="B24" t="str">
            <v>CUADRILLA AA TIPO 1 (1 OFICIAL + 1 AYUDANTE) (Albañileria)</v>
          </cell>
          <cell r="C24" t="str">
            <v>Cuadrilla</v>
          </cell>
          <cell r="D24" t="str">
            <v>HR</v>
          </cell>
          <cell r="E24">
            <v>0.16</v>
          </cell>
          <cell r="F24">
            <v>37863</v>
          </cell>
          <cell r="G24">
            <v>6058</v>
          </cell>
        </row>
        <row r="25">
          <cell r="A25" t="str">
            <v>H2</v>
          </cell>
          <cell r="B25" t="str">
            <v>EQUIPO BASICO (HERRAMIENTA MENOR)</v>
          </cell>
          <cell r="C25" t="str">
            <v>Herramienta</v>
          </cell>
          <cell r="D25" t="str">
            <v>UND</v>
          </cell>
          <cell r="E25">
            <v>0.16</v>
          </cell>
          <cell r="F25">
            <v>3623</v>
          </cell>
          <cell r="G25">
            <v>580</v>
          </cell>
        </row>
        <row r="26">
          <cell r="A26" t="str">
            <v>I425</v>
          </cell>
          <cell r="B26" t="str">
            <v>PUNTILLA CON CABEZA 2"</v>
          </cell>
          <cell r="C26" t="str">
            <v>Insumos</v>
          </cell>
          <cell r="D26" t="str">
            <v>LB</v>
          </cell>
          <cell r="E26">
            <v>0.2</v>
          </cell>
          <cell r="F26">
            <v>5304</v>
          </cell>
          <cell r="G26">
            <v>1061</v>
          </cell>
        </row>
        <row r="27">
          <cell r="A27" t="str">
            <v>I447</v>
          </cell>
          <cell r="B27" t="str">
            <v>FIBRA PARA CERRAMIENTO PROVISIONAL H=2,1M</v>
          </cell>
          <cell r="C27" t="str">
            <v>Insumos</v>
          </cell>
          <cell r="D27" t="str">
            <v>M</v>
          </cell>
          <cell r="E27">
            <v>1</v>
          </cell>
          <cell r="F27">
            <v>4505</v>
          </cell>
          <cell r="G27">
            <v>4505</v>
          </cell>
        </row>
        <row r="28">
          <cell r="A28" t="str">
            <v>I986</v>
          </cell>
          <cell r="B28" t="str">
            <v>GUADUA CEPA DE 5 VARAS</v>
          </cell>
          <cell r="C28" t="str">
            <v>Insumos</v>
          </cell>
          <cell r="D28" t="str">
            <v>UND</v>
          </cell>
          <cell r="E28">
            <v>0.35</v>
          </cell>
          <cell r="F28">
            <v>9987</v>
          </cell>
          <cell r="G28">
            <v>3495</v>
          </cell>
        </row>
        <row r="31">
          <cell r="A31">
            <v>5</v>
          </cell>
          <cell r="B31" t="str">
            <v>EXCAVACIÓN PARA ESTRUCTURAS - MATERIAL COMÚN - 0.0 A 2.0 M</v>
          </cell>
          <cell r="C31" t="str">
            <v>Actividad</v>
          </cell>
          <cell r="D31" t="str">
            <v>M3</v>
          </cell>
          <cell r="G31">
            <v>60500</v>
          </cell>
          <cell r="H31">
            <v>81675</v>
          </cell>
        </row>
        <row r="32">
          <cell r="A32" t="str">
            <v>C29</v>
          </cell>
          <cell r="B32" t="str">
            <v>CUADRILLA AA TIPO 5 (1 OFICIAL + 5 AYUDANTE) (Albañileria)</v>
          </cell>
          <cell r="C32" t="str">
            <v>Cuadrilla</v>
          </cell>
          <cell r="D32" t="str">
            <v>HR</v>
          </cell>
          <cell r="E32">
            <v>0.6</v>
          </cell>
          <cell r="F32">
            <v>96111</v>
          </cell>
          <cell r="G32">
            <v>57667</v>
          </cell>
        </row>
        <row r="33">
          <cell r="A33" t="str">
            <v>E37</v>
          </cell>
          <cell r="B33" t="str">
            <v>MOTOBOMBA DE 2" A GASOLINA</v>
          </cell>
          <cell r="C33" t="str">
            <v>Equipos</v>
          </cell>
          <cell r="D33" t="str">
            <v>DIA</v>
          </cell>
          <cell r="E33">
            <v>0.02</v>
          </cell>
          <cell r="F33">
            <v>69183</v>
          </cell>
          <cell r="G33">
            <v>1384</v>
          </cell>
        </row>
        <row r="34">
          <cell r="A34" t="str">
            <v>H2</v>
          </cell>
          <cell r="B34" t="str">
            <v>EQUIPO BASICO (HERRAMIENTA MENOR)</v>
          </cell>
          <cell r="C34" t="str">
            <v>Herramienta</v>
          </cell>
          <cell r="D34" t="str">
            <v>UND</v>
          </cell>
          <cell r="E34">
            <v>0.4</v>
          </cell>
          <cell r="F34">
            <v>3623</v>
          </cell>
          <cell r="G34">
            <v>1449</v>
          </cell>
        </row>
        <row r="36">
          <cell r="A36">
            <v>6</v>
          </cell>
          <cell r="B36" t="str">
            <v>EXCAVACIÓN PARA ESTRUCTURAS - CONGLOMERADO - 0.0 A 2.0 M</v>
          </cell>
          <cell r="C36" t="str">
            <v>Actividad</v>
          </cell>
          <cell r="D36" t="str">
            <v>M3</v>
          </cell>
          <cell r="G36">
            <v>78567</v>
          </cell>
          <cell r="H36">
            <v>106065</v>
          </cell>
        </row>
        <row r="37">
          <cell r="A37" t="str">
            <v>C29</v>
          </cell>
          <cell r="B37" t="str">
            <v>CUADRILLA AA TIPO 5 (1 OFICIAL + 5 AYUDANTE) (Albañileria)</v>
          </cell>
          <cell r="C37" t="str">
            <v>Cuadrilla</v>
          </cell>
          <cell r="D37" t="str">
            <v>HR</v>
          </cell>
          <cell r="E37">
            <v>0.77</v>
          </cell>
          <cell r="F37">
            <v>96111</v>
          </cell>
          <cell r="G37">
            <v>74005</v>
          </cell>
        </row>
        <row r="38">
          <cell r="A38" t="str">
            <v>E37</v>
          </cell>
          <cell r="B38" t="str">
            <v>MOTOBOMBA DE 2" A GASOLINA</v>
          </cell>
          <cell r="C38" t="str">
            <v>Equipos</v>
          </cell>
          <cell r="D38" t="str">
            <v>DIA</v>
          </cell>
          <cell r="E38">
            <v>4.4999999999999998E-2</v>
          </cell>
          <cell r="F38">
            <v>69183</v>
          </cell>
          <cell r="G38">
            <v>3113</v>
          </cell>
        </row>
        <row r="39">
          <cell r="A39" t="str">
            <v>H2</v>
          </cell>
          <cell r="B39" t="str">
            <v>EQUIPO BASICO (HERRAMIENTA MENOR)</v>
          </cell>
          <cell r="C39" t="str">
            <v>Herramienta</v>
          </cell>
          <cell r="D39" t="str">
            <v>UND</v>
          </cell>
          <cell r="E39">
            <v>0.4</v>
          </cell>
          <cell r="F39">
            <v>3623</v>
          </cell>
          <cell r="G39">
            <v>1449</v>
          </cell>
        </row>
        <row r="41">
          <cell r="A41">
            <v>7</v>
          </cell>
          <cell r="B41" t="str">
            <v>RETIRO DE MATERIAL SOBRANTE EN VOLQUETA, CARGUE MECANICO</v>
          </cell>
          <cell r="C41" t="str">
            <v>Actividad</v>
          </cell>
          <cell r="D41" t="str">
            <v>M3</v>
          </cell>
          <cell r="G41">
            <v>50882</v>
          </cell>
          <cell r="H41">
            <v>68691</v>
          </cell>
        </row>
        <row r="42">
          <cell r="A42" t="str">
            <v>C15</v>
          </cell>
          <cell r="B42" t="str">
            <v>CUADRILLA AA TIPO 3 (1 OFICIAL + 3 AYUDANTE) (Albañileria)</v>
          </cell>
          <cell r="C42" t="str">
            <v>Cuadrilla</v>
          </cell>
          <cell r="D42" t="str">
            <v>HR</v>
          </cell>
          <cell r="E42">
            <v>0.04</v>
          </cell>
          <cell r="F42">
            <v>66987</v>
          </cell>
          <cell r="G42">
            <v>2679</v>
          </cell>
        </row>
        <row r="43">
          <cell r="A43" t="str">
            <v>E18</v>
          </cell>
          <cell r="B43" t="str">
            <v>RETROEXCAVADORA SOBRE ORUGAS</v>
          </cell>
          <cell r="C43" t="str">
            <v>Equipos</v>
          </cell>
          <cell r="D43" t="str">
            <v>HR</v>
          </cell>
          <cell r="E43">
            <v>0.04</v>
          </cell>
          <cell r="F43">
            <v>304381</v>
          </cell>
          <cell r="G43">
            <v>12175</v>
          </cell>
        </row>
        <row r="44">
          <cell r="A44" t="str">
            <v>E25</v>
          </cell>
          <cell r="B44" t="str">
            <v>VOLQUETA  6M3 (CARGUE MECÁNICO)</v>
          </cell>
          <cell r="C44" t="str">
            <v>Equipos</v>
          </cell>
          <cell r="D44" t="str">
            <v>VJE</v>
          </cell>
          <cell r="E44">
            <v>0.217</v>
          </cell>
          <cell r="F44">
            <v>165360</v>
          </cell>
          <cell r="G44">
            <v>35883</v>
          </cell>
        </row>
        <row r="45">
          <cell r="A45" t="str">
            <v>H2</v>
          </cell>
          <cell r="B45" t="str">
            <v>EQUIPO BASICO (HERRAMIENTA MENOR)</v>
          </cell>
          <cell r="C45" t="str">
            <v>Herramienta</v>
          </cell>
          <cell r="D45" t="str">
            <v>UND</v>
          </cell>
          <cell r="E45">
            <v>0.04</v>
          </cell>
          <cell r="F45">
            <v>3623</v>
          </cell>
          <cell r="G45">
            <v>145</v>
          </cell>
        </row>
        <row r="48">
          <cell r="A48">
            <v>8</v>
          </cell>
          <cell r="B48" t="str">
            <v>SUMINISTRO, TRANSPORTE E INSTALACION AFIRMADO COMPACTADO PARA ESTRUCTURAS</v>
          </cell>
          <cell r="C48" t="str">
            <v>Actividad</v>
          </cell>
          <cell r="D48" t="str">
            <v>M3</v>
          </cell>
          <cell r="G48">
            <v>128954</v>
          </cell>
          <cell r="H48">
            <v>174088</v>
          </cell>
        </row>
        <row r="49">
          <cell r="A49" t="str">
            <v>C15</v>
          </cell>
          <cell r="B49" t="str">
            <v>CUADRILLA AA TIPO 3 (1 OFICIAL + 3 AYUDANTE) (Albañileria)</v>
          </cell>
          <cell r="C49" t="str">
            <v>Cuadrilla</v>
          </cell>
          <cell r="D49" t="str">
            <v>HR</v>
          </cell>
          <cell r="E49">
            <v>0.3</v>
          </cell>
          <cell r="F49">
            <v>66987</v>
          </cell>
          <cell r="G49">
            <v>20096</v>
          </cell>
        </row>
        <row r="50">
          <cell r="A50" t="str">
            <v>E47</v>
          </cell>
          <cell r="B50" t="str">
            <v>VIBROCOMPACTADOR TIPO RANA</v>
          </cell>
          <cell r="C50" t="str">
            <v>Equipos</v>
          </cell>
          <cell r="D50" t="str">
            <v>DIA</v>
          </cell>
          <cell r="E50">
            <v>0.4</v>
          </cell>
          <cell r="F50">
            <v>47771</v>
          </cell>
          <cell r="G50">
            <v>19108</v>
          </cell>
        </row>
        <row r="51">
          <cell r="A51" t="str">
            <v>H2</v>
          </cell>
          <cell r="B51" t="str">
            <v>EQUIPO BASICO (HERRAMIENTA MENOR)</v>
          </cell>
          <cell r="C51" t="str">
            <v>Herramienta</v>
          </cell>
          <cell r="D51" t="str">
            <v>UND</v>
          </cell>
          <cell r="E51">
            <v>0.5</v>
          </cell>
          <cell r="F51">
            <v>3623</v>
          </cell>
          <cell r="G51">
            <v>1812</v>
          </cell>
        </row>
        <row r="52">
          <cell r="A52" t="str">
            <v>I1565</v>
          </cell>
          <cell r="B52" t="str">
            <v>ACARREO INTERNO</v>
          </cell>
          <cell r="C52" t="str">
            <v>Insumos</v>
          </cell>
          <cell r="D52" t="str">
            <v>UND</v>
          </cell>
          <cell r="E52">
            <v>0.6</v>
          </cell>
          <cell r="F52">
            <v>1897</v>
          </cell>
          <cell r="G52">
            <v>1138</v>
          </cell>
        </row>
        <row r="53">
          <cell r="A53" t="str">
            <v>I50</v>
          </cell>
          <cell r="B53" t="str">
            <v>AFIRMADO NORMA INVIAS</v>
          </cell>
          <cell r="C53" t="str">
            <v>Insumos</v>
          </cell>
          <cell r="D53" t="str">
            <v>M3</v>
          </cell>
          <cell r="E53">
            <v>1.4</v>
          </cell>
          <cell r="F53">
            <v>62000</v>
          </cell>
          <cell r="G53">
            <v>86800</v>
          </cell>
        </row>
        <row r="55">
          <cell r="A55">
            <v>9</v>
          </cell>
          <cell r="B55" t="str">
            <v>RELLENO EN MATERIAL SELECCIONADO PROVENIENTE DE LA EXCAVACION (CANGURO)</v>
          </cell>
          <cell r="C55" t="str">
            <v>Actividad</v>
          </cell>
          <cell r="D55" t="str">
            <v>M3</v>
          </cell>
          <cell r="G55">
            <v>43021</v>
          </cell>
          <cell r="H55">
            <v>58078</v>
          </cell>
        </row>
        <row r="56">
          <cell r="A56" t="str">
            <v>C1</v>
          </cell>
          <cell r="B56" t="str">
            <v>CUADRILLA AA TIPO 1 (1 OFICIAL + 1 AYUDANTE) (Albañileria)</v>
          </cell>
          <cell r="C56" t="str">
            <v>Cuadrilla</v>
          </cell>
          <cell r="D56" t="str">
            <v>HR</v>
          </cell>
          <cell r="E56">
            <v>0.86</v>
          </cell>
          <cell r="F56">
            <v>37863</v>
          </cell>
          <cell r="G56">
            <v>32562</v>
          </cell>
        </row>
        <row r="57">
          <cell r="A57" t="str">
            <v>E48</v>
          </cell>
          <cell r="B57" t="str">
            <v>CANGURO</v>
          </cell>
          <cell r="C57" t="str">
            <v>Equipos</v>
          </cell>
          <cell r="D57" t="str">
            <v>DIA</v>
          </cell>
          <cell r="E57">
            <v>0.12</v>
          </cell>
          <cell r="F57">
            <v>76236</v>
          </cell>
          <cell r="G57">
            <v>9148</v>
          </cell>
        </row>
        <row r="58">
          <cell r="A58" t="str">
            <v>H2</v>
          </cell>
          <cell r="B58" t="str">
            <v>EQUIPO BASICO (HERRAMIENTA MENOR)</v>
          </cell>
          <cell r="C58" t="str">
            <v>Herramienta</v>
          </cell>
          <cell r="D58" t="str">
            <v>UND</v>
          </cell>
          <cell r="E58">
            <v>0.1</v>
          </cell>
          <cell r="F58">
            <v>3623</v>
          </cell>
          <cell r="G58">
            <v>362</v>
          </cell>
        </row>
        <row r="59">
          <cell r="A59" t="str">
            <v>I1565</v>
          </cell>
          <cell r="B59" t="str">
            <v>ACARREO INTERNO</v>
          </cell>
          <cell r="C59" t="str">
            <v>Insumos</v>
          </cell>
          <cell r="D59" t="str">
            <v>UND</v>
          </cell>
          <cell r="E59">
            <v>0.5</v>
          </cell>
          <cell r="F59">
            <v>1897</v>
          </cell>
          <cell r="G59">
            <v>949</v>
          </cell>
        </row>
        <row r="61">
          <cell r="A61">
            <v>10</v>
          </cell>
          <cell r="B61" t="str">
            <v>RELLENO COMPACTADO CON MATERIAL DE PRESTAMO</v>
          </cell>
          <cell r="C61" t="str">
            <v>Actividad</v>
          </cell>
          <cell r="D61" t="str">
            <v>M3</v>
          </cell>
          <cell r="G61">
            <v>86241</v>
          </cell>
          <cell r="H61">
            <v>116425</v>
          </cell>
        </row>
        <row r="62">
          <cell r="A62" t="str">
            <v>C15</v>
          </cell>
          <cell r="B62" t="str">
            <v>CUADRILLA AA TIPO 3 (1 OFICIAL + 3 AYUDANTE) (Albañileria)</v>
          </cell>
          <cell r="C62" t="str">
            <v>Cuadrilla</v>
          </cell>
          <cell r="D62" t="str">
            <v>HR</v>
          </cell>
          <cell r="E62">
            <v>0.65</v>
          </cell>
          <cell r="F62">
            <v>66987</v>
          </cell>
          <cell r="G62">
            <v>43542</v>
          </cell>
        </row>
        <row r="63">
          <cell r="A63" t="str">
            <v>H2</v>
          </cell>
          <cell r="B63" t="str">
            <v>EQUIPO BASICO (HERRAMIENTA MENOR)</v>
          </cell>
          <cell r="C63" t="str">
            <v>Herramienta</v>
          </cell>
          <cell r="D63" t="str">
            <v>UND</v>
          </cell>
          <cell r="E63">
            <v>0.65</v>
          </cell>
          <cell r="F63">
            <v>3623</v>
          </cell>
          <cell r="G63">
            <v>2355</v>
          </cell>
        </row>
        <row r="64">
          <cell r="A64" t="str">
            <v>I1565</v>
          </cell>
          <cell r="B64" t="str">
            <v>ACARREO INTERNO</v>
          </cell>
          <cell r="C64" t="str">
            <v>Insumos</v>
          </cell>
          <cell r="D64" t="str">
            <v>UND</v>
          </cell>
          <cell r="E64">
            <v>0.5</v>
          </cell>
          <cell r="F64">
            <v>1897</v>
          </cell>
          <cell r="G64">
            <v>949</v>
          </cell>
        </row>
        <row r="65">
          <cell r="A65" t="str">
            <v>I47</v>
          </cell>
          <cell r="B65" t="str">
            <v>MATERIAL DE PRESTAMO CARGADO Y PUESTO EN OBRA</v>
          </cell>
          <cell r="C65" t="str">
            <v>Insumos</v>
          </cell>
          <cell r="D65" t="str">
            <v>M3</v>
          </cell>
          <cell r="E65">
            <v>1.3</v>
          </cell>
          <cell r="F65">
            <v>30304</v>
          </cell>
          <cell r="G65">
            <v>39395</v>
          </cell>
        </row>
        <row r="67">
          <cell r="A67">
            <v>11</v>
          </cell>
          <cell r="B67" t="str">
            <v xml:space="preserve">SUMINISTRO, TRANSPORTE E INSTALACION SUB BASE GRANULAR MATERIAL  SELECCIONADO. SUMINISTRO, TRANSPORTE, COLOCACIÓN Y COMPACTACIÓN SEGUN NORMA INVIAS </v>
          </cell>
          <cell r="C67" t="str">
            <v>Actividad</v>
          </cell>
          <cell r="D67" t="str">
            <v>M3</v>
          </cell>
          <cell r="G67">
            <v>195034</v>
          </cell>
          <cell r="H67">
            <v>263296</v>
          </cell>
        </row>
        <row r="68">
          <cell r="A68" t="str">
            <v>C15</v>
          </cell>
          <cell r="B68" t="str">
            <v>CUADRILLA AA TIPO 3 (1 OFICIAL + 3 AYUDANTE) (Albañileria)</v>
          </cell>
          <cell r="C68" t="str">
            <v>Cuadrilla</v>
          </cell>
          <cell r="D68" t="str">
            <v>HR</v>
          </cell>
          <cell r="E68">
            <v>0.75</v>
          </cell>
          <cell r="F68">
            <v>66987</v>
          </cell>
          <cell r="G68">
            <v>50240</v>
          </cell>
        </row>
        <row r="69">
          <cell r="A69" t="str">
            <v>E47</v>
          </cell>
          <cell r="B69" t="str">
            <v>VIBROCOMPACTADOR TIPO RANA</v>
          </cell>
          <cell r="C69" t="str">
            <v>Equipos</v>
          </cell>
          <cell r="D69" t="str">
            <v>DIA</v>
          </cell>
          <cell r="E69">
            <v>7.0000000000000007E-2</v>
          </cell>
          <cell r="F69">
            <v>47771</v>
          </cell>
          <cell r="G69">
            <v>3344</v>
          </cell>
        </row>
        <row r="70">
          <cell r="A70" t="str">
            <v>I43</v>
          </cell>
          <cell r="B70" t="str">
            <v>SUB BASE GRANULAR SBG-1 NORMA INVIAS</v>
          </cell>
          <cell r="C70" t="str">
            <v>Insumos</v>
          </cell>
          <cell r="D70" t="str">
            <v>M3</v>
          </cell>
          <cell r="E70">
            <v>1.1499999999999999</v>
          </cell>
          <cell r="F70">
            <v>123000</v>
          </cell>
          <cell r="G70">
            <v>141450</v>
          </cell>
        </row>
        <row r="72">
          <cell r="A72">
            <v>12</v>
          </cell>
          <cell r="B72" t="str">
            <v>SUMINISTRO, TRANSPORTE E INSTALACION PAVIMENTO EN CONCRETO MR 42 HECHO EN OBRA</v>
          </cell>
          <cell r="C72" t="str">
            <v>Actividad</v>
          </cell>
          <cell r="D72" t="str">
            <v>M3</v>
          </cell>
          <cell r="G72">
            <v>1043825</v>
          </cell>
          <cell r="H72">
            <v>1409164</v>
          </cell>
        </row>
        <row r="73">
          <cell r="A73" t="str">
            <v>AB15</v>
          </cell>
          <cell r="B73" t="str">
            <v>CONCRETO MR 42 kg/cm2</v>
          </cell>
          <cell r="C73" t="str">
            <v>Analisis Basico</v>
          </cell>
          <cell r="D73" t="str">
            <v>M3</v>
          </cell>
          <cell r="E73">
            <v>1.05</v>
          </cell>
          <cell r="F73">
            <v>637043</v>
          </cell>
          <cell r="G73">
            <v>668895</v>
          </cell>
        </row>
        <row r="74">
          <cell r="A74" t="str">
            <v>C22</v>
          </cell>
          <cell r="B74" t="str">
            <v>CUADRILLA AA TIPO 4 (1 OFICIAL + 4 AYUDANTE) (Albañileria)</v>
          </cell>
          <cell r="C74" t="str">
            <v>Cuadrilla</v>
          </cell>
          <cell r="D74" t="str">
            <v>HR</v>
          </cell>
          <cell r="E74">
            <v>3.5</v>
          </cell>
          <cell r="F74">
            <v>81549</v>
          </cell>
          <cell r="G74">
            <v>285422</v>
          </cell>
        </row>
        <row r="75">
          <cell r="A75" t="str">
            <v>E12</v>
          </cell>
          <cell r="B75" t="str">
            <v>EQUIPO DE TRANSPORTE</v>
          </cell>
          <cell r="C75" t="str">
            <v>Equipos</v>
          </cell>
          <cell r="D75" t="str">
            <v>DIA</v>
          </cell>
          <cell r="E75">
            <v>6.5699999999999995E-2</v>
          </cell>
          <cell r="F75">
            <v>187426</v>
          </cell>
          <cell r="G75">
            <v>12314</v>
          </cell>
        </row>
        <row r="76">
          <cell r="A76" t="str">
            <v>E16</v>
          </cell>
          <cell r="B76" t="str">
            <v>REGLA VIBRATORIA</v>
          </cell>
          <cell r="C76" t="str">
            <v>Equipos</v>
          </cell>
          <cell r="D76" t="str">
            <v>DIA</v>
          </cell>
          <cell r="E76">
            <v>0.1</v>
          </cell>
          <cell r="F76">
            <v>61014</v>
          </cell>
          <cell r="G76">
            <v>6101</v>
          </cell>
        </row>
        <row r="77">
          <cell r="A77" t="str">
            <v>E21</v>
          </cell>
          <cell r="B77" t="str">
            <v>VIBRADOR A GASOLINA</v>
          </cell>
          <cell r="C77" t="str">
            <v>Equipos</v>
          </cell>
          <cell r="D77" t="str">
            <v>DIA</v>
          </cell>
          <cell r="E77">
            <v>0.1</v>
          </cell>
          <cell r="F77">
            <v>66212</v>
          </cell>
          <cell r="G77">
            <v>6621</v>
          </cell>
        </row>
        <row r="78">
          <cell r="A78" t="str">
            <v>H2</v>
          </cell>
          <cell r="B78" t="str">
            <v>EQUIPO BASICO (HERRAMIENTA MENOR)</v>
          </cell>
          <cell r="C78" t="str">
            <v>Herramienta</v>
          </cell>
          <cell r="D78" t="str">
            <v>UND</v>
          </cell>
          <cell r="E78">
            <v>3.5</v>
          </cell>
          <cell r="F78">
            <v>3623</v>
          </cell>
          <cell r="G78">
            <v>12681</v>
          </cell>
        </row>
        <row r="79">
          <cell r="A79" t="str">
            <v>I1565</v>
          </cell>
          <cell r="B79" t="str">
            <v>ACARREO INTERNO</v>
          </cell>
          <cell r="C79" t="str">
            <v>Insumos</v>
          </cell>
          <cell r="D79" t="str">
            <v>UND</v>
          </cell>
          <cell r="E79">
            <v>7</v>
          </cell>
          <cell r="F79">
            <v>1897</v>
          </cell>
          <cell r="G79">
            <v>13279</v>
          </cell>
        </row>
        <row r="80">
          <cell r="A80" t="str">
            <v>I424</v>
          </cell>
          <cell r="B80" t="str">
            <v>PUNTILLA CON CABEZA 1"</v>
          </cell>
          <cell r="C80" t="str">
            <v>Insumos</v>
          </cell>
          <cell r="D80" t="str">
            <v>LB</v>
          </cell>
          <cell r="E80">
            <v>0.2</v>
          </cell>
          <cell r="F80">
            <v>6448</v>
          </cell>
          <cell r="G80">
            <v>1290</v>
          </cell>
        </row>
        <row r="81">
          <cell r="A81" t="str">
            <v>I478</v>
          </cell>
          <cell r="B81" t="str">
            <v>ADITIVO PARA CURAR EL CONCRETO</v>
          </cell>
          <cell r="C81" t="str">
            <v>Insumos</v>
          </cell>
          <cell r="D81" t="str">
            <v>UND</v>
          </cell>
          <cell r="E81">
            <v>0.09</v>
          </cell>
          <cell r="F81">
            <v>13567</v>
          </cell>
          <cell r="G81">
            <v>1221</v>
          </cell>
        </row>
        <row r="82">
          <cell r="A82" t="str">
            <v>I479</v>
          </cell>
          <cell r="B82" t="str">
            <v>SELLO ELASTOMERICO</v>
          </cell>
          <cell r="C82" t="str">
            <v>Insumos</v>
          </cell>
          <cell r="D82" t="str">
            <v>M</v>
          </cell>
          <cell r="E82">
            <v>1.0900000000000001</v>
          </cell>
          <cell r="F82">
            <v>5616</v>
          </cell>
          <cell r="G82">
            <v>6121</v>
          </cell>
        </row>
        <row r="83">
          <cell r="A83" t="str">
            <v>I990</v>
          </cell>
          <cell r="B83" t="str">
            <v>TABLA 1"X10"X3M</v>
          </cell>
          <cell r="C83" t="str">
            <v>Insumos</v>
          </cell>
          <cell r="D83" t="str">
            <v>UND</v>
          </cell>
          <cell r="E83">
            <v>0.8</v>
          </cell>
          <cell r="F83">
            <v>15152</v>
          </cell>
          <cell r="G83">
            <v>12122</v>
          </cell>
        </row>
        <row r="84">
          <cell r="A84" t="str">
            <v>I991</v>
          </cell>
          <cell r="B84" t="str">
            <v>CUARTON 2"X4"X3M</v>
          </cell>
          <cell r="C84" t="str">
            <v>Insumos</v>
          </cell>
          <cell r="D84" t="str">
            <v>UND</v>
          </cell>
          <cell r="E84">
            <v>1.25</v>
          </cell>
          <cell r="F84">
            <v>14206</v>
          </cell>
          <cell r="G84">
            <v>17758</v>
          </cell>
        </row>
        <row r="86">
          <cell r="A86">
            <v>13</v>
          </cell>
          <cell r="B86" t="str">
            <v>SUMINISTRO, TRANSPORTE E INSTALACION SARDINEL ANCHO = 20 CM H = ENTRE  15 Y 20 CM  EN CONCRETO 3000 PSI, CHAFLANADO</v>
          </cell>
          <cell r="C86" t="str">
            <v>Actividad</v>
          </cell>
          <cell r="D86" t="str">
            <v>ML</v>
          </cell>
          <cell r="G86">
            <v>109279</v>
          </cell>
          <cell r="H86">
            <v>147527</v>
          </cell>
        </row>
        <row r="87">
          <cell r="A87" t="str">
            <v>AB5</v>
          </cell>
          <cell r="B87" t="str">
            <v>CONCRETO 3000 psi - 21 Mpa</v>
          </cell>
          <cell r="C87" t="str">
            <v>Analisis Basico</v>
          </cell>
          <cell r="D87" t="str">
            <v>M3</v>
          </cell>
          <cell r="E87">
            <v>4.2999999999999997E-2</v>
          </cell>
          <cell r="F87">
            <v>597780</v>
          </cell>
          <cell r="G87">
            <v>25705</v>
          </cell>
        </row>
        <row r="88">
          <cell r="A88" t="str">
            <v>C15</v>
          </cell>
          <cell r="B88" t="str">
            <v>CUADRILLA AA TIPO 3 (1 OFICIAL + 3 AYUDANTE) (Albañileria)</v>
          </cell>
          <cell r="C88" t="str">
            <v>Cuadrilla</v>
          </cell>
          <cell r="D88" t="str">
            <v>HR</v>
          </cell>
          <cell r="E88">
            <v>0.75</v>
          </cell>
          <cell r="F88">
            <v>66987</v>
          </cell>
          <cell r="G88">
            <v>50240</v>
          </cell>
        </row>
        <row r="89">
          <cell r="A89" t="str">
            <v>E12</v>
          </cell>
          <cell r="B89" t="str">
            <v>EQUIPO DE TRANSPORTE</v>
          </cell>
          <cell r="C89" t="str">
            <v>Equipos</v>
          </cell>
          <cell r="D89" t="str">
            <v>DIA</v>
          </cell>
          <cell r="E89">
            <v>8.0000000000000002E-3</v>
          </cell>
          <cell r="F89">
            <v>187426</v>
          </cell>
          <cell r="G89">
            <v>1499</v>
          </cell>
        </row>
        <row r="90">
          <cell r="A90" t="str">
            <v>E52</v>
          </cell>
          <cell r="B90" t="str">
            <v>VIBRADOR</v>
          </cell>
          <cell r="C90" t="str">
            <v>Equipos</v>
          </cell>
          <cell r="D90" t="str">
            <v>HR</v>
          </cell>
          <cell r="E90">
            <v>0.25</v>
          </cell>
          <cell r="F90">
            <v>8435</v>
          </cell>
          <cell r="G90">
            <v>2109</v>
          </cell>
        </row>
        <row r="91">
          <cell r="A91" t="str">
            <v>H2</v>
          </cell>
          <cell r="B91" t="str">
            <v>EQUIPO BASICO (HERRAMIENTA MENOR)</v>
          </cell>
          <cell r="C91" t="str">
            <v>Herramienta</v>
          </cell>
          <cell r="D91" t="str">
            <v>UND</v>
          </cell>
          <cell r="E91">
            <v>0.75</v>
          </cell>
          <cell r="F91">
            <v>3623</v>
          </cell>
          <cell r="G91">
            <v>2717</v>
          </cell>
        </row>
        <row r="92">
          <cell r="A92" t="str">
            <v>I1565</v>
          </cell>
          <cell r="B92" t="str">
            <v>ACARREO INTERNO</v>
          </cell>
          <cell r="C92" t="str">
            <v>Insumos</v>
          </cell>
          <cell r="D92" t="str">
            <v>UND</v>
          </cell>
          <cell r="E92">
            <v>1.5</v>
          </cell>
          <cell r="F92">
            <v>1897</v>
          </cell>
          <cell r="G92">
            <v>2846</v>
          </cell>
        </row>
        <row r="93">
          <cell r="A93" t="str">
            <v>I424</v>
          </cell>
          <cell r="B93" t="str">
            <v>PUNTILLA CON CABEZA 1"</v>
          </cell>
          <cell r="C93" t="str">
            <v>Insumos</v>
          </cell>
          <cell r="D93" t="str">
            <v>LB</v>
          </cell>
          <cell r="E93">
            <v>0.1</v>
          </cell>
          <cell r="F93">
            <v>6448</v>
          </cell>
          <cell r="G93">
            <v>645</v>
          </cell>
        </row>
        <row r="94">
          <cell r="A94" t="str">
            <v>I478</v>
          </cell>
          <cell r="B94" t="str">
            <v>ADITIVO PARA CURAR EL CONCRETO</v>
          </cell>
          <cell r="C94" t="str">
            <v>Insumos</v>
          </cell>
          <cell r="D94" t="str">
            <v>UND</v>
          </cell>
          <cell r="E94">
            <v>0.01</v>
          </cell>
          <cell r="F94">
            <v>13567</v>
          </cell>
          <cell r="G94">
            <v>136</v>
          </cell>
        </row>
        <row r="95">
          <cell r="A95" t="str">
            <v>I957</v>
          </cell>
          <cell r="B95" t="str">
            <v>LISTON 2 X 4</v>
          </cell>
          <cell r="C95" t="str">
            <v>Insumos</v>
          </cell>
          <cell r="D95" t="str">
            <v>M</v>
          </cell>
          <cell r="E95">
            <v>0.3</v>
          </cell>
          <cell r="F95">
            <v>4634</v>
          </cell>
          <cell r="G95">
            <v>1390</v>
          </cell>
        </row>
        <row r="96">
          <cell r="A96" t="str">
            <v>I988</v>
          </cell>
          <cell r="B96" t="str">
            <v>VARILLON DE SAJO</v>
          </cell>
          <cell r="C96" t="str">
            <v>Insumos</v>
          </cell>
          <cell r="D96" t="str">
            <v>UND</v>
          </cell>
          <cell r="E96">
            <v>1</v>
          </cell>
          <cell r="F96">
            <v>17996</v>
          </cell>
          <cell r="G96">
            <v>17996</v>
          </cell>
        </row>
        <row r="97">
          <cell r="A97" t="str">
            <v>I989</v>
          </cell>
          <cell r="B97" t="str">
            <v>GUADUA SOBREBASA L= 1.50 MT. 3 USOS</v>
          </cell>
          <cell r="C97" t="str">
            <v>Insumos</v>
          </cell>
          <cell r="D97" t="str">
            <v>UND</v>
          </cell>
          <cell r="E97">
            <v>0.1</v>
          </cell>
          <cell r="F97">
            <v>6632</v>
          </cell>
          <cell r="G97">
            <v>663</v>
          </cell>
        </row>
        <row r="98">
          <cell r="A98" t="str">
            <v>I990</v>
          </cell>
          <cell r="B98" t="str">
            <v>TABLA 1"X10"X3M</v>
          </cell>
          <cell r="C98" t="str">
            <v>Insumos</v>
          </cell>
          <cell r="D98" t="str">
            <v>UND</v>
          </cell>
          <cell r="E98">
            <v>0.22</v>
          </cell>
          <cell r="F98">
            <v>15152</v>
          </cell>
          <cell r="G98">
            <v>3333</v>
          </cell>
        </row>
        <row r="100">
          <cell r="A100">
            <v>14</v>
          </cell>
          <cell r="B100" t="str">
            <v>SUMINISTRO, TRANSPORTE E INSTALACION ANDEN CONCRETO 3000 PSI  E= 0.10M.  ACABADO:  ESCOBIADO</v>
          </cell>
          <cell r="C100" t="str">
            <v>Actividad</v>
          </cell>
          <cell r="D100" t="str">
            <v>M2</v>
          </cell>
          <cell r="G100">
            <v>123330</v>
          </cell>
          <cell r="H100">
            <v>166496</v>
          </cell>
        </row>
        <row r="101">
          <cell r="A101" t="str">
            <v>AB5</v>
          </cell>
          <cell r="B101" t="str">
            <v>CONCRETO 3000 psi - 21 Mpa</v>
          </cell>
          <cell r="C101" t="str">
            <v>Analisis Basico</v>
          </cell>
          <cell r="D101" t="str">
            <v>M3</v>
          </cell>
          <cell r="E101">
            <v>0.1</v>
          </cell>
          <cell r="F101">
            <v>597780</v>
          </cell>
          <cell r="G101">
            <v>59778</v>
          </cell>
        </row>
        <row r="102">
          <cell r="A102" t="str">
            <v>C15</v>
          </cell>
          <cell r="B102" t="str">
            <v>CUADRILLA AA TIPO 3 (1 OFICIAL + 3 AYUDANTE) (Albañileria)</v>
          </cell>
          <cell r="C102" t="str">
            <v>Cuadrilla</v>
          </cell>
          <cell r="D102" t="str">
            <v>HR</v>
          </cell>
          <cell r="E102">
            <v>0.7</v>
          </cell>
          <cell r="F102">
            <v>66987</v>
          </cell>
          <cell r="G102">
            <v>46891</v>
          </cell>
        </row>
        <row r="103">
          <cell r="A103" t="str">
            <v>E104</v>
          </cell>
          <cell r="B103" t="str">
            <v>FORMALETA SARDINEL DESDE 0.20 HASTA 0.60 M. DE ALTURA POR 2.00 M. DE LONGITUD</v>
          </cell>
          <cell r="C103" t="str">
            <v>Equipos</v>
          </cell>
          <cell r="D103" t="str">
            <v>DIA</v>
          </cell>
          <cell r="E103">
            <v>1.75</v>
          </cell>
          <cell r="F103">
            <v>936</v>
          </cell>
          <cell r="G103">
            <v>1638</v>
          </cell>
        </row>
        <row r="104">
          <cell r="A104" t="str">
            <v>E12</v>
          </cell>
          <cell r="B104" t="str">
            <v>EQUIPO DE TRANSPORTE</v>
          </cell>
          <cell r="C104" t="str">
            <v>Equipos</v>
          </cell>
          <cell r="D104" t="str">
            <v>DIA</v>
          </cell>
          <cell r="E104">
            <v>7.1000000000000004E-3</v>
          </cell>
          <cell r="F104">
            <v>187426</v>
          </cell>
          <cell r="G104">
            <v>1331</v>
          </cell>
        </row>
        <row r="105">
          <cell r="A105" t="str">
            <v>H2</v>
          </cell>
          <cell r="B105" t="str">
            <v>EQUIPO BASICO (HERRAMIENTA MENOR)</v>
          </cell>
          <cell r="C105" t="str">
            <v>Herramienta</v>
          </cell>
          <cell r="D105" t="str">
            <v>UND</v>
          </cell>
          <cell r="E105">
            <v>0.4</v>
          </cell>
          <cell r="F105">
            <v>3623</v>
          </cell>
          <cell r="G105">
            <v>1449</v>
          </cell>
        </row>
        <row r="106">
          <cell r="A106" t="str">
            <v>I1565</v>
          </cell>
          <cell r="B106" t="str">
            <v>ACARREO INTERNO</v>
          </cell>
          <cell r="C106" t="str">
            <v>Insumos</v>
          </cell>
          <cell r="D106" t="str">
            <v>UND</v>
          </cell>
          <cell r="E106">
            <v>1.8</v>
          </cell>
          <cell r="F106">
            <v>1897</v>
          </cell>
          <cell r="G106">
            <v>3415</v>
          </cell>
        </row>
        <row r="107">
          <cell r="A107" t="str">
            <v>I423</v>
          </cell>
          <cell r="B107" t="str">
            <v>POLIETILENO NO. 6</v>
          </cell>
          <cell r="C107" t="str">
            <v>Insumos</v>
          </cell>
          <cell r="D107" t="str">
            <v>M2</v>
          </cell>
          <cell r="E107">
            <v>1</v>
          </cell>
          <cell r="F107">
            <v>5121</v>
          </cell>
          <cell r="G107">
            <v>5121</v>
          </cell>
        </row>
        <row r="108">
          <cell r="A108" t="str">
            <v>I957</v>
          </cell>
          <cell r="B108" t="str">
            <v>LISTON 2 X 4</v>
          </cell>
          <cell r="C108" t="str">
            <v>Insumos</v>
          </cell>
          <cell r="D108" t="str">
            <v>M</v>
          </cell>
          <cell r="E108">
            <v>0.8</v>
          </cell>
          <cell r="F108">
            <v>4634</v>
          </cell>
          <cell r="G108">
            <v>3707</v>
          </cell>
        </row>
        <row r="110">
          <cell r="A110">
            <v>15</v>
          </cell>
          <cell r="B110" t="str">
            <v>SUMINISTRO, TRANSPORTE E INSTALACION LOSETA TACTIL GUIA PREFABRICADA EN CONCRETO</v>
          </cell>
          <cell r="C110" t="str">
            <v>Actividad</v>
          </cell>
          <cell r="D110" t="str">
            <v>M2</v>
          </cell>
          <cell r="G110">
            <v>464602</v>
          </cell>
          <cell r="H110">
            <v>627213</v>
          </cell>
        </row>
        <row r="111">
          <cell r="A111" t="str">
            <v>C8</v>
          </cell>
          <cell r="B111" t="str">
            <v>CUADRILLA AA TIPO 2 (1 OFICIAL + 2 AYUDANTE) (Albañileria)</v>
          </cell>
          <cell r="C111" t="str">
            <v>Cuadrilla</v>
          </cell>
          <cell r="D111" t="str">
            <v>HR</v>
          </cell>
          <cell r="E111">
            <v>0.75</v>
          </cell>
          <cell r="F111">
            <v>52425</v>
          </cell>
          <cell r="G111">
            <v>39319</v>
          </cell>
        </row>
        <row r="112">
          <cell r="A112" t="str">
            <v>E12</v>
          </cell>
          <cell r="B112" t="str">
            <v>EQUIPO DE TRANSPORTE</v>
          </cell>
          <cell r="C112" t="str">
            <v>Equipos</v>
          </cell>
          <cell r="D112" t="str">
            <v>DIA</v>
          </cell>
          <cell r="E112">
            <v>1.4E-2</v>
          </cell>
          <cell r="F112">
            <v>187426</v>
          </cell>
          <cell r="G112">
            <v>2624</v>
          </cell>
        </row>
        <row r="113">
          <cell r="A113" t="str">
            <v>E30</v>
          </cell>
          <cell r="B113" t="str">
            <v>CORTADORA CON DISCO DIAMANTADO (INCLUYE OPERARIO)</v>
          </cell>
          <cell r="C113" t="str">
            <v>Equipos</v>
          </cell>
          <cell r="D113" t="str">
            <v>HR</v>
          </cell>
          <cell r="E113">
            <v>0.04</v>
          </cell>
          <cell r="F113">
            <v>42172</v>
          </cell>
          <cell r="G113">
            <v>1687</v>
          </cell>
        </row>
        <row r="114">
          <cell r="A114" t="str">
            <v>E69</v>
          </cell>
          <cell r="B114" t="str">
            <v>RANA COMPACTADORA (INCLUYE COMBUSTIBLE)</v>
          </cell>
          <cell r="C114" t="str">
            <v>Equipos</v>
          </cell>
          <cell r="D114" t="str">
            <v>HR</v>
          </cell>
          <cell r="E114">
            <v>0.25</v>
          </cell>
          <cell r="F114">
            <v>6518</v>
          </cell>
          <cell r="G114">
            <v>1630</v>
          </cell>
        </row>
        <row r="115">
          <cell r="A115" t="str">
            <v>H2</v>
          </cell>
          <cell r="B115" t="str">
            <v>EQUIPO BASICO (HERRAMIENTA MENOR)</v>
          </cell>
          <cell r="C115" t="str">
            <v>Herramienta</v>
          </cell>
          <cell r="D115" t="str">
            <v>UND</v>
          </cell>
          <cell r="E115">
            <v>0.2</v>
          </cell>
          <cell r="F115">
            <v>3623</v>
          </cell>
          <cell r="G115">
            <v>725</v>
          </cell>
        </row>
        <row r="116">
          <cell r="A116" t="str">
            <v>I1565</v>
          </cell>
          <cell r="B116" t="str">
            <v>ACARREO INTERNO</v>
          </cell>
          <cell r="C116" t="str">
            <v>Insumos</v>
          </cell>
          <cell r="D116" t="str">
            <v>UND</v>
          </cell>
          <cell r="E116">
            <v>1.01</v>
          </cell>
          <cell r="F116">
            <v>1897</v>
          </cell>
          <cell r="G116">
            <v>1916</v>
          </cell>
        </row>
        <row r="117">
          <cell r="A117" t="str">
            <v>I31</v>
          </cell>
          <cell r="B117" t="str">
            <v xml:space="preserve">ARENA DE PEÑA </v>
          </cell>
          <cell r="C117" t="str">
            <v>Insumos</v>
          </cell>
          <cell r="D117" t="str">
            <v>M3</v>
          </cell>
          <cell r="E117">
            <v>0.18</v>
          </cell>
          <cell r="F117">
            <v>110940</v>
          </cell>
          <cell r="G117">
            <v>19969</v>
          </cell>
        </row>
        <row r="118">
          <cell r="A118" t="str">
            <v>I488</v>
          </cell>
          <cell r="B118" t="str">
            <v>LOSETA TACTIL GUIA</v>
          </cell>
          <cell r="C118" t="str">
            <v>Insumos</v>
          </cell>
          <cell r="D118" t="str">
            <v>UND</v>
          </cell>
          <cell r="E118">
            <v>12</v>
          </cell>
          <cell r="F118">
            <v>33061</v>
          </cell>
          <cell r="G118">
            <v>396732</v>
          </cell>
        </row>
        <row r="121">
          <cell r="A121">
            <v>16</v>
          </cell>
          <cell r="B121" t="str">
            <v>CANASTILLA DE SOPORTE DE DOVELAS EN HIERRO 3/8" Y 1/4"</v>
          </cell>
          <cell r="C121" t="str">
            <v>Actividad</v>
          </cell>
          <cell r="D121" t="str">
            <v>ML</v>
          </cell>
          <cell r="G121">
            <v>29590</v>
          </cell>
          <cell r="H121">
            <v>39947</v>
          </cell>
        </row>
        <row r="122">
          <cell r="A122" t="str">
            <v>C1</v>
          </cell>
          <cell r="B122" t="str">
            <v>CUADRILLA AA TIPO 1 (1 OFICIAL + 1 AYUDANTE) (Albañileria)</v>
          </cell>
          <cell r="C122" t="str">
            <v>Cuadrilla</v>
          </cell>
          <cell r="D122" t="str">
            <v>HR</v>
          </cell>
          <cell r="E122">
            <v>0.5</v>
          </cell>
          <cell r="F122">
            <v>37863</v>
          </cell>
          <cell r="G122">
            <v>18932</v>
          </cell>
        </row>
        <row r="123">
          <cell r="A123" t="str">
            <v>H2</v>
          </cell>
          <cell r="B123" t="str">
            <v>EQUIPO BASICO (HERRAMIENTA MENOR)</v>
          </cell>
          <cell r="C123" t="str">
            <v>Herramienta</v>
          </cell>
          <cell r="D123" t="str">
            <v>UND</v>
          </cell>
          <cell r="E123">
            <v>0.5</v>
          </cell>
          <cell r="F123">
            <v>3623</v>
          </cell>
          <cell r="G123">
            <v>1812</v>
          </cell>
        </row>
        <row r="124">
          <cell r="A124" t="str">
            <v>I2</v>
          </cell>
          <cell r="B124" t="str">
            <v>ACERO 60.000 PSI</v>
          </cell>
          <cell r="C124" t="str">
            <v>Insumos</v>
          </cell>
          <cell r="D124" t="str">
            <v>KG</v>
          </cell>
          <cell r="E124">
            <v>2</v>
          </cell>
          <cell r="F124">
            <v>4423</v>
          </cell>
          <cell r="G124">
            <v>8846</v>
          </cell>
        </row>
        <row r="126">
          <cell r="A126">
            <v>17</v>
          </cell>
          <cell r="B126" t="str">
            <v>DOVELAS DE ACERO LISO 60000 PSI PARA PAVIMENTOS</v>
          </cell>
          <cell r="C126" t="str">
            <v>Actividad</v>
          </cell>
          <cell r="D126" t="str">
            <v>KG</v>
          </cell>
          <cell r="G126">
            <v>30820</v>
          </cell>
          <cell r="H126">
            <v>41607</v>
          </cell>
        </row>
        <row r="127">
          <cell r="A127" t="str">
            <v>C1</v>
          </cell>
          <cell r="B127" t="str">
            <v>CUADRILLA AA TIPO 1 (1 OFICIAL + 1 AYUDANTE) (Albañileria)</v>
          </cell>
          <cell r="C127" t="str">
            <v>Cuadrilla</v>
          </cell>
          <cell r="D127" t="str">
            <v>HR</v>
          </cell>
          <cell r="E127">
            <v>0.5</v>
          </cell>
          <cell r="F127">
            <v>37863</v>
          </cell>
          <cell r="G127">
            <v>18932</v>
          </cell>
        </row>
        <row r="128">
          <cell r="A128" t="str">
            <v>H2</v>
          </cell>
          <cell r="B128" t="str">
            <v>EQUIPO BASICO (HERRAMIENTA MENOR)</v>
          </cell>
          <cell r="C128" t="str">
            <v>Herramienta</v>
          </cell>
          <cell r="D128" t="str">
            <v>UND</v>
          </cell>
          <cell r="E128">
            <v>0.5</v>
          </cell>
          <cell r="F128">
            <v>3623</v>
          </cell>
          <cell r="G128">
            <v>1812</v>
          </cell>
        </row>
        <row r="129">
          <cell r="A129" t="str">
            <v>I27</v>
          </cell>
          <cell r="B129" t="str">
            <v>HIERRO LISO (DOVELAS)</v>
          </cell>
          <cell r="C129" t="str">
            <v>Insumos</v>
          </cell>
          <cell r="D129" t="str">
            <v>KG</v>
          </cell>
          <cell r="E129">
            <v>1.6</v>
          </cell>
          <cell r="F129">
            <v>5684</v>
          </cell>
          <cell r="G129">
            <v>9094</v>
          </cell>
        </row>
        <row r="130">
          <cell r="A130" t="str">
            <v>I273</v>
          </cell>
          <cell r="B130" t="str">
            <v>GRASA ECON X 370 GRS</v>
          </cell>
          <cell r="C130" t="str">
            <v>Insumos</v>
          </cell>
          <cell r="D130" t="str">
            <v>UND</v>
          </cell>
          <cell r="E130">
            <v>0.08</v>
          </cell>
          <cell r="F130">
            <v>12280</v>
          </cell>
          <cell r="G130">
            <v>982</v>
          </cell>
        </row>
        <row r="132">
          <cell r="A132">
            <v>18</v>
          </cell>
          <cell r="B132" t="str">
            <v xml:space="preserve">ACERO FIGURADO 60000 PSI </v>
          </cell>
          <cell r="C132" t="str">
            <v>Actividad</v>
          </cell>
          <cell r="D132" t="str">
            <v>KG</v>
          </cell>
          <cell r="G132">
            <v>8006</v>
          </cell>
          <cell r="H132">
            <v>10808</v>
          </cell>
        </row>
        <row r="133">
          <cell r="A133" t="str">
            <v>C1</v>
          </cell>
          <cell r="B133" t="str">
            <v>CUADRILLA AA TIPO 1 (1 OFICIAL + 1 AYUDANTE) (Albañileria)</v>
          </cell>
          <cell r="C133" t="str">
            <v>Cuadrilla</v>
          </cell>
          <cell r="D133" t="str">
            <v>HR</v>
          </cell>
          <cell r="E133">
            <v>7.0000000000000007E-2</v>
          </cell>
          <cell r="F133">
            <v>37863</v>
          </cell>
          <cell r="G133">
            <v>2650</v>
          </cell>
        </row>
        <row r="134">
          <cell r="A134" t="str">
            <v>E12</v>
          </cell>
          <cell r="B134" t="str">
            <v>EQUIPO DE TRANSPORTE</v>
          </cell>
          <cell r="C134" t="str">
            <v>Equipos</v>
          </cell>
          <cell r="D134" t="str">
            <v>DIA</v>
          </cell>
          <cell r="E134">
            <v>5.9999999999999995E-4</v>
          </cell>
          <cell r="F134">
            <v>187426</v>
          </cell>
          <cell r="G134">
            <v>112</v>
          </cell>
        </row>
        <row r="135">
          <cell r="A135" t="str">
            <v>H2</v>
          </cell>
          <cell r="B135" t="str">
            <v>EQUIPO BASICO (HERRAMIENTA MENOR)</v>
          </cell>
          <cell r="C135" t="str">
            <v>Herramienta</v>
          </cell>
          <cell r="D135" t="str">
            <v>UND</v>
          </cell>
          <cell r="E135">
            <v>0.01</v>
          </cell>
          <cell r="F135">
            <v>3623</v>
          </cell>
          <cell r="G135">
            <v>36</v>
          </cell>
        </row>
        <row r="136">
          <cell r="A136" t="str">
            <v>I1565</v>
          </cell>
          <cell r="B136" t="str">
            <v>ACARREO INTERNO</v>
          </cell>
          <cell r="C136" t="str">
            <v>Insumos</v>
          </cell>
          <cell r="D136" t="str">
            <v>UND</v>
          </cell>
          <cell r="E136">
            <v>0.2</v>
          </cell>
          <cell r="F136">
            <v>1897</v>
          </cell>
          <cell r="G136">
            <v>379</v>
          </cell>
        </row>
        <row r="137">
          <cell r="A137" t="str">
            <v>I2</v>
          </cell>
          <cell r="B137" t="str">
            <v>ACERO 60.000 PSI</v>
          </cell>
          <cell r="C137" t="str">
            <v>Insumos</v>
          </cell>
          <cell r="D137" t="str">
            <v>KG</v>
          </cell>
          <cell r="E137">
            <v>1.05</v>
          </cell>
          <cell r="F137">
            <v>4423</v>
          </cell>
          <cell r="G137">
            <v>4644</v>
          </cell>
        </row>
        <row r="138">
          <cell r="A138" t="str">
            <v>I3</v>
          </cell>
          <cell r="B138" t="str">
            <v>ALAMBRE NEGRO NO. 18</v>
          </cell>
          <cell r="C138" t="str">
            <v>Insumos</v>
          </cell>
          <cell r="D138" t="str">
            <v>KG</v>
          </cell>
          <cell r="E138">
            <v>0.03</v>
          </cell>
          <cell r="F138">
            <v>6176</v>
          </cell>
          <cell r="G138">
            <v>185</v>
          </cell>
        </row>
        <row r="141">
          <cell r="A141">
            <v>19</v>
          </cell>
          <cell r="B141" t="str">
            <v>SUMINISTRO, TRANSPORTE E INSTALACION MALLA ELECTROSOLDADA M-159 Q-4 F 5.5mm c/.15m en ambos sentidos (Incluye alambre negro, colocación y traslapo).</v>
          </cell>
          <cell r="C141" t="str">
            <v>Actividad</v>
          </cell>
          <cell r="D141" t="str">
            <v>M2</v>
          </cell>
          <cell r="G141">
            <v>21397</v>
          </cell>
          <cell r="H141">
            <v>28886</v>
          </cell>
        </row>
        <row r="142">
          <cell r="A142" t="str">
            <v>C8</v>
          </cell>
          <cell r="B142" t="str">
            <v>CUADRILLA AA TIPO 2 (1 OFICIAL + 2 AYUDANTE) (Albañileria)</v>
          </cell>
          <cell r="C142" t="str">
            <v>Cuadrilla</v>
          </cell>
          <cell r="D142" t="str">
            <v>HR</v>
          </cell>
          <cell r="E142">
            <v>0.1</v>
          </cell>
          <cell r="F142">
            <v>52425</v>
          </cell>
          <cell r="G142">
            <v>5243</v>
          </cell>
        </row>
        <row r="143">
          <cell r="A143" t="str">
            <v>E12</v>
          </cell>
          <cell r="B143" t="str">
            <v>EQUIPO DE TRANSPORTE</v>
          </cell>
          <cell r="C143" t="str">
            <v>Equipos</v>
          </cell>
          <cell r="D143" t="str">
            <v>DIA</v>
          </cell>
          <cell r="E143">
            <v>1.4E-3</v>
          </cell>
          <cell r="F143">
            <v>187426</v>
          </cell>
          <cell r="G143">
            <v>262</v>
          </cell>
        </row>
        <row r="144">
          <cell r="A144" t="str">
            <v>I1565</v>
          </cell>
          <cell r="B144" t="str">
            <v>ACARREO INTERNO</v>
          </cell>
          <cell r="C144" t="str">
            <v>Insumos</v>
          </cell>
          <cell r="D144" t="str">
            <v>UND</v>
          </cell>
          <cell r="E144">
            <v>5.2999999999999999E-2</v>
          </cell>
          <cell r="F144">
            <v>1897</v>
          </cell>
          <cell r="G144">
            <v>101</v>
          </cell>
        </row>
        <row r="145">
          <cell r="A145" t="str">
            <v>I3</v>
          </cell>
          <cell r="B145" t="str">
            <v>ALAMBRE NEGRO NO. 18</v>
          </cell>
          <cell r="C145" t="str">
            <v>Insumos</v>
          </cell>
          <cell r="D145" t="str">
            <v>KG</v>
          </cell>
          <cell r="E145">
            <v>3.1E-2</v>
          </cell>
          <cell r="F145">
            <v>6176</v>
          </cell>
          <cell r="G145">
            <v>191</v>
          </cell>
        </row>
        <row r="146">
          <cell r="A146" t="str">
            <v>I9</v>
          </cell>
          <cell r="B146" t="str">
            <v xml:space="preserve">MALLA ELECTROSOLDADA M-159  Q-4  5.5 MM 15 X 15 CM. </v>
          </cell>
          <cell r="C146" t="str">
            <v>Insumos</v>
          </cell>
          <cell r="D146" t="str">
            <v>KG</v>
          </cell>
          <cell r="E146">
            <v>3</v>
          </cell>
          <cell r="F146">
            <v>5200</v>
          </cell>
          <cell r="G146">
            <v>15600</v>
          </cell>
        </row>
        <row r="148">
          <cell r="A148">
            <v>20</v>
          </cell>
          <cell r="B148" t="str">
            <v>TRANSPORTE E INSTALACION SUMIDERO DOBLE REJA TIPO SIFÓN EN CONCRETO CLASE II-TAPA ANTIRUIDO</v>
          </cell>
          <cell r="C148" t="str">
            <v>Actividad</v>
          </cell>
          <cell r="D148" t="str">
            <v>UND</v>
          </cell>
          <cell r="G148">
            <v>862359</v>
          </cell>
          <cell r="H148">
            <v>1164185</v>
          </cell>
        </row>
        <row r="149">
          <cell r="A149" t="str">
            <v>C23</v>
          </cell>
          <cell r="B149" t="str">
            <v>CUADRILLA BB TIPO 4 (1 OFICIAL + 4 AYUDANTE) (Instalaciones)</v>
          </cell>
          <cell r="C149" t="str">
            <v>Cuadrilla</v>
          </cell>
          <cell r="D149" t="str">
            <v>HR</v>
          </cell>
          <cell r="E149">
            <v>9</v>
          </cell>
          <cell r="F149">
            <v>89712</v>
          </cell>
          <cell r="G149">
            <v>807408</v>
          </cell>
        </row>
        <row r="150">
          <cell r="A150" t="str">
            <v>E112</v>
          </cell>
          <cell r="B150" t="str">
            <v>FORMALETA METALICA PARA CAMARA CIRCULAR</v>
          </cell>
          <cell r="C150" t="str">
            <v>Equipos</v>
          </cell>
          <cell r="D150" t="str">
            <v>UND</v>
          </cell>
          <cell r="E150">
            <v>4.3499999999999996</v>
          </cell>
          <cell r="F150">
            <v>11992</v>
          </cell>
          <cell r="G150">
            <v>52165</v>
          </cell>
        </row>
        <row r="151">
          <cell r="A151" t="str">
            <v>H2</v>
          </cell>
          <cell r="B151" t="str">
            <v>EQUIPO BASICO (HERRAMIENTA MENOR)</v>
          </cell>
          <cell r="C151" t="str">
            <v>Herramienta</v>
          </cell>
          <cell r="D151" t="str">
            <v>UND</v>
          </cell>
          <cell r="E151">
            <v>0.35</v>
          </cell>
          <cell r="F151">
            <v>3623</v>
          </cell>
          <cell r="G151">
            <v>1268</v>
          </cell>
        </row>
        <row r="152">
          <cell r="A152" t="str">
            <v>I1565</v>
          </cell>
          <cell r="B152" t="str">
            <v>ACARREO INTERNO</v>
          </cell>
          <cell r="C152" t="str">
            <v>Insumos</v>
          </cell>
          <cell r="D152" t="str">
            <v>UND</v>
          </cell>
          <cell r="E152">
            <v>0.8</v>
          </cell>
          <cell r="F152">
            <v>1897</v>
          </cell>
          <cell r="G152">
            <v>1518</v>
          </cell>
        </row>
        <row r="154">
          <cell r="A154">
            <v>21</v>
          </cell>
          <cell r="B154" t="str">
            <v>SUMINISTRO, TRANSPORTE E INSTALACION TUBERÍA PVC CORRUGADA DE 315 M.M. (12") PARA ALCANTARILLADO</v>
          </cell>
          <cell r="C154" t="str">
            <v>Actividad</v>
          </cell>
          <cell r="D154" t="str">
            <v>ML</v>
          </cell>
          <cell r="G154">
            <v>152966</v>
          </cell>
          <cell r="H154">
            <v>206504</v>
          </cell>
        </row>
        <row r="155">
          <cell r="A155" t="str">
            <v>C2</v>
          </cell>
          <cell r="B155" t="str">
            <v>CUADRILLA BB TIPO 1 (1 OFICIAL + 1 AYUDANTE) (Instalaciones)</v>
          </cell>
          <cell r="C155" t="str">
            <v>Cuadrilla</v>
          </cell>
          <cell r="D155" t="str">
            <v>HR</v>
          </cell>
          <cell r="E155">
            <v>0.76</v>
          </cell>
          <cell r="F155">
            <v>41652</v>
          </cell>
          <cell r="G155">
            <v>31656</v>
          </cell>
        </row>
        <row r="156">
          <cell r="A156" t="str">
            <v>E12</v>
          </cell>
          <cell r="B156" t="str">
            <v>EQUIPO DE TRANSPORTE</v>
          </cell>
          <cell r="C156" t="str">
            <v>Equipos</v>
          </cell>
          <cell r="D156" t="str">
            <v>DIA</v>
          </cell>
          <cell r="E156">
            <v>1.7489999999999999E-2</v>
          </cell>
          <cell r="F156">
            <v>187426</v>
          </cell>
          <cell r="G156">
            <v>3278</v>
          </cell>
        </row>
        <row r="157">
          <cell r="A157" t="str">
            <v>H2</v>
          </cell>
          <cell r="B157" t="str">
            <v>EQUIPO BASICO (HERRAMIENTA MENOR)</v>
          </cell>
          <cell r="C157" t="str">
            <v>Herramienta</v>
          </cell>
          <cell r="D157" t="str">
            <v>UND</v>
          </cell>
          <cell r="E157">
            <v>8.3000000000000004E-2</v>
          </cell>
          <cell r="F157">
            <v>3623</v>
          </cell>
          <cell r="G157">
            <v>301</v>
          </cell>
        </row>
        <row r="158">
          <cell r="A158" t="str">
            <v>I1565</v>
          </cell>
          <cell r="B158" t="str">
            <v>ACARREO INTERNO</v>
          </cell>
          <cell r="C158" t="str">
            <v>Insumos</v>
          </cell>
          <cell r="D158" t="str">
            <v>UND</v>
          </cell>
          <cell r="E158">
            <v>0.7</v>
          </cell>
          <cell r="F158">
            <v>1897</v>
          </cell>
          <cell r="G158">
            <v>1328</v>
          </cell>
        </row>
        <row r="159">
          <cell r="A159" t="str">
            <v>I1570</v>
          </cell>
          <cell r="B159" t="str">
            <v>MANEJO DE TUBERIA  PVC CORRUGADA 12 U.C</v>
          </cell>
          <cell r="C159" t="str">
            <v>Insumos</v>
          </cell>
          <cell r="D159" t="str">
            <v>M</v>
          </cell>
          <cell r="E159">
            <v>0.05</v>
          </cell>
          <cell r="F159">
            <v>93472</v>
          </cell>
          <cell r="G159">
            <v>4674</v>
          </cell>
        </row>
        <row r="160">
          <cell r="A160" t="str">
            <v>I272</v>
          </cell>
          <cell r="B160" t="str">
            <v>LUBRICANTE PARA PVC CORRUGADA</v>
          </cell>
          <cell r="C160" t="str">
            <v>Insumos</v>
          </cell>
          <cell r="D160" t="str">
            <v>UND</v>
          </cell>
          <cell r="E160">
            <v>1.0999999999999999E-2</v>
          </cell>
          <cell r="F160">
            <v>198173</v>
          </cell>
          <cell r="G160">
            <v>2180</v>
          </cell>
        </row>
        <row r="161">
          <cell r="A161" t="str">
            <v>I302</v>
          </cell>
          <cell r="B161" t="str">
            <v>TEJA DE ZINC ONDULADA TZO L=2.44X0.80</v>
          </cell>
          <cell r="C161" t="str">
            <v>Insumos</v>
          </cell>
          <cell r="D161" t="str">
            <v>UND</v>
          </cell>
          <cell r="E161">
            <v>7.1999999999999995E-2</v>
          </cell>
          <cell r="F161">
            <v>43033</v>
          </cell>
          <cell r="G161">
            <v>3098</v>
          </cell>
        </row>
        <row r="162">
          <cell r="A162" t="str">
            <v>I702</v>
          </cell>
          <cell r="B162" t="str">
            <v xml:space="preserve">TUBO ALCANTARILLADO NOVAFORT  PVC  315 MM </v>
          </cell>
          <cell r="C162" t="str">
            <v>Insumos</v>
          </cell>
          <cell r="D162" t="str">
            <v>M</v>
          </cell>
          <cell r="E162">
            <v>1.05</v>
          </cell>
          <cell r="F162">
            <v>101382</v>
          </cell>
          <cell r="G162">
            <v>106451</v>
          </cell>
        </row>
        <row r="164">
          <cell r="A164">
            <v>22</v>
          </cell>
          <cell r="B164" t="str">
            <v>SUMINISTRO, TRANSPORTE E INSTALACION BASE-CAÑUELA CÁMARA CIRCULAR INSPEC D=1.20 M EN CONCRETO CLASE II</v>
          </cell>
          <cell r="C164" t="str">
            <v>Actividad</v>
          </cell>
          <cell r="D164" t="str">
            <v>UND</v>
          </cell>
          <cell r="G164">
            <v>483589</v>
          </cell>
          <cell r="H164">
            <v>652845</v>
          </cell>
        </row>
        <row r="165">
          <cell r="A165" t="str">
            <v>C23</v>
          </cell>
          <cell r="B165" t="str">
            <v>CUADRILLA BB TIPO 4 (1 OFICIAL + 4 AYUDANTE) (Instalaciones)</v>
          </cell>
          <cell r="C165" t="str">
            <v>Cuadrilla</v>
          </cell>
          <cell r="D165" t="str">
            <v>HR</v>
          </cell>
          <cell r="E165">
            <v>2</v>
          </cell>
          <cell r="F165">
            <v>89712</v>
          </cell>
          <cell r="G165">
            <v>179424</v>
          </cell>
        </row>
        <row r="166">
          <cell r="A166" t="str">
            <v>E118</v>
          </cell>
          <cell r="B166" t="str">
            <v>ENSAYOS DE RESISTENCIA A COMPRESION</v>
          </cell>
          <cell r="C166" t="str">
            <v>Equipos</v>
          </cell>
          <cell r="D166" t="str">
            <v>UND</v>
          </cell>
          <cell r="E166">
            <v>0.08</v>
          </cell>
          <cell r="F166">
            <v>52478</v>
          </cell>
          <cell r="G166">
            <v>4198</v>
          </cell>
        </row>
        <row r="167">
          <cell r="A167" t="str">
            <v>E12</v>
          </cell>
          <cell r="B167" t="str">
            <v>EQUIPO DE TRANSPORTE</v>
          </cell>
          <cell r="C167" t="str">
            <v>Equipos</v>
          </cell>
          <cell r="D167" t="str">
            <v>DIA</v>
          </cell>
          <cell r="E167">
            <v>3.8699999999999998E-2</v>
          </cell>
          <cell r="F167">
            <v>187426</v>
          </cell>
          <cell r="G167">
            <v>7253</v>
          </cell>
        </row>
        <row r="168">
          <cell r="A168" t="str">
            <v>H2</v>
          </cell>
          <cell r="B168" t="str">
            <v>EQUIPO BASICO (HERRAMIENTA MENOR)</v>
          </cell>
          <cell r="C168" t="str">
            <v>Herramienta</v>
          </cell>
          <cell r="D168" t="str">
            <v>UND</v>
          </cell>
          <cell r="E168">
            <v>0.35</v>
          </cell>
          <cell r="F168">
            <v>3623</v>
          </cell>
          <cell r="G168">
            <v>1268</v>
          </cell>
        </row>
        <row r="169">
          <cell r="A169" t="str">
            <v>I1565</v>
          </cell>
          <cell r="B169" t="str">
            <v>ACARREO INTERNO</v>
          </cell>
          <cell r="C169" t="str">
            <v>Insumos</v>
          </cell>
          <cell r="D169" t="str">
            <v>UND</v>
          </cell>
          <cell r="E169">
            <v>8.1999999999999993</v>
          </cell>
          <cell r="F169">
            <v>1897</v>
          </cell>
          <cell r="G169">
            <v>15555</v>
          </cell>
        </row>
        <row r="170">
          <cell r="A170" t="str">
            <v>I274</v>
          </cell>
          <cell r="B170" t="str">
            <v>CEMENTO GRIS</v>
          </cell>
          <cell r="C170" t="str">
            <v>Insumos</v>
          </cell>
          <cell r="D170" t="str">
            <v>KG</v>
          </cell>
          <cell r="E170">
            <v>235</v>
          </cell>
          <cell r="F170">
            <v>690</v>
          </cell>
          <cell r="G170">
            <v>162150</v>
          </cell>
        </row>
        <row r="171">
          <cell r="A171" t="str">
            <v>I32</v>
          </cell>
          <cell r="B171" t="str">
            <v>ARENA LAVADA DE RIO</v>
          </cell>
          <cell r="C171" t="str">
            <v>Insumos</v>
          </cell>
          <cell r="D171" t="str">
            <v>M3</v>
          </cell>
          <cell r="E171">
            <v>0.38</v>
          </cell>
          <cell r="F171">
            <v>110940</v>
          </cell>
          <cell r="G171">
            <v>42157</v>
          </cell>
        </row>
        <row r="172">
          <cell r="A172" t="str">
            <v>I34</v>
          </cell>
          <cell r="B172" t="str">
            <v>TRITURADO DE 3/4"</v>
          </cell>
          <cell r="C172" t="str">
            <v>Insumos</v>
          </cell>
          <cell r="D172" t="str">
            <v>M3</v>
          </cell>
          <cell r="E172">
            <v>0.5</v>
          </cell>
          <cell r="F172">
            <v>142000</v>
          </cell>
          <cell r="G172">
            <v>71000</v>
          </cell>
        </row>
        <row r="173">
          <cell r="A173" t="str">
            <v>I45</v>
          </cell>
          <cell r="B173" t="str">
            <v>AGUA M3</v>
          </cell>
          <cell r="C173" t="str">
            <v>Insumos</v>
          </cell>
          <cell r="D173" t="str">
            <v>M3</v>
          </cell>
          <cell r="E173">
            <v>0.2</v>
          </cell>
          <cell r="F173">
            <v>2920</v>
          </cell>
          <cell r="G173">
            <v>584</v>
          </cell>
        </row>
        <row r="175">
          <cell r="A175">
            <v>23</v>
          </cell>
          <cell r="B175" t="str">
            <v xml:space="preserve">SUMINISTRO, TRANSPORTE E INSTALACION CÁMARA CIRCULAR DE INSPECCIÓN/CAÍDA D=1.20 M. EN CONCRETO CLASE II                                </v>
          </cell>
          <cell r="C175" t="str">
            <v>Actividad</v>
          </cell>
          <cell r="D175" t="str">
            <v>ML</v>
          </cell>
          <cell r="G175">
            <v>587728</v>
          </cell>
          <cell r="H175">
            <v>793433</v>
          </cell>
        </row>
        <row r="176">
          <cell r="A176" t="str">
            <v>C37</v>
          </cell>
          <cell r="B176" t="str">
            <v>CUADRILLA BB TIPO 6 (1 OFICIAL + 6 AYUDANTE) (Instalaciones)</v>
          </cell>
          <cell r="C176" t="str">
            <v>Cuadrilla</v>
          </cell>
          <cell r="D176" t="str">
            <v>HR</v>
          </cell>
          <cell r="E176">
            <v>2</v>
          </cell>
          <cell r="F176">
            <v>121752</v>
          </cell>
          <cell r="G176">
            <v>243504</v>
          </cell>
        </row>
        <row r="177">
          <cell r="A177" t="str">
            <v>E113</v>
          </cell>
          <cell r="B177" t="str">
            <v>PELDAÑOS  EN 3/4 DE FC=420 MPA INCLUYE PERFORACION Y ANCLAJE</v>
          </cell>
          <cell r="C177" t="str">
            <v>Equipos</v>
          </cell>
          <cell r="D177" t="str">
            <v>DIA</v>
          </cell>
          <cell r="E177">
            <v>7.74</v>
          </cell>
          <cell r="F177">
            <v>3938</v>
          </cell>
          <cell r="G177">
            <v>30480</v>
          </cell>
        </row>
        <row r="178">
          <cell r="A178" t="str">
            <v>E12</v>
          </cell>
          <cell r="B178" t="str">
            <v>EQUIPO DE TRANSPORTE</v>
          </cell>
          <cell r="C178" t="str">
            <v>Equipos</v>
          </cell>
          <cell r="D178" t="str">
            <v>DIA</v>
          </cell>
          <cell r="E178">
            <v>4.2500000000000003E-2</v>
          </cell>
          <cell r="F178">
            <v>187426</v>
          </cell>
          <cell r="G178">
            <v>7966</v>
          </cell>
        </row>
        <row r="179">
          <cell r="A179" t="str">
            <v>H2</v>
          </cell>
          <cell r="B179" t="str">
            <v>EQUIPO BASICO (HERRAMIENTA MENOR)</v>
          </cell>
          <cell r="C179" t="str">
            <v>Herramienta</v>
          </cell>
          <cell r="D179" t="str">
            <v>UND</v>
          </cell>
          <cell r="E179">
            <v>0.35</v>
          </cell>
          <cell r="F179">
            <v>3623</v>
          </cell>
          <cell r="G179">
            <v>1268</v>
          </cell>
        </row>
        <row r="180">
          <cell r="A180" t="str">
            <v>I1565</v>
          </cell>
          <cell r="B180" t="str">
            <v>ACARREO INTERNO</v>
          </cell>
          <cell r="C180" t="str">
            <v>Insumos</v>
          </cell>
          <cell r="D180" t="str">
            <v>UND</v>
          </cell>
          <cell r="E180">
            <v>6.8</v>
          </cell>
          <cell r="F180">
            <v>1897</v>
          </cell>
          <cell r="G180">
            <v>12900</v>
          </cell>
        </row>
        <row r="181">
          <cell r="A181" t="str">
            <v>I274</v>
          </cell>
          <cell r="B181" t="str">
            <v>CEMENTO GRIS</v>
          </cell>
          <cell r="C181" t="str">
            <v>Insumos</v>
          </cell>
          <cell r="D181" t="str">
            <v>KG</v>
          </cell>
          <cell r="E181">
            <v>270</v>
          </cell>
          <cell r="F181">
            <v>690</v>
          </cell>
          <cell r="G181">
            <v>186300</v>
          </cell>
        </row>
        <row r="182">
          <cell r="A182" t="str">
            <v>I32</v>
          </cell>
          <cell r="B182" t="str">
            <v>ARENA LAVADA DE RIO</v>
          </cell>
          <cell r="C182" t="str">
            <v>Insumos</v>
          </cell>
          <cell r="D182" t="str">
            <v>M3</v>
          </cell>
          <cell r="E182">
            <v>0.24</v>
          </cell>
          <cell r="F182">
            <v>110940</v>
          </cell>
          <cell r="G182">
            <v>26626</v>
          </cell>
        </row>
        <row r="183">
          <cell r="A183" t="str">
            <v>I34</v>
          </cell>
          <cell r="B183" t="str">
            <v>TRITURADO DE 3/4"</v>
          </cell>
          <cell r="C183" t="str">
            <v>Insumos</v>
          </cell>
          <cell r="D183" t="str">
            <v>M3</v>
          </cell>
          <cell r="E183">
            <v>0.55000000000000004</v>
          </cell>
          <cell r="F183">
            <v>142000</v>
          </cell>
          <cell r="G183">
            <v>78100</v>
          </cell>
        </row>
        <row r="184">
          <cell r="A184" t="str">
            <v>I45</v>
          </cell>
          <cell r="B184" t="str">
            <v>AGUA M3</v>
          </cell>
          <cell r="C184" t="str">
            <v>Insumos</v>
          </cell>
          <cell r="D184" t="str">
            <v>M3</v>
          </cell>
          <cell r="E184">
            <v>0.2</v>
          </cell>
          <cell r="F184">
            <v>2920</v>
          </cell>
          <cell r="G184">
            <v>584</v>
          </cell>
        </row>
        <row r="186">
          <cell r="A186">
            <v>24</v>
          </cell>
          <cell r="B186" t="str">
            <v>SUMINISTRO, TRANSPORTE E INSTALACIÓN DE ARO TAPA HF D=0,68 MTS PARA CÁMARA DE INSPECCIÓN</v>
          </cell>
          <cell r="C186" t="str">
            <v>Actividad</v>
          </cell>
          <cell r="D186" t="str">
            <v>UND</v>
          </cell>
          <cell r="G186">
            <v>655461</v>
          </cell>
          <cell r="H186">
            <v>884872</v>
          </cell>
        </row>
        <row r="187">
          <cell r="A187" t="str">
            <v>I1986</v>
          </cell>
          <cell r="B187" t="str">
            <v>SUMINISTRO, TRANSPORTE E INSTALACIÓN DE ARO TAPA HF D=0,68 MTS PARA CÁMARA DE INSPECCIÓN</v>
          </cell>
          <cell r="C187" t="str">
            <v>Insumos</v>
          </cell>
          <cell r="D187" t="str">
            <v>UND</v>
          </cell>
          <cell r="E187">
            <v>1</v>
          </cell>
          <cell r="F187">
            <v>655461</v>
          </cell>
          <cell r="G187">
            <v>655461</v>
          </cell>
        </row>
        <row r="191">
          <cell r="A191">
            <v>25</v>
          </cell>
          <cell r="B191" t="str">
            <v>SUMINISTRO, TRANSPORTE E INSTALACION SUMIDERO DOBLE REJA TIPO SIFÓN EN CONCRETO CLASE II-TAPA HF</v>
          </cell>
          <cell r="C191" t="str">
            <v>Actividad</v>
          </cell>
          <cell r="D191" t="str">
            <v>UND</v>
          </cell>
          <cell r="G191">
            <v>2180874</v>
          </cell>
          <cell r="H191">
            <v>2944180</v>
          </cell>
        </row>
        <row r="192">
          <cell r="A192" t="str">
            <v>AB5</v>
          </cell>
          <cell r="B192" t="str">
            <v>CONCRETO 3000 psi - 21 Mpa</v>
          </cell>
          <cell r="C192" t="str">
            <v>Analisis Basico</v>
          </cell>
          <cell r="D192" t="str">
            <v>M3</v>
          </cell>
          <cell r="E192">
            <v>0.59899999999999998</v>
          </cell>
          <cell r="F192">
            <v>597780</v>
          </cell>
          <cell r="G192">
            <v>358070</v>
          </cell>
        </row>
        <row r="193">
          <cell r="A193" t="str">
            <v>C23</v>
          </cell>
          <cell r="B193" t="str">
            <v>CUADRILLA BB TIPO 4 (1 OFICIAL + 4 AYUDANTE) (Instalaciones)</v>
          </cell>
          <cell r="C193" t="str">
            <v>Cuadrilla</v>
          </cell>
          <cell r="D193" t="str">
            <v>HR</v>
          </cell>
          <cell r="E193">
            <v>5</v>
          </cell>
          <cell r="F193">
            <v>89712</v>
          </cell>
          <cell r="G193">
            <v>448560</v>
          </cell>
        </row>
        <row r="194">
          <cell r="A194" t="str">
            <v>E112</v>
          </cell>
          <cell r="B194" t="str">
            <v>FORMALETA METALICA PARA CAMARA CIRCULAR</v>
          </cell>
          <cell r="C194" t="str">
            <v>Equipos</v>
          </cell>
          <cell r="D194" t="str">
            <v>UND</v>
          </cell>
          <cell r="E194">
            <v>4.3499999999999996</v>
          </cell>
          <cell r="F194">
            <v>11992</v>
          </cell>
          <cell r="G194">
            <v>52165</v>
          </cell>
        </row>
        <row r="195">
          <cell r="A195" t="str">
            <v>E12</v>
          </cell>
          <cell r="B195" t="str">
            <v>EQUIPO DE TRANSPORTE</v>
          </cell>
          <cell r="C195" t="str">
            <v>Equipos</v>
          </cell>
          <cell r="D195" t="str">
            <v>DIA</v>
          </cell>
          <cell r="E195">
            <v>0.2019</v>
          </cell>
          <cell r="F195">
            <v>187426</v>
          </cell>
          <cell r="G195">
            <v>37841</v>
          </cell>
        </row>
        <row r="196">
          <cell r="A196" t="str">
            <v>H2</v>
          </cell>
          <cell r="B196" t="str">
            <v>EQUIPO BASICO (HERRAMIENTA MENOR)</v>
          </cell>
          <cell r="C196" t="str">
            <v>Herramienta</v>
          </cell>
          <cell r="D196" t="str">
            <v>UND</v>
          </cell>
          <cell r="E196">
            <v>0.35</v>
          </cell>
          <cell r="F196">
            <v>3623</v>
          </cell>
          <cell r="G196">
            <v>1268</v>
          </cell>
        </row>
        <row r="197">
          <cell r="A197" t="str">
            <v>I1565</v>
          </cell>
          <cell r="B197" t="str">
            <v>ACARREO INTERNO</v>
          </cell>
          <cell r="C197" t="str">
            <v>Insumos</v>
          </cell>
          <cell r="D197" t="str">
            <v>UND</v>
          </cell>
          <cell r="E197">
            <v>10</v>
          </cell>
          <cell r="F197">
            <v>1897</v>
          </cell>
          <cell r="G197">
            <v>18970</v>
          </cell>
        </row>
        <row r="198">
          <cell r="A198" t="str">
            <v>I1566</v>
          </cell>
          <cell r="B198" t="str">
            <v>CURADO DEL CONCRETO</v>
          </cell>
          <cell r="C198" t="str">
            <v>Insumos</v>
          </cell>
          <cell r="D198" t="str">
            <v>M3</v>
          </cell>
          <cell r="E198">
            <v>0.154</v>
          </cell>
          <cell r="F198">
            <v>2920</v>
          </cell>
          <cell r="G198">
            <v>450</v>
          </cell>
        </row>
        <row r="199">
          <cell r="A199" t="str">
            <v>I2</v>
          </cell>
          <cell r="B199" t="str">
            <v>ACERO 60.000 PSI</v>
          </cell>
          <cell r="C199" t="str">
            <v>Insumos</v>
          </cell>
          <cell r="D199" t="str">
            <v>KG</v>
          </cell>
          <cell r="E199">
            <v>12</v>
          </cell>
          <cell r="F199">
            <v>4423</v>
          </cell>
          <cell r="G199">
            <v>53076</v>
          </cell>
        </row>
        <row r="200">
          <cell r="A200" t="str">
            <v>I23</v>
          </cell>
          <cell r="B200" t="str">
            <v>MARCO REJA DE VARILLA 1" A.R/ ANGULO/PLATINA</v>
          </cell>
          <cell r="C200" t="str">
            <v>Insumos</v>
          </cell>
          <cell r="D200" t="str">
            <v>UND</v>
          </cell>
          <cell r="E200">
            <v>2</v>
          </cell>
          <cell r="F200">
            <v>225374</v>
          </cell>
          <cell r="G200">
            <v>450748</v>
          </cell>
        </row>
        <row r="201">
          <cell r="A201" t="str">
            <v>I25</v>
          </cell>
          <cell r="B201" t="str">
            <v>ARO-TAPA HD DE 0,58 M SELLO ELASTICO- LLAVE-ANTIRUIDO</v>
          </cell>
          <cell r="C201" t="str">
            <v>Insumos</v>
          </cell>
          <cell r="D201" t="str">
            <v>UND</v>
          </cell>
          <cell r="E201">
            <v>1</v>
          </cell>
          <cell r="F201">
            <v>676116</v>
          </cell>
          <cell r="G201">
            <v>676116</v>
          </cell>
        </row>
        <row r="202">
          <cell r="A202" t="str">
            <v>I32</v>
          </cell>
          <cell r="B202" t="str">
            <v>ARENA LAVADA DE RIO</v>
          </cell>
          <cell r="C202" t="str">
            <v>Insumos</v>
          </cell>
          <cell r="D202" t="str">
            <v>M3</v>
          </cell>
          <cell r="E202">
            <v>0.19800000000000001</v>
          </cell>
          <cell r="F202">
            <v>110940</v>
          </cell>
          <cell r="G202">
            <v>21966</v>
          </cell>
        </row>
        <row r="203">
          <cell r="A203" t="str">
            <v>I34</v>
          </cell>
          <cell r="B203" t="str">
            <v>TRITURADO DE 3/4"</v>
          </cell>
          <cell r="C203" t="str">
            <v>Insumos</v>
          </cell>
          <cell r="D203" t="str">
            <v>M3</v>
          </cell>
          <cell r="E203">
            <v>0.43</v>
          </cell>
          <cell r="F203">
            <v>142000</v>
          </cell>
          <cell r="G203">
            <v>61060</v>
          </cell>
        </row>
        <row r="204">
          <cell r="A204" t="str">
            <v>I45</v>
          </cell>
          <cell r="B204" t="str">
            <v>AGUA M3</v>
          </cell>
          <cell r="C204" t="str">
            <v>Insumos</v>
          </cell>
          <cell r="D204" t="str">
            <v>M3</v>
          </cell>
          <cell r="E204">
            <v>0.2</v>
          </cell>
          <cell r="F204">
            <v>2920</v>
          </cell>
          <cell r="G204">
            <v>584</v>
          </cell>
        </row>
        <row r="206">
          <cell r="A206">
            <v>26</v>
          </cell>
          <cell r="B206" t="str">
            <v>SUMINISTRO, TRANSPORTE E INSTALACION PELDAÑOS PARA CAMARA EN ACERO DE 3/4", DESARROLLO 75CM. INCLUYE PERFORACION CON BROCA 7/8"Y EPOXICO SIKADUR 42 ANCLAJE</v>
          </cell>
          <cell r="C206" t="str">
            <v>Actividad</v>
          </cell>
          <cell r="D206" t="str">
            <v>UND</v>
          </cell>
          <cell r="G206">
            <v>109950</v>
          </cell>
          <cell r="H206">
            <v>148433</v>
          </cell>
        </row>
        <row r="207">
          <cell r="A207" t="str">
            <v>C8</v>
          </cell>
          <cell r="B207" t="str">
            <v>CUADRILLA AA TIPO 2 (1 OFICIAL + 2 AYUDANTE) (Albañileria)</v>
          </cell>
          <cell r="C207" t="str">
            <v>Cuadrilla</v>
          </cell>
          <cell r="D207" t="str">
            <v>HR</v>
          </cell>
          <cell r="E207">
            <v>0.75</v>
          </cell>
          <cell r="F207">
            <v>52425</v>
          </cell>
          <cell r="G207">
            <v>39319</v>
          </cell>
        </row>
        <row r="208">
          <cell r="A208" t="str">
            <v>E12</v>
          </cell>
          <cell r="B208" t="str">
            <v>EQUIPO DE TRANSPORTE</v>
          </cell>
          <cell r="C208" t="str">
            <v>Equipos</v>
          </cell>
          <cell r="D208" t="str">
            <v>DIA</v>
          </cell>
          <cell r="E208">
            <v>3.47E-3</v>
          </cell>
          <cell r="F208">
            <v>187426</v>
          </cell>
          <cell r="G208">
            <v>650</v>
          </cell>
        </row>
        <row r="209">
          <cell r="A209" t="str">
            <v>E19</v>
          </cell>
          <cell r="B209" t="str">
            <v>TALADRO ROTO PERCUTOR</v>
          </cell>
          <cell r="C209" t="str">
            <v>Equipos</v>
          </cell>
          <cell r="D209" t="str">
            <v>DIA</v>
          </cell>
          <cell r="E209">
            <v>0.4</v>
          </cell>
          <cell r="F209">
            <v>86632</v>
          </cell>
          <cell r="G209">
            <v>34653</v>
          </cell>
        </row>
        <row r="210">
          <cell r="A210" t="str">
            <v>H2</v>
          </cell>
          <cell r="B210" t="str">
            <v>EQUIPO BASICO (HERRAMIENTA MENOR)</v>
          </cell>
          <cell r="C210" t="str">
            <v>Herramienta</v>
          </cell>
          <cell r="D210" t="str">
            <v>UND</v>
          </cell>
          <cell r="E210">
            <v>0.25</v>
          </cell>
          <cell r="F210">
            <v>3623</v>
          </cell>
          <cell r="G210">
            <v>906</v>
          </cell>
        </row>
        <row r="211">
          <cell r="A211" t="str">
            <v>I1565</v>
          </cell>
          <cell r="B211" t="str">
            <v>ACARREO INTERNO</v>
          </cell>
          <cell r="C211" t="str">
            <v>Insumos</v>
          </cell>
          <cell r="D211" t="str">
            <v>UND</v>
          </cell>
          <cell r="E211">
            <v>0.28999999999999998</v>
          </cell>
          <cell r="F211">
            <v>1897</v>
          </cell>
          <cell r="G211">
            <v>550</v>
          </cell>
        </row>
        <row r="212">
          <cell r="A212" t="str">
            <v>I2</v>
          </cell>
          <cell r="B212" t="str">
            <v>ACERO 60.000 PSI</v>
          </cell>
          <cell r="C212" t="str">
            <v>Insumos</v>
          </cell>
          <cell r="D212" t="str">
            <v>KG</v>
          </cell>
          <cell r="E212">
            <v>0.7</v>
          </cell>
          <cell r="F212">
            <v>4423</v>
          </cell>
          <cell r="G212">
            <v>3096</v>
          </cell>
        </row>
        <row r="213">
          <cell r="A213" t="str">
            <v>I403</v>
          </cell>
          <cell r="B213" t="str">
            <v>BROCA PARA MURO 7/8" X 8"</v>
          </cell>
          <cell r="C213" t="str">
            <v>Insumos</v>
          </cell>
          <cell r="D213" t="str">
            <v>UND</v>
          </cell>
          <cell r="E213">
            <v>0.05</v>
          </cell>
          <cell r="F213">
            <v>74360</v>
          </cell>
          <cell r="G213">
            <v>3718</v>
          </cell>
        </row>
        <row r="214">
          <cell r="A214" t="str">
            <v>I420</v>
          </cell>
          <cell r="B214" t="str">
            <v>PISTOLA INYECTOR PARA EPOXICO</v>
          </cell>
          <cell r="C214" t="str">
            <v>Insumos</v>
          </cell>
          <cell r="D214" t="str">
            <v>UND</v>
          </cell>
          <cell r="E214">
            <v>0.01</v>
          </cell>
          <cell r="F214">
            <v>594640</v>
          </cell>
          <cell r="G214">
            <v>5946</v>
          </cell>
        </row>
        <row r="215">
          <cell r="A215" t="str">
            <v>I428</v>
          </cell>
          <cell r="B215" t="str">
            <v>SIKADUR -42  ANCLAJE O SIMILAR.</v>
          </cell>
          <cell r="C215" t="str">
            <v>Insumos</v>
          </cell>
          <cell r="D215" t="str">
            <v>KG</v>
          </cell>
          <cell r="E215">
            <v>0.3</v>
          </cell>
          <cell r="F215">
            <v>70374</v>
          </cell>
          <cell r="G215">
            <v>21112</v>
          </cell>
        </row>
        <row r="217">
          <cell r="A217">
            <v>27</v>
          </cell>
          <cell r="B217" t="str">
            <v>CORTE MECANIZADO DE PAVIMENTO 0,07 MM</v>
          </cell>
          <cell r="C217" t="str">
            <v>Actividad</v>
          </cell>
          <cell r="D217" t="str">
            <v>ML</v>
          </cell>
          <cell r="G217">
            <v>14935</v>
          </cell>
          <cell r="H217">
            <v>20162</v>
          </cell>
        </row>
        <row r="218">
          <cell r="A218" t="str">
            <v>C1</v>
          </cell>
          <cell r="B218" t="str">
            <v>CUADRILLA AA TIPO 1 (1 OFICIAL + 1 AYUDANTE) (Albañileria)</v>
          </cell>
          <cell r="C218" t="str">
            <v>Cuadrilla</v>
          </cell>
          <cell r="D218" t="str">
            <v>HR</v>
          </cell>
          <cell r="E218">
            <v>0.27</v>
          </cell>
          <cell r="F218">
            <v>37863</v>
          </cell>
          <cell r="G218">
            <v>10223</v>
          </cell>
        </row>
        <row r="219">
          <cell r="A219" t="str">
            <v>E29</v>
          </cell>
          <cell r="B219" t="str">
            <v>CORTADORA DE CONCRETO</v>
          </cell>
          <cell r="C219" t="str">
            <v>Equipos</v>
          </cell>
          <cell r="D219" t="str">
            <v>HR</v>
          </cell>
          <cell r="E219">
            <v>0.4</v>
          </cell>
          <cell r="F219">
            <v>7216</v>
          </cell>
          <cell r="G219">
            <v>2886</v>
          </cell>
        </row>
        <row r="220">
          <cell r="A220" t="str">
            <v>H2</v>
          </cell>
          <cell r="B220" t="str">
            <v>EQUIPO BASICO (HERRAMIENTA MENOR)</v>
          </cell>
          <cell r="C220" t="str">
            <v>Herramienta</v>
          </cell>
          <cell r="D220" t="str">
            <v>UND</v>
          </cell>
          <cell r="E220">
            <v>0.27</v>
          </cell>
          <cell r="F220">
            <v>3623</v>
          </cell>
          <cell r="G220">
            <v>978</v>
          </cell>
        </row>
        <row r="221">
          <cell r="A221" t="str">
            <v>I1565</v>
          </cell>
          <cell r="B221" t="str">
            <v>ACARREO INTERNO</v>
          </cell>
          <cell r="C221" t="str">
            <v>Insumos</v>
          </cell>
          <cell r="D221" t="str">
            <v>UND</v>
          </cell>
          <cell r="E221">
            <v>0.44700000000000001</v>
          </cell>
          <cell r="F221">
            <v>1897</v>
          </cell>
          <cell r="G221">
            <v>848</v>
          </cell>
        </row>
        <row r="223">
          <cell r="A223">
            <v>28</v>
          </cell>
          <cell r="B223" t="str">
            <v>SUMINISTRO, TRANSPORTE E INSTALACION SELLO DE JUNTA DE PAVIMENTO RIGIDO 0,01 M</v>
          </cell>
          <cell r="C223" t="str">
            <v>Actividad</v>
          </cell>
          <cell r="D223" t="str">
            <v>ML</v>
          </cell>
          <cell r="G223">
            <v>18526</v>
          </cell>
          <cell r="H223">
            <v>25010</v>
          </cell>
        </row>
        <row r="224">
          <cell r="A224" t="str">
            <v>C15</v>
          </cell>
          <cell r="B224" t="str">
            <v>CUADRILLA AA TIPO 3 (1 OFICIAL + 3 AYUDANTE) (Albañileria)</v>
          </cell>
          <cell r="C224" t="str">
            <v>Cuadrilla</v>
          </cell>
          <cell r="D224" t="str">
            <v>HR</v>
          </cell>
          <cell r="E224">
            <v>0.2</v>
          </cell>
          <cell r="F224">
            <v>66987</v>
          </cell>
          <cell r="G224">
            <v>13397</v>
          </cell>
        </row>
        <row r="225">
          <cell r="A225" t="str">
            <v>E12</v>
          </cell>
          <cell r="B225" t="str">
            <v>EQUIPO DE TRANSPORTE</v>
          </cell>
          <cell r="C225" t="str">
            <v>Equipos</v>
          </cell>
          <cell r="D225" t="str">
            <v>DIA</v>
          </cell>
          <cell r="E225">
            <v>5.0000000000000001E-4</v>
          </cell>
          <cell r="F225">
            <v>187426</v>
          </cell>
          <cell r="G225">
            <v>94</v>
          </cell>
        </row>
        <row r="226">
          <cell r="A226" t="str">
            <v>H2</v>
          </cell>
          <cell r="B226" t="str">
            <v>EQUIPO BASICO (HERRAMIENTA MENOR)</v>
          </cell>
          <cell r="C226" t="str">
            <v>Herramienta</v>
          </cell>
          <cell r="D226" t="str">
            <v>UND</v>
          </cell>
          <cell r="E226">
            <v>0.2</v>
          </cell>
          <cell r="F226">
            <v>3623</v>
          </cell>
          <cell r="G226">
            <v>725</v>
          </cell>
        </row>
        <row r="227">
          <cell r="A227" t="str">
            <v>I1565</v>
          </cell>
          <cell r="B227" t="str">
            <v>ACARREO INTERNO</v>
          </cell>
          <cell r="C227" t="str">
            <v>Insumos</v>
          </cell>
          <cell r="D227" t="str">
            <v>UND</v>
          </cell>
          <cell r="E227">
            <v>0.2</v>
          </cell>
          <cell r="F227">
            <v>1897</v>
          </cell>
          <cell r="G227">
            <v>379</v>
          </cell>
        </row>
        <row r="228">
          <cell r="A228" t="str">
            <v>I479</v>
          </cell>
          <cell r="B228" t="str">
            <v>SELLO ELASTOMERICO</v>
          </cell>
          <cell r="C228" t="str">
            <v>Insumos</v>
          </cell>
          <cell r="D228" t="str">
            <v>M</v>
          </cell>
          <cell r="E228">
            <v>0.7</v>
          </cell>
          <cell r="F228">
            <v>5616</v>
          </cell>
          <cell r="G228">
            <v>3931</v>
          </cell>
        </row>
        <row r="230">
          <cell r="A230">
            <v>29</v>
          </cell>
          <cell r="B230" t="str">
            <v>SUMINISTRO, TRANSPORTE E INSTALACION  DEMARCACION PASOS PEATONALES, LINEAS DE PARE, SIMBOLOS, TEXTOS Y OTRAS, CON PINTURA ACRILICA BASE SOLVENTE.</v>
          </cell>
          <cell r="C230" t="str">
            <v>Actividad</v>
          </cell>
          <cell r="D230" t="str">
            <v>M2</v>
          </cell>
          <cell r="G230">
            <v>37058</v>
          </cell>
          <cell r="H230">
            <v>50028</v>
          </cell>
        </row>
        <row r="231">
          <cell r="A231" t="str">
            <v>I1541</v>
          </cell>
          <cell r="B231" t="str">
            <v>DEMARCACION PASOS PEATONALES, LINEAS DE PARE, SIMBOLOS, TEXTOS Y OTRAS, CON PINTURA ACRILICA BASE SOLVENTE.</v>
          </cell>
          <cell r="C231" t="str">
            <v>Insumos</v>
          </cell>
          <cell r="D231" t="str">
            <v>M2</v>
          </cell>
          <cell r="E231">
            <v>1</v>
          </cell>
          <cell r="F231">
            <v>37058</v>
          </cell>
          <cell r="G231">
            <v>37058</v>
          </cell>
        </row>
        <row r="234">
          <cell r="A234">
            <v>30</v>
          </cell>
          <cell r="B234" t="str">
            <v>SUMINISTRO, TRANSPORTE E INSTALACION SEÑALES VERTICALES GRADO DIAMANTE. SR/SP/SI (60CMS) INCLUYE POSTE (CIRCULAR - ROMBO - HEXAGONO - CUADRADA).  - CUMPLE MANUAL DE SEÑALIZACIÓN INVIAS 2024</v>
          </cell>
          <cell r="C234" t="str">
            <v>Actividad</v>
          </cell>
          <cell r="D234" t="str">
            <v>UND</v>
          </cell>
          <cell r="G234">
            <v>580589</v>
          </cell>
          <cell r="H234">
            <v>783795</v>
          </cell>
        </row>
        <row r="235">
          <cell r="A235" t="str">
            <v>I1547</v>
          </cell>
          <cell r="B235" t="str">
            <v>SUMINISTRO, TRANSPORTE E INSTALACION SEÑAL VERTICAL GRADO DIAMANTE SR o SP o SI (60cms x 60cms),CON POSTE - Circular - Rombo - Hexagono</v>
          </cell>
          <cell r="C235" t="str">
            <v>Insumos</v>
          </cell>
          <cell r="D235" t="str">
            <v>UND</v>
          </cell>
          <cell r="E235">
            <v>1</v>
          </cell>
          <cell r="F235">
            <v>393855</v>
          </cell>
          <cell r="G235">
            <v>393855</v>
          </cell>
        </row>
        <row r="236">
          <cell r="A236" t="str">
            <v>I2521</v>
          </cell>
          <cell r="B236" t="str">
            <v>PEDESTAL RECTO EN TUBO</v>
          </cell>
          <cell r="C236" t="str">
            <v>Insumos</v>
          </cell>
          <cell r="D236" t="str">
            <v>und</v>
          </cell>
          <cell r="E236">
            <v>1</v>
          </cell>
          <cell r="F236">
            <v>141415</v>
          </cell>
          <cell r="G236">
            <v>141415</v>
          </cell>
        </row>
        <row r="237">
          <cell r="A237" t="str">
            <v>I2522</v>
          </cell>
          <cell r="B237" t="str">
            <v>PELICULA ANTIGRAFITI</v>
          </cell>
          <cell r="C237" t="str">
            <v>Insumos</v>
          </cell>
          <cell r="D237" t="str">
            <v>M2</v>
          </cell>
          <cell r="E237">
            <v>0.36</v>
          </cell>
          <cell r="F237">
            <v>1721</v>
          </cell>
          <cell r="G237">
            <v>620</v>
          </cell>
        </row>
        <row r="238">
          <cell r="A238" t="str">
            <v>AB5</v>
          </cell>
          <cell r="B238" t="str">
            <v>CONCRETO 3000 psi - 21 Mpa</v>
          </cell>
          <cell r="C238" t="str">
            <v>Analisis Basico</v>
          </cell>
          <cell r="D238" t="str">
            <v>M3</v>
          </cell>
          <cell r="E238">
            <v>0.03</v>
          </cell>
          <cell r="F238">
            <v>597780</v>
          </cell>
          <cell r="G238">
            <v>17933</v>
          </cell>
        </row>
        <row r="239">
          <cell r="A239" t="str">
            <v>C2</v>
          </cell>
          <cell r="B239" t="str">
            <v>CUADRILLA BB TIPO 1 (1 OFICIAL + 1 AYUDANTE) (Instalaciones)</v>
          </cell>
          <cell r="C239" t="str">
            <v>Cuadrilla</v>
          </cell>
          <cell r="D239" t="str">
            <v>HR</v>
          </cell>
          <cell r="E239">
            <v>0.6</v>
          </cell>
          <cell r="F239">
            <v>41652</v>
          </cell>
          <cell r="G239">
            <v>24991</v>
          </cell>
        </row>
        <row r="240">
          <cell r="A240" t="str">
            <v>H2</v>
          </cell>
          <cell r="B240" t="str">
            <v>EQUIPO BASICO (HERRAMIENTA MENOR)</v>
          </cell>
          <cell r="C240" t="str">
            <v>Herramienta</v>
          </cell>
          <cell r="D240" t="str">
            <v>UND</v>
          </cell>
          <cell r="E240">
            <v>0.25</v>
          </cell>
          <cell r="F240">
            <v>3623</v>
          </cell>
          <cell r="G240">
            <v>906</v>
          </cell>
        </row>
        <row r="241">
          <cell r="A241" t="str">
            <v>E12</v>
          </cell>
          <cell r="B241" t="str">
            <v>EQUIPO DE TRANSPORTE</v>
          </cell>
          <cell r="C241" t="str">
            <v>Equipos</v>
          </cell>
          <cell r="D241" t="str">
            <v>DIA</v>
          </cell>
          <cell r="E241">
            <v>1.6000000000000001E-3</v>
          </cell>
          <cell r="F241">
            <v>187426</v>
          </cell>
          <cell r="G241">
            <v>300</v>
          </cell>
        </row>
        <row r="242">
          <cell r="A242" t="str">
            <v>I1565</v>
          </cell>
          <cell r="B242" t="str">
            <v>ACARREO INTERNO</v>
          </cell>
          <cell r="C242" t="str">
            <v>Insumos</v>
          </cell>
          <cell r="D242" t="str">
            <v>UND</v>
          </cell>
          <cell r="E242">
            <v>0.3</v>
          </cell>
          <cell r="F242">
            <v>1897</v>
          </cell>
          <cell r="G242">
            <v>569</v>
          </cell>
        </row>
      </sheetData>
      <sheetData sheetId="2">
        <row r="8">
          <cell r="A8">
            <v>1</v>
          </cell>
          <cell r="B8" t="str">
            <v>ML</v>
          </cell>
          <cell r="C8" t="str">
            <v>LOCALIZACION Y REPLANTEO DE VIAS incluye eje de via y laterales con andenes</v>
          </cell>
          <cell r="K8">
            <v>117</v>
          </cell>
        </row>
        <row r="9">
          <cell r="A9" t="str">
            <v>No.</v>
          </cell>
          <cell r="B9" t="str">
            <v>LOCALIZACION</v>
          </cell>
          <cell r="E9" t="str">
            <v>Dimensiones promedio</v>
          </cell>
          <cell r="L9" t="str">
            <v xml:space="preserve"> Medida Total</v>
          </cell>
        </row>
        <row r="10">
          <cell r="E10" t="str">
            <v xml:space="preserve"> Ancho (m)</v>
          </cell>
          <cell r="F10" t="str">
            <v>Largo</v>
          </cell>
          <cell r="G10" t="str">
            <v>Alto</v>
          </cell>
          <cell r="H10" t="str">
            <v>M3</v>
          </cell>
          <cell r="I10" t="str">
            <v>HM</v>
          </cell>
          <cell r="J10" t="str">
            <v>Unidad</v>
          </cell>
          <cell r="K10" t="str">
            <v>Nº Elementos</v>
          </cell>
        </row>
        <row r="11">
          <cell r="B11">
            <v>5</v>
          </cell>
          <cell r="C11">
            <v>5</v>
          </cell>
          <cell r="D11">
            <v>108.7</v>
          </cell>
          <cell r="F11">
            <v>103.7</v>
          </cell>
          <cell r="L11">
            <v>103.7</v>
          </cell>
        </row>
        <row r="12">
          <cell r="B12">
            <v>84</v>
          </cell>
          <cell r="C12">
            <v>84</v>
          </cell>
          <cell r="D12">
            <v>13.3</v>
          </cell>
          <cell r="F12">
            <v>13.3</v>
          </cell>
          <cell r="L12">
            <v>13.3</v>
          </cell>
        </row>
        <row r="13">
          <cell r="L13">
            <v>0</v>
          </cell>
        </row>
        <row r="14">
          <cell r="L14">
            <v>0</v>
          </cell>
        </row>
        <row r="15">
          <cell r="K15" t="str">
            <v>TOTAL</v>
          </cell>
          <cell r="L15">
            <v>117</v>
          </cell>
        </row>
        <row r="18">
          <cell r="D18" t="str">
            <v>DEPARTAMENTO DE CALDAS</v>
          </cell>
        </row>
        <row r="19">
          <cell r="D19" t="str">
            <v>MUNICIPIO DE RIOSUCIO</v>
          </cell>
        </row>
        <row r="21">
          <cell r="D21" t="str">
            <v xml:space="preserve">MEMORIAS DE CANTIDADES DE OBRA </v>
          </cell>
        </row>
        <row r="22">
          <cell r="A22" t="str">
            <v xml:space="preserve"> Contratista: </v>
          </cell>
        </row>
        <row r="23">
          <cell r="A23" t="str">
            <v xml:space="preserve"> Objeto:  </v>
          </cell>
        </row>
        <row r="24">
          <cell r="A24" t="str">
            <v xml:space="preserve">Item </v>
          </cell>
          <cell r="B24" t="str">
            <v>Unidad</v>
          </cell>
          <cell r="C24" t="str">
            <v>Descripción</v>
          </cell>
        </row>
        <row r="25">
          <cell r="A25">
            <v>2</v>
          </cell>
          <cell r="B25" t="str">
            <v>M2</v>
          </cell>
          <cell r="C25" t="str">
            <v xml:space="preserve">DESCAPOTE MANUAL e=0.20 m. </v>
          </cell>
          <cell r="K25">
            <v>70.400000000000006</v>
          </cell>
        </row>
        <row r="26">
          <cell r="A26" t="str">
            <v>No.</v>
          </cell>
          <cell r="B26" t="str">
            <v>LOCALIZACION</v>
          </cell>
          <cell r="E26" t="str">
            <v>Dimensiones promedio</v>
          </cell>
          <cell r="L26" t="str">
            <v xml:space="preserve"> Medida Total</v>
          </cell>
        </row>
        <row r="27">
          <cell r="E27" t="str">
            <v xml:space="preserve"> Ancho (m)</v>
          </cell>
          <cell r="F27" t="str">
            <v>Largo</v>
          </cell>
          <cell r="G27" t="str">
            <v>Alto</v>
          </cell>
          <cell r="H27" t="str">
            <v>M3</v>
          </cell>
          <cell r="I27" t="str">
            <v>HM</v>
          </cell>
          <cell r="J27" t="str">
            <v>Unidad</v>
          </cell>
          <cell r="K27" t="str">
            <v>Nº Elementos</v>
          </cell>
        </row>
        <row r="28">
          <cell r="B28">
            <v>3.5</v>
          </cell>
          <cell r="D28">
            <v>67.5</v>
          </cell>
          <cell r="E28">
            <v>1.1000000000000001</v>
          </cell>
          <cell r="F28">
            <v>64</v>
          </cell>
          <cell r="L28">
            <v>70.400000000000006</v>
          </cell>
        </row>
        <row r="29">
          <cell r="L29">
            <v>0</v>
          </cell>
        </row>
        <row r="30">
          <cell r="L30">
            <v>0</v>
          </cell>
        </row>
        <row r="31">
          <cell r="L31">
            <v>0</v>
          </cell>
        </row>
        <row r="32">
          <cell r="K32" t="str">
            <v>TOTAL</v>
          </cell>
          <cell r="L32">
            <v>70.400000000000006</v>
          </cell>
        </row>
        <row r="34">
          <cell r="D34" t="str">
            <v>DEPARTAMENTO DE CALDAS</v>
          </cell>
        </row>
        <row r="35">
          <cell r="D35" t="str">
            <v>MUNICIPIO DE RIOSUCIO</v>
          </cell>
        </row>
        <row r="37">
          <cell r="D37" t="str">
            <v xml:space="preserve">MEMORIAS DE CANTIDADES DE OBRA </v>
          </cell>
        </row>
        <row r="38">
          <cell r="A38" t="str">
            <v xml:space="preserve"> Contratista: </v>
          </cell>
        </row>
        <row r="39">
          <cell r="A39" t="str">
            <v xml:space="preserve"> Objeto:  </v>
          </cell>
        </row>
        <row r="40">
          <cell r="A40" t="str">
            <v xml:space="preserve">Item </v>
          </cell>
          <cell r="B40" t="str">
            <v>Unidad</v>
          </cell>
          <cell r="C40" t="str">
            <v>Descripción</v>
          </cell>
        </row>
        <row r="41">
          <cell r="A41">
            <v>3</v>
          </cell>
          <cell r="B41" t="str">
            <v>M3</v>
          </cell>
          <cell r="C41" t="str">
            <v>DEMOLICIÓN DE ANDENES Y SARDINELES EN CONCRETO HIDRÁULICO</v>
          </cell>
          <cell r="K41">
            <v>0</v>
          </cell>
        </row>
        <row r="42">
          <cell r="A42" t="str">
            <v>No.</v>
          </cell>
          <cell r="B42" t="str">
            <v>LOCALIZACION</v>
          </cell>
          <cell r="E42" t="str">
            <v>Dimensiones promedio</v>
          </cell>
          <cell r="L42" t="str">
            <v xml:space="preserve"> Medida Total</v>
          </cell>
        </row>
        <row r="43">
          <cell r="E43" t="str">
            <v>Cantidad</v>
          </cell>
          <cell r="F43" t="str">
            <v>Largo</v>
          </cell>
          <cell r="G43" t="str">
            <v>Ancho</v>
          </cell>
          <cell r="H43" t="str">
            <v>M3</v>
          </cell>
          <cell r="I43" t="str">
            <v>HM</v>
          </cell>
          <cell r="J43" t="str">
            <v>Unidad</v>
          </cell>
          <cell r="K43" t="str">
            <v>Nº Elementos</v>
          </cell>
        </row>
        <row r="44">
          <cell r="B44">
            <v>34</v>
          </cell>
          <cell r="D44">
            <v>50</v>
          </cell>
          <cell r="E44">
            <v>2</v>
          </cell>
          <cell r="F44">
            <v>16</v>
          </cell>
          <cell r="G44">
            <v>1.2</v>
          </cell>
          <cell r="J44">
            <v>0</v>
          </cell>
          <cell r="L44">
            <v>0</v>
          </cell>
        </row>
        <row r="45">
          <cell r="B45">
            <v>55</v>
          </cell>
          <cell r="D45">
            <v>83</v>
          </cell>
          <cell r="E45">
            <v>2</v>
          </cell>
          <cell r="F45">
            <v>28</v>
          </cell>
          <cell r="G45">
            <v>1.2</v>
          </cell>
          <cell r="J45">
            <v>0</v>
          </cell>
          <cell r="L45">
            <v>0</v>
          </cell>
        </row>
        <row r="46">
          <cell r="B46">
            <v>87</v>
          </cell>
          <cell r="D46">
            <v>108.7</v>
          </cell>
          <cell r="E46">
            <v>2</v>
          </cell>
          <cell r="F46">
            <v>21.700000000000003</v>
          </cell>
          <cell r="G46">
            <v>1.2</v>
          </cell>
          <cell r="J46">
            <v>0</v>
          </cell>
          <cell r="L46">
            <v>0</v>
          </cell>
        </row>
        <row r="47">
          <cell r="B47">
            <v>84</v>
          </cell>
          <cell r="D47">
            <v>13.3</v>
          </cell>
          <cell r="E47">
            <v>2</v>
          </cell>
          <cell r="F47">
            <v>13.3</v>
          </cell>
          <cell r="G47">
            <v>1.2</v>
          </cell>
          <cell r="J47">
            <v>0</v>
          </cell>
          <cell r="L47">
            <v>0</v>
          </cell>
        </row>
        <row r="48">
          <cell r="K48" t="str">
            <v>TOTAL</v>
          </cell>
          <cell r="L48">
            <v>0</v>
          </cell>
        </row>
        <row r="50">
          <cell r="D50" t="str">
            <v>DEPARTAMENTO DE CALDAS</v>
          </cell>
        </row>
        <row r="51">
          <cell r="D51" t="str">
            <v>MUNICIPIO DE RIOSUCIO</v>
          </cell>
        </row>
        <row r="53">
          <cell r="D53" t="str">
            <v xml:space="preserve">MEMORIAS DE CANTIDADES DE OBRA </v>
          </cell>
        </row>
        <row r="54">
          <cell r="A54" t="str">
            <v xml:space="preserve"> Contratista: </v>
          </cell>
        </row>
        <row r="55">
          <cell r="A55" t="str">
            <v xml:space="preserve"> Objeto:  </v>
          </cell>
        </row>
        <row r="56">
          <cell r="A56" t="str">
            <v xml:space="preserve">Item </v>
          </cell>
          <cell r="B56" t="str">
            <v>Unidad</v>
          </cell>
          <cell r="C56" t="str">
            <v>Descripción</v>
          </cell>
        </row>
        <row r="57">
          <cell r="A57">
            <v>4</v>
          </cell>
          <cell r="B57" t="str">
            <v>ML</v>
          </cell>
          <cell r="C57" t="str">
            <v>SUMINISTRO, TRANSPORTE E INSTALACIÓN CERRAMIENTO EN YUTE H= 2 M</v>
          </cell>
          <cell r="K57">
            <v>255.2</v>
          </cell>
        </row>
        <row r="58">
          <cell r="A58" t="str">
            <v>No.</v>
          </cell>
          <cell r="B58" t="str">
            <v>LOCALIZACION</v>
          </cell>
          <cell r="E58" t="str">
            <v>Dimensiones promedio</v>
          </cell>
          <cell r="L58" t="str">
            <v xml:space="preserve"> Medida Total</v>
          </cell>
        </row>
        <row r="59">
          <cell r="E59" t="str">
            <v>Cantidad</v>
          </cell>
          <cell r="F59" t="str">
            <v>Largo</v>
          </cell>
          <cell r="G59" t="str">
            <v>Alto</v>
          </cell>
          <cell r="H59" t="str">
            <v>M3</v>
          </cell>
          <cell r="I59" t="str">
            <v>HM</v>
          </cell>
          <cell r="J59" t="str">
            <v>Unidad</v>
          </cell>
          <cell r="K59" t="str">
            <v>Nº Elementos</v>
          </cell>
        </row>
        <row r="60">
          <cell r="B60">
            <v>5</v>
          </cell>
          <cell r="C60">
            <v>5</v>
          </cell>
          <cell r="D60">
            <v>108.7</v>
          </cell>
          <cell r="E60">
            <v>1</v>
          </cell>
          <cell r="F60">
            <v>105.7</v>
          </cell>
          <cell r="K60">
            <v>2</v>
          </cell>
          <cell r="L60">
            <v>211.4</v>
          </cell>
        </row>
        <row r="61">
          <cell r="B61">
            <v>5</v>
          </cell>
          <cell r="C61">
            <v>5</v>
          </cell>
          <cell r="D61">
            <v>108.7</v>
          </cell>
          <cell r="E61">
            <v>1</v>
          </cell>
          <cell r="G61">
            <v>7.6</v>
          </cell>
          <cell r="K61">
            <v>2</v>
          </cell>
          <cell r="L61">
            <v>15.2</v>
          </cell>
        </row>
        <row r="62">
          <cell r="B62">
            <v>84</v>
          </cell>
          <cell r="C62">
            <v>84</v>
          </cell>
          <cell r="D62">
            <v>13.3</v>
          </cell>
          <cell r="E62">
            <v>1</v>
          </cell>
          <cell r="F62">
            <v>14.3</v>
          </cell>
          <cell r="K62">
            <v>2</v>
          </cell>
          <cell r="L62">
            <v>28.6</v>
          </cell>
        </row>
        <row r="63">
          <cell r="L63">
            <v>0</v>
          </cell>
        </row>
        <row r="66">
          <cell r="K66" t="str">
            <v>TOTAL</v>
          </cell>
          <cell r="L66">
            <v>255.2</v>
          </cell>
        </row>
        <row r="69">
          <cell r="D69" t="str">
            <v>DEPARTAMENTO DE CALDAS</v>
          </cell>
        </row>
        <row r="70">
          <cell r="D70" t="str">
            <v>MUNICIPIO DE RIOSUCIO</v>
          </cell>
        </row>
        <row r="72">
          <cell r="D72" t="str">
            <v xml:space="preserve">MEMORIAS DE CANTIDADES DE OBRA </v>
          </cell>
        </row>
        <row r="73">
          <cell r="A73" t="str">
            <v xml:space="preserve"> Contratista: </v>
          </cell>
        </row>
        <row r="74">
          <cell r="A74" t="str">
            <v xml:space="preserve"> Objeto:  </v>
          </cell>
        </row>
        <row r="75">
          <cell r="A75" t="str">
            <v xml:space="preserve">Item </v>
          </cell>
          <cell r="B75" t="str">
            <v>Unidad</v>
          </cell>
          <cell r="C75" t="str">
            <v>Descripción</v>
          </cell>
        </row>
        <row r="76">
          <cell r="A76">
            <v>5</v>
          </cell>
          <cell r="B76" t="str">
            <v>M3</v>
          </cell>
          <cell r="C76" t="str">
            <v>EXCAVACIÓN PARA ESTRUCTURAS - MATERIAL COMÚN - 0.0 A 2.0 M</v>
          </cell>
          <cell r="K76">
            <v>83.080000000000013</v>
          </cell>
        </row>
        <row r="77">
          <cell r="A77" t="str">
            <v>No.</v>
          </cell>
          <cell r="B77" t="str">
            <v>LOCALIZACION</v>
          </cell>
          <cell r="E77" t="str">
            <v>Dimensiones promedio</v>
          </cell>
          <cell r="L77" t="str">
            <v xml:space="preserve"> Medida Total</v>
          </cell>
        </row>
        <row r="78">
          <cell r="E78" t="str">
            <v>Cantidad</v>
          </cell>
          <cell r="F78" t="str">
            <v>Largo</v>
          </cell>
          <cell r="G78" t="str">
            <v>Ancho</v>
          </cell>
          <cell r="H78" t="str">
            <v>Alto</v>
          </cell>
          <cell r="I78" t="str">
            <v>HM</v>
          </cell>
          <cell r="J78" t="str">
            <v>Unidad</v>
          </cell>
          <cell r="K78" t="str">
            <v>Nº Elementos</v>
          </cell>
        </row>
        <row r="79">
          <cell r="B79">
            <v>5</v>
          </cell>
          <cell r="C79">
            <v>5</v>
          </cell>
          <cell r="D79">
            <v>108.7</v>
          </cell>
          <cell r="E79">
            <v>0.3</v>
          </cell>
          <cell r="F79">
            <v>103.7</v>
          </cell>
          <cell r="G79">
            <v>6.6</v>
          </cell>
          <cell r="H79">
            <v>0.2</v>
          </cell>
          <cell r="L79">
            <v>41.07</v>
          </cell>
        </row>
        <row r="80">
          <cell r="B80">
            <v>84</v>
          </cell>
          <cell r="C80">
            <v>84</v>
          </cell>
          <cell r="D80">
            <v>13.3</v>
          </cell>
          <cell r="E80">
            <v>0.3</v>
          </cell>
          <cell r="F80">
            <v>13.3</v>
          </cell>
          <cell r="G80">
            <v>4.2</v>
          </cell>
          <cell r="H80">
            <v>0.2</v>
          </cell>
          <cell r="L80">
            <v>3.35</v>
          </cell>
        </row>
        <row r="81">
          <cell r="L81">
            <v>0</v>
          </cell>
        </row>
        <row r="82">
          <cell r="B82" t="str">
            <v>ANDENES</v>
          </cell>
          <cell r="C82" t="str">
            <v>ANDENES</v>
          </cell>
          <cell r="L82">
            <v>0</v>
          </cell>
        </row>
        <row r="83">
          <cell r="B83">
            <v>5</v>
          </cell>
          <cell r="C83">
            <v>5</v>
          </cell>
          <cell r="D83">
            <v>108.7</v>
          </cell>
          <cell r="E83">
            <v>0.3</v>
          </cell>
          <cell r="F83">
            <v>103.7</v>
          </cell>
          <cell r="G83">
            <v>1.02</v>
          </cell>
          <cell r="H83">
            <v>0.15</v>
          </cell>
          <cell r="J83">
            <v>0</v>
          </cell>
          <cell r="K83">
            <v>1</v>
          </cell>
          <cell r="L83">
            <v>0</v>
          </cell>
        </row>
        <row r="84">
          <cell r="B84">
            <v>5</v>
          </cell>
          <cell r="C84">
            <v>5</v>
          </cell>
          <cell r="D84">
            <v>108.7</v>
          </cell>
          <cell r="E84">
            <v>0.3</v>
          </cell>
          <cell r="F84">
            <v>97.1</v>
          </cell>
          <cell r="G84">
            <v>1.02</v>
          </cell>
          <cell r="H84">
            <v>0.15</v>
          </cell>
          <cell r="J84">
            <v>0</v>
          </cell>
          <cell r="K84">
            <v>1</v>
          </cell>
          <cell r="L84">
            <v>0</v>
          </cell>
        </row>
        <row r="85">
          <cell r="B85">
            <v>84</v>
          </cell>
          <cell r="C85">
            <v>84</v>
          </cell>
          <cell r="D85">
            <v>13.3</v>
          </cell>
          <cell r="E85">
            <v>0.3</v>
          </cell>
          <cell r="F85">
            <v>13.3</v>
          </cell>
          <cell r="G85">
            <v>1.02</v>
          </cell>
          <cell r="H85">
            <v>0.15</v>
          </cell>
          <cell r="J85">
            <v>0</v>
          </cell>
          <cell r="K85">
            <v>2</v>
          </cell>
          <cell r="L85">
            <v>0</v>
          </cell>
        </row>
        <row r="86">
          <cell r="L86">
            <v>0</v>
          </cell>
        </row>
        <row r="87">
          <cell r="B87" t="str">
            <v>TUBERIA SUMIDEROS</v>
          </cell>
          <cell r="C87" t="str">
            <v>TUBERIA SUMIDEROS</v>
          </cell>
          <cell r="L87">
            <v>0</v>
          </cell>
        </row>
        <row r="88">
          <cell r="B88">
            <v>10</v>
          </cell>
          <cell r="C88">
            <v>10</v>
          </cell>
          <cell r="D88">
            <v>10</v>
          </cell>
          <cell r="E88">
            <v>0.3</v>
          </cell>
          <cell r="F88">
            <v>6</v>
          </cell>
          <cell r="G88">
            <v>1</v>
          </cell>
          <cell r="H88">
            <v>2</v>
          </cell>
          <cell r="K88">
            <v>2</v>
          </cell>
          <cell r="L88">
            <v>7.2</v>
          </cell>
        </row>
        <row r="89">
          <cell r="B89">
            <v>60</v>
          </cell>
          <cell r="C89">
            <v>60</v>
          </cell>
          <cell r="D89">
            <v>60</v>
          </cell>
          <cell r="E89">
            <v>0.3</v>
          </cell>
          <cell r="F89">
            <v>6</v>
          </cell>
          <cell r="G89">
            <v>1</v>
          </cell>
          <cell r="H89">
            <v>2</v>
          </cell>
          <cell r="K89">
            <v>2</v>
          </cell>
          <cell r="L89">
            <v>7.2</v>
          </cell>
        </row>
        <row r="90">
          <cell r="L90">
            <v>0</v>
          </cell>
        </row>
        <row r="91">
          <cell r="B91" t="str">
            <v>SUMIDERO</v>
          </cell>
          <cell r="C91" t="str">
            <v>SUMIDERO</v>
          </cell>
          <cell r="L91">
            <v>0</v>
          </cell>
        </row>
        <row r="92">
          <cell r="B92">
            <v>10</v>
          </cell>
          <cell r="C92">
            <v>10</v>
          </cell>
          <cell r="D92">
            <v>10</v>
          </cell>
          <cell r="E92">
            <v>0.3</v>
          </cell>
          <cell r="F92">
            <v>2</v>
          </cell>
          <cell r="G92">
            <v>1</v>
          </cell>
          <cell r="H92">
            <v>1</v>
          </cell>
          <cell r="K92">
            <v>2</v>
          </cell>
          <cell r="L92">
            <v>1.2</v>
          </cell>
        </row>
        <row r="93">
          <cell r="B93">
            <v>60</v>
          </cell>
          <cell r="C93">
            <v>60</v>
          </cell>
          <cell r="D93">
            <v>60</v>
          </cell>
          <cell r="E93">
            <v>0.3</v>
          </cell>
          <cell r="F93">
            <v>2</v>
          </cell>
          <cell r="G93">
            <v>1</v>
          </cell>
          <cell r="H93">
            <v>1</v>
          </cell>
          <cell r="K93">
            <v>2</v>
          </cell>
          <cell r="L93">
            <v>1.2</v>
          </cell>
        </row>
        <row r="94">
          <cell r="L94">
            <v>0</v>
          </cell>
        </row>
        <row r="95">
          <cell r="B95" t="str">
            <v>CAMARA INSPECCION</v>
          </cell>
          <cell r="C95" t="str">
            <v>CAMARA INSPECCION</v>
          </cell>
          <cell r="L95">
            <v>0</v>
          </cell>
        </row>
        <row r="96">
          <cell r="B96">
            <v>10</v>
          </cell>
          <cell r="C96">
            <v>10</v>
          </cell>
          <cell r="D96">
            <v>10</v>
          </cell>
          <cell r="E96">
            <v>0.3</v>
          </cell>
          <cell r="F96">
            <v>2.0099999999999998</v>
          </cell>
          <cell r="G96">
            <v>1</v>
          </cell>
          <cell r="H96">
            <v>2</v>
          </cell>
          <cell r="K96">
            <v>1</v>
          </cell>
          <cell r="L96">
            <v>1.21</v>
          </cell>
        </row>
        <row r="97">
          <cell r="B97">
            <v>60</v>
          </cell>
          <cell r="C97">
            <v>60</v>
          </cell>
          <cell r="D97">
            <v>60</v>
          </cell>
          <cell r="E97">
            <v>0.3</v>
          </cell>
          <cell r="F97">
            <v>2.0099999999999998</v>
          </cell>
          <cell r="G97">
            <v>1</v>
          </cell>
          <cell r="H97">
            <v>2</v>
          </cell>
          <cell r="K97">
            <v>1</v>
          </cell>
          <cell r="L97">
            <v>1.21</v>
          </cell>
        </row>
        <row r="98">
          <cell r="B98" t="str">
            <v>FILTRO FRANCES</v>
          </cell>
          <cell r="C98" t="str">
            <v>FILTRO FRANCES</v>
          </cell>
          <cell r="L98">
            <v>0</v>
          </cell>
        </row>
        <row r="99">
          <cell r="L99">
            <v>0</v>
          </cell>
        </row>
        <row r="100">
          <cell r="B100" t="str">
            <v xml:space="preserve">SUSTITUCIONES </v>
          </cell>
          <cell r="C100" t="str">
            <v xml:space="preserve">SUSTITUCIONES </v>
          </cell>
          <cell r="L100">
            <v>0</v>
          </cell>
        </row>
        <row r="101">
          <cell r="B101">
            <v>5</v>
          </cell>
          <cell r="C101">
            <v>5</v>
          </cell>
          <cell r="D101">
            <v>108.7</v>
          </cell>
          <cell r="E101">
            <v>0.3</v>
          </cell>
          <cell r="F101">
            <v>60</v>
          </cell>
          <cell r="G101">
            <v>5.4</v>
          </cell>
          <cell r="H101">
            <v>0.2</v>
          </cell>
          <cell r="L101">
            <v>19.440000000000001</v>
          </cell>
        </row>
        <row r="103">
          <cell r="K103" t="str">
            <v>TOTAL</v>
          </cell>
          <cell r="L103">
            <v>83.080000000000013</v>
          </cell>
        </row>
        <row r="105">
          <cell r="D105" t="str">
            <v>DEPARTAMENTO DE CALDAS</v>
          </cell>
        </row>
        <row r="106">
          <cell r="D106" t="str">
            <v>MUNICIPIO DE RIOSUCIO</v>
          </cell>
        </row>
        <row r="108">
          <cell r="D108" t="str">
            <v xml:space="preserve">MEMORIAS DE CANTIDADES DE OBRA </v>
          </cell>
        </row>
        <row r="109">
          <cell r="A109" t="str">
            <v xml:space="preserve"> Contratista: </v>
          </cell>
        </row>
        <row r="110">
          <cell r="A110" t="str">
            <v xml:space="preserve"> Objeto:  </v>
          </cell>
        </row>
        <row r="111">
          <cell r="A111" t="str">
            <v xml:space="preserve">Item </v>
          </cell>
          <cell r="B111" t="str">
            <v>Unidad</v>
          </cell>
          <cell r="C111" t="str">
            <v>Descripción</v>
          </cell>
        </row>
        <row r="112">
          <cell r="A112">
            <v>6</v>
          </cell>
          <cell r="B112" t="str">
            <v>M3</v>
          </cell>
          <cell r="C112" t="str">
            <v>EXCAVACIÓN PARA ESTRUCTURAS - CONGLOMERADO - 0.0 A 2.0 M</v>
          </cell>
          <cell r="K112">
            <v>193.82</v>
          </cell>
        </row>
        <row r="113">
          <cell r="A113" t="str">
            <v>No.</v>
          </cell>
          <cell r="B113" t="str">
            <v>LOCALIZACION</v>
          </cell>
          <cell r="E113" t="str">
            <v>Dimensiones promedio</v>
          </cell>
          <cell r="L113" t="str">
            <v xml:space="preserve"> Medida Total</v>
          </cell>
        </row>
        <row r="114">
          <cell r="E114" t="str">
            <v>Cantidad</v>
          </cell>
          <cell r="F114" t="str">
            <v>Largo</v>
          </cell>
          <cell r="G114" t="str">
            <v>Ancho</v>
          </cell>
          <cell r="H114" t="str">
            <v>Alto</v>
          </cell>
          <cell r="I114" t="str">
            <v>HM</v>
          </cell>
          <cell r="J114" t="str">
            <v>Unidad</v>
          </cell>
          <cell r="K114" t="str">
            <v>Nº Elementos</v>
          </cell>
        </row>
        <row r="115">
          <cell r="B115">
            <v>5</v>
          </cell>
          <cell r="C115">
            <v>5</v>
          </cell>
          <cell r="D115">
            <v>108.7</v>
          </cell>
          <cell r="E115">
            <v>0.7</v>
          </cell>
          <cell r="F115">
            <v>103.7</v>
          </cell>
          <cell r="G115">
            <v>6.6</v>
          </cell>
          <cell r="H115">
            <v>0.2</v>
          </cell>
          <cell r="L115">
            <v>95.82</v>
          </cell>
        </row>
        <row r="116">
          <cell r="B116">
            <v>84</v>
          </cell>
          <cell r="C116">
            <v>84</v>
          </cell>
          <cell r="D116">
            <v>13.3</v>
          </cell>
          <cell r="E116">
            <v>0.7</v>
          </cell>
          <cell r="F116">
            <v>13.3</v>
          </cell>
          <cell r="G116">
            <v>4.2</v>
          </cell>
          <cell r="H116">
            <v>0.2</v>
          </cell>
          <cell r="L116">
            <v>7.82</v>
          </cell>
        </row>
        <row r="117">
          <cell r="L117">
            <v>0</v>
          </cell>
        </row>
        <row r="118">
          <cell r="B118" t="str">
            <v>ANDENES</v>
          </cell>
          <cell r="C118" t="str">
            <v>ANDENES</v>
          </cell>
          <cell r="L118">
            <v>0</v>
          </cell>
        </row>
        <row r="119">
          <cell r="B119">
            <v>5</v>
          </cell>
          <cell r="C119">
            <v>5</v>
          </cell>
          <cell r="D119">
            <v>108.7</v>
          </cell>
          <cell r="E119">
            <v>0.7</v>
          </cell>
          <cell r="F119">
            <v>103.7</v>
          </cell>
          <cell r="G119">
            <v>1.02</v>
          </cell>
          <cell r="H119">
            <v>0.15</v>
          </cell>
          <cell r="J119">
            <v>0</v>
          </cell>
          <cell r="K119">
            <v>1</v>
          </cell>
          <cell r="L119">
            <v>0</v>
          </cell>
        </row>
        <row r="120">
          <cell r="B120">
            <v>5</v>
          </cell>
          <cell r="C120">
            <v>5</v>
          </cell>
          <cell r="D120">
            <v>108.7</v>
          </cell>
          <cell r="E120">
            <v>0.7</v>
          </cell>
          <cell r="F120">
            <v>97.1</v>
          </cell>
          <cell r="G120">
            <v>1.02</v>
          </cell>
          <cell r="H120">
            <v>0.15</v>
          </cell>
          <cell r="J120">
            <v>0</v>
          </cell>
          <cell r="K120">
            <v>1</v>
          </cell>
          <cell r="L120">
            <v>0</v>
          </cell>
        </row>
        <row r="121">
          <cell r="B121">
            <v>84</v>
          </cell>
          <cell r="C121">
            <v>84</v>
          </cell>
          <cell r="D121">
            <v>13.3</v>
          </cell>
          <cell r="E121">
            <v>0.7</v>
          </cell>
          <cell r="F121">
            <v>13.3</v>
          </cell>
          <cell r="G121">
            <v>1.02</v>
          </cell>
          <cell r="H121">
            <v>0.15</v>
          </cell>
          <cell r="J121">
            <v>0</v>
          </cell>
          <cell r="K121">
            <v>2</v>
          </cell>
          <cell r="L121">
            <v>0</v>
          </cell>
        </row>
        <row r="122">
          <cell r="L122">
            <v>0</v>
          </cell>
        </row>
        <row r="123">
          <cell r="B123" t="str">
            <v>TUBERIA SUMIDEROS</v>
          </cell>
          <cell r="C123" t="str">
            <v>TUBERIA SUMIDEROS</v>
          </cell>
          <cell r="L123">
            <v>0</v>
          </cell>
        </row>
        <row r="124">
          <cell r="B124">
            <v>10</v>
          </cell>
          <cell r="C124">
            <v>10</v>
          </cell>
          <cell r="D124">
            <v>10</v>
          </cell>
          <cell r="E124">
            <v>0.7</v>
          </cell>
          <cell r="F124">
            <v>6</v>
          </cell>
          <cell r="G124">
            <v>1</v>
          </cell>
          <cell r="H124">
            <v>2</v>
          </cell>
          <cell r="K124">
            <v>2</v>
          </cell>
          <cell r="L124">
            <v>16.8</v>
          </cell>
        </row>
        <row r="125">
          <cell r="B125">
            <v>60</v>
          </cell>
          <cell r="C125">
            <v>60</v>
          </cell>
          <cell r="D125">
            <v>60</v>
          </cell>
          <cell r="E125">
            <v>0.7</v>
          </cell>
          <cell r="F125">
            <v>6</v>
          </cell>
          <cell r="G125">
            <v>1</v>
          </cell>
          <cell r="H125">
            <v>2</v>
          </cell>
          <cell r="K125">
            <v>2</v>
          </cell>
          <cell r="L125">
            <v>16.8</v>
          </cell>
        </row>
        <row r="126">
          <cell r="L126">
            <v>0</v>
          </cell>
        </row>
        <row r="127">
          <cell r="B127" t="str">
            <v>SUMIDERO</v>
          </cell>
          <cell r="C127" t="str">
            <v>SUMIDERO</v>
          </cell>
          <cell r="L127">
            <v>0</v>
          </cell>
        </row>
        <row r="128">
          <cell r="B128">
            <v>10</v>
          </cell>
          <cell r="C128">
            <v>10</v>
          </cell>
          <cell r="D128">
            <v>10</v>
          </cell>
          <cell r="E128">
            <v>0.7</v>
          </cell>
          <cell r="F128">
            <v>2</v>
          </cell>
          <cell r="G128">
            <v>1</v>
          </cell>
          <cell r="H128">
            <v>1</v>
          </cell>
          <cell r="K128">
            <v>2</v>
          </cell>
          <cell r="L128">
            <v>2.8</v>
          </cell>
        </row>
        <row r="129">
          <cell r="B129">
            <v>60</v>
          </cell>
          <cell r="C129">
            <v>60</v>
          </cell>
          <cell r="D129">
            <v>60</v>
          </cell>
          <cell r="E129">
            <v>0.7</v>
          </cell>
          <cell r="F129">
            <v>2</v>
          </cell>
          <cell r="G129">
            <v>1</v>
          </cell>
          <cell r="H129">
            <v>1</v>
          </cell>
          <cell r="K129">
            <v>2</v>
          </cell>
          <cell r="L129">
            <v>2.8</v>
          </cell>
        </row>
        <row r="130">
          <cell r="L130">
            <v>0</v>
          </cell>
        </row>
        <row r="131">
          <cell r="B131" t="str">
            <v>CAMARA INSPECCION</v>
          </cell>
          <cell r="C131" t="str">
            <v>CAMARA INSPECCION</v>
          </cell>
          <cell r="L131">
            <v>0</v>
          </cell>
        </row>
        <row r="132">
          <cell r="B132">
            <v>10</v>
          </cell>
          <cell r="C132">
            <v>10</v>
          </cell>
          <cell r="D132">
            <v>10</v>
          </cell>
          <cell r="E132">
            <v>0.7</v>
          </cell>
          <cell r="F132">
            <v>2.0099999999999998</v>
          </cell>
          <cell r="G132">
            <v>1</v>
          </cell>
          <cell r="H132">
            <v>2</v>
          </cell>
          <cell r="K132">
            <v>1</v>
          </cell>
          <cell r="L132">
            <v>2.81</v>
          </cell>
        </row>
        <row r="133">
          <cell r="B133">
            <v>60</v>
          </cell>
          <cell r="C133">
            <v>60</v>
          </cell>
          <cell r="D133">
            <v>60</v>
          </cell>
          <cell r="E133">
            <v>0.7</v>
          </cell>
          <cell r="F133">
            <v>2.0099999999999998</v>
          </cell>
          <cell r="G133">
            <v>1</v>
          </cell>
          <cell r="H133">
            <v>2</v>
          </cell>
          <cell r="K133">
            <v>1</v>
          </cell>
          <cell r="L133">
            <v>2.81</v>
          </cell>
        </row>
        <row r="134">
          <cell r="B134" t="str">
            <v>FILTRO FRANCES</v>
          </cell>
          <cell r="C134" t="str">
            <v>FILTRO FRANCES</v>
          </cell>
          <cell r="L134">
            <v>0</v>
          </cell>
        </row>
        <row r="135">
          <cell r="L135">
            <v>0</v>
          </cell>
        </row>
        <row r="136">
          <cell r="B136" t="str">
            <v xml:space="preserve">SUSTITUCIONES </v>
          </cell>
          <cell r="C136" t="str">
            <v xml:space="preserve">SUSTITUCIONES </v>
          </cell>
          <cell r="L136">
            <v>0</v>
          </cell>
        </row>
        <row r="137">
          <cell r="B137">
            <v>5</v>
          </cell>
          <cell r="C137">
            <v>5</v>
          </cell>
          <cell r="D137">
            <v>108.7</v>
          </cell>
          <cell r="E137">
            <v>0.7</v>
          </cell>
          <cell r="F137">
            <v>60</v>
          </cell>
          <cell r="G137">
            <v>5.4</v>
          </cell>
          <cell r="H137">
            <v>0.2</v>
          </cell>
          <cell r="L137">
            <v>45.36</v>
          </cell>
        </row>
        <row r="139">
          <cell r="K139" t="str">
            <v>TOTAL</v>
          </cell>
          <cell r="L139">
            <v>193.82</v>
          </cell>
        </row>
        <row r="141">
          <cell r="D141" t="str">
            <v>DEPARTAMENTO DE CALDAS</v>
          </cell>
        </row>
        <row r="142">
          <cell r="D142" t="str">
            <v>MUNICIPIO DE RIOSUCIO</v>
          </cell>
        </row>
        <row r="144">
          <cell r="D144" t="str">
            <v xml:space="preserve">MEMORIAS DE CANTIDADES DE OBRA </v>
          </cell>
        </row>
        <row r="145">
          <cell r="A145" t="str">
            <v xml:space="preserve"> Contratista: </v>
          </cell>
        </row>
        <row r="146">
          <cell r="A146" t="str">
            <v xml:space="preserve"> Objeto:  </v>
          </cell>
        </row>
        <row r="147">
          <cell r="A147" t="str">
            <v xml:space="preserve">Item </v>
          </cell>
          <cell r="B147" t="str">
            <v>Unidad</v>
          </cell>
          <cell r="C147" t="str">
            <v>Descripción</v>
          </cell>
        </row>
        <row r="148">
          <cell r="A148">
            <v>7</v>
          </cell>
          <cell r="B148" t="str">
            <v>M3</v>
          </cell>
          <cell r="C148" t="str">
            <v>RETIRO DE MATERIAL SOBRANTE EN VOLQUETA, CARGUE MECANICO</v>
          </cell>
          <cell r="K148">
            <v>300.89</v>
          </cell>
        </row>
        <row r="149">
          <cell r="A149" t="str">
            <v>No.</v>
          </cell>
          <cell r="B149" t="str">
            <v>LOCALIZACION</v>
          </cell>
          <cell r="E149" t="str">
            <v>Dimensiones promedio</v>
          </cell>
          <cell r="L149" t="str">
            <v xml:space="preserve"> Medida Total</v>
          </cell>
        </row>
        <row r="150">
          <cell r="E150" t="str">
            <v>Cantidad</v>
          </cell>
          <cell r="F150" t="str">
            <v>Largo</v>
          </cell>
          <cell r="G150" t="str">
            <v>Ancho</v>
          </cell>
          <cell r="H150" t="str">
            <v>Alto</v>
          </cell>
          <cell r="I150" t="str">
            <v>HM</v>
          </cell>
          <cell r="J150" t="str">
            <v>Unidad</v>
          </cell>
          <cell r="K150" t="str">
            <v>Nº Elementos</v>
          </cell>
        </row>
        <row r="151">
          <cell r="B151">
            <v>5</v>
          </cell>
          <cell r="C151">
            <v>5</v>
          </cell>
          <cell r="D151">
            <v>108.7</v>
          </cell>
          <cell r="E151">
            <v>1</v>
          </cell>
          <cell r="F151">
            <v>103.7</v>
          </cell>
          <cell r="G151">
            <v>6.6</v>
          </cell>
          <cell r="H151">
            <v>0.2</v>
          </cell>
          <cell r="L151">
            <v>136.88</v>
          </cell>
        </row>
        <row r="152">
          <cell r="B152">
            <v>84</v>
          </cell>
          <cell r="C152">
            <v>84</v>
          </cell>
          <cell r="D152">
            <v>13.3</v>
          </cell>
          <cell r="E152">
            <v>1</v>
          </cell>
          <cell r="F152">
            <v>13.3</v>
          </cell>
          <cell r="G152">
            <v>4.2</v>
          </cell>
          <cell r="H152">
            <v>0.2</v>
          </cell>
          <cell r="L152">
            <v>11.17</v>
          </cell>
        </row>
        <row r="153">
          <cell r="L153">
            <v>0</v>
          </cell>
        </row>
        <row r="154">
          <cell r="B154" t="str">
            <v>ANDENES</v>
          </cell>
          <cell r="C154" t="str">
            <v>ANDENES</v>
          </cell>
          <cell r="L154">
            <v>0</v>
          </cell>
        </row>
        <row r="155">
          <cell r="B155">
            <v>5</v>
          </cell>
          <cell r="C155">
            <v>5</v>
          </cell>
          <cell r="D155">
            <v>108.7</v>
          </cell>
          <cell r="E155">
            <v>1</v>
          </cell>
          <cell r="F155">
            <v>103.7</v>
          </cell>
          <cell r="G155">
            <v>1.02</v>
          </cell>
          <cell r="H155">
            <v>0.15</v>
          </cell>
          <cell r="J155">
            <v>0</v>
          </cell>
          <cell r="K155">
            <v>1</v>
          </cell>
          <cell r="L155">
            <v>0</v>
          </cell>
        </row>
        <row r="156">
          <cell r="B156">
            <v>5</v>
          </cell>
          <cell r="C156">
            <v>5</v>
          </cell>
          <cell r="D156">
            <v>108.7</v>
          </cell>
          <cell r="E156">
            <v>1</v>
          </cell>
          <cell r="F156">
            <v>97.1</v>
          </cell>
          <cell r="G156">
            <v>1.02</v>
          </cell>
          <cell r="H156">
            <v>0.15</v>
          </cell>
          <cell r="J156">
            <v>0</v>
          </cell>
          <cell r="K156">
            <v>1</v>
          </cell>
          <cell r="L156">
            <v>0</v>
          </cell>
        </row>
        <row r="157">
          <cell r="B157">
            <v>84</v>
          </cell>
          <cell r="C157">
            <v>84</v>
          </cell>
          <cell r="D157">
            <v>13.3</v>
          </cell>
          <cell r="E157">
            <v>1</v>
          </cell>
          <cell r="F157">
            <v>13.3</v>
          </cell>
          <cell r="G157">
            <v>1.02</v>
          </cell>
          <cell r="H157">
            <v>0.15</v>
          </cell>
          <cell r="J157">
            <v>0</v>
          </cell>
          <cell r="K157">
            <v>2</v>
          </cell>
          <cell r="L157">
            <v>0</v>
          </cell>
        </row>
        <row r="158">
          <cell r="L158">
            <v>0</v>
          </cell>
        </row>
        <row r="159">
          <cell r="B159" t="str">
            <v>TUBERIA SUMIDEROS</v>
          </cell>
          <cell r="C159" t="str">
            <v>TUBERIA SUMIDEROS</v>
          </cell>
          <cell r="L159">
            <v>0</v>
          </cell>
        </row>
        <row r="160">
          <cell r="B160">
            <v>10</v>
          </cell>
          <cell r="C160">
            <v>10</v>
          </cell>
          <cell r="D160">
            <v>10</v>
          </cell>
          <cell r="E160">
            <v>1</v>
          </cell>
          <cell r="F160">
            <v>6</v>
          </cell>
          <cell r="G160">
            <v>1</v>
          </cell>
          <cell r="H160">
            <v>2</v>
          </cell>
          <cell r="K160">
            <v>2</v>
          </cell>
          <cell r="L160">
            <v>24</v>
          </cell>
        </row>
        <row r="161">
          <cell r="B161">
            <v>60</v>
          </cell>
          <cell r="C161">
            <v>60</v>
          </cell>
          <cell r="D161">
            <v>60</v>
          </cell>
          <cell r="E161">
            <v>1</v>
          </cell>
          <cell r="F161">
            <v>6</v>
          </cell>
          <cell r="G161">
            <v>1</v>
          </cell>
          <cell r="H161">
            <v>2</v>
          </cell>
          <cell r="K161">
            <v>2</v>
          </cell>
          <cell r="L161">
            <v>24</v>
          </cell>
        </row>
        <row r="162">
          <cell r="L162">
            <v>0</v>
          </cell>
        </row>
        <row r="163">
          <cell r="B163" t="str">
            <v>SUMIDERO</v>
          </cell>
          <cell r="C163" t="str">
            <v>SUMIDERO</v>
          </cell>
          <cell r="L163">
            <v>0</v>
          </cell>
        </row>
        <row r="164">
          <cell r="B164">
            <v>10</v>
          </cell>
          <cell r="C164">
            <v>10</v>
          </cell>
          <cell r="D164">
            <v>10</v>
          </cell>
          <cell r="E164">
            <v>1</v>
          </cell>
          <cell r="F164">
            <v>2</v>
          </cell>
          <cell r="G164">
            <v>1</v>
          </cell>
          <cell r="H164">
            <v>1</v>
          </cell>
          <cell r="K164">
            <v>2</v>
          </cell>
          <cell r="L164">
            <v>4</v>
          </cell>
        </row>
        <row r="165">
          <cell r="B165">
            <v>60</v>
          </cell>
          <cell r="C165">
            <v>60</v>
          </cell>
          <cell r="D165">
            <v>60</v>
          </cell>
          <cell r="E165">
            <v>1</v>
          </cell>
          <cell r="F165">
            <v>2</v>
          </cell>
          <cell r="G165">
            <v>1</v>
          </cell>
          <cell r="H165">
            <v>1</v>
          </cell>
          <cell r="K165">
            <v>2</v>
          </cell>
          <cell r="L165">
            <v>4</v>
          </cell>
        </row>
        <row r="166">
          <cell r="L166">
            <v>0</v>
          </cell>
        </row>
        <row r="167">
          <cell r="B167" t="str">
            <v>CAMARA INSPECCION</v>
          </cell>
          <cell r="C167" t="str">
            <v>CAMARA INSPECCION</v>
          </cell>
          <cell r="L167">
            <v>0</v>
          </cell>
        </row>
        <row r="168">
          <cell r="B168">
            <v>10</v>
          </cell>
          <cell r="C168">
            <v>10</v>
          </cell>
          <cell r="D168">
            <v>10</v>
          </cell>
          <cell r="E168">
            <v>1</v>
          </cell>
          <cell r="F168">
            <v>2.0099999999999998</v>
          </cell>
          <cell r="G168">
            <v>1</v>
          </cell>
          <cell r="H168">
            <v>2</v>
          </cell>
          <cell r="K168">
            <v>1</v>
          </cell>
          <cell r="L168">
            <v>4.0199999999999996</v>
          </cell>
        </row>
        <row r="169">
          <cell r="B169">
            <v>60</v>
          </cell>
          <cell r="C169">
            <v>60</v>
          </cell>
          <cell r="D169">
            <v>60</v>
          </cell>
          <cell r="E169">
            <v>1</v>
          </cell>
          <cell r="F169">
            <v>2.0099999999999998</v>
          </cell>
          <cell r="G169">
            <v>1</v>
          </cell>
          <cell r="H169">
            <v>2</v>
          </cell>
          <cell r="K169">
            <v>1</v>
          </cell>
          <cell r="L169">
            <v>4.0199999999999996</v>
          </cell>
        </row>
        <row r="170">
          <cell r="B170" t="str">
            <v>FILTRO FRANCES</v>
          </cell>
          <cell r="C170" t="str">
            <v>FILTRO FRANCES</v>
          </cell>
          <cell r="L170">
            <v>0</v>
          </cell>
        </row>
        <row r="171">
          <cell r="L171">
            <v>0</v>
          </cell>
        </row>
        <row r="172">
          <cell r="B172" t="str">
            <v xml:space="preserve">SUSTITUCIONES </v>
          </cell>
          <cell r="C172" t="str">
            <v xml:space="preserve">SUSTITUCIONES </v>
          </cell>
          <cell r="L172">
            <v>0</v>
          </cell>
        </row>
        <row r="173">
          <cell r="B173">
            <v>5</v>
          </cell>
          <cell r="C173">
            <v>5</v>
          </cell>
          <cell r="D173">
            <v>108.7</v>
          </cell>
          <cell r="E173">
            <v>1</v>
          </cell>
          <cell r="F173">
            <v>60</v>
          </cell>
          <cell r="G173">
            <v>5.4</v>
          </cell>
          <cell r="H173">
            <v>0.2</v>
          </cell>
          <cell r="L173">
            <v>64.8</v>
          </cell>
        </row>
        <row r="174">
          <cell r="K174">
            <v>24</v>
          </cell>
          <cell r="L174">
            <v>24</v>
          </cell>
        </row>
        <row r="175">
          <cell r="K175" t="str">
            <v>TOTAL</v>
          </cell>
          <cell r="L175">
            <v>300.89</v>
          </cell>
        </row>
        <row r="180">
          <cell r="D180" t="str">
            <v>DEPARTAMENTO DE CALDAS</v>
          </cell>
        </row>
        <row r="181">
          <cell r="D181" t="str">
            <v>MUNICIPIO DE RIOSUCIO</v>
          </cell>
        </row>
        <row r="183">
          <cell r="D183" t="str">
            <v xml:space="preserve">MEMORIAS DE CANTIDADES DE OBRA </v>
          </cell>
        </row>
        <row r="184">
          <cell r="A184" t="str">
            <v xml:space="preserve"> Contratista: </v>
          </cell>
        </row>
        <row r="185">
          <cell r="A185" t="str">
            <v xml:space="preserve"> Objeto:  </v>
          </cell>
        </row>
        <row r="186">
          <cell r="A186" t="str">
            <v xml:space="preserve">Item </v>
          </cell>
          <cell r="B186" t="str">
            <v>Unidad</v>
          </cell>
          <cell r="C186" t="str">
            <v>Descripción</v>
          </cell>
        </row>
        <row r="187">
          <cell r="A187">
            <v>8</v>
          </cell>
          <cell r="B187" t="str">
            <v>M3</v>
          </cell>
          <cell r="C187" t="str">
            <v>SUMINISTRO, TRANSPORTE E INSTALACION AFIRMADO COMPACTADO PARA ESTRUCTURAS</v>
          </cell>
          <cell r="K187">
            <v>34.799999999999997</v>
          </cell>
        </row>
        <row r="188">
          <cell r="A188" t="str">
            <v>No.</v>
          </cell>
          <cell r="B188" t="str">
            <v>LOCALIZACION</v>
          </cell>
          <cell r="E188" t="str">
            <v>Dimensiones promedio</v>
          </cell>
          <cell r="L188" t="str">
            <v xml:space="preserve"> Medida Total</v>
          </cell>
        </row>
        <row r="189">
          <cell r="E189" t="str">
            <v>Cantidad</v>
          </cell>
          <cell r="F189" t="str">
            <v>Largo</v>
          </cell>
          <cell r="G189" t="str">
            <v>Ancho</v>
          </cell>
          <cell r="H189" t="str">
            <v>Alto</v>
          </cell>
          <cell r="I189" t="str">
            <v>HM</v>
          </cell>
          <cell r="J189" t="str">
            <v>Unidad</v>
          </cell>
          <cell r="K189" t="str">
            <v>Nº Elementos</v>
          </cell>
        </row>
        <row r="190">
          <cell r="B190">
            <v>5</v>
          </cell>
          <cell r="C190">
            <v>5</v>
          </cell>
          <cell r="D190">
            <v>108.7</v>
          </cell>
          <cell r="E190">
            <v>1</v>
          </cell>
          <cell r="F190">
            <v>103.7</v>
          </cell>
          <cell r="G190">
            <v>1.02</v>
          </cell>
          <cell r="H190">
            <v>0.15</v>
          </cell>
          <cell r="K190">
            <v>1</v>
          </cell>
          <cell r="L190">
            <v>15.87</v>
          </cell>
        </row>
        <row r="191">
          <cell r="B191">
            <v>5</v>
          </cell>
          <cell r="C191">
            <v>5</v>
          </cell>
          <cell r="D191">
            <v>108.7</v>
          </cell>
          <cell r="E191">
            <v>1</v>
          </cell>
          <cell r="F191">
            <v>97.1</v>
          </cell>
          <cell r="G191">
            <v>1.02</v>
          </cell>
          <cell r="H191">
            <v>0.15</v>
          </cell>
          <cell r="J191">
            <v>1</v>
          </cell>
          <cell r="K191">
            <v>1</v>
          </cell>
          <cell r="L191">
            <v>14.86</v>
          </cell>
        </row>
        <row r="192">
          <cell r="B192">
            <v>84</v>
          </cell>
          <cell r="C192">
            <v>84</v>
          </cell>
          <cell r="D192">
            <v>13.3</v>
          </cell>
          <cell r="E192">
            <v>1</v>
          </cell>
          <cell r="F192">
            <v>13.3</v>
          </cell>
          <cell r="G192">
            <v>1.02</v>
          </cell>
          <cell r="H192">
            <v>0.15</v>
          </cell>
          <cell r="J192">
            <v>1</v>
          </cell>
          <cell r="K192">
            <v>2</v>
          </cell>
          <cell r="L192">
            <v>4.07</v>
          </cell>
        </row>
        <row r="195">
          <cell r="K195" t="str">
            <v>TOTAL</v>
          </cell>
          <cell r="L195">
            <v>34.799999999999997</v>
          </cell>
        </row>
        <row r="196">
          <cell r="D196" t="str">
            <v>DEPARTAMENTO DE CALDAS</v>
          </cell>
        </row>
        <row r="197">
          <cell r="D197" t="str">
            <v>MUNICIPIO DE RIOSUCIO</v>
          </cell>
        </row>
        <row r="199">
          <cell r="D199" t="str">
            <v xml:space="preserve">MEMORIAS DE CANTIDADES DE OBRA </v>
          </cell>
        </row>
        <row r="200">
          <cell r="A200" t="str">
            <v xml:space="preserve"> Contratista: </v>
          </cell>
        </row>
        <row r="201">
          <cell r="A201" t="str">
            <v xml:space="preserve"> Objeto:  </v>
          </cell>
        </row>
        <row r="202">
          <cell r="A202" t="str">
            <v xml:space="preserve">Item </v>
          </cell>
          <cell r="B202" t="str">
            <v>Unidad</v>
          </cell>
          <cell r="C202" t="str">
            <v>Descripción</v>
          </cell>
        </row>
        <row r="203">
          <cell r="A203">
            <v>9</v>
          </cell>
          <cell r="B203" t="str">
            <v>M3</v>
          </cell>
          <cell r="C203" t="str">
            <v>RELLENO EN MATERIAL SELECCIONADO PROVENIENTE DE LA EXCAVACION (CANGURO)</v>
          </cell>
          <cell r="K203">
            <v>43.8</v>
          </cell>
        </row>
        <row r="204">
          <cell r="A204" t="str">
            <v>No.</v>
          </cell>
          <cell r="B204" t="str">
            <v>LOCALIZACION</v>
          </cell>
          <cell r="E204" t="str">
            <v>Dimensiones promedio</v>
          </cell>
          <cell r="L204" t="str">
            <v xml:space="preserve"> Medida Total</v>
          </cell>
        </row>
        <row r="205">
          <cell r="E205" t="str">
            <v>Cantidad</v>
          </cell>
          <cell r="F205" t="str">
            <v>Largo</v>
          </cell>
          <cell r="G205" t="str">
            <v>Ancho</v>
          </cell>
          <cell r="H205" t="str">
            <v>Alto</v>
          </cell>
          <cell r="I205" t="str">
            <v>HM</v>
          </cell>
          <cell r="J205" t="str">
            <v>Unidad</v>
          </cell>
          <cell r="K205" t="str">
            <v>Nº Elementos</v>
          </cell>
        </row>
        <row r="206">
          <cell r="B206">
            <v>5</v>
          </cell>
          <cell r="C206">
            <v>5</v>
          </cell>
          <cell r="D206">
            <v>108.7</v>
          </cell>
          <cell r="E206">
            <v>0.3</v>
          </cell>
          <cell r="F206">
            <v>50</v>
          </cell>
          <cell r="G206">
            <v>6.6</v>
          </cell>
          <cell r="H206">
            <v>0.2</v>
          </cell>
          <cell r="L206">
            <v>19.8</v>
          </cell>
        </row>
        <row r="207">
          <cell r="J207">
            <v>24</v>
          </cell>
          <cell r="L207">
            <v>24</v>
          </cell>
        </row>
        <row r="211">
          <cell r="K211" t="str">
            <v>TOTAL</v>
          </cell>
          <cell r="L211">
            <v>43.8</v>
          </cell>
        </row>
        <row r="214">
          <cell r="D214" t="str">
            <v>DEPARTAMENTO DE CALDAS</v>
          </cell>
        </row>
        <row r="215">
          <cell r="D215" t="str">
            <v>MUNICIPIO DE RIOSUCIO</v>
          </cell>
        </row>
        <row r="217">
          <cell r="D217" t="str">
            <v xml:space="preserve">MEMORIAS DE CANTIDADES DE OBRA </v>
          </cell>
        </row>
        <row r="218">
          <cell r="A218" t="str">
            <v xml:space="preserve"> Contratista: </v>
          </cell>
        </row>
        <row r="219">
          <cell r="A219" t="str">
            <v xml:space="preserve"> Objeto:  </v>
          </cell>
        </row>
        <row r="220">
          <cell r="A220" t="str">
            <v xml:space="preserve">Item </v>
          </cell>
          <cell r="B220" t="str">
            <v>Unidad</v>
          </cell>
          <cell r="C220" t="str">
            <v>Descripción</v>
          </cell>
        </row>
        <row r="221">
          <cell r="A221">
            <v>10</v>
          </cell>
          <cell r="B221" t="str">
            <v>M3</v>
          </cell>
          <cell r="C221" t="str">
            <v>RELLENO COMPACTADO CON MATERIAL DE PRESTAMO</v>
          </cell>
          <cell r="K221">
            <v>118.2</v>
          </cell>
        </row>
        <row r="222">
          <cell r="A222" t="str">
            <v>No.</v>
          </cell>
          <cell r="B222" t="str">
            <v>LOCALIZACION</v>
          </cell>
          <cell r="E222" t="str">
            <v>Dimensiones promedio</v>
          </cell>
          <cell r="L222" t="str">
            <v xml:space="preserve"> Medida Total</v>
          </cell>
        </row>
        <row r="223">
          <cell r="E223" t="str">
            <v xml:space="preserve"> Ancho (m)</v>
          </cell>
          <cell r="F223" t="str">
            <v>Largo</v>
          </cell>
          <cell r="G223" t="str">
            <v>Alto</v>
          </cell>
          <cell r="H223" t="str">
            <v>M3</v>
          </cell>
          <cell r="I223" t="str">
            <v>HM</v>
          </cell>
          <cell r="J223" t="str">
            <v>Unidad</v>
          </cell>
          <cell r="K223" t="str">
            <v>Nº Elementos</v>
          </cell>
        </row>
        <row r="224">
          <cell r="B224">
            <v>5</v>
          </cell>
          <cell r="C224">
            <v>5</v>
          </cell>
          <cell r="D224">
            <v>108.7</v>
          </cell>
          <cell r="E224">
            <v>0.7</v>
          </cell>
          <cell r="F224">
            <v>50</v>
          </cell>
          <cell r="G224">
            <v>6.6</v>
          </cell>
          <cell r="H224">
            <v>0.2</v>
          </cell>
          <cell r="L224">
            <v>46.2</v>
          </cell>
        </row>
        <row r="225">
          <cell r="B225" t="str">
            <v>TUBERIA SUMIDEROS</v>
          </cell>
          <cell r="C225" t="str">
            <v>TUBERIA SUMIDEROS</v>
          </cell>
          <cell r="L225">
            <v>0</v>
          </cell>
        </row>
        <row r="226">
          <cell r="B226">
            <v>10</v>
          </cell>
          <cell r="C226">
            <v>10</v>
          </cell>
          <cell r="D226">
            <v>10</v>
          </cell>
          <cell r="E226">
            <v>1</v>
          </cell>
          <cell r="F226">
            <v>6</v>
          </cell>
          <cell r="G226">
            <v>1</v>
          </cell>
          <cell r="H226">
            <v>2</v>
          </cell>
          <cell r="K226">
            <v>2</v>
          </cell>
          <cell r="L226">
            <v>24</v>
          </cell>
        </row>
        <row r="227">
          <cell r="B227">
            <v>60</v>
          </cell>
          <cell r="C227">
            <v>60</v>
          </cell>
          <cell r="D227">
            <v>60</v>
          </cell>
          <cell r="E227">
            <v>1</v>
          </cell>
          <cell r="F227">
            <v>6</v>
          </cell>
          <cell r="G227">
            <v>1</v>
          </cell>
          <cell r="H227">
            <v>2</v>
          </cell>
          <cell r="K227">
            <v>2</v>
          </cell>
          <cell r="L227">
            <v>24</v>
          </cell>
        </row>
        <row r="228">
          <cell r="K228">
            <v>24</v>
          </cell>
          <cell r="L228">
            <v>24</v>
          </cell>
        </row>
        <row r="231">
          <cell r="K231" t="str">
            <v>TOTAL</v>
          </cell>
          <cell r="L231">
            <v>118.2</v>
          </cell>
        </row>
        <row r="234">
          <cell r="D234" t="str">
            <v>DEPARTAMENTO DE CALDAS</v>
          </cell>
        </row>
        <row r="235">
          <cell r="D235" t="str">
            <v>MUNICIPIO DE RIOSUCIO</v>
          </cell>
        </row>
        <row r="237">
          <cell r="D237" t="str">
            <v xml:space="preserve">MEMORIAS DE CANTIDADES DE OBRA </v>
          </cell>
        </row>
        <row r="238">
          <cell r="A238" t="str">
            <v xml:space="preserve"> Contratista: </v>
          </cell>
        </row>
        <row r="239">
          <cell r="A239" t="str">
            <v xml:space="preserve"> Objeto:  </v>
          </cell>
        </row>
        <row r="240">
          <cell r="A240" t="str">
            <v xml:space="preserve">Item </v>
          </cell>
          <cell r="B240" t="str">
            <v>Unidad</v>
          </cell>
          <cell r="C240" t="str">
            <v>Descripción</v>
          </cell>
        </row>
        <row r="241">
          <cell r="A241">
            <v>11</v>
          </cell>
          <cell r="B241" t="str">
            <v>M3</v>
          </cell>
          <cell r="C241" t="str">
            <v xml:space="preserve">SUMINISTRO, TRANSPORTE E INSTALACION SUB BASE GRANULAR MATERIAL  SELECCIONADO. SUMINISTRO, TRANSPORTE, COLOCACIÓN Y COMPACTACIÓN SEGUN NORMA INVIAS </v>
          </cell>
          <cell r="K241">
            <v>284.08</v>
          </cell>
        </row>
        <row r="242">
          <cell r="A242" t="str">
            <v>No.</v>
          </cell>
          <cell r="B242" t="str">
            <v>LOCALIZACION</v>
          </cell>
          <cell r="E242" t="str">
            <v>Dimensiones promedio</v>
          </cell>
          <cell r="L242" t="str">
            <v xml:space="preserve"> Medida Total</v>
          </cell>
        </row>
        <row r="243">
          <cell r="E243" t="str">
            <v>Cantidad</v>
          </cell>
          <cell r="F243" t="str">
            <v>Largo</v>
          </cell>
          <cell r="G243" t="str">
            <v>Ancho</v>
          </cell>
          <cell r="H243" t="str">
            <v>Alto</v>
          </cell>
          <cell r="I243" t="str">
            <v>HM</v>
          </cell>
          <cell r="J243" t="str">
            <v>Unidad</v>
          </cell>
          <cell r="K243" t="str">
            <v>Nº Elementos</v>
          </cell>
        </row>
        <row r="244">
          <cell r="B244">
            <v>5</v>
          </cell>
          <cell r="C244">
            <v>5</v>
          </cell>
          <cell r="D244">
            <v>108.7</v>
          </cell>
          <cell r="E244">
            <v>1</v>
          </cell>
          <cell r="F244">
            <v>103.7</v>
          </cell>
          <cell r="G244">
            <v>6.6</v>
          </cell>
          <cell r="H244">
            <v>0.25</v>
          </cell>
          <cell r="L244">
            <v>171.11</v>
          </cell>
        </row>
        <row r="245">
          <cell r="B245">
            <v>84</v>
          </cell>
          <cell r="C245">
            <v>84</v>
          </cell>
          <cell r="D245">
            <v>13.3</v>
          </cell>
          <cell r="E245">
            <v>1</v>
          </cell>
          <cell r="F245">
            <v>13.3</v>
          </cell>
          <cell r="G245">
            <v>4.2</v>
          </cell>
          <cell r="H245">
            <v>0.25</v>
          </cell>
          <cell r="L245">
            <v>13.97</v>
          </cell>
        </row>
        <row r="246">
          <cell r="L246">
            <v>0</v>
          </cell>
        </row>
        <row r="247">
          <cell r="B247" t="str">
            <v>SUSTITUCIONES</v>
          </cell>
          <cell r="C247" t="str">
            <v>SUSTITUCIONES</v>
          </cell>
          <cell r="L247">
            <v>0</v>
          </cell>
        </row>
        <row r="248">
          <cell r="B248">
            <v>5</v>
          </cell>
          <cell r="C248">
            <v>5</v>
          </cell>
          <cell r="D248">
            <v>108.7</v>
          </cell>
          <cell r="E248">
            <v>1</v>
          </cell>
          <cell r="F248">
            <v>60</v>
          </cell>
          <cell r="G248">
            <v>6.6</v>
          </cell>
          <cell r="H248">
            <v>0.25</v>
          </cell>
          <cell r="L248">
            <v>99</v>
          </cell>
        </row>
        <row r="250">
          <cell r="K250" t="str">
            <v>TOTAL</v>
          </cell>
          <cell r="L250">
            <v>284.08</v>
          </cell>
        </row>
        <row r="252">
          <cell r="D252" t="str">
            <v>DEPARTAMENTO DE CALDAS</v>
          </cell>
        </row>
        <row r="253">
          <cell r="D253" t="str">
            <v>MUNICIPIO DE RIOSUCIO</v>
          </cell>
        </row>
        <row r="255">
          <cell r="D255" t="str">
            <v xml:space="preserve">MEMORIAS DE CANTIDADES DE OBRA </v>
          </cell>
        </row>
        <row r="256">
          <cell r="A256" t="str">
            <v xml:space="preserve"> Contratista: </v>
          </cell>
        </row>
        <row r="257">
          <cell r="A257" t="str">
            <v xml:space="preserve"> Objeto:  </v>
          </cell>
        </row>
        <row r="258">
          <cell r="A258" t="str">
            <v xml:space="preserve">Item </v>
          </cell>
          <cell r="B258" t="str">
            <v>Unidad</v>
          </cell>
          <cell r="C258" t="str">
            <v>Descripción</v>
          </cell>
        </row>
        <row r="259">
          <cell r="A259">
            <v>12</v>
          </cell>
          <cell r="B259" t="str">
            <v>M3</v>
          </cell>
          <cell r="C259" t="str">
            <v>SUMINISTRO, TRANSPORTE E INSTALACION PAVIMENTO EN CONCRETO MR 42 HECHO EN OBRA</v>
          </cell>
          <cell r="K259">
            <v>125.85</v>
          </cell>
        </row>
        <row r="260">
          <cell r="A260" t="str">
            <v>No.</v>
          </cell>
          <cell r="B260" t="str">
            <v>LOCALIZACION</v>
          </cell>
          <cell r="E260" t="str">
            <v>Dimensiones promedio</v>
          </cell>
          <cell r="L260" t="str">
            <v xml:space="preserve"> Medida Total</v>
          </cell>
        </row>
        <row r="261">
          <cell r="E261" t="str">
            <v>Cantidad</v>
          </cell>
          <cell r="F261" t="str">
            <v>Largo</v>
          </cell>
          <cell r="G261" t="str">
            <v>Ancho</v>
          </cell>
          <cell r="H261" t="str">
            <v>Alto</v>
          </cell>
          <cell r="I261" t="str">
            <v>HM</v>
          </cell>
          <cell r="J261" t="str">
            <v>Unidad</v>
          </cell>
          <cell r="K261" t="str">
            <v>Nº Elementos</v>
          </cell>
        </row>
        <row r="262">
          <cell r="B262">
            <v>5</v>
          </cell>
          <cell r="C262">
            <v>5</v>
          </cell>
          <cell r="D262">
            <v>108.7</v>
          </cell>
          <cell r="E262">
            <v>1</v>
          </cell>
          <cell r="F262">
            <v>103.7</v>
          </cell>
          <cell r="G262">
            <v>6.6</v>
          </cell>
          <cell r="H262">
            <v>0.17</v>
          </cell>
          <cell r="L262">
            <v>116.35</v>
          </cell>
        </row>
        <row r="263">
          <cell r="B263">
            <v>84</v>
          </cell>
          <cell r="C263">
            <v>84</v>
          </cell>
          <cell r="D263">
            <v>13.3</v>
          </cell>
          <cell r="E263">
            <v>1</v>
          </cell>
          <cell r="F263">
            <v>13.3</v>
          </cell>
          <cell r="G263">
            <v>4.2</v>
          </cell>
          <cell r="H263">
            <v>0.17</v>
          </cell>
          <cell r="L263">
            <v>9.5</v>
          </cell>
        </row>
        <row r="265">
          <cell r="K265" t="str">
            <v>TOTAL</v>
          </cell>
          <cell r="L265">
            <v>125.85</v>
          </cell>
        </row>
        <row r="267">
          <cell r="D267" t="str">
            <v>DEPARTAMENTO DE CALDAS</v>
          </cell>
        </row>
        <row r="268">
          <cell r="D268" t="str">
            <v>MUNICIPIO DE RIOSUCIO</v>
          </cell>
        </row>
        <row r="270">
          <cell r="D270" t="str">
            <v xml:space="preserve">MEMORIAS DE CANTIDADES DE OBRA </v>
          </cell>
        </row>
        <row r="271">
          <cell r="A271" t="str">
            <v xml:space="preserve"> Contratista: </v>
          </cell>
        </row>
        <row r="272">
          <cell r="A272" t="str">
            <v xml:space="preserve"> Objeto:  </v>
          </cell>
        </row>
        <row r="273">
          <cell r="A273" t="str">
            <v xml:space="preserve">Item </v>
          </cell>
          <cell r="B273" t="str">
            <v>Unidad</v>
          </cell>
          <cell r="C273" t="str">
            <v>Descripción</v>
          </cell>
        </row>
        <row r="274">
          <cell r="A274">
            <v>13</v>
          </cell>
          <cell r="B274" t="str">
            <v>ML</v>
          </cell>
          <cell r="C274" t="str">
            <v>SUMINISTRO, TRANSPORTE E INSTALACION SARDINEL ANCHO = 20 CM H = ENTRE  15 Y 20 CM  EN CONCRETO 3000 PSI, CHAFLANADO</v>
          </cell>
          <cell r="K274">
            <v>0</v>
          </cell>
        </row>
        <row r="275">
          <cell r="A275" t="str">
            <v>No.</v>
          </cell>
          <cell r="B275" t="str">
            <v>LOCALIZACION</v>
          </cell>
          <cell r="E275" t="str">
            <v>Dimensiones promedio</v>
          </cell>
          <cell r="L275" t="str">
            <v xml:space="preserve"> Medida Total</v>
          </cell>
        </row>
        <row r="276">
          <cell r="E276" t="str">
            <v>Cantidad</v>
          </cell>
          <cell r="F276" t="str">
            <v>Largo</v>
          </cell>
          <cell r="G276" t="str">
            <v>Alto</v>
          </cell>
          <cell r="H276" t="str">
            <v>M3</v>
          </cell>
          <cell r="I276" t="str">
            <v>HM</v>
          </cell>
          <cell r="J276" t="str">
            <v>Unidad</v>
          </cell>
          <cell r="K276" t="str">
            <v>Nº Elementos</v>
          </cell>
        </row>
        <row r="277">
          <cell r="B277">
            <v>5</v>
          </cell>
          <cell r="C277">
            <v>5</v>
          </cell>
          <cell r="D277">
            <v>108.7</v>
          </cell>
          <cell r="E277">
            <v>1</v>
          </cell>
          <cell r="F277">
            <v>103.7</v>
          </cell>
          <cell r="J277">
            <v>1</v>
          </cell>
          <cell r="K277">
            <v>0</v>
          </cell>
          <cell r="L277">
            <v>0</v>
          </cell>
        </row>
        <row r="278">
          <cell r="B278">
            <v>5</v>
          </cell>
          <cell r="C278">
            <v>5</v>
          </cell>
          <cell r="D278">
            <v>108.7</v>
          </cell>
          <cell r="E278">
            <v>1</v>
          </cell>
          <cell r="F278">
            <v>97.1</v>
          </cell>
          <cell r="J278">
            <v>1</v>
          </cell>
          <cell r="K278">
            <v>0</v>
          </cell>
          <cell r="L278">
            <v>0</v>
          </cell>
        </row>
        <row r="279">
          <cell r="B279">
            <v>84</v>
          </cell>
          <cell r="C279">
            <v>84</v>
          </cell>
          <cell r="D279">
            <v>13.3</v>
          </cell>
          <cell r="E279">
            <v>1</v>
          </cell>
          <cell r="F279">
            <v>13.3</v>
          </cell>
          <cell r="J279">
            <v>2</v>
          </cell>
          <cell r="K279">
            <v>0</v>
          </cell>
          <cell r="L279">
            <v>0</v>
          </cell>
        </row>
        <row r="280">
          <cell r="K280" t="str">
            <v>TOTAL</v>
          </cell>
          <cell r="L280">
            <v>0</v>
          </cell>
        </row>
        <row r="282">
          <cell r="D282" t="str">
            <v>DEPARTAMENTO DE CALDAS</v>
          </cell>
        </row>
        <row r="283">
          <cell r="D283" t="str">
            <v>MUNICIPIO DE RIOSUCIO</v>
          </cell>
        </row>
        <row r="285">
          <cell r="D285" t="str">
            <v xml:space="preserve">MEMORIAS DE CANTIDADES DE OBRA </v>
          </cell>
        </row>
        <row r="286">
          <cell r="A286" t="str">
            <v xml:space="preserve"> Contratista: </v>
          </cell>
        </row>
        <row r="287">
          <cell r="A287" t="str">
            <v xml:space="preserve"> Objeto:  </v>
          </cell>
        </row>
        <row r="288">
          <cell r="A288" t="str">
            <v xml:space="preserve">Item </v>
          </cell>
          <cell r="B288" t="str">
            <v>Unidad</v>
          </cell>
          <cell r="C288" t="str">
            <v>Descripción</v>
          </cell>
        </row>
        <row r="289">
          <cell r="A289">
            <v>14</v>
          </cell>
          <cell r="B289" t="str">
            <v>M2</v>
          </cell>
          <cell r="C289" t="str">
            <v>SUMINISTRO, TRANSPORTE E INSTALACION ANDEN CONCRETO 3000 PSI  E= 0.10M.  ACABADO:  ESCOBIADO</v>
          </cell>
          <cell r="K289">
            <v>0</v>
          </cell>
        </row>
        <row r="290">
          <cell r="A290" t="str">
            <v>No.</v>
          </cell>
          <cell r="B290" t="str">
            <v>LOCALIZACION</v>
          </cell>
          <cell r="E290" t="str">
            <v>Dimensiones promedio</v>
          </cell>
          <cell r="L290" t="str">
            <v xml:space="preserve"> Medida Total</v>
          </cell>
        </row>
        <row r="291">
          <cell r="E291" t="str">
            <v>Cantidad</v>
          </cell>
          <cell r="F291" t="str">
            <v>Largo</v>
          </cell>
          <cell r="G291" t="str">
            <v>Ancho</v>
          </cell>
          <cell r="H291" t="str">
            <v>Alto</v>
          </cell>
          <cell r="I291" t="str">
            <v>HM</v>
          </cell>
          <cell r="J291" t="str">
            <v>Unidad</v>
          </cell>
          <cell r="K291" t="str">
            <v>Nº Elementos</v>
          </cell>
        </row>
        <row r="292">
          <cell r="B292">
            <v>5</v>
          </cell>
          <cell r="C292">
            <v>5</v>
          </cell>
          <cell r="D292">
            <v>108.7</v>
          </cell>
          <cell r="E292">
            <v>1</v>
          </cell>
          <cell r="F292">
            <v>103.7</v>
          </cell>
          <cell r="G292">
            <v>1.02</v>
          </cell>
          <cell r="J292">
            <v>1</v>
          </cell>
          <cell r="K292">
            <v>0</v>
          </cell>
          <cell r="L292">
            <v>0</v>
          </cell>
        </row>
        <row r="293">
          <cell r="B293">
            <v>5</v>
          </cell>
          <cell r="C293">
            <v>5</v>
          </cell>
          <cell r="D293">
            <v>108.7</v>
          </cell>
          <cell r="E293">
            <v>1</v>
          </cell>
          <cell r="F293">
            <v>97.1</v>
          </cell>
          <cell r="G293">
            <v>1.02</v>
          </cell>
          <cell r="J293">
            <v>1</v>
          </cell>
          <cell r="K293">
            <v>0</v>
          </cell>
          <cell r="L293">
            <v>0</v>
          </cell>
        </row>
        <row r="294">
          <cell r="B294">
            <v>84</v>
          </cell>
          <cell r="C294">
            <v>84</v>
          </cell>
          <cell r="D294">
            <v>13.3</v>
          </cell>
          <cell r="E294">
            <v>1</v>
          </cell>
          <cell r="F294">
            <v>13.3</v>
          </cell>
          <cell r="G294">
            <v>1.02</v>
          </cell>
          <cell r="J294">
            <v>2</v>
          </cell>
          <cell r="K294">
            <v>0</v>
          </cell>
          <cell r="L294">
            <v>0</v>
          </cell>
        </row>
        <row r="295">
          <cell r="K295" t="str">
            <v>TOTAL</v>
          </cell>
          <cell r="L295">
            <v>0</v>
          </cell>
        </row>
        <row r="298">
          <cell r="D298" t="str">
            <v>DEPARTAMENTO DE CALDAS</v>
          </cell>
        </row>
        <row r="299">
          <cell r="D299" t="str">
            <v>MUNICIPIO DE RIOSUCIO</v>
          </cell>
        </row>
        <row r="301">
          <cell r="D301" t="str">
            <v xml:space="preserve">MEMORIAS DE CANTIDADES DE OBRA </v>
          </cell>
        </row>
        <row r="302">
          <cell r="A302" t="str">
            <v xml:space="preserve"> Contratista: </v>
          </cell>
        </row>
        <row r="303">
          <cell r="A303" t="str">
            <v xml:space="preserve"> Objeto:  </v>
          </cell>
        </row>
        <row r="304">
          <cell r="A304" t="str">
            <v xml:space="preserve">Item </v>
          </cell>
          <cell r="B304" t="str">
            <v>Unidad</v>
          </cell>
          <cell r="C304" t="str">
            <v>Descripción</v>
          </cell>
        </row>
        <row r="305">
          <cell r="A305">
            <v>15</v>
          </cell>
          <cell r="B305" t="str">
            <v>M2</v>
          </cell>
          <cell r="C305" t="str">
            <v>SUMINISTRO, TRANSPORTE E INSTALACION LOSETA TACTIL GUIA PREFABRICADA EN CONCRETO</v>
          </cell>
          <cell r="K305">
            <v>0</v>
          </cell>
        </row>
        <row r="306">
          <cell r="A306" t="str">
            <v>No.</v>
          </cell>
          <cell r="B306" t="str">
            <v>LOCALIZACION</v>
          </cell>
          <cell r="E306" t="str">
            <v>Dimensiones promedio</v>
          </cell>
          <cell r="L306" t="str">
            <v xml:space="preserve"> Medida Total</v>
          </cell>
        </row>
        <row r="307">
          <cell r="E307" t="str">
            <v xml:space="preserve"> Ancho (m)</v>
          </cell>
          <cell r="F307" t="str">
            <v>CANTIDAD</v>
          </cell>
          <cell r="G307" t="str">
            <v># PLATOS</v>
          </cell>
          <cell r="H307" t="str">
            <v>LONGITUD</v>
          </cell>
          <cell r="I307" t="str">
            <v>PESO</v>
          </cell>
          <cell r="J307" t="str">
            <v>Unidad</v>
          </cell>
          <cell r="K307" t="str">
            <v>Nº Elementos</v>
          </cell>
        </row>
        <row r="308">
          <cell r="B308">
            <v>5</v>
          </cell>
          <cell r="C308">
            <v>5</v>
          </cell>
          <cell r="D308">
            <v>108.7</v>
          </cell>
          <cell r="E308">
            <v>0.6</v>
          </cell>
          <cell r="F308">
            <v>103.7</v>
          </cell>
          <cell r="J308">
            <v>1</v>
          </cell>
          <cell r="K308">
            <v>0</v>
          </cell>
          <cell r="L308">
            <v>0</v>
          </cell>
        </row>
        <row r="309">
          <cell r="B309">
            <v>5</v>
          </cell>
          <cell r="C309">
            <v>5</v>
          </cell>
          <cell r="D309">
            <v>108.7</v>
          </cell>
          <cell r="E309">
            <v>0.6</v>
          </cell>
          <cell r="F309">
            <v>97.1</v>
          </cell>
          <cell r="J309">
            <v>1</v>
          </cell>
          <cell r="K309">
            <v>0</v>
          </cell>
          <cell r="L309">
            <v>0</v>
          </cell>
        </row>
        <row r="310">
          <cell r="B310">
            <v>84</v>
          </cell>
          <cell r="C310">
            <v>84</v>
          </cell>
          <cell r="D310">
            <v>13.3</v>
          </cell>
          <cell r="E310">
            <v>0.6</v>
          </cell>
          <cell r="F310">
            <v>13.3</v>
          </cell>
          <cell r="J310">
            <v>2</v>
          </cell>
          <cell r="K310">
            <v>0</v>
          </cell>
          <cell r="L310">
            <v>0</v>
          </cell>
        </row>
        <row r="312">
          <cell r="K312" t="str">
            <v>TOTAL</v>
          </cell>
          <cell r="L312">
            <v>0</v>
          </cell>
        </row>
        <row r="315">
          <cell r="D315" t="str">
            <v>DEPARTAMENTO DE CALDAS</v>
          </cell>
        </row>
        <row r="316">
          <cell r="D316" t="str">
            <v>MUNICIPIO DE RIOSUCIO</v>
          </cell>
        </row>
        <row r="318">
          <cell r="D318" t="str">
            <v xml:space="preserve">MEMORIAS DE CANTIDADES DE OBRA </v>
          </cell>
        </row>
        <row r="319">
          <cell r="A319" t="str">
            <v xml:space="preserve"> Contratista: </v>
          </cell>
        </row>
        <row r="320">
          <cell r="A320" t="str">
            <v xml:space="preserve"> Objeto:  </v>
          </cell>
        </row>
        <row r="321">
          <cell r="A321" t="str">
            <v xml:space="preserve">Item </v>
          </cell>
          <cell r="B321" t="str">
            <v>Unidad</v>
          </cell>
          <cell r="C321" t="str">
            <v>Descripción</v>
          </cell>
        </row>
        <row r="322">
          <cell r="A322">
            <v>16</v>
          </cell>
          <cell r="B322" t="str">
            <v>ML</v>
          </cell>
          <cell r="C322" t="str">
            <v>CANASTILLA DE SOPORTE DE DOVELAS EN HIERRO 3/8" Y 1/4"</v>
          </cell>
          <cell r="K322">
            <v>229.79999999999998</v>
          </cell>
        </row>
        <row r="323">
          <cell r="A323" t="str">
            <v>No.</v>
          </cell>
          <cell r="B323" t="str">
            <v>LOCALIZACION</v>
          </cell>
          <cell r="E323" t="str">
            <v>Dimensiones promedio</v>
          </cell>
          <cell r="L323" t="str">
            <v xml:space="preserve"> Medida Total</v>
          </cell>
        </row>
        <row r="324">
          <cell r="E324" t="str">
            <v>Cantidad</v>
          </cell>
          <cell r="F324" t="str">
            <v>CANTIDAD</v>
          </cell>
          <cell r="G324" t="str">
            <v># PLATOS</v>
          </cell>
          <cell r="H324" t="str">
            <v>LONGITUD</v>
          </cell>
          <cell r="I324" t="str">
            <v>PESO</v>
          </cell>
          <cell r="J324" t="str">
            <v>Unidad</v>
          </cell>
          <cell r="K324" t="str">
            <v>Nº Elementos</v>
          </cell>
        </row>
        <row r="325">
          <cell r="B325">
            <v>5</v>
          </cell>
          <cell r="C325">
            <v>5</v>
          </cell>
          <cell r="D325">
            <v>108.7</v>
          </cell>
          <cell r="E325">
            <v>31</v>
          </cell>
          <cell r="F325">
            <v>6.6</v>
          </cell>
          <cell r="L325">
            <v>204.6</v>
          </cell>
        </row>
        <row r="326">
          <cell r="L326">
            <v>0</v>
          </cell>
        </row>
        <row r="327">
          <cell r="B327">
            <v>84</v>
          </cell>
          <cell r="C327">
            <v>84</v>
          </cell>
          <cell r="D327">
            <v>13.3</v>
          </cell>
          <cell r="E327">
            <v>6</v>
          </cell>
          <cell r="F327">
            <v>4.2</v>
          </cell>
          <cell r="L327">
            <v>25.2</v>
          </cell>
        </row>
        <row r="329">
          <cell r="K329" t="str">
            <v>TOTAL</v>
          </cell>
          <cell r="L329">
            <v>229.79999999999998</v>
          </cell>
        </row>
        <row r="332">
          <cell r="D332" t="str">
            <v>DEPARTAMENTO DE CALDAS</v>
          </cell>
        </row>
        <row r="333">
          <cell r="D333" t="str">
            <v>MUNICIPIO DE RIOSUCIO</v>
          </cell>
        </row>
        <row r="335">
          <cell r="D335" t="str">
            <v xml:space="preserve">MEMORIAS DE CANTIDADES DE OBRA </v>
          </cell>
        </row>
        <row r="336">
          <cell r="A336" t="str">
            <v xml:space="preserve"> Contratista: </v>
          </cell>
        </row>
        <row r="337">
          <cell r="A337" t="str">
            <v xml:space="preserve"> Objeto:  </v>
          </cell>
        </row>
        <row r="338">
          <cell r="A338" t="str">
            <v xml:space="preserve">Item </v>
          </cell>
          <cell r="B338" t="str">
            <v>Unidad</v>
          </cell>
          <cell r="C338" t="str">
            <v>Descripción</v>
          </cell>
        </row>
        <row r="339">
          <cell r="A339">
            <v>17</v>
          </cell>
          <cell r="B339" t="str">
            <v>KG</v>
          </cell>
          <cell r="C339" t="str">
            <v>DOVELAS DE ACERO LISO 60000 PSI PARA PAVIMENTOS</v>
          </cell>
          <cell r="K339">
            <v>1072.3999999999999</v>
          </cell>
        </row>
        <row r="340">
          <cell r="A340" t="str">
            <v>No.</v>
          </cell>
          <cell r="B340" t="str">
            <v>LOCALIZACION</v>
          </cell>
          <cell r="E340" t="str">
            <v>Dimensiones promedio</v>
          </cell>
          <cell r="L340" t="str">
            <v xml:space="preserve"> Medida Total</v>
          </cell>
        </row>
        <row r="341">
          <cell r="E341" t="str">
            <v>Cantidad</v>
          </cell>
          <cell r="F341" t="str">
            <v>Largo</v>
          </cell>
          <cell r="G341" t="str">
            <v># PLATOS</v>
          </cell>
          <cell r="H341" t="str">
            <v>LONGITUD</v>
          </cell>
          <cell r="I341" t="str">
            <v>PESO</v>
          </cell>
          <cell r="J341" t="str">
            <v>Unidad</v>
          </cell>
          <cell r="K341" t="str">
            <v>Nº Elementos</v>
          </cell>
        </row>
        <row r="342">
          <cell r="B342">
            <v>5</v>
          </cell>
          <cell r="C342">
            <v>5</v>
          </cell>
          <cell r="D342">
            <v>108.7</v>
          </cell>
          <cell r="E342">
            <v>31</v>
          </cell>
          <cell r="F342">
            <v>0.35</v>
          </cell>
          <cell r="I342">
            <v>4</v>
          </cell>
          <cell r="J342">
            <v>22</v>
          </cell>
          <cell r="L342">
            <v>954.8</v>
          </cell>
        </row>
        <row r="343">
          <cell r="L343">
            <v>0</v>
          </cell>
        </row>
        <row r="344">
          <cell r="B344">
            <v>84</v>
          </cell>
          <cell r="C344">
            <v>84</v>
          </cell>
          <cell r="D344">
            <v>13.3</v>
          </cell>
          <cell r="E344">
            <v>6</v>
          </cell>
          <cell r="F344">
            <v>0.35</v>
          </cell>
          <cell r="I344">
            <v>4</v>
          </cell>
          <cell r="J344">
            <v>14</v>
          </cell>
          <cell r="L344">
            <v>117.6</v>
          </cell>
        </row>
        <row r="346">
          <cell r="K346" t="str">
            <v>TOTAL</v>
          </cell>
          <cell r="L346">
            <v>1072.3999999999999</v>
          </cell>
        </row>
        <row r="349">
          <cell r="D349" t="str">
            <v>DEPARTAMENTO DE CALDAS</v>
          </cell>
        </row>
        <row r="350">
          <cell r="D350" t="str">
            <v>MUNICIPIO DE RIOSUCIO</v>
          </cell>
        </row>
        <row r="352">
          <cell r="D352" t="str">
            <v xml:space="preserve">MEMORIAS DE CANTIDADES DE OBRA </v>
          </cell>
        </row>
        <row r="353">
          <cell r="A353" t="str">
            <v xml:space="preserve"> Contratista: </v>
          </cell>
        </row>
        <row r="354">
          <cell r="A354" t="str">
            <v xml:space="preserve"> Objeto:  </v>
          </cell>
        </row>
        <row r="355">
          <cell r="A355" t="str">
            <v xml:space="preserve">Item </v>
          </cell>
          <cell r="B355" t="str">
            <v>Unidad</v>
          </cell>
          <cell r="C355" t="str">
            <v>Descripción</v>
          </cell>
        </row>
        <row r="356">
          <cell r="A356">
            <v>18</v>
          </cell>
          <cell r="B356" t="str">
            <v>KG</v>
          </cell>
          <cell r="C356" t="str">
            <v xml:space="preserve">ACERO FIGURADO 60000 PSI </v>
          </cell>
          <cell r="K356">
            <v>2250.19</v>
          </cell>
        </row>
        <row r="357">
          <cell r="A357" t="str">
            <v>No.</v>
          </cell>
          <cell r="B357" t="str">
            <v>LOCALIZACION</v>
          </cell>
          <cell r="E357" t="str">
            <v>Dimensiones promedio</v>
          </cell>
          <cell r="L357" t="str">
            <v xml:space="preserve"> Medida Total</v>
          </cell>
        </row>
        <row r="358">
          <cell r="E358" t="str">
            <v>Cantidad</v>
          </cell>
          <cell r="F358" t="str">
            <v>Largo</v>
          </cell>
          <cell r="G358" t="str">
            <v>Ancho</v>
          </cell>
          <cell r="H358" t="str">
            <v>LONGITUD</v>
          </cell>
          <cell r="I358" t="str">
            <v>PESO</v>
          </cell>
          <cell r="J358" t="str">
            <v>Unidad</v>
          </cell>
          <cell r="K358" t="str">
            <v>Nº Elementos</v>
          </cell>
        </row>
        <row r="359">
          <cell r="B359">
            <v>5</v>
          </cell>
          <cell r="D359">
            <v>108.7</v>
          </cell>
          <cell r="E359">
            <v>86</v>
          </cell>
          <cell r="F359">
            <v>1</v>
          </cell>
          <cell r="I359">
            <v>1</v>
          </cell>
          <cell r="L359">
            <v>86</v>
          </cell>
        </row>
        <row r="360">
          <cell r="B360">
            <v>84</v>
          </cell>
          <cell r="D360">
            <v>13.3</v>
          </cell>
          <cell r="E360">
            <v>11</v>
          </cell>
          <cell r="F360">
            <v>1</v>
          </cell>
          <cell r="I360">
            <v>1</v>
          </cell>
          <cell r="L360">
            <v>11</v>
          </cell>
        </row>
        <row r="361">
          <cell r="B361">
            <v>10</v>
          </cell>
          <cell r="D361">
            <v>10</v>
          </cell>
          <cell r="E361">
            <v>4</v>
          </cell>
          <cell r="F361">
            <v>3.35</v>
          </cell>
          <cell r="G361">
            <v>3.3</v>
          </cell>
          <cell r="I361">
            <v>10.18</v>
          </cell>
          <cell r="J361">
            <v>2</v>
          </cell>
          <cell r="L361">
            <v>900.32</v>
          </cell>
        </row>
        <row r="362">
          <cell r="B362">
            <v>60</v>
          </cell>
          <cell r="D362">
            <v>60</v>
          </cell>
          <cell r="E362">
            <v>4</v>
          </cell>
          <cell r="F362">
            <v>3.35</v>
          </cell>
          <cell r="G362">
            <v>3.3</v>
          </cell>
          <cell r="I362">
            <v>10.18</v>
          </cell>
          <cell r="J362">
            <v>2</v>
          </cell>
          <cell r="L362">
            <v>900.32</v>
          </cell>
        </row>
        <row r="363">
          <cell r="B363">
            <v>5</v>
          </cell>
          <cell r="D363">
            <v>108.7</v>
          </cell>
          <cell r="E363">
            <v>1</v>
          </cell>
          <cell r="F363">
            <v>103.7</v>
          </cell>
          <cell r="I363">
            <v>0.5625</v>
          </cell>
          <cell r="L363">
            <v>58.33</v>
          </cell>
        </row>
        <row r="364">
          <cell r="B364">
            <v>5</v>
          </cell>
          <cell r="D364">
            <v>108.7</v>
          </cell>
          <cell r="E364">
            <v>1</v>
          </cell>
          <cell r="F364">
            <v>97.1</v>
          </cell>
          <cell r="I364">
            <v>0.5625</v>
          </cell>
          <cell r="L364">
            <v>54.62</v>
          </cell>
        </row>
        <row r="365">
          <cell r="B365">
            <v>84</v>
          </cell>
          <cell r="D365">
            <v>13.3</v>
          </cell>
          <cell r="E365">
            <v>1</v>
          </cell>
          <cell r="F365">
            <v>26.6</v>
          </cell>
          <cell r="I365">
            <v>0.5625</v>
          </cell>
          <cell r="L365">
            <v>14.96</v>
          </cell>
        </row>
        <row r="366">
          <cell r="B366">
            <v>5</v>
          </cell>
          <cell r="D366">
            <v>108.7</v>
          </cell>
          <cell r="E366">
            <v>520</v>
          </cell>
          <cell r="F366">
            <v>0.35</v>
          </cell>
          <cell r="I366">
            <v>0.5625</v>
          </cell>
          <cell r="L366">
            <v>102.38</v>
          </cell>
        </row>
        <row r="367">
          <cell r="B367">
            <v>5</v>
          </cell>
          <cell r="D367">
            <v>108.7</v>
          </cell>
          <cell r="E367">
            <v>487</v>
          </cell>
          <cell r="F367">
            <v>0.35</v>
          </cell>
          <cell r="I367">
            <v>0.5625</v>
          </cell>
          <cell r="L367">
            <v>95.88</v>
          </cell>
        </row>
        <row r="368">
          <cell r="B368">
            <v>84</v>
          </cell>
          <cell r="D368">
            <v>13.3</v>
          </cell>
          <cell r="E368">
            <v>134</v>
          </cell>
          <cell r="F368">
            <v>0.35</v>
          </cell>
          <cell r="I368">
            <v>0.5625</v>
          </cell>
          <cell r="L368">
            <v>26.38</v>
          </cell>
        </row>
        <row r="369">
          <cell r="K369" t="str">
            <v>TOTAL</v>
          </cell>
          <cell r="L369">
            <v>2250.19</v>
          </cell>
        </row>
        <row r="372">
          <cell r="D372" t="str">
            <v>DEPARTAMENTO DE CALDAS</v>
          </cell>
        </row>
        <row r="373">
          <cell r="D373" t="str">
            <v>MUNICIPIO DE RIOSUCIO</v>
          </cell>
        </row>
        <row r="375">
          <cell r="D375" t="str">
            <v xml:space="preserve">MEMORIAS DE CANTIDADES DE OBRA </v>
          </cell>
        </row>
        <row r="376">
          <cell r="A376" t="str">
            <v xml:space="preserve"> Contratista: </v>
          </cell>
        </row>
        <row r="377">
          <cell r="A377" t="str">
            <v xml:space="preserve"> Objeto:  </v>
          </cell>
        </row>
        <row r="378">
          <cell r="A378" t="str">
            <v xml:space="preserve">Item </v>
          </cell>
          <cell r="B378" t="str">
            <v>Unidad</v>
          </cell>
          <cell r="C378" t="str">
            <v>Descripción</v>
          </cell>
        </row>
        <row r="379">
          <cell r="A379">
            <v>19</v>
          </cell>
          <cell r="B379" t="str">
            <v>M2</v>
          </cell>
          <cell r="C379" t="str">
            <v>SUMINISTRO, TRANSPORTE E INSTALACION MALLA ELECTROSOLDADA M-159 Q-4 F 5.5mm c/.15m en ambos sentidos (Incluye alambre negro, colocación y traslapo).</v>
          </cell>
          <cell r="K379">
            <v>0</v>
          </cell>
        </row>
        <row r="380">
          <cell r="A380" t="str">
            <v>No.</v>
          </cell>
          <cell r="B380" t="str">
            <v>LOCALIZACION</v>
          </cell>
          <cell r="E380" t="str">
            <v>Dimensiones promedio</v>
          </cell>
          <cell r="L380" t="str">
            <v xml:space="preserve"> Medida Total</v>
          </cell>
        </row>
        <row r="381">
          <cell r="E381" t="str">
            <v>Cantidad</v>
          </cell>
          <cell r="F381" t="str">
            <v>Largo</v>
          </cell>
          <cell r="G381" t="str">
            <v>Ancho</v>
          </cell>
          <cell r="H381" t="str">
            <v>Alto</v>
          </cell>
          <cell r="I381" t="str">
            <v>PESO</v>
          </cell>
          <cell r="J381" t="str">
            <v>Unidad</v>
          </cell>
          <cell r="K381" t="str">
            <v>Nº Elementos</v>
          </cell>
        </row>
        <row r="382">
          <cell r="B382">
            <v>5</v>
          </cell>
          <cell r="C382">
            <v>108.7</v>
          </cell>
          <cell r="D382">
            <v>108.7</v>
          </cell>
          <cell r="E382">
            <v>1</v>
          </cell>
          <cell r="F382">
            <v>103.7</v>
          </cell>
          <cell r="G382">
            <v>1.02</v>
          </cell>
          <cell r="J382">
            <v>1</v>
          </cell>
          <cell r="K382">
            <v>0</v>
          </cell>
          <cell r="L382">
            <v>0</v>
          </cell>
        </row>
        <row r="383">
          <cell r="B383">
            <v>5</v>
          </cell>
          <cell r="C383">
            <v>108.7</v>
          </cell>
          <cell r="D383">
            <v>108.7</v>
          </cell>
          <cell r="E383">
            <v>1</v>
          </cell>
          <cell r="F383">
            <v>97.1</v>
          </cell>
          <cell r="G383">
            <v>1.02</v>
          </cell>
          <cell r="J383">
            <v>1</v>
          </cell>
          <cell r="K383">
            <v>0</v>
          </cell>
          <cell r="L383">
            <v>0</v>
          </cell>
        </row>
        <row r="384">
          <cell r="B384">
            <v>84</v>
          </cell>
          <cell r="C384">
            <v>13.3</v>
          </cell>
          <cell r="D384">
            <v>13.3</v>
          </cell>
          <cell r="E384">
            <v>1</v>
          </cell>
          <cell r="F384">
            <v>13.3</v>
          </cell>
          <cell r="G384">
            <v>1.02</v>
          </cell>
          <cell r="J384">
            <v>2</v>
          </cell>
          <cell r="K384">
            <v>0</v>
          </cell>
          <cell r="L384">
            <v>0</v>
          </cell>
        </row>
        <row r="386">
          <cell r="K386" t="str">
            <v>TOTAL</v>
          </cell>
          <cell r="L386">
            <v>0</v>
          </cell>
        </row>
        <row r="389">
          <cell r="D389" t="str">
            <v>DEPARTAMENTO DE CALDAS</v>
          </cell>
        </row>
        <row r="390">
          <cell r="D390" t="str">
            <v>MUNICIPIO DE RIOSUCIO</v>
          </cell>
        </row>
        <row r="392">
          <cell r="D392" t="str">
            <v xml:space="preserve">MEMORIAS DE CANTIDADES DE OBRA </v>
          </cell>
        </row>
        <row r="393">
          <cell r="A393" t="str">
            <v xml:space="preserve"> Contratista: </v>
          </cell>
        </row>
        <row r="394">
          <cell r="A394" t="str">
            <v xml:space="preserve"> Objeto:  </v>
          </cell>
        </row>
        <row r="395">
          <cell r="A395" t="str">
            <v xml:space="preserve">Item </v>
          </cell>
          <cell r="B395" t="str">
            <v>Unidad</v>
          </cell>
          <cell r="C395" t="str">
            <v>Descripción</v>
          </cell>
        </row>
        <row r="396">
          <cell r="A396">
            <v>20</v>
          </cell>
          <cell r="B396" t="str">
            <v>UND</v>
          </cell>
          <cell r="C396" t="str">
            <v>TRANSPORTE E INSTALACION SUMIDERO DOBLE REJA TIPO SIFÓN EN CONCRETO CLASE II-TAPA ANTIRUIDO</v>
          </cell>
          <cell r="K396">
            <v>4</v>
          </cell>
        </row>
        <row r="397">
          <cell r="A397" t="str">
            <v>No.</v>
          </cell>
          <cell r="B397" t="str">
            <v>LOCALIZACION</v>
          </cell>
          <cell r="E397" t="str">
            <v>Dimensiones promedio</v>
          </cell>
          <cell r="L397" t="str">
            <v xml:space="preserve"> Medida Total</v>
          </cell>
        </row>
        <row r="398">
          <cell r="E398" t="str">
            <v>Cantidad</v>
          </cell>
          <cell r="F398" t="str">
            <v>Largo</v>
          </cell>
          <cell r="G398" t="str">
            <v>Ancho</v>
          </cell>
          <cell r="H398" t="str">
            <v>Alto</v>
          </cell>
          <cell r="I398" t="str">
            <v>PESO</v>
          </cell>
          <cell r="J398" t="str">
            <v>Unidad</v>
          </cell>
          <cell r="K398" t="str">
            <v>Nº Elementos</v>
          </cell>
        </row>
        <row r="399">
          <cell r="B399">
            <v>10</v>
          </cell>
          <cell r="C399">
            <v>10</v>
          </cell>
          <cell r="D399">
            <v>10</v>
          </cell>
          <cell r="E399">
            <v>2</v>
          </cell>
          <cell r="L399">
            <v>2</v>
          </cell>
        </row>
        <row r="400">
          <cell r="B400">
            <v>60</v>
          </cell>
          <cell r="C400">
            <v>60</v>
          </cell>
          <cell r="D400">
            <v>60</v>
          </cell>
          <cell r="E400">
            <v>2</v>
          </cell>
          <cell r="L400">
            <v>2</v>
          </cell>
        </row>
        <row r="401">
          <cell r="L401">
            <v>0</v>
          </cell>
        </row>
        <row r="403">
          <cell r="K403" t="str">
            <v>TOTAL</v>
          </cell>
          <cell r="L403">
            <v>4</v>
          </cell>
        </row>
        <row r="406">
          <cell r="D406" t="str">
            <v>DEPARTAMENTO DE CALDAS</v>
          </cell>
        </row>
        <row r="407">
          <cell r="D407" t="str">
            <v>MUNICIPIO DE RIOSUCIO</v>
          </cell>
        </row>
        <row r="409">
          <cell r="D409" t="str">
            <v xml:space="preserve">MEMORIAS DE CANTIDADES DE OBRA </v>
          </cell>
        </row>
        <row r="410">
          <cell r="A410" t="str">
            <v xml:space="preserve"> Contratista: </v>
          </cell>
        </row>
        <row r="411">
          <cell r="A411" t="str">
            <v xml:space="preserve"> Objeto:  </v>
          </cell>
        </row>
        <row r="412">
          <cell r="A412" t="str">
            <v xml:space="preserve">Item </v>
          </cell>
          <cell r="B412" t="str">
            <v>Unidad</v>
          </cell>
          <cell r="C412" t="str">
            <v>Descripción</v>
          </cell>
        </row>
        <row r="413">
          <cell r="A413">
            <v>21</v>
          </cell>
          <cell r="B413" t="str">
            <v>ML</v>
          </cell>
          <cell r="C413" t="str">
            <v>SUMINISTRO, TRANSPORTE E INSTALACION TUBERÍA PVC CORRUGADA DE 315 M.M. (12") PARA ALCANTARILLADO</v>
          </cell>
          <cell r="K413">
            <v>24</v>
          </cell>
        </row>
        <row r="414">
          <cell r="A414" t="str">
            <v>No.</v>
          </cell>
          <cell r="B414" t="str">
            <v>LOCALIZACION</v>
          </cell>
          <cell r="E414" t="str">
            <v>Dimensiones promedio</v>
          </cell>
          <cell r="L414" t="str">
            <v xml:space="preserve"> Medida Total</v>
          </cell>
        </row>
        <row r="415">
          <cell r="E415" t="str">
            <v>Cantidad</v>
          </cell>
          <cell r="F415" t="str">
            <v>Largo</v>
          </cell>
          <cell r="G415" t="str">
            <v>Ancho</v>
          </cell>
          <cell r="H415" t="str">
            <v>Alto</v>
          </cell>
          <cell r="I415" t="str">
            <v>PESO</v>
          </cell>
          <cell r="J415" t="str">
            <v>Unidad</v>
          </cell>
          <cell r="K415" t="str">
            <v>Nº Elementos</v>
          </cell>
        </row>
        <row r="416">
          <cell r="B416">
            <v>10</v>
          </cell>
          <cell r="C416">
            <v>10</v>
          </cell>
          <cell r="D416">
            <v>10</v>
          </cell>
          <cell r="E416">
            <v>2</v>
          </cell>
          <cell r="F416">
            <v>6</v>
          </cell>
          <cell r="L416">
            <v>12</v>
          </cell>
        </row>
        <row r="417">
          <cell r="B417">
            <v>60</v>
          </cell>
          <cell r="C417">
            <v>60</v>
          </cell>
          <cell r="D417">
            <v>60</v>
          </cell>
          <cell r="E417">
            <v>2</v>
          </cell>
          <cell r="F417">
            <v>6</v>
          </cell>
          <cell r="L417">
            <v>12</v>
          </cell>
        </row>
        <row r="418">
          <cell r="L418">
            <v>0</v>
          </cell>
        </row>
        <row r="420">
          <cell r="K420" t="str">
            <v>TOTAL</v>
          </cell>
          <cell r="L420">
            <v>24</v>
          </cell>
        </row>
        <row r="423">
          <cell r="D423" t="str">
            <v>DEPARTAMENTO DE CALDAS</v>
          </cell>
        </row>
        <row r="424">
          <cell r="D424" t="str">
            <v>MUNICIPIO DE RIOSUCIO</v>
          </cell>
        </row>
        <row r="426">
          <cell r="D426" t="str">
            <v xml:space="preserve">MEMORIAS DE CANTIDADES DE OBRA </v>
          </cell>
        </row>
        <row r="427">
          <cell r="A427" t="str">
            <v xml:space="preserve"> Contratista: </v>
          </cell>
        </row>
        <row r="428">
          <cell r="A428" t="str">
            <v xml:space="preserve"> Objeto:  </v>
          </cell>
        </row>
        <row r="429">
          <cell r="A429" t="str">
            <v xml:space="preserve">Item </v>
          </cell>
          <cell r="B429" t="str">
            <v>Unidad</v>
          </cell>
          <cell r="C429" t="str">
            <v>Descripción</v>
          </cell>
        </row>
        <row r="430">
          <cell r="A430">
            <v>22</v>
          </cell>
          <cell r="B430" t="str">
            <v>UND</v>
          </cell>
          <cell r="C430" t="str">
            <v>SUMINISTRO, TRANSPORTE E INSTALACION BASE-CAÑUELA CÁMARA CIRCULAR INSPEC D=1.20 M EN CONCRETO CLASE II</v>
          </cell>
          <cell r="K430">
            <v>2</v>
          </cell>
        </row>
        <row r="431">
          <cell r="A431" t="str">
            <v>No.</v>
          </cell>
          <cell r="B431" t="str">
            <v>LOCALIZACION</v>
          </cell>
          <cell r="E431" t="str">
            <v>Dimensiones promedio</v>
          </cell>
          <cell r="L431" t="str">
            <v xml:space="preserve"> Medida Total</v>
          </cell>
        </row>
        <row r="432">
          <cell r="E432" t="str">
            <v>Cantidad</v>
          </cell>
          <cell r="F432" t="str">
            <v>Largo</v>
          </cell>
          <cell r="G432" t="str">
            <v>Ancho</v>
          </cell>
          <cell r="H432" t="str">
            <v>Alto</v>
          </cell>
          <cell r="I432" t="str">
            <v>PESO</v>
          </cell>
          <cell r="J432" t="str">
            <v>Unidad</v>
          </cell>
          <cell r="K432" t="str">
            <v>Nº Elementos</v>
          </cell>
        </row>
        <row r="433">
          <cell r="B433">
            <v>10</v>
          </cell>
          <cell r="C433">
            <v>10</v>
          </cell>
          <cell r="D433">
            <v>10</v>
          </cell>
          <cell r="E433">
            <v>1</v>
          </cell>
          <cell r="L433">
            <v>1</v>
          </cell>
        </row>
        <row r="434">
          <cell r="B434">
            <v>60</v>
          </cell>
          <cell r="C434">
            <v>60</v>
          </cell>
          <cell r="D434">
            <v>60</v>
          </cell>
          <cell r="E434">
            <v>1</v>
          </cell>
          <cell r="L434">
            <v>1</v>
          </cell>
        </row>
        <row r="435">
          <cell r="L435">
            <v>0</v>
          </cell>
        </row>
        <row r="437">
          <cell r="K437" t="str">
            <v>TOTAL</v>
          </cell>
          <cell r="L437">
            <v>2</v>
          </cell>
        </row>
        <row r="440">
          <cell r="D440" t="str">
            <v>DEPARTAMENTO DE CALDAS</v>
          </cell>
        </row>
        <row r="441">
          <cell r="D441" t="str">
            <v>MUNICIPIO DE RIOSUCIO</v>
          </cell>
        </row>
        <row r="443">
          <cell r="D443" t="str">
            <v xml:space="preserve">MEMORIAS DE CANTIDADES DE OBRA </v>
          </cell>
        </row>
        <row r="444">
          <cell r="A444" t="str">
            <v xml:space="preserve"> Contratista: </v>
          </cell>
        </row>
        <row r="445">
          <cell r="A445" t="str">
            <v xml:space="preserve"> Objeto:  </v>
          </cell>
        </row>
        <row r="446">
          <cell r="A446" t="str">
            <v xml:space="preserve">Item </v>
          </cell>
          <cell r="B446" t="str">
            <v>Unidad</v>
          </cell>
          <cell r="C446" t="str">
            <v>Descripción</v>
          </cell>
        </row>
        <row r="447">
          <cell r="A447">
            <v>23</v>
          </cell>
          <cell r="B447" t="str">
            <v>ML</v>
          </cell>
          <cell r="C447" t="str">
            <v xml:space="preserve">SUMINISTRO, TRANSPORTE E INSTALACION CÁMARA CIRCULAR DE INSPECCIÓN/CAÍDA D=1.20 M. EN CONCRETO CLASE II                                </v>
          </cell>
          <cell r="K447">
            <v>4</v>
          </cell>
        </row>
        <row r="448">
          <cell r="A448" t="str">
            <v>No.</v>
          </cell>
          <cell r="B448" t="str">
            <v>LOCALIZACION</v>
          </cell>
          <cell r="E448" t="str">
            <v>Dimensiones promedio</v>
          </cell>
          <cell r="L448" t="str">
            <v xml:space="preserve"> Medida Total</v>
          </cell>
        </row>
        <row r="449">
          <cell r="E449" t="str">
            <v>Cantidad</v>
          </cell>
          <cell r="F449" t="str">
            <v>Largo</v>
          </cell>
          <cell r="G449" t="str">
            <v>Ancho</v>
          </cell>
          <cell r="H449" t="str">
            <v>Alto</v>
          </cell>
          <cell r="I449" t="str">
            <v>PESO</v>
          </cell>
          <cell r="J449" t="str">
            <v>Unidad</v>
          </cell>
          <cell r="K449" t="str">
            <v>Nº Elementos</v>
          </cell>
        </row>
        <row r="450">
          <cell r="B450">
            <v>10</v>
          </cell>
          <cell r="C450">
            <v>10</v>
          </cell>
          <cell r="D450">
            <v>10</v>
          </cell>
          <cell r="E450">
            <v>1</v>
          </cell>
          <cell r="F450">
            <v>2</v>
          </cell>
          <cell r="L450">
            <v>2</v>
          </cell>
        </row>
        <row r="451">
          <cell r="B451">
            <v>60</v>
          </cell>
          <cell r="C451">
            <v>60</v>
          </cell>
          <cell r="D451">
            <v>60</v>
          </cell>
          <cell r="E451">
            <v>1</v>
          </cell>
          <cell r="F451">
            <v>2</v>
          </cell>
          <cell r="L451">
            <v>2</v>
          </cell>
        </row>
        <row r="452">
          <cell r="L452">
            <v>0</v>
          </cell>
        </row>
        <row r="454">
          <cell r="K454" t="str">
            <v>TOTAL</v>
          </cell>
          <cell r="L454">
            <v>4</v>
          </cell>
        </row>
        <row r="457">
          <cell r="D457" t="str">
            <v>DEPARTAMENTO DE CALDAS</v>
          </cell>
        </row>
        <row r="458">
          <cell r="D458" t="str">
            <v>MUNICIPIO DE RIOSUCIO</v>
          </cell>
        </row>
        <row r="460">
          <cell r="D460" t="str">
            <v xml:space="preserve">MEMORIAS DE CANTIDADES DE OBRA </v>
          </cell>
        </row>
        <row r="461">
          <cell r="A461" t="str">
            <v xml:space="preserve"> Contratista: </v>
          </cell>
        </row>
        <row r="462">
          <cell r="A462" t="str">
            <v xml:space="preserve"> Objeto:  </v>
          </cell>
        </row>
        <row r="463">
          <cell r="A463" t="str">
            <v xml:space="preserve">Item </v>
          </cell>
          <cell r="B463" t="str">
            <v>Unidad</v>
          </cell>
          <cell r="C463" t="str">
            <v>Descripción</v>
          </cell>
        </row>
        <row r="464">
          <cell r="A464">
            <v>24</v>
          </cell>
          <cell r="B464" t="str">
            <v>UND</v>
          </cell>
          <cell r="C464" t="str">
            <v>SUMINISTRO, TRANSPORTE E INSTALACIÓN DE ARO TAPA HF D=0,68 MTS PARA CÁMARA DE INSPECCIÓN</v>
          </cell>
          <cell r="K464">
            <v>2</v>
          </cell>
        </row>
        <row r="465">
          <cell r="A465" t="str">
            <v>No.</v>
          </cell>
          <cell r="B465" t="str">
            <v>LOCALIZACION</v>
          </cell>
          <cell r="E465" t="str">
            <v>Dimensiones promedio</v>
          </cell>
          <cell r="L465" t="str">
            <v xml:space="preserve"> Medida Total</v>
          </cell>
        </row>
        <row r="466">
          <cell r="E466" t="str">
            <v>Cantidad</v>
          </cell>
          <cell r="F466" t="str">
            <v>Largo</v>
          </cell>
          <cell r="G466" t="str">
            <v>Ancho</v>
          </cell>
          <cell r="H466" t="str">
            <v>Alto</v>
          </cell>
          <cell r="I466" t="str">
            <v>PESO</v>
          </cell>
          <cell r="J466" t="str">
            <v>Unidad</v>
          </cell>
          <cell r="K466" t="str">
            <v>Nº Elementos</v>
          </cell>
        </row>
        <row r="467">
          <cell r="B467">
            <v>10</v>
          </cell>
          <cell r="C467">
            <v>10</v>
          </cell>
          <cell r="D467">
            <v>10</v>
          </cell>
          <cell r="E467">
            <v>1</v>
          </cell>
          <cell r="L467">
            <v>1</v>
          </cell>
        </row>
        <row r="468">
          <cell r="B468">
            <v>60</v>
          </cell>
          <cell r="C468">
            <v>60</v>
          </cell>
          <cell r="D468">
            <v>60</v>
          </cell>
          <cell r="E468">
            <v>1</v>
          </cell>
          <cell r="L468">
            <v>1</v>
          </cell>
        </row>
        <row r="469">
          <cell r="L469">
            <v>0</v>
          </cell>
        </row>
        <row r="471">
          <cell r="K471" t="str">
            <v>TOTAL</v>
          </cell>
          <cell r="L471">
            <v>2</v>
          </cell>
        </row>
        <row r="474">
          <cell r="D474" t="str">
            <v>DEPARTAMENTO DE CALDAS</v>
          </cell>
        </row>
        <row r="475">
          <cell r="D475" t="str">
            <v>MUNICIPIO DE RIOSUCIO</v>
          </cell>
        </row>
        <row r="477">
          <cell r="D477" t="str">
            <v xml:space="preserve">MEMORIAS DE CANTIDADES DE OBRA </v>
          </cell>
        </row>
        <row r="478">
          <cell r="A478" t="str">
            <v xml:space="preserve"> Contratista: </v>
          </cell>
        </row>
        <row r="479">
          <cell r="A479" t="str">
            <v xml:space="preserve"> Objeto:  </v>
          </cell>
        </row>
        <row r="480">
          <cell r="A480" t="str">
            <v xml:space="preserve">Item </v>
          </cell>
          <cell r="B480" t="str">
            <v>Unidad</v>
          </cell>
          <cell r="C480" t="str">
            <v>Descripción</v>
          </cell>
        </row>
        <row r="481">
          <cell r="A481">
            <v>25</v>
          </cell>
          <cell r="B481" t="str">
            <v>UND</v>
          </cell>
          <cell r="C481" t="str">
            <v>SUMINISTRO, TRANSPORTE E INSTALACION SUMIDERO DOBLE REJA TIPO SIFÓN EN CONCRETO CLASE II-TAPA HF</v>
          </cell>
          <cell r="K481">
            <v>4</v>
          </cell>
        </row>
        <row r="482">
          <cell r="A482" t="str">
            <v>No.</v>
          </cell>
          <cell r="B482" t="str">
            <v>LOCALIZACION</v>
          </cell>
          <cell r="E482" t="str">
            <v>Dimensiones promedio</v>
          </cell>
          <cell r="L482" t="str">
            <v xml:space="preserve"> Medida Total</v>
          </cell>
        </row>
        <row r="483">
          <cell r="E483" t="str">
            <v>Cantidad</v>
          </cell>
          <cell r="F483" t="str">
            <v>Largo</v>
          </cell>
          <cell r="G483" t="str">
            <v>Ancho</v>
          </cell>
          <cell r="H483" t="str">
            <v>Alto</v>
          </cell>
          <cell r="I483" t="str">
            <v>PESO</v>
          </cell>
          <cell r="J483" t="str">
            <v>Unidad</v>
          </cell>
          <cell r="K483" t="str">
            <v>Nº Elementos</v>
          </cell>
        </row>
        <row r="484">
          <cell r="B484">
            <v>10</v>
          </cell>
          <cell r="C484">
            <v>10</v>
          </cell>
          <cell r="D484">
            <v>10</v>
          </cell>
          <cell r="E484">
            <v>2</v>
          </cell>
          <cell r="L484">
            <v>2</v>
          </cell>
        </row>
        <row r="485">
          <cell r="B485">
            <v>60</v>
          </cell>
          <cell r="C485">
            <v>60</v>
          </cell>
          <cell r="D485">
            <v>60</v>
          </cell>
          <cell r="E485">
            <v>2</v>
          </cell>
          <cell r="L485">
            <v>2</v>
          </cell>
        </row>
        <row r="486">
          <cell r="L486">
            <v>0</v>
          </cell>
        </row>
        <row r="488">
          <cell r="K488" t="str">
            <v>TOTAL</v>
          </cell>
          <cell r="L488">
            <v>4</v>
          </cell>
        </row>
        <row r="491">
          <cell r="D491" t="str">
            <v>DEPARTAMENTO DE CALDAS</v>
          </cell>
        </row>
        <row r="492">
          <cell r="D492" t="str">
            <v>MUNICIPIO DE RIOSUCIO</v>
          </cell>
        </row>
        <row r="494">
          <cell r="D494" t="str">
            <v xml:space="preserve">MEMORIAS DE CANTIDADES DE OBRA </v>
          </cell>
        </row>
        <row r="495">
          <cell r="A495" t="str">
            <v xml:space="preserve"> Contratista: </v>
          </cell>
        </row>
        <row r="496">
          <cell r="A496" t="str">
            <v xml:space="preserve"> Objeto:  </v>
          </cell>
        </row>
        <row r="497">
          <cell r="A497" t="str">
            <v xml:space="preserve">Item </v>
          </cell>
          <cell r="B497" t="str">
            <v>Unidad</v>
          </cell>
          <cell r="C497" t="str">
            <v>Descripción</v>
          </cell>
        </row>
        <row r="498">
          <cell r="A498">
            <v>26</v>
          </cell>
          <cell r="B498" t="str">
            <v>UND</v>
          </cell>
          <cell r="C498" t="str">
            <v>SUMINISTRO, TRANSPORTE E INSTALACION PELDAÑOS PARA CAMARA EN ACERO DE 3/4", DESARROLLO 75CM. INCLUYE PERFORACION CON BROCA 7/8"Y EPOXICO SIKADUR 42 ANCLAJE</v>
          </cell>
          <cell r="K498">
            <v>12</v>
          </cell>
        </row>
        <row r="499">
          <cell r="A499" t="str">
            <v>No.</v>
          </cell>
          <cell r="B499" t="str">
            <v>LOCALIZACION</v>
          </cell>
          <cell r="E499" t="str">
            <v>Dimensiones promedio</v>
          </cell>
          <cell r="L499" t="str">
            <v xml:space="preserve"> Medida Total</v>
          </cell>
        </row>
        <row r="500">
          <cell r="E500" t="str">
            <v>Cantidad</v>
          </cell>
          <cell r="F500" t="str">
            <v>Largo</v>
          </cell>
          <cell r="G500" t="str">
            <v>Ancho</v>
          </cell>
          <cell r="H500" t="str">
            <v>Alto</v>
          </cell>
          <cell r="I500" t="str">
            <v>PESO</v>
          </cell>
          <cell r="J500" t="str">
            <v>Unidad</v>
          </cell>
          <cell r="K500" t="str">
            <v>Nº Elementos</v>
          </cell>
        </row>
        <row r="501">
          <cell r="B501">
            <v>10</v>
          </cell>
          <cell r="C501">
            <v>10</v>
          </cell>
          <cell r="D501">
            <v>10</v>
          </cell>
          <cell r="E501">
            <v>1</v>
          </cell>
          <cell r="K501">
            <v>6</v>
          </cell>
          <cell r="L501">
            <v>6</v>
          </cell>
        </row>
        <row r="502">
          <cell r="B502">
            <v>60</v>
          </cell>
          <cell r="C502">
            <v>60</v>
          </cell>
          <cell r="D502">
            <v>60</v>
          </cell>
          <cell r="E502">
            <v>1</v>
          </cell>
          <cell r="K502">
            <v>6</v>
          </cell>
          <cell r="L502">
            <v>6</v>
          </cell>
        </row>
        <row r="503">
          <cell r="L503">
            <v>0</v>
          </cell>
        </row>
        <row r="505">
          <cell r="K505" t="str">
            <v>TOTAL</v>
          </cell>
          <cell r="L505">
            <v>12</v>
          </cell>
        </row>
        <row r="508">
          <cell r="D508" t="str">
            <v>DEPARTAMENTO DE CALDAS</v>
          </cell>
        </row>
        <row r="509">
          <cell r="D509" t="str">
            <v>MUNICIPIO DE RIOSUCIO</v>
          </cell>
        </row>
        <row r="511">
          <cell r="D511" t="str">
            <v xml:space="preserve">MEMORIAS DE CANTIDADES DE OBRA </v>
          </cell>
        </row>
        <row r="512">
          <cell r="A512" t="str">
            <v xml:space="preserve"> Contratista: </v>
          </cell>
        </row>
        <row r="513">
          <cell r="A513" t="str">
            <v xml:space="preserve"> Objeto:  </v>
          </cell>
        </row>
        <row r="514">
          <cell r="A514" t="str">
            <v xml:space="preserve">Item </v>
          </cell>
          <cell r="B514" t="str">
            <v>Unidad</v>
          </cell>
          <cell r="C514" t="str">
            <v>Descripción</v>
          </cell>
        </row>
        <row r="515">
          <cell r="A515">
            <v>27</v>
          </cell>
          <cell r="B515" t="str">
            <v>ML</v>
          </cell>
          <cell r="C515" t="str">
            <v>CORTE MECANIZADO DE PAVIMENTO 0,07 MM</v>
          </cell>
          <cell r="K515">
            <v>353.4</v>
          </cell>
        </row>
        <row r="516">
          <cell r="A516" t="str">
            <v>No.</v>
          </cell>
          <cell r="B516" t="str">
            <v>LOCALIZACION</v>
          </cell>
          <cell r="E516" t="str">
            <v>Dimensiones promedio</v>
          </cell>
          <cell r="L516" t="str">
            <v xml:space="preserve"> Medida Total</v>
          </cell>
        </row>
        <row r="517">
          <cell r="E517" t="str">
            <v>Cantidad</v>
          </cell>
          <cell r="F517" t="str">
            <v>Largo</v>
          </cell>
          <cell r="G517" t="str">
            <v>Ancho</v>
          </cell>
          <cell r="H517" t="str">
            <v>Alto</v>
          </cell>
          <cell r="I517" t="str">
            <v>PESO</v>
          </cell>
          <cell r="J517" t="str">
            <v>Unidad</v>
          </cell>
          <cell r="K517" t="str">
            <v>Nº Elementos</v>
          </cell>
        </row>
        <row r="518">
          <cell r="B518">
            <v>5</v>
          </cell>
          <cell r="C518">
            <v>5</v>
          </cell>
          <cell r="D518">
            <v>108.7</v>
          </cell>
          <cell r="E518">
            <v>32</v>
          </cell>
          <cell r="F518">
            <v>6.6</v>
          </cell>
          <cell r="L518">
            <v>211.2</v>
          </cell>
        </row>
        <row r="519">
          <cell r="B519">
            <v>84</v>
          </cell>
          <cell r="C519">
            <v>84</v>
          </cell>
          <cell r="D519">
            <v>13.3</v>
          </cell>
          <cell r="E519">
            <v>6</v>
          </cell>
          <cell r="F519">
            <v>4.2</v>
          </cell>
          <cell r="L519">
            <v>25.2</v>
          </cell>
        </row>
        <row r="520">
          <cell r="B520">
            <v>5</v>
          </cell>
          <cell r="C520">
            <v>5</v>
          </cell>
          <cell r="D520">
            <v>108.7</v>
          </cell>
          <cell r="E520">
            <v>1</v>
          </cell>
          <cell r="F520">
            <v>103.7</v>
          </cell>
          <cell r="L520">
            <v>103.7</v>
          </cell>
        </row>
        <row r="521">
          <cell r="B521">
            <v>84</v>
          </cell>
          <cell r="C521">
            <v>84</v>
          </cell>
          <cell r="D521">
            <v>13.3</v>
          </cell>
          <cell r="E521">
            <v>1</v>
          </cell>
          <cell r="F521">
            <v>13.3</v>
          </cell>
          <cell r="L521">
            <v>13.3</v>
          </cell>
        </row>
        <row r="522">
          <cell r="K522" t="str">
            <v>TOTAL</v>
          </cell>
          <cell r="L522">
            <v>353.4</v>
          </cell>
        </row>
        <row r="525">
          <cell r="D525" t="str">
            <v>DEPARTAMENTO DE CALDAS</v>
          </cell>
        </row>
        <row r="526">
          <cell r="D526" t="str">
            <v>MUNICIPIO DE RIOSUCIO</v>
          </cell>
        </row>
        <row r="528">
          <cell r="D528" t="str">
            <v xml:space="preserve">MEMORIAS DE CANTIDADES DE OBRA </v>
          </cell>
        </row>
        <row r="529">
          <cell r="A529" t="str">
            <v xml:space="preserve"> Contratista: </v>
          </cell>
        </row>
        <row r="530">
          <cell r="A530" t="str">
            <v xml:space="preserve"> Objeto:  </v>
          </cell>
        </row>
        <row r="531">
          <cell r="A531" t="str">
            <v xml:space="preserve">Item </v>
          </cell>
          <cell r="B531" t="str">
            <v>Unidad</v>
          </cell>
          <cell r="C531" t="str">
            <v>Descripción</v>
          </cell>
        </row>
        <row r="532">
          <cell r="A532">
            <v>28</v>
          </cell>
          <cell r="B532" t="str">
            <v>ML</v>
          </cell>
          <cell r="C532" t="str">
            <v>SUMINISTRO, TRANSPORTE E INSTALACION SELLO DE JUNTA DE PAVIMENTO RIGIDO 0,01 M</v>
          </cell>
          <cell r="K532">
            <v>353.4</v>
          </cell>
        </row>
        <row r="533">
          <cell r="A533" t="str">
            <v>No.</v>
          </cell>
          <cell r="B533" t="str">
            <v>LOCALIZACION</v>
          </cell>
          <cell r="E533" t="str">
            <v>Dimensiones promedio</v>
          </cell>
          <cell r="L533" t="str">
            <v xml:space="preserve"> Medida Total</v>
          </cell>
        </row>
        <row r="534">
          <cell r="E534" t="str">
            <v>Cantidad</v>
          </cell>
          <cell r="F534" t="str">
            <v>Largo</v>
          </cell>
          <cell r="G534" t="str">
            <v>Ancho</v>
          </cell>
          <cell r="H534" t="str">
            <v>Alto</v>
          </cell>
          <cell r="I534" t="str">
            <v>PESO</v>
          </cell>
          <cell r="J534" t="str">
            <v>Unidad</v>
          </cell>
          <cell r="K534" t="str">
            <v>Nº Elementos</v>
          </cell>
        </row>
        <row r="535">
          <cell r="B535">
            <v>5</v>
          </cell>
          <cell r="C535">
            <v>5</v>
          </cell>
          <cell r="D535">
            <v>108.7</v>
          </cell>
          <cell r="E535">
            <v>32</v>
          </cell>
          <cell r="F535">
            <v>6.6</v>
          </cell>
          <cell r="L535">
            <v>211.2</v>
          </cell>
        </row>
        <row r="536">
          <cell r="B536">
            <v>84</v>
          </cell>
          <cell r="C536">
            <v>84</v>
          </cell>
          <cell r="D536">
            <v>13.3</v>
          </cell>
          <cell r="E536">
            <v>6</v>
          </cell>
          <cell r="F536">
            <v>4.2</v>
          </cell>
          <cell r="L536">
            <v>25.2</v>
          </cell>
        </row>
        <row r="537">
          <cell r="B537">
            <v>5</v>
          </cell>
          <cell r="C537">
            <v>5</v>
          </cell>
          <cell r="D537">
            <v>108.7</v>
          </cell>
          <cell r="E537">
            <v>1</v>
          </cell>
          <cell r="F537">
            <v>103.7</v>
          </cell>
          <cell r="L537">
            <v>103.7</v>
          </cell>
        </row>
        <row r="538">
          <cell r="B538">
            <v>84</v>
          </cell>
          <cell r="C538">
            <v>84</v>
          </cell>
          <cell r="D538">
            <v>13.3</v>
          </cell>
          <cell r="E538">
            <v>1</v>
          </cell>
          <cell r="F538">
            <v>13.3</v>
          </cell>
          <cell r="L538">
            <v>13.3</v>
          </cell>
        </row>
        <row r="539">
          <cell r="K539" t="str">
            <v>TOTAL</v>
          </cell>
          <cell r="L539">
            <v>353.4</v>
          </cell>
        </row>
        <row r="542">
          <cell r="D542" t="str">
            <v>DEPARTAMENTO DE CALDAS</v>
          </cell>
        </row>
        <row r="543">
          <cell r="D543" t="str">
            <v>MUNICIPIO DE RIOSUCIO</v>
          </cell>
        </row>
        <row r="545">
          <cell r="D545" t="str">
            <v xml:space="preserve">MEMORIAS DE CANTIDADES DE OBRA </v>
          </cell>
        </row>
        <row r="546">
          <cell r="A546" t="str">
            <v xml:space="preserve"> Contratista: </v>
          </cell>
        </row>
        <row r="547">
          <cell r="A547" t="str">
            <v xml:space="preserve"> Objeto:  </v>
          </cell>
        </row>
        <row r="548">
          <cell r="A548" t="str">
            <v xml:space="preserve">Item </v>
          </cell>
          <cell r="B548" t="str">
            <v>Unidad</v>
          </cell>
          <cell r="C548" t="str">
            <v>Descripción</v>
          </cell>
        </row>
        <row r="549">
          <cell r="A549">
            <v>29</v>
          </cell>
          <cell r="B549" t="str">
            <v>M2</v>
          </cell>
          <cell r="C549" t="str">
            <v>SUMINISTRO, TRANSPORTE E INSTALACION  DEMARCACION PASOS PEATONALES, LINEAS DE PARE, SIMBOLOS, TEXTOS Y OTRAS, CON PINTURA ACRILICA BASE SOLVENTE.</v>
          </cell>
          <cell r="K549">
            <v>82.240000000000009</v>
          </cell>
        </row>
        <row r="550">
          <cell r="A550" t="str">
            <v>No.</v>
          </cell>
          <cell r="B550" t="str">
            <v>LOCALIZACION</v>
          </cell>
          <cell r="E550" t="str">
            <v>Dimensiones promedio</v>
          </cell>
          <cell r="L550" t="str">
            <v xml:space="preserve"> Medida Total</v>
          </cell>
        </row>
        <row r="551">
          <cell r="E551" t="str">
            <v>Cantidad</v>
          </cell>
          <cell r="F551" t="str">
            <v>Largo</v>
          </cell>
          <cell r="G551" t="str">
            <v>Ancho</v>
          </cell>
          <cell r="H551" t="str">
            <v>Alto</v>
          </cell>
          <cell r="I551" t="str">
            <v>PESO</v>
          </cell>
          <cell r="J551" t="str">
            <v>Unidad</v>
          </cell>
          <cell r="K551" t="str">
            <v>Nº Elementos</v>
          </cell>
        </row>
        <row r="552">
          <cell r="B552">
            <v>5</v>
          </cell>
          <cell r="C552">
            <v>5</v>
          </cell>
          <cell r="D552">
            <v>108.7</v>
          </cell>
          <cell r="E552">
            <v>6</v>
          </cell>
          <cell r="F552">
            <v>2</v>
          </cell>
          <cell r="G552">
            <v>0.4</v>
          </cell>
          <cell r="K552">
            <v>8</v>
          </cell>
          <cell r="L552">
            <v>38.4</v>
          </cell>
        </row>
        <row r="553">
          <cell r="B553">
            <v>5</v>
          </cell>
          <cell r="C553">
            <v>5</v>
          </cell>
          <cell r="D553">
            <v>108.7</v>
          </cell>
          <cell r="E553">
            <v>6</v>
          </cell>
          <cell r="F553">
            <v>6.4</v>
          </cell>
          <cell r="G553">
            <v>0.6</v>
          </cell>
          <cell r="L553">
            <v>23.04</v>
          </cell>
        </row>
        <row r="554">
          <cell r="B554">
            <v>5</v>
          </cell>
          <cell r="C554">
            <v>5</v>
          </cell>
          <cell r="D554">
            <v>108.7</v>
          </cell>
          <cell r="E554">
            <v>3</v>
          </cell>
          <cell r="F554">
            <v>1.2</v>
          </cell>
          <cell r="G554">
            <v>1</v>
          </cell>
          <cell r="K554">
            <v>4</v>
          </cell>
          <cell r="L554">
            <v>14.4</v>
          </cell>
        </row>
        <row r="555">
          <cell r="B555">
            <v>5</v>
          </cell>
          <cell r="C555">
            <v>5</v>
          </cell>
          <cell r="D555">
            <v>108.7</v>
          </cell>
          <cell r="E555">
            <v>2</v>
          </cell>
          <cell r="F555">
            <v>3.2</v>
          </cell>
          <cell r="G555">
            <v>1</v>
          </cell>
          <cell r="L555">
            <v>6.4</v>
          </cell>
        </row>
        <row r="556">
          <cell r="K556" t="str">
            <v>TOTAL</v>
          </cell>
          <cell r="L556">
            <v>82.240000000000009</v>
          </cell>
        </row>
        <row r="560">
          <cell r="D560" t="str">
            <v>DEPARTAMENTO DE CALDAS</v>
          </cell>
        </row>
        <row r="561">
          <cell r="D561" t="str">
            <v>MUNICIPIO DE RIOSUCIO</v>
          </cell>
        </row>
        <row r="563">
          <cell r="D563" t="str">
            <v xml:space="preserve">MEMORIAS DE CANTIDADES DE OBRA </v>
          </cell>
        </row>
        <row r="564">
          <cell r="A564" t="str">
            <v xml:space="preserve"> Contratista: </v>
          </cell>
        </row>
        <row r="565">
          <cell r="A565" t="str">
            <v xml:space="preserve"> Objeto:  </v>
          </cell>
        </row>
        <row r="566">
          <cell r="A566" t="str">
            <v xml:space="preserve">Item </v>
          </cell>
          <cell r="B566" t="str">
            <v>Unidad</v>
          </cell>
          <cell r="C566" t="str">
            <v>Descripción</v>
          </cell>
        </row>
        <row r="567">
          <cell r="A567">
            <v>30</v>
          </cell>
          <cell r="B567" t="str">
            <v>UND</v>
          </cell>
          <cell r="C567" t="str">
            <v>SUMINISTRO, TRANSPORTE E INSTALACION SEÑALES VERTICALES GRADO DIAMANTE. SR/SP/SI (60CMS) INCLUYE POSTE (CIRCULAR - ROMBO - HEXAGONO - CUADRADA).  - CUMPLE MANUAL DE SEÑALIZACIÓN INVIAS 2024</v>
          </cell>
          <cell r="K567">
            <v>2</v>
          </cell>
        </row>
        <row r="568">
          <cell r="A568" t="str">
            <v>No.</v>
          </cell>
          <cell r="B568" t="str">
            <v>LOCALIZACION</v>
          </cell>
          <cell r="E568" t="str">
            <v>Dimensiones promedio</v>
          </cell>
          <cell r="L568" t="str">
            <v xml:space="preserve"> Medida Total</v>
          </cell>
        </row>
        <row r="569">
          <cell r="E569" t="str">
            <v>Cantidad</v>
          </cell>
          <cell r="F569" t="str">
            <v>Largo</v>
          </cell>
          <cell r="G569" t="str">
            <v>Ancho</v>
          </cell>
          <cell r="H569" t="str">
            <v>Alto</v>
          </cell>
          <cell r="I569" t="str">
            <v>PESO</v>
          </cell>
          <cell r="J569" t="str">
            <v>Unidad</v>
          </cell>
          <cell r="K569" t="str">
            <v>Nº Elementos</v>
          </cell>
        </row>
        <row r="570">
          <cell r="B570">
            <v>5</v>
          </cell>
          <cell r="C570">
            <v>5</v>
          </cell>
          <cell r="D570">
            <v>5</v>
          </cell>
          <cell r="E570">
            <v>1</v>
          </cell>
          <cell r="L570">
            <v>1</v>
          </cell>
        </row>
        <row r="571">
          <cell r="B571">
            <v>20</v>
          </cell>
          <cell r="C571">
            <v>20</v>
          </cell>
          <cell r="D571">
            <v>20</v>
          </cell>
          <cell r="E571">
            <v>1</v>
          </cell>
          <cell r="L571">
            <v>1</v>
          </cell>
        </row>
        <row r="572">
          <cell r="L572">
            <v>0</v>
          </cell>
        </row>
        <row r="573">
          <cell r="L573">
            <v>0</v>
          </cell>
        </row>
        <row r="574">
          <cell r="L574">
            <v>0</v>
          </cell>
        </row>
        <row r="575">
          <cell r="K575" t="str">
            <v>TOTAL</v>
          </cell>
          <cell r="L575">
            <v>2</v>
          </cell>
        </row>
      </sheetData>
      <sheetData sheetId="3"/>
      <sheetData sheetId="4"/>
      <sheetData sheetId="5"/>
      <sheetData sheetId="6">
        <row r="31">
          <cell r="F31">
            <v>4615650</v>
          </cell>
        </row>
      </sheetData>
      <sheetData sheetId="7">
        <row r="14">
          <cell r="F14">
            <v>2047500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69"/>
  <sheetViews>
    <sheetView showGridLines="0" tabSelected="1" view="pageBreakPreview" topLeftCell="A51" zoomScale="76" zoomScaleNormal="55" zoomScaleSheetLayoutView="55" zoomScalePageLayoutView="70" workbookViewId="0">
      <selection activeCell="C11" sqref="C11:K67"/>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96" t="s">
        <v>0</v>
      </c>
      <c r="C1" s="196"/>
      <c r="D1" s="196"/>
      <c r="E1" s="196"/>
      <c r="F1" s="196"/>
      <c r="G1" s="196"/>
    </row>
    <row r="2" spans="2:12">
      <c r="B2" s="196" t="s">
        <v>1</v>
      </c>
      <c r="C2" s="196"/>
      <c r="D2" s="196"/>
      <c r="E2" s="196"/>
    </row>
    <row r="3" spans="2:12" ht="15" thickBot="1">
      <c r="B3" s="6"/>
      <c r="C3" s="7"/>
      <c r="D3" s="6"/>
      <c r="E3" s="7"/>
    </row>
    <row r="4" spans="2:12" ht="15.75" thickTop="1" thickBot="1">
      <c r="B4" s="197"/>
      <c r="C4" s="198"/>
      <c r="D4" s="198"/>
      <c r="E4" s="198"/>
      <c r="F4" s="198"/>
      <c r="G4" s="198"/>
      <c r="H4" s="198"/>
      <c r="I4" s="198"/>
      <c r="J4" s="198"/>
      <c r="K4" s="198"/>
      <c r="L4" s="199"/>
    </row>
    <row r="5" spans="2:12" ht="31.5" customHeight="1" thickTop="1">
      <c r="B5" s="3"/>
      <c r="C5" s="200" t="s">
        <v>2</v>
      </c>
      <c r="D5" s="201"/>
      <c r="E5" s="201"/>
      <c r="F5" s="201"/>
      <c r="G5" s="201"/>
      <c r="H5" s="201"/>
      <c r="I5" s="201"/>
      <c r="J5" s="201"/>
      <c r="K5" s="202"/>
      <c r="L5" s="4"/>
    </row>
    <row r="6" spans="2:12">
      <c r="B6" s="8"/>
      <c r="C6" s="203" t="s">
        <v>3</v>
      </c>
      <c r="D6" s="203"/>
      <c r="E6" s="203"/>
      <c r="F6" s="203"/>
      <c r="G6" s="203"/>
      <c r="H6" s="203"/>
      <c r="I6" s="203"/>
      <c r="J6" s="203"/>
      <c r="K6" s="204"/>
      <c r="L6" s="4"/>
    </row>
    <row r="7" spans="2:12" s="2" customFormat="1">
      <c r="B7" s="9"/>
      <c r="C7" s="184" t="s">
        <v>4</v>
      </c>
      <c r="D7" s="185"/>
      <c r="E7" s="185"/>
      <c r="F7" s="185"/>
      <c r="G7" s="185"/>
      <c r="H7" s="185"/>
      <c r="I7" s="185"/>
      <c r="J7" s="185"/>
      <c r="K7" s="186"/>
      <c r="L7" s="10"/>
    </row>
    <row r="8" spans="2:12">
      <c r="B8" s="8"/>
      <c r="C8" s="184"/>
      <c r="D8" s="185"/>
      <c r="E8" s="185"/>
      <c r="F8" s="185"/>
      <c r="G8" s="185"/>
      <c r="H8" s="185"/>
      <c r="I8" s="185"/>
      <c r="J8" s="185"/>
      <c r="K8" s="186"/>
      <c r="L8" s="4"/>
    </row>
    <row r="9" spans="2:12" ht="34.5" customHeight="1">
      <c r="B9" s="8"/>
      <c r="C9" s="187" t="s">
        <v>5</v>
      </c>
      <c r="D9" s="188"/>
      <c r="E9" s="188"/>
      <c r="F9" s="188"/>
      <c r="G9" s="188"/>
      <c r="H9" s="188"/>
      <c r="I9" s="188"/>
      <c r="J9" s="188"/>
      <c r="K9" s="189"/>
      <c r="L9" s="4"/>
    </row>
    <row r="10" spans="2:12" ht="30" customHeight="1" thickBot="1">
      <c r="B10" s="3"/>
      <c r="C10" s="207"/>
      <c r="D10" s="208"/>
      <c r="E10" s="208"/>
      <c r="F10" s="208"/>
      <c r="G10" s="208"/>
      <c r="H10" s="208"/>
      <c r="I10" s="208"/>
      <c r="J10" s="208"/>
      <c r="K10" s="209"/>
      <c r="L10" s="4"/>
    </row>
    <row r="11" spans="2:12" ht="30" customHeight="1">
      <c r="B11" s="3"/>
      <c r="C11" s="223" t="s">
        <v>6</v>
      </c>
      <c r="D11" s="217" t="s">
        <v>7</v>
      </c>
      <c r="E11" s="225" t="s">
        <v>8</v>
      </c>
      <c r="F11" s="225"/>
      <c r="G11" s="223" t="s">
        <v>9</v>
      </c>
      <c r="H11" s="217" t="s">
        <v>10</v>
      </c>
      <c r="I11" s="217" t="s">
        <v>11</v>
      </c>
      <c r="J11" s="219" t="s">
        <v>12</v>
      </c>
      <c r="K11" s="221" t="s">
        <v>13</v>
      </c>
      <c r="L11" s="4"/>
    </row>
    <row r="12" spans="2:12" ht="30" customHeight="1" thickBot="1">
      <c r="B12" s="3"/>
      <c r="C12" s="224"/>
      <c r="D12" s="218"/>
      <c r="E12" s="11" t="s">
        <v>14</v>
      </c>
      <c r="F12" s="11" t="s">
        <v>15</v>
      </c>
      <c r="G12" s="224"/>
      <c r="H12" s="218"/>
      <c r="I12" s="218"/>
      <c r="J12" s="220"/>
      <c r="K12" s="222"/>
      <c r="L12" s="4"/>
    </row>
    <row r="13" spans="2:12" ht="30" customHeight="1" thickBot="1">
      <c r="B13" s="3"/>
      <c r="C13" s="12" t="s">
        <v>93</v>
      </c>
      <c r="D13" s="13"/>
      <c r="E13" s="13"/>
      <c r="F13" s="13"/>
      <c r="G13" s="13"/>
      <c r="H13" s="13"/>
      <c r="I13" s="13"/>
      <c r="J13" s="13"/>
      <c r="K13" s="14"/>
      <c r="L13" s="4"/>
    </row>
    <row r="14" spans="2:12" ht="30" customHeight="1">
      <c r="B14" s="3"/>
      <c r="C14" s="15">
        <v>1</v>
      </c>
      <c r="D14" s="16"/>
      <c r="E14" s="16"/>
      <c r="F14" s="16"/>
      <c r="G14" s="17" t="str">
        <f>VLOOKUP($C14,'[115]APU PAVIMENTO'!$A$3:$G$243,2,FALSE)</f>
        <v>LOCALIZACION Y REPLANTEO DE VIAS incluye eje de via y laterales con andenes</v>
      </c>
      <c r="H14" s="182" t="str">
        <f>VLOOKUP($C14,'[115]APU PAVIMENTO'!$A$3:$G$243,4,FALSE)</f>
        <v>ML</v>
      </c>
      <c r="I14" s="18">
        <f>VLOOKUP($C14,'[115]MEMORIAS PAVIMENTO'!$A$8:$L$600,11,FALSE)</f>
        <v>117</v>
      </c>
      <c r="J14" s="181">
        <f>VLOOKUP($C14,'[115]APU PAVIMENTO'!$A$3:$H$243,8,FALSE)</f>
        <v>6669</v>
      </c>
      <c r="K14" s="20">
        <f>ROUND(I14*J14,0)</f>
        <v>780273</v>
      </c>
      <c r="L14" s="4"/>
    </row>
    <row r="15" spans="2:12" ht="30" customHeight="1">
      <c r="B15" s="3"/>
      <c r="C15" s="15">
        <v>2</v>
      </c>
      <c r="D15" s="16"/>
      <c r="E15" s="16"/>
      <c r="F15" s="16"/>
      <c r="G15" s="17" t="str">
        <f>VLOOKUP($C15,'[115]APU PAVIMENTO'!$A$3:$G$243,2,FALSE)</f>
        <v xml:space="preserve">DESCAPOTE MANUAL e=0.20 m. </v>
      </c>
      <c r="H15" s="182" t="str">
        <f>VLOOKUP($C15,'[115]APU PAVIMENTO'!$A$3:$G$243,4,FALSE)</f>
        <v>M2</v>
      </c>
      <c r="I15" s="18">
        <f>VLOOKUP($C15,'[115]MEMORIAS PAVIMENTO'!$A$8:$L$600,11,FALSE)</f>
        <v>70.400000000000006</v>
      </c>
      <c r="J15" s="181">
        <f>VLOOKUP($C15,'[115]APU PAVIMENTO'!$A$3:$H$243,8,FALSE)</f>
        <v>5721</v>
      </c>
      <c r="K15" s="20">
        <f>ROUND(I15*J15,0)</f>
        <v>402758</v>
      </c>
      <c r="L15" s="4"/>
    </row>
    <row r="16" spans="2:12" ht="30" customHeight="1" thickBot="1">
      <c r="B16" s="3"/>
      <c r="C16" s="21" t="s">
        <v>16</v>
      </c>
      <c r="D16" s="22"/>
      <c r="E16" s="22"/>
      <c r="F16" s="22"/>
      <c r="G16" s="23"/>
      <c r="H16" s="22"/>
      <c r="I16" s="18"/>
      <c r="J16" s="24"/>
      <c r="K16" s="25">
        <f>SUM(K14:K15)</f>
        <v>1183031</v>
      </c>
      <c r="L16" s="4"/>
    </row>
    <row r="17" spans="2:12" ht="30" customHeight="1" thickBot="1">
      <c r="B17" s="3"/>
      <c r="C17" s="12" t="s">
        <v>94</v>
      </c>
      <c r="D17" s="13"/>
      <c r="E17" s="13"/>
      <c r="F17" s="13"/>
      <c r="G17" s="13"/>
      <c r="H17" s="13"/>
      <c r="I17" s="13"/>
      <c r="J17" s="13"/>
      <c r="K17" s="14"/>
      <c r="L17" s="4"/>
    </row>
    <row r="18" spans="2:12" ht="30" customHeight="1">
      <c r="B18" s="3"/>
      <c r="C18" s="15">
        <v>4</v>
      </c>
      <c r="D18" s="16"/>
      <c r="E18" s="16"/>
      <c r="F18" s="16"/>
      <c r="G18" s="17" t="str">
        <f>VLOOKUP($C18,'[115]APU PAVIMENTO'!$A$3:$G$243,2,FALSE)</f>
        <v>SUMINISTRO, TRANSPORTE E INSTALACIÓN CERRAMIENTO EN YUTE H= 2 M</v>
      </c>
      <c r="H18" s="182" t="str">
        <f>VLOOKUP($C18,'[115]APU PAVIMENTO'!$A$3:$G$243,4,FALSE)</f>
        <v>ML</v>
      </c>
      <c r="I18" s="18">
        <f>VLOOKUP($C18,'[115]MEMORIAS PAVIMENTO'!$A$8:$L$600,11,FALSE)</f>
        <v>255.2</v>
      </c>
      <c r="J18" s="181">
        <f>VLOOKUP($C18,'[115]APU PAVIMENTO'!$A$3:$H$243,8,FALSE)</f>
        <v>21194</v>
      </c>
      <c r="K18" s="20">
        <f>ROUND(I18*J18,0)</f>
        <v>5408709</v>
      </c>
      <c r="L18" s="4"/>
    </row>
    <row r="19" spans="2:12" ht="30" customHeight="1">
      <c r="B19" s="3"/>
      <c r="C19" s="15">
        <v>5</v>
      </c>
      <c r="D19" s="16"/>
      <c r="E19" s="16"/>
      <c r="F19" s="16"/>
      <c r="G19" s="17" t="str">
        <f>VLOOKUP($C19,'[115]APU PAVIMENTO'!$A$3:$G$243,2,FALSE)</f>
        <v>EXCAVACIÓN PARA ESTRUCTURAS - MATERIAL COMÚN - 0.0 A 2.0 M</v>
      </c>
      <c r="H19" s="182" t="str">
        <f>VLOOKUP($C19,'[115]APU PAVIMENTO'!$A$3:$G$243,4,FALSE)</f>
        <v>M3</v>
      </c>
      <c r="I19" s="18">
        <f>VLOOKUP($C19,'[115]MEMORIAS PAVIMENTO'!$A$8:$L$600,11,FALSE)</f>
        <v>83.080000000000013</v>
      </c>
      <c r="J19" s="181">
        <f>VLOOKUP($C19,'[115]APU PAVIMENTO'!$A$3:$H$243,8,FALSE)</f>
        <v>81675</v>
      </c>
      <c r="K19" s="20">
        <f t="shared" ref="K19:K24" si="0">ROUND(I19*J19,0)</f>
        <v>6785559</v>
      </c>
      <c r="L19" s="4"/>
    </row>
    <row r="20" spans="2:12" ht="30" customHeight="1">
      <c r="B20" s="3"/>
      <c r="C20" s="15">
        <v>6</v>
      </c>
      <c r="D20" s="28"/>
      <c r="E20" s="28"/>
      <c r="F20" s="28"/>
      <c r="G20" s="17" t="str">
        <f>VLOOKUP($C20,'[115]APU PAVIMENTO'!$A$3:$G$243,2,FALSE)</f>
        <v>EXCAVACIÓN PARA ESTRUCTURAS - CONGLOMERADO - 0.0 A 2.0 M</v>
      </c>
      <c r="H20" s="182" t="str">
        <f>VLOOKUP($C20,'[115]APU PAVIMENTO'!$A$3:$G$243,4,FALSE)</f>
        <v>M3</v>
      </c>
      <c r="I20" s="18">
        <f>VLOOKUP($C20,'[115]MEMORIAS PAVIMENTO'!$A$8:$L$600,11,FALSE)</f>
        <v>193.82</v>
      </c>
      <c r="J20" s="181">
        <f>VLOOKUP($C20,'[115]APU PAVIMENTO'!$A$3:$H$243,8,FALSE)</f>
        <v>106065</v>
      </c>
      <c r="K20" s="20">
        <f t="shared" si="0"/>
        <v>20557518</v>
      </c>
      <c r="L20" s="4"/>
    </row>
    <row r="21" spans="2:12" ht="30" customHeight="1">
      <c r="B21" s="3"/>
      <c r="C21" s="15">
        <v>7</v>
      </c>
      <c r="D21" s="16"/>
      <c r="E21" s="16"/>
      <c r="F21" s="16"/>
      <c r="G21" s="17" t="str">
        <f>VLOOKUP($C21,'[115]APU PAVIMENTO'!$A$3:$G$243,2,FALSE)</f>
        <v>RETIRO DE MATERIAL SOBRANTE EN VOLQUETA, CARGUE MECANICO</v>
      </c>
      <c r="H21" s="182" t="str">
        <f>VLOOKUP($C21,'[115]APU PAVIMENTO'!$A$3:$G$243,4,FALSE)</f>
        <v>M3</v>
      </c>
      <c r="I21" s="18">
        <f>VLOOKUP($C21,'[115]MEMORIAS PAVIMENTO'!$A$8:$L$600,11,FALSE)</f>
        <v>300.89</v>
      </c>
      <c r="J21" s="181">
        <f>VLOOKUP($C21,'[115]APU PAVIMENTO'!$A$3:$H$243,8,FALSE)</f>
        <v>68691</v>
      </c>
      <c r="K21" s="20">
        <f t="shared" si="0"/>
        <v>20668435</v>
      </c>
      <c r="L21" s="4"/>
    </row>
    <row r="22" spans="2:12" ht="30" customHeight="1">
      <c r="B22" s="3"/>
      <c r="C22" s="15">
        <v>8</v>
      </c>
      <c r="D22" s="16"/>
      <c r="E22" s="16"/>
      <c r="F22" s="16"/>
      <c r="G22" s="17" t="str">
        <f>VLOOKUP($C22,'[115]APU PAVIMENTO'!$A$3:$G$243,2,FALSE)</f>
        <v>SUMINISTRO, TRANSPORTE E INSTALACION AFIRMADO COMPACTADO PARA ESTRUCTURAS</v>
      </c>
      <c r="H22" s="182" t="str">
        <f>VLOOKUP($C22,'[115]APU PAVIMENTO'!$A$3:$G$243,4,FALSE)</f>
        <v>M3</v>
      </c>
      <c r="I22" s="18">
        <f>VLOOKUP($C22,'[115]MEMORIAS PAVIMENTO'!$A$8:$L$600,11,FALSE)</f>
        <v>34.799999999999997</v>
      </c>
      <c r="J22" s="181">
        <f>VLOOKUP($C22,'[115]APU PAVIMENTO'!$A$3:$H$243,8,FALSE)</f>
        <v>174088</v>
      </c>
      <c r="K22" s="20">
        <f t="shared" si="0"/>
        <v>6058262</v>
      </c>
      <c r="L22" s="4"/>
    </row>
    <row r="23" spans="2:12" ht="30" customHeight="1">
      <c r="B23" s="3"/>
      <c r="C23" s="15">
        <v>9</v>
      </c>
      <c r="D23" s="28"/>
      <c r="E23" s="28"/>
      <c r="F23" s="28"/>
      <c r="G23" s="17" t="str">
        <f>VLOOKUP($C23,'[115]APU PAVIMENTO'!$A$3:$G$243,2,FALSE)</f>
        <v>RELLENO EN MATERIAL SELECCIONADO PROVENIENTE DE LA EXCAVACION (CANGURO)</v>
      </c>
      <c r="H23" s="182" t="str">
        <f>VLOOKUP($C23,'[115]APU PAVIMENTO'!$A$3:$G$243,4,FALSE)</f>
        <v>M3</v>
      </c>
      <c r="I23" s="18">
        <f>VLOOKUP($C23,'[115]MEMORIAS PAVIMENTO'!$A$8:$L$600,11,FALSE)</f>
        <v>43.8</v>
      </c>
      <c r="J23" s="181">
        <f>VLOOKUP($C23,'[115]APU PAVIMENTO'!$A$3:$H$243,8,FALSE)</f>
        <v>58078</v>
      </c>
      <c r="K23" s="20">
        <f t="shared" si="0"/>
        <v>2543816</v>
      </c>
      <c r="L23" s="4"/>
    </row>
    <row r="24" spans="2:12" ht="30" customHeight="1">
      <c r="B24" s="3"/>
      <c r="C24" s="15">
        <v>10</v>
      </c>
      <c r="D24" s="16"/>
      <c r="E24" s="16"/>
      <c r="F24" s="16"/>
      <c r="G24" s="17" t="str">
        <f>VLOOKUP($C24,'[115]APU PAVIMENTO'!$A$3:$G$243,2,FALSE)</f>
        <v>RELLENO COMPACTADO CON MATERIAL DE PRESTAMO</v>
      </c>
      <c r="H24" s="182" t="str">
        <f>VLOOKUP($C24,'[115]APU PAVIMENTO'!$A$3:$G$243,4,FALSE)</f>
        <v>M3</v>
      </c>
      <c r="I24" s="18">
        <f>VLOOKUP($C24,'[115]MEMORIAS PAVIMENTO'!$A$8:$L$600,11,FALSE)</f>
        <v>118.2</v>
      </c>
      <c r="J24" s="181">
        <f>VLOOKUP($C24,'[115]APU PAVIMENTO'!$A$3:$H$243,8,FALSE)</f>
        <v>116425</v>
      </c>
      <c r="K24" s="20">
        <f t="shared" si="0"/>
        <v>13761435</v>
      </c>
      <c r="L24" s="4"/>
    </row>
    <row r="25" spans="2:12" ht="30" customHeight="1" thickBot="1">
      <c r="B25" s="3"/>
      <c r="C25" s="21" t="s">
        <v>16</v>
      </c>
      <c r="D25" s="30"/>
      <c r="E25" s="31"/>
      <c r="F25" s="30"/>
      <c r="G25" s="30"/>
      <c r="H25" s="30"/>
      <c r="I25" s="18"/>
      <c r="J25" s="30"/>
      <c r="K25" s="25">
        <f>SUM(K18:K24)</f>
        <v>75783734</v>
      </c>
      <c r="L25" s="4"/>
    </row>
    <row r="26" spans="2:12" ht="30" customHeight="1" thickBot="1">
      <c r="B26" s="3"/>
      <c r="C26" s="12" t="s">
        <v>95</v>
      </c>
      <c r="D26" s="13"/>
      <c r="E26" s="13"/>
      <c r="F26" s="13"/>
      <c r="G26" s="13"/>
      <c r="H26" s="13"/>
      <c r="I26" s="13"/>
      <c r="J26" s="13"/>
      <c r="K26" s="14"/>
      <c r="L26" s="4"/>
    </row>
    <row r="27" spans="2:12" ht="45.75" customHeight="1">
      <c r="B27" s="3"/>
      <c r="C27" s="15">
        <v>11</v>
      </c>
      <c r="D27" s="16"/>
      <c r="E27" s="16"/>
      <c r="F27" s="16"/>
      <c r="G27" s="17" t="str">
        <f>VLOOKUP($C27,'[115]APU PAVIMENTO'!$A$3:$G$243,2,FALSE)</f>
        <v xml:space="preserve">SUMINISTRO, TRANSPORTE E INSTALACION SUB BASE GRANULAR MATERIAL  SELECCIONADO. SUMINISTRO, TRANSPORTE, COLOCACIÓN Y COMPACTACIÓN SEGUN NORMA INVIAS </v>
      </c>
      <c r="H27" s="182" t="str">
        <f>VLOOKUP($C27,'[115]APU PAVIMENTO'!$A$3:$G$243,4,FALSE)</f>
        <v>M3</v>
      </c>
      <c r="I27" s="18">
        <f>VLOOKUP($C27,'[115]MEMORIAS PAVIMENTO'!$A$8:$L$600,11,FALSE)</f>
        <v>284.08</v>
      </c>
      <c r="J27" s="181">
        <f>VLOOKUP($C27,'[115]APU PAVIMENTO'!$A$3:$H$243,8,FALSE)</f>
        <v>263296</v>
      </c>
      <c r="K27" s="20">
        <f t="shared" ref="K27:K31" si="1">ROUND(I27*J27,0)</f>
        <v>74797128</v>
      </c>
      <c r="L27" s="4"/>
    </row>
    <row r="28" spans="2:12" ht="30" customHeight="1">
      <c r="B28" s="3"/>
      <c r="C28" s="15">
        <v>12</v>
      </c>
      <c r="D28" s="28"/>
      <c r="E28" s="28"/>
      <c r="F28" s="28"/>
      <c r="G28" s="17" t="str">
        <f>VLOOKUP($C28,'[115]APU PAVIMENTO'!$A$3:$G$243,2,FALSE)</f>
        <v>SUMINISTRO, TRANSPORTE E INSTALACION PAVIMENTO EN CONCRETO MR 42 HECHO EN OBRA</v>
      </c>
      <c r="H28" s="182" t="str">
        <f>VLOOKUP($C28,'[115]APU PAVIMENTO'!$A$3:$G$243,4,FALSE)</f>
        <v>M3</v>
      </c>
      <c r="I28" s="18">
        <f>VLOOKUP($C28,'[115]MEMORIAS PAVIMENTO'!$A$8:$L$600,11,FALSE)</f>
        <v>125.85</v>
      </c>
      <c r="J28" s="181">
        <f>VLOOKUP($C28,'[115]APU PAVIMENTO'!$A$3:$H$243,8,FALSE)</f>
        <v>1409164</v>
      </c>
      <c r="K28" s="20">
        <f t="shared" si="1"/>
        <v>177343289</v>
      </c>
      <c r="L28" s="4"/>
    </row>
    <row r="29" spans="2:12" ht="30" customHeight="1">
      <c r="B29" s="3"/>
      <c r="C29" s="15">
        <v>16</v>
      </c>
      <c r="D29" s="16"/>
      <c r="E29" s="16"/>
      <c r="F29" s="16"/>
      <c r="G29" s="17" t="str">
        <f>VLOOKUP($C29,'[115]APU PAVIMENTO'!$A$3:$G$243,2,FALSE)</f>
        <v>CANASTILLA DE SOPORTE DE DOVELAS EN HIERRO 3/8" Y 1/4"</v>
      </c>
      <c r="H29" s="182" t="str">
        <f>VLOOKUP($C29,'[115]APU PAVIMENTO'!$A$3:$G$243,4,FALSE)</f>
        <v>ML</v>
      </c>
      <c r="I29" s="18">
        <f>VLOOKUP($C29,'[115]MEMORIAS PAVIMENTO'!$A$8:$L$600,11,FALSE)</f>
        <v>229.79999999999998</v>
      </c>
      <c r="J29" s="181">
        <f>VLOOKUP($C29,'[115]APU PAVIMENTO'!$A$3:$H$243,8,FALSE)</f>
        <v>39947</v>
      </c>
      <c r="K29" s="20">
        <f t="shared" si="1"/>
        <v>9179821</v>
      </c>
      <c r="L29" s="4"/>
    </row>
    <row r="30" spans="2:12" ht="30" customHeight="1">
      <c r="B30" s="3"/>
      <c r="C30" s="15">
        <v>17</v>
      </c>
      <c r="D30" s="32"/>
      <c r="E30" s="32"/>
      <c r="F30" s="32"/>
      <c r="G30" s="17" t="str">
        <f>VLOOKUP($C30,'[115]APU PAVIMENTO'!$A$3:$G$243,2,FALSE)</f>
        <v>DOVELAS DE ACERO LISO 60000 PSI PARA PAVIMENTOS</v>
      </c>
      <c r="H30" s="182" t="str">
        <f>VLOOKUP($C30,'[115]APU PAVIMENTO'!$A$3:$G$243,4,FALSE)</f>
        <v>KG</v>
      </c>
      <c r="I30" s="18">
        <f>VLOOKUP($C30,'[115]MEMORIAS PAVIMENTO'!$A$8:$L$600,11,FALSE)</f>
        <v>1072.3999999999999</v>
      </c>
      <c r="J30" s="181">
        <f>VLOOKUP($C30,'[115]APU PAVIMENTO'!$A$3:$H$243,8,FALSE)</f>
        <v>41607</v>
      </c>
      <c r="K30" s="20">
        <f t="shared" si="1"/>
        <v>44619347</v>
      </c>
      <c r="L30" s="4"/>
    </row>
    <row r="31" spans="2:12" ht="30" customHeight="1">
      <c r="B31" s="3"/>
      <c r="C31" s="15">
        <v>18</v>
      </c>
      <c r="D31" s="34"/>
      <c r="E31" s="34"/>
      <c r="F31" s="34"/>
      <c r="G31" s="17" t="str">
        <f>VLOOKUP($C31,'[115]APU PAVIMENTO'!$A$3:$G$243,2,FALSE)</f>
        <v xml:space="preserve">ACERO FIGURADO 60000 PSI </v>
      </c>
      <c r="H31" s="182" t="str">
        <f>VLOOKUP($C31,'[115]APU PAVIMENTO'!$A$3:$G$243,4,FALSE)</f>
        <v>KG</v>
      </c>
      <c r="I31" s="18">
        <f>VLOOKUP($C31,'[115]MEMORIAS PAVIMENTO'!$A$8:$L$600,11,FALSE)</f>
        <v>2250.19</v>
      </c>
      <c r="J31" s="181">
        <f>VLOOKUP($C31,'[115]APU PAVIMENTO'!$A$3:$H$243,8,FALSE)</f>
        <v>10808</v>
      </c>
      <c r="K31" s="20">
        <f t="shared" si="1"/>
        <v>24320054</v>
      </c>
      <c r="L31" s="4"/>
    </row>
    <row r="32" spans="2:12" ht="30" customHeight="1" thickBot="1">
      <c r="B32" s="3"/>
      <c r="C32" s="39" t="s">
        <v>16</v>
      </c>
      <c r="D32" s="40"/>
      <c r="E32" s="40"/>
      <c r="F32" s="40"/>
      <c r="G32" s="41"/>
      <c r="H32" s="40"/>
      <c r="I32" s="18"/>
      <c r="J32" s="42"/>
      <c r="K32" s="43">
        <f>SUM(K27:K31)</f>
        <v>330259639</v>
      </c>
      <c r="L32" s="4"/>
    </row>
    <row r="33" spans="2:12" ht="30" customHeight="1" thickBot="1">
      <c r="B33" s="3"/>
      <c r="C33" s="12" t="s">
        <v>96</v>
      </c>
      <c r="D33" s="13"/>
      <c r="E33" s="13"/>
      <c r="F33" s="13"/>
      <c r="G33" s="13"/>
      <c r="H33" s="13"/>
      <c r="I33" s="13"/>
      <c r="J33" s="13"/>
      <c r="K33" s="14"/>
      <c r="L33" s="4"/>
    </row>
    <row r="34" spans="2:12" ht="30" customHeight="1">
      <c r="B34" s="3"/>
      <c r="C34" s="15">
        <v>20</v>
      </c>
      <c r="D34" s="32"/>
      <c r="E34" s="32"/>
      <c r="F34" s="32"/>
      <c r="G34" s="17" t="str">
        <f>VLOOKUP($C34,'[115]APU PAVIMENTO'!$A$3:$G$243,2,FALSE)</f>
        <v>TRANSPORTE E INSTALACION SUMIDERO DOBLE REJA TIPO SIFÓN EN CONCRETO CLASE II-TAPA ANTIRUIDO</v>
      </c>
      <c r="H34" s="182" t="str">
        <f>VLOOKUP($C34,'[115]APU PAVIMENTO'!$A$3:$G$243,4,FALSE)</f>
        <v>UND</v>
      </c>
      <c r="I34" s="18">
        <f>VLOOKUP($C34,'[115]MEMORIAS PAVIMENTO'!$A$8:$L$600,11,FALSE)</f>
        <v>4</v>
      </c>
      <c r="J34" s="181">
        <f>VLOOKUP($C34,'[115]APU PAVIMENTO'!$A$3:$H$243,8,FALSE)</f>
        <v>1164185</v>
      </c>
      <c r="K34" s="20">
        <f t="shared" ref="K34:K40" si="2">ROUND(I34*J34,0)</f>
        <v>4656740</v>
      </c>
      <c r="L34" s="4"/>
    </row>
    <row r="35" spans="2:12" ht="30" customHeight="1">
      <c r="B35" s="3"/>
      <c r="C35" s="15">
        <v>21</v>
      </c>
      <c r="D35" s="28"/>
      <c r="E35" s="28"/>
      <c r="F35" s="28"/>
      <c r="G35" s="17" t="str">
        <f>VLOOKUP($C35,'[115]APU PAVIMENTO'!$A$3:$G$243,2,FALSE)</f>
        <v>SUMINISTRO, TRANSPORTE E INSTALACION TUBERÍA PVC CORRUGADA DE 315 M.M. (12") PARA ALCANTARILLADO</v>
      </c>
      <c r="H35" s="182" t="str">
        <f>VLOOKUP($C35,'[115]APU PAVIMENTO'!$A$3:$G$243,4,FALSE)</f>
        <v>ML</v>
      </c>
      <c r="I35" s="18">
        <f>VLOOKUP($C35,'[115]MEMORIAS PAVIMENTO'!$A$8:$L$600,11,FALSE)</f>
        <v>24</v>
      </c>
      <c r="J35" s="181">
        <f>VLOOKUP($C35,'[115]APU PAVIMENTO'!$A$3:$H$243,8,FALSE)</f>
        <v>206504</v>
      </c>
      <c r="K35" s="20">
        <f t="shared" si="2"/>
        <v>4956096</v>
      </c>
      <c r="L35" s="4"/>
    </row>
    <row r="36" spans="2:12" ht="30" customHeight="1">
      <c r="B36" s="3"/>
      <c r="C36" s="15">
        <v>22</v>
      </c>
      <c r="D36" s="32"/>
      <c r="E36" s="32"/>
      <c r="F36" s="32"/>
      <c r="G36" s="17" t="str">
        <f>VLOOKUP($C36,'[115]APU PAVIMENTO'!$A$3:$G$243,2,FALSE)</f>
        <v>SUMINISTRO, TRANSPORTE E INSTALACION BASE-CAÑUELA CÁMARA CIRCULAR INSPEC D=1.20 M EN CONCRETO CLASE II</v>
      </c>
      <c r="H36" s="182" t="str">
        <f>VLOOKUP($C36,'[115]APU PAVIMENTO'!$A$3:$G$243,4,FALSE)</f>
        <v>UND</v>
      </c>
      <c r="I36" s="18">
        <f>VLOOKUP($C36,'[115]MEMORIAS PAVIMENTO'!$A$8:$L$600,11,FALSE)</f>
        <v>2</v>
      </c>
      <c r="J36" s="181">
        <f>VLOOKUP($C36,'[115]APU PAVIMENTO'!$A$3:$H$243,8,FALSE)</f>
        <v>652845</v>
      </c>
      <c r="K36" s="20">
        <f t="shared" si="2"/>
        <v>1305690</v>
      </c>
      <c r="L36" s="4"/>
    </row>
    <row r="37" spans="2:12" ht="30" customHeight="1">
      <c r="B37" s="3"/>
      <c r="C37" s="15">
        <v>23</v>
      </c>
      <c r="D37" s="28"/>
      <c r="E37" s="28"/>
      <c r="F37" s="28"/>
      <c r="G37" s="17" t="str">
        <f>VLOOKUP($C37,'[115]APU PAVIMENTO'!$A$3:$G$243,2,FALSE)</f>
        <v xml:space="preserve">SUMINISTRO, TRANSPORTE E INSTALACION CÁMARA CIRCULAR DE INSPECCIÓN/CAÍDA D=1.20 M. EN CONCRETO CLASE II                                </v>
      </c>
      <c r="H37" s="182" t="str">
        <f>VLOOKUP($C37,'[115]APU PAVIMENTO'!$A$3:$G$243,4,FALSE)</f>
        <v>ML</v>
      </c>
      <c r="I37" s="18">
        <f>VLOOKUP($C37,'[115]MEMORIAS PAVIMENTO'!$A$8:$L$600,11,FALSE)</f>
        <v>4</v>
      </c>
      <c r="J37" s="181">
        <f>VLOOKUP($C37,'[115]APU PAVIMENTO'!$A$3:$H$243,8,FALSE)</f>
        <v>793433</v>
      </c>
      <c r="K37" s="20">
        <f t="shared" si="2"/>
        <v>3173732</v>
      </c>
      <c r="L37" s="4"/>
    </row>
    <row r="38" spans="2:12" ht="30" customHeight="1">
      <c r="B38" s="3"/>
      <c r="C38" s="15">
        <v>24</v>
      </c>
      <c r="D38" s="32"/>
      <c r="E38" s="16"/>
      <c r="F38" s="32"/>
      <c r="G38" s="17" t="str">
        <f>VLOOKUP($C38,'[115]APU PAVIMENTO'!$A$3:$G$243,2,FALSE)</f>
        <v>SUMINISTRO, TRANSPORTE E INSTALACIÓN DE ARO TAPA HF D=0,68 MTS PARA CÁMARA DE INSPECCIÓN</v>
      </c>
      <c r="H38" s="182" t="str">
        <f>VLOOKUP($C38,'[115]APU PAVIMENTO'!$A$3:$G$243,4,FALSE)</f>
        <v>UND</v>
      </c>
      <c r="I38" s="18">
        <f>VLOOKUP($C38,'[115]MEMORIAS PAVIMENTO'!$A$8:$L$600,11,FALSE)</f>
        <v>2</v>
      </c>
      <c r="J38" s="181">
        <f>VLOOKUP($C38,'[115]APU PAVIMENTO'!$A$3:$H$243,8,FALSE)</f>
        <v>884872</v>
      </c>
      <c r="K38" s="20">
        <f t="shared" si="2"/>
        <v>1769744</v>
      </c>
      <c r="L38" s="4"/>
    </row>
    <row r="39" spans="2:12" ht="30" customHeight="1">
      <c r="B39" s="3"/>
      <c r="C39" s="15">
        <v>25</v>
      </c>
      <c r="D39" s="32"/>
      <c r="E39" s="32"/>
      <c r="F39" s="32"/>
      <c r="G39" s="17" t="str">
        <f>VLOOKUP($C39,'[115]APU PAVIMENTO'!$A$3:$G$243,2,FALSE)</f>
        <v>SUMINISTRO, TRANSPORTE E INSTALACION SUMIDERO DOBLE REJA TIPO SIFÓN EN CONCRETO CLASE II-TAPA HF</v>
      </c>
      <c r="H39" s="182" t="str">
        <f>VLOOKUP($C39,'[115]APU PAVIMENTO'!$A$3:$G$243,4,FALSE)</f>
        <v>UND</v>
      </c>
      <c r="I39" s="18">
        <f>VLOOKUP($C39,'[115]MEMORIAS PAVIMENTO'!$A$8:$L$600,11,FALSE)</f>
        <v>4</v>
      </c>
      <c r="J39" s="181">
        <f>VLOOKUP($C39,'[115]APU PAVIMENTO'!$A$3:$H$243,8,FALSE)</f>
        <v>2944180</v>
      </c>
      <c r="K39" s="20">
        <f t="shared" si="2"/>
        <v>11776720</v>
      </c>
      <c r="L39" s="4"/>
    </row>
    <row r="40" spans="2:12" ht="57">
      <c r="B40" s="3"/>
      <c r="C40" s="15">
        <v>26</v>
      </c>
      <c r="D40" s="32"/>
      <c r="E40" s="32"/>
      <c r="F40" s="32"/>
      <c r="G40" s="17" t="str">
        <f>VLOOKUP($C40,'[115]APU PAVIMENTO'!$A$3:$G$243,2,FALSE)</f>
        <v>SUMINISTRO, TRANSPORTE E INSTALACION PELDAÑOS PARA CAMARA EN ACERO DE 3/4", DESARROLLO 75CM. INCLUYE PERFORACION CON BROCA 7/8"Y EPOXICO SIKADUR 42 ANCLAJE</v>
      </c>
      <c r="H40" s="182" t="str">
        <f>VLOOKUP($C40,'[115]APU PAVIMENTO'!$A$3:$G$243,4,FALSE)</f>
        <v>UND</v>
      </c>
      <c r="I40" s="18">
        <f>VLOOKUP($C40,'[115]MEMORIAS PAVIMENTO'!$A$8:$L$600,11,FALSE)</f>
        <v>12</v>
      </c>
      <c r="J40" s="181">
        <f>VLOOKUP($C40,'[115]APU PAVIMENTO'!$A$3:$H$243,8,FALSE)</f>
        <v>148433</v>
      </c>
      <c r="K40" s="20">
        <f t="shared" si="2"/>
        <v>1781196</v>
      </c>
      <c r="L40" s="4"/>
    </row>
    <row r="41" spans="2:12" ht="30" customHeight="1" thickBot="1">
      <c r="B41" s="3"/>
      <c r="C41" s="21" t="s">
        <v>16</v>
      </c>
      <c r="D41" s="45"/>
      <c r="E41" s="45"/>
      <c r="F41" s="45"/>
      <c r="G41" s="46"/>
      <c r="H41" s="47"/>
      <c r="I41" s="18"/>
      <c r="J41" s="24"/>
      <c r="K41" s="25">
        <f>SUM(K34:K40)</f>
        <v>29419918</v>
      </c>
      <c r="L41" s="4"/>
    </row>
    <row r="42" spans="2:12" ht="30" customHeight="1" thickBot="1">
      <c r="B42" s="3"/>
      <c r="C42" s="12"/>
      <c r="D42" s="13"/>
      <c r="E42" s="13"/>
      <c r="F42" s="13"/>
      <c r="G42" s="13"/>
      <c r="H42" s="13"/>
      <c r="I42" s="13"/>
      <c r="J42" s="13"/>
      <c r="K42" s="14"/>
      <c r="L42" s="4"/>
    </row>
    <row r="43" spans="2:12" ht="30" customHeight="1">
      <c r="B43" s="3"/>
      <c r="C43" s="15">
        <v>27</v>
      </c>
      <c r="D43" s="32"/>
      <c r="E43" s="32"/>
      <c r="F43" s="32"/>
      <c r="G43" s="17" t="str">
        <f>VLOOKUP($C43,'[115]APU PAVIMENTO'!$A$3:$G$243,2,FALSE)</f>
        <v>CORTE MECANIZADO DE PAVIMENTO 0,07 MM</v>
      </c>
      <c r="H43" s="182" t="str">
        <f>VLOOKUP($C43,'[115]APU PAVIMENTO'!$A$3:$G$243,4,FALSE)</f>
        <v>ML</v>
      </c>
      <c r="I43" s="18">
        <f>VLOOKUP($C43,'[115]MEMORIAS PAVIMENTO'!$A$8:$L$600,11,FALSE)</f>
        <v>353.4</v>
      </c>
      <c r="J43" s="181">
        <f>VLOOKUP($C43,'[115]APU PAVIMENTO'!$A$3:$H$243,8,FALSE)</f>
        <v>20162</v>
      </c>
      <c r="K43" s="20">
        <f t="shared" ref="K43:K44" si="3">ROUND(I43*J43,0)</f>
        <v>7125251</v>
      </c>
      <c r="L43" s="4"/>
    </row>
    <row r="44" spans="2:12" ht="30" customHeight="1">
      <c r="B44" s="3"/>
      <c r="C44" s="15">
        <v>28</v>
      </c>
      <c r="D44" s="32"/>
      <c r="E44" s="32"/>
      <c r="F44" s="32"/>
      <c r="G44" s="17" t="str">
        <f>VLOOKUP($C44,'[115]APU PAVIMENTO'!$A$3:$G$243,2,FALSE)</f>
        <v>SUMINISTRO, TRANSPORTE E INSTALACION SELLO DE JUNTA DE PAVIMENTO RIGIDO 0,01 M</v>
      </c>
      <c r="H44" s="182" t="str">
        <f>VLOOKUP($C44,'[115]APU PAVIMENTO'!$A$3:$G$243,4,FALSE)</f>
        <v>ML</v>
      </c>
      <c r="I44" s="18">
        <f>VLOOKUP($C44,'[115]MEMORIAS PAVIMENTO'!$A$8:$L$600,11,FALSE)</f>
        <v>353.4</v>
      </c>
      <c r="J44" s="181">
        <f>VLOOKUP($C44,'[115]APU PAVIMENTO'!$A$3:$H$243,8,FALSE)</f>
        <v>25010</v>
      </c>
      <c r="K44" s="20">
        <f t="shared" si="3"/>
        <v>8838534</v>
      </c>
      <c r="L44" s="4"/>
    </row>
    <row r="45" spans="2:12" ht="30" customHeight="1" thickBot="1">
      <c r="B45" s="3"/>
      <c r="C45" s="21" t="s">
        <v>16</v>
      </c>
      <c r="D45" s="45"/>
      <c r="E45" s="45"/>
      <c r="F45" s="45"/>
      <c r="G45" s="46"/>
      <c r="H45" s="47"/>
      <c r="I45" s="18"/>
      <c r="J45" s="24"/>
      <c r="K45" s="25">
        <f>SUM(K43:K44)</f>
        <v>15963785</v>
      </c>
      <c r="L45" s="4"/>
    </row>
    <row r="46" spans="2:12" ht="30" customHeight="1" thickBot="1">
      <c r="B46" s="3"/>
      <c r="C46" s="12"/>
      <c r="D46" s="13"/>
      <c r="E46" s="13"/>
      <c r="F46" s="13"/>
      <c r="G46" s="13"/>
      <c r="H46" s="13"/>
      <c r="I46" s="13"/>
      <c r="J46" s="13"/>
      <c r="K46" s="14"/>
      <c r="L46" s="4"/>
    </row>
    <row r="47" spans="2:12" ht="42.75">
      <c r="B47" s="3"/>
      <c r="C47" s="15">
        <v>29</v>
      </c>
      <c r="D47" s="32"/>
      <c r="E47" s="32"/>
      <c r="F47" s="32"/>
      <c r="G47" s="17" t="str">
        <f>VLOOKUP($C47,'[115]APU PAVIMENTO'!$A$3:$G$243,2,FALSE)</f>
        <v>SUMINISTRO, TRANSPORTE E INSTALACION  DEMARCACION PASOS PEATONALES, LINEAS DE PARE, SIMBOLOS, TEXTOS Y OTRAS, CON PINTURA ACRILICA BASE SOLVENTE.</v>
      </c>
      <c r="H47" s="182" t="str">
        <f>VLOOKUP($C47,'[115]APU PAVIMENTO'!$A$3:$G$243,4,FALSE)</f>
        <v>M2</v>
      </c>
      <c r="I47" s="18">
        <f>VLOOKUP($C47,'[115]MEMORIAS PAVIMENTO'!$A$8:$L$600,11,FALSE)</f>
        <v>82.240000000000009</v>
      </c>
      <c r="J47" s="181">
        <f>VLOOKUP($C47,'[115]APU PAVIMENTO'!$A$3:$H$243,8,FALSE)</f>
        <v>50028</v>
      </c>
      <c r="K47" s="20">
        <f t="shared" ref="K47:K48" si="4">ROUND(I47*J47,0)</f>
        <v>4114303</v>
      </c>
      <c r="L47" s="4"/>
    </row>
    <row r="48" spans="2:12" ht="57">
      <c r="B48" s="3"/>
      <c r="C48" s="15">
        <v>30</v>
      </c>
      <c r="D48" s="32"/>
      <c r="E48" s="32"/>
      <c r="F48" s="32"/>
      <c r="G48" s="17" t="str">
        <f>VLOOKUP($C48,'[115]APU PAVIMENTO'!$A$3:$G$243,2,FALSE)</f>
        <v>SUMINISTRO, TRANSPORTE E INSTALACION SEÑALES VERTICALES GRADO DIAMANTE. SR/SP/SI (60CMS) INCLUYE POSTE (CIRCULAR - ROMBO - HEXAGONO - CUADRADA).  - CUMPLE MANUAL DE SEÑALIZACIÓN INVIAS 2024</v>
      </c>
      <c r="H48" s="182" t="str">
        <f>VLOOKUP($C48,'[115]APU PAVIMENTO'!$A$3:$G$243,4,FALSE)</f>
        <v>UND</v>
      </c>
      <c r="I48" s="18">
        <f>VLOOKUP($C48,'[115]MEMORIAS PAVIMENTO'!$A$8:$L$600,11,FALSE)</f>
        <v>2</v>
      </c>
      <c r="J48" s="181">
        <f>VLOOKUP($C48,'[115]APU PAVIMENTO'!$A$3:$H$243,8,FALSE)</f>
        <v>783795</v>
      </c>
      <c r="K48" s="20">
        <f t="shared" si="4"/>
        <v>1567590</v>
      </c>
      <c r="L48" s="4"/>
    </row>
    <row r="49" spans="2:12" ht="30" customHeight="1" thickBot="1">
      <c r="B49" s="3"/>
      <c r="C49" s="21" t="s">
        <v>16</v>
      </c>
      <c r="D49" s="45"/>
      <c r="E49" s="45"/>
      <c r="F49" s="45"/>
      <c r="G49" s="48"/>
      <c r="H49" s="47"/>
      <c r="I49" s="18"/>
      <c r="J49" s="24"/>
      <c r="K49" s="25">
        <f>SUM(K47:K48)</f>
        <v>5681893</v>
      </c>
      <c r="L49" s="4"/>
    </row>
    <row r="50" spans="2:12" s="49" customFormat="1" ht="30" customHeight="1" thickBot="1">
      <c r="B50" s="50"/>
      <c r="C50" s="210" t="s">
        <v>17</v>
      </c>
      <c r="D50" s="211"/>
      <c r="E50" s="211"/>
      <c r="F50" s="211"/>
      <c r="G50" s="211"/>
      <c r="H50" s="211"/>
      <c r="I50" s="211"/>
      <c r="J50" s="212"/>
      <c r="K50" s="51">
        <f>K49+K45+K41+K32+K25+K16</f>
        <v>458292000</v>
      </c>
      <c r="L50" s="52"/>
    </row>
    <row r="51" spans="2:12" s="49" customFormat="1" ht="15" thickBot="1">
      <c r="B51" s="50"/>
      <c r="C51" s="53"/>
      <c r="D51" s="53"/>
      <c r="E51" s="53"/>
      <c r="F51" s="53"/>
      <c r="G51" s="53"/>
      <c r="H51" s="53"/>
      <c r="I51" s="53"/>
      <c r="J51" s="53"/>
      <c r="K51" s="54"/>
      <c r="L51" s="52"/>
    </row>
    <row r="52" spans="2:12" s="49" customFormat="1" ht="30" customHeight="1">
      <c r="B52" s="50"/>
      <c r="C52" s="55"/>
      <c r="D52" s="56"/>
      <c r="E52" s="55"/>
      <c r="F52" s="55"/>
      <c r="G52" s="190" t="s">
        <v>97</v>
      </c>
      <c r="H52" s="191"/>
      <c r="I52" s="191"/>
      <c r="J52" s="192"/>
      <c r="K52" s="58">
        <f>'[115]Presupuesto PGIO'!$F$31</f>
        <v>4615650</v>
      </c>
      <c r="L52" s="52"/>
    </row>
    <row r="53" spans="2:12" s="49" customFormat="1" ht="30" customHeight="1" thickBot="1">
      <c r="B53" s="50"/>
      <c r="C53" s="55"/>
      <c r="D53" s="56"/>
      <c r="E53" s="55"/>
      <c r="F53" s="55"/>
      <c r="G53" s="193" t="s">
        <v>98</v>
      </c>
      <c r="H53" s="194"/>
      <c r="I53" s="194"/>
      <c r="J53" s="195"/>
      <c r="K53" s="63">
        <f>'[115]Presupuesto PMT'!$F$14</f>
        <v>2047500</v>
      </c>
      <c r="L53" s="52"/>
    </row>
    <row r="54" spans="2:12" s="49" customFormat="1" ht="30" hidden="1" customHeight="1">
      <c r="B54" s="50"/>
      <c r="C54" s="55"/>
      <c r="D54" s="64"/>
      <c r="E54" s="64"/>
      <c r="F54" s="64"/>
      <c r="G54" s="59"/>
      <c r="H54" s="65"/>
      <c r="I54" s="66"/>
      <c r="J54" s="67"/>
      <c r="K54" s="63"/>
      <c r="L54" s="52"/>
    </row>
    <row r="55" spans="2:12" s="49" customFormat="1" ht="30" hidden="1" customHeight="1">
      <c r="B55" s="50"/>
      <c r="C55" s="55"/>
      <c r="D55" s="64"/>
      <c r="E55" s="64"/>
      <c r="F55" s="64"/>
      <c r="G55" s="68" t="s">
        <v>18</v>
      </c>
      <c r="H55" s="65"/>
      <c r="I55" s="66"/>
      <c r="J55" s="67"/>
      <c r="K55" s="69"/>
      <c r="L55" s="52"/>
    </row>
    <row r="56" spans="2:12" s="49" customFormat="1" ht="30" hidden="1" customHeight="1">
      <c r="B56" s="50"/>
      <c r="C56" s="55"/>
      <c r="D56" s="56"/>
      <c r="E56" s="55"/>
      <c r="F56" s="55"/>
      <c r="G56" s="59"/>
      <c r="H56" s="59"/>
      <c r="I56" s="59"/>
      <c r="J56" s="59"/>
      <c r="K56" s="63"/>
      <c r="L56" s="52"/>
    </row>
    <row r="57" spans="2:12" s="49" customFormat="1" ht="30" hidden="1" customHeight="1">
      <c r="B57" s="50"/>
      <c r="C57" s="55"/>
      <c r="D57" s="56"/>
      <c r="E57" s="55"/>
      <c r="F57" s="55"/>
      <c r="G57" s="70"/>
      <c r="H57" s="65"/>
      <c r="I57" s="66"/>
      <c r="J57" s="71"/>
      <c r="K57" s="63"/>
      <c r="L57" s="52"/>
    </row>
    <row r="58" spans="2:12" s="49" customFormat="1" ht="30" hidden="1" customHeight="1" thickBot="1">
      <c r="B58" s="50"/>
      <c r="C58" s="55"/>
      <c r="D58" s="56"/>
      <c r="E58" s="55"/>
      <c r="F58" s="72"/>
      <c r="G58" s="70"/>
      <c r="H58" s="65"/>
      <c r="I58" s="66"/>
      <c r="J58" s="71"/>
      <c r="K58" s="69"/>
      <c r="L58" s="52"/>
    </row>
    <row r="59" spans="2:12" s="49" customFormat="1" ht="30" customHeight="1" thickBot="1">
      <c r="B59" s="50"/>
      <c r="C59" s="55"/>
      <c r="D59" s="56"/>
      <c r="E59" s="55"/>
      <c r="F59" s="55"/>
      <c r="G59" s="73" t="s">
        <v>19</v>
      </c>
      <c r="H59" s="74"/>
      <c r="I59" s="75"/>
      <c r="J59" s="76"/>
      <c r="K59" s="183">
        <f>SUM(K50:K53)</f>
        <v>464955150</v>
      </c>
      <c r="L59" s="52"/>
    </row>
    <row r="60" spans="2:12" s="49" customFormat="1" ht="15" thickBot="1">
      <c r="B60" s="50"/>
      <c r="C60" s="55"/>
      <c r="D60" s="56"/>
      <c r="E60" s="56"/>
      <c r="F60" s="56"/>
      <c r="G60" s="55"/>
      <c r="H60" s="55"/>
      <c r="I60" s="77"/>
      <c r="J60" s="78"/>
      <c r="K60" s="79"/>
      <c r="L60" s="52"/>
    </row>
    <row r="61" spans="2:12" s="49" customFormat="1">
      <c r="B61" s="50"/>
      <c r="C61" s="80"/>
      <c r="D61" s="215"/>
      <c r="E61" s="215"/>
      <c r="F61" s="215"/>
      <c r="G61" s="215"/>
      <c r="H61" s="215"/>
      <c r="I61" s="215"/>
      <c r="J61" s="215"/>
      <c r="K61" s="216"/>
      <c r="L61" s="81"/>
    </row>
    <row r="62" spans="2:12" s="49" customFormat="1" ht="46.5" customHeight="1">
      <c r="B62" s="50"/>
      <c r="C62" s="205" t="s">
        <v>20</v>
      </c>
      <c r="D62" s="206"/>
      <c r="E62" s="206"/>
      <c r="F62" s="206"/>
      <c r="G62" s="206"/>
      <c r="H62" s="213" t="s">
        <v>9</v>
      </c>
      <c r="I62" s="213"/>
      <c r="J62" s="213"/>
      <c r="K62" s="82" t="s">
        <v>21</v>
      </c>
      <c r="L62" s="83"/>
    </row>
    <row r="63" spans="2:12" s="49" customFormat="1" ht="32.25" customHeight="1">
      <c r="B63" s="50"/>
      <c r="C63" s="205" t="s">
        <v>22</v>
      </c>
      <c r="D63" s="206"/>
      <c r="E63" s="206"/>
      <c r="F63" s="206"/>
      <c r="G63" s="206"/>
      <c r="H63" s="214" t="s">
        <v>23</v>
      </c>
      <c r="I63" s="214"/>
      <c r="J63" s="84" t="s">
        <v>24</v>
      </c>
      <c r="K63" s="85">
        <v>0.3</v>
      </c>
      <c r="L63" s="83"/>
    </row>
    <row r="64" spans="2:12" s="49" customFormat="1" ht="30" customHeight="1">
      <c r="B64" s="50"/>
      <c r="C64" s="205" t="s">
        <v>25</v>
      </c>
      <c r="D64" s="206"/>
      <c r="E64" s="206"/>
      <c r="F64" s="206"/>
      <c r="G64" s="206"/>
      <c r="H64" s="228" t="s">
        <v>26</v>
      </c>
      <c r="I64" s="229"/>
      <c r="J64" s="84" t="s">
        <v>27</v>
      </c>
      <c r="K64" s="85">
        <v>0</v>
      </c>
      <c r="L64" s="83"/>
    </row>
    <row r="65" spans="2:12" s="49" customFormat="1" ht="58.5" customHeight="1">
      <c r="B65" s="50"/>
      <c r="C65" s="231"/>
      <c r="D65" s="232"/>
      <c r="E65" s="232"/>
      <c r="F65" s="232"/>
      <c r="G65" s="233"/>
      <c r="H65" s="230" t="s">
        <v>28</v>
      </c>
      <c r="I65" s="214"/>
      <c r="J65" s="84" t="s">
        <v>29</v>
      </c>
      <c r="K65" s="85">
        <v>0.05</v>
      </c>
      <c r="L65" s="52"/>
    </row>
    <row r="66" spans="2:12" ht="39" customHeight="1">
      <c r="B66" s="3"/>
      <c r="C66" s="234"/>
      <c r="D66" s="235"/>
      <c r="E66" s="235"/>
      <c r="F66" s="235"/>
      <c r="G66" s="236"/>
      <c r="H66" s="214" t="s">
        <v>30</v>
      </c>
      <c r="I66" s="214"/>
      <c r="J66" s="84" t="s">
        <v>31</v>
      </c>
      <c r="K66" s="85">
        <f>SUM(K63:K65)</f>
        <v>0.35</v>
      </c>
      <c r="L66" s="4"/>
    </row>
    <row r="67" spans="2:12" ht="47.25" customHeight="1" thickBot="1">
      <c r="B67" s="3"/>
      <c r="C67" s="237"/>
      <c r="D67" s="238"/>
      <c r="E67" s="238"/>
      <c r="F67" s="238"/>
      <c r="G67" s="239"/>
      <c r="H67" s="226"/>
      <c r="I67" s="226"/>
      <c r="J67" s="226"/>
      <c r="K67" s="227"/>
      <c r="L67" s="4"/>
    </row>
    <row r="68" spans="2:12" ht="15" thickBot="1">
      <c r="B68" s="86"/>
      <c r="C68" s="87"/>
      <c r="D68" s="87"/>
      <c r="E68" s="88"/>
      <c r="F68" s="87"/>
      <c r="G68" s="89"/>
      <c r="H68" s="87"/>
      <c r="I68" s="87"/>
      <c r="J68" s="87"/>
      <c r="K68" s="87"/>
      <c r="L68" s="90"/>
    </row>
    <row r="69" spans="2:12" ht="15" thickTop="1"/>
  </sheetData>
  <mergeCells count="30">
    <mergeCell ref="H67:K67"/>
    <mergeCell ref="C64:G64"/>
    <mergeCell ref="H64:I64"/>
    <mergeCell ref="H65:I65"/>
    <mergeCell ref="H66:I66"/>
    <mergeCell ref="C65:G67"/>
    <mergeCell ref="C63:G63"/>
    <mergeCell ref="C10:K10"/>
    <mergeCell ref="C50:J50"/>
    <mergeCell ref="C62:G62"/>
    <mergeCell ref="H62:J62"/>
    <mergeCell ref="H63:I63"/>
    <mergeCell ref="D61:K61"/>
    <mergeCell ref="I11:I12"/>
    <mergeCell ref="J11:J12"/>
    <mergeCell ref="K11:K12"/>
    <mergeCell ref="C11:C12"/>
    <mergeCell ref="D11:D12"/>
    <mergeCell ref="G11:G12"/>
    <mergeCell ref="H11:H12"/>
    <mergeCell ref="E11:F11"/>
    <mergeCell ref="C7:K8"/>
    <mergeCell ref="C9:K9"/>
    <mergeCell ref="G52:J52"/>
    <mergeCell ref="G53:J53"/>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96" t="s">
        <v>0</v>
      </c>
      <c r="C1" s="196"/>
      <c r="D1" s="196"/>
      <c r="E1" s="196"/>
      <c r="F1" s="196"/>
      <c r="G1" s="196"/>
    </row>
    <row r="2" spans="2:12">
      <c r="B2" s="196" t="s">
        <v>1</v>
      </c>
      <c r="C2" s="196"/>
      <c r="D2" s="196"/>
      <c r="E2" s="196"/>
    </row>
    <row r="3" spans="2:12" ht="15" thickBot="1">
      <c r="C3" s="6"/>
      <c r="D3" s="7"/>
      <c r="E3" s="6"/>
      <c r="F3" s="7"/>
    </row>
    <row r="4" spans="2:12" ht="15.75" thickTop="1" thickBot="1">
      <c r="B4" s="197"/>
      <c r="C4" s="198"/>
      <c r="D4" s="198"/>
      <c r="E4" s="198"/>
      <c r="F4" s="198"/>
      <c r="G4" s="198"/>
      <c r="H4" s="198"/>
      <c r="I4" s="198"/>
      <c r="J4" s="198"/>
      <c r="K4" s="198"/>
      <c r="L4" s="199"/>
    </row>
    <row r="5" spans="2:12" ht="31.5" customHeight="1">
      <c r="B5" s="3"/>
      <c r="C5" s="240" t="s">
        <v>2</v>
      </c>
      <c r="D5" s="241"/>
      <c r="E5" s="241"/>
      <c r="F5" s="241"/>
      <c r="G5" s="241"/>
      <c r="H5" s="241"/>
      <c r="I5" s="241"/>
      <c r="J5" s="241"/>
      <c r="K5" s="242"/>
      <c r="L5" s="4"/>
    </row>
    <row r="6" spans="2:12">
      <c r="B6" s="3"/>
      <c r="C6" s="243" t="s">
        <v>32</v>
      </c>
      <c r="D6" s="244"/>
      <c r="E6" s="244"/>
      <c r="F6" s="244"/>
      <c r="G6" s="244"/>
      <c r="H6" s="244"/>
      <c r="I6" s="244"/>
      <c r="J6" s="244"/>
      <c r="K6" s="245"/>
      <c r="L6" s="4"/>
    </row>
    <row r="7" spans="2:12" s="2" customFormat="1">
      <c r="B7" s="91"/>
      <c r="C7" s="246" t="s">
        <v>33</v>
      </c>
      <c r="D7" s="246"/>
      <c r="E7" s="246"/>
      <c r="F7" s="246"/>
      <c r="G7" s="246"/>
      <c r="H7" s="246"/>
      <c r="I7" s="246"/>
      <c r="J7" s="246"/>
      <c r="K7" s="246"/>
      <c r="L7" s="10"/>
    </row>
    <row r="8" spans="2:12" ht="105.75" customHeight="1">
      <c r="B8" s="3"/>
      <c r="C8" s="246"/>
      <c r="D8" s="246"/>
      <c r="E8" s="246"/>
      <c r="F8" s="246"/>
      <c r="G8" s="246"/>
      <c r="H8" s="246"/>
      <c r="I8" s="246"/>
      <c r="J8" s="246"/>
      <c r="K8" s="246"/>
      <c r="L8" s="4"/>
    </row>
    <row r="9" spans="2:12" ht="34.5" customHeight="1">
      <c r="B9" s="3"/>
      <c r="C9" s="247" t="s">
        <v>34</v>
      </c>
      <c r="D9" s="188"/>
      <c r="E9" s="188"/>
      <c r="F9" s="188"/>
      <c r="G9" s="188"/>
      <c r="H9" s="188"/>
      <c r="I9" s="188"/>
      <c r="J9" s="188"/>
      <c r="K9" s="248"/>
      <c r="L9" s="4"/>
    </row>
    <row r="10" spans="2:12" ht="30" customHeight="1" thickBot="1">
      <c r="B10" s="3"/>
      <c r="C10" s="207"/>
      <c r="D10" s="208"/>
      <c r="E10" s="208"/>
      <c r="F10" s="208"/>
      <c r="G10" s="208"/>
      <c r="H10" s="208"/>
      <c r="I10" s="208"/>
      <c r="J10" s="208"/>
      <c r="K10" s="209"/>
      <c r="L10" s="4"/>
    </row>
    <row r="11" spans="2:12" ht="30" customHeight="1">
      <c r="B11" s="3"/>
      <c r="C11" s="223" t="s">
        <v>6</v>
      </c>
      <c r="D11" s="217" t="s">
        <v>7</v>
      </c>
      <c r="E11" s="225" t="s">
        <v>8</v>
      </c>
      <c r="F11" s="225"/>
      <c r="G11" s="223" t="s">
        <v>9</v>
      </c>
      <c r="H11" s="217" t="s">
        <v>10</v>
      </c>
      <c r="I11" s="217" t="s">
        <v>11</v>
      </c>
      <c r="J11" s="219" t="s">
        <v>12</v>
      </c>
      <c r="K11" s="221" t="s">
        <v>13</v>
      </c>
      <c r="L11" s="4"/>
    </row>
    <row r="12" spans="2:12" ht="30" customHeight="1" thickBot="1">
      <c r="B12" s="3"/>
      <c r="C12" s="224"/>
      <c r="D12" s="218"/>
      <c r="E12" s="11" t="s">
        <v>14</v>
      </c>
      <c r="F12" s="11" t="s">
        <v>15</v>
      </c>
      <c r="G12" s="224"/>
      <c r="H12" s="218"/>
      <c r="I12" s="218"/>
      <c r="J12" s="220"/>
      <c r="K12" s="222"/>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10" t="s">
        <v>17</v>
      </c>
      <c r="D40" s="211"/>
      <c r="E40" s="211"/>
      <c r="F40" s="211"/>
      <c r="G40" s="211"/>
      <c r="H40" s="211"/>
      <c r="I40" s="211"/>
      <c r="J40" s="212"/>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49"/>
      <c r="H42" s="250"/>
      <c r="I42" s="251"/>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15"/>
      <c r="E51" s="215"/>
      <c r="F51" s="215"/>
      <c r="G51" s="215"/>
      <c r="H51" s="215"/>
      <c r="I51" s="215"/>
      <c r="J51" s="215"/>
      <c r="K51" s="216"/>
      <c r="L51" s="81"/>
    </row>
    <row r="52" spans="2:12" s="49" customFormat="1" ht="46.5" customHeight="1">
      <c r="B52" s="50"/>
      <c r="C52" s="205" t="s">
        <v>20</v>
      </c>
      <c r="D52" s="206"/>
      <c r="E52" s="206"/>
      <c r="F52" s="206"/>
      <c r="G52" s="206"/>
      <c r="H52" s="213" t="s">
        <v>9</v>
      </c>
      <c r="I52" s="213"/>
      <c r="J52" s="213"/>
      <c r="K52" s="82" t="s">
        <v>21</v>
      </c>
      <c r="L52" s="83"/>
    </row>
    <row r="53" spans="2:12" s="49" customFormat="1" ht="32.25" customHeight="1">
      <c r="B53" s="50"/>
      <c r="C53" s="205" t="s">
        <v>22</v>
      </c>
      <c r="D53" s="206"/>
      <c r="E53" s="206"/>
      <c r="F53" s="206"/>
      <c r="G53" s="206"/>
      <c r="H53" s="214" t="s">
        <v>23</v>
      </c>
      <c r="I53" s="214"/>
      <c r="J53" s="84" t="s">
        <v>24</v>
      </c>
      <c r="K53" s="85" t="s">
        <v>35</v>
      </c>
      <c r="L53" s="83"/>
    </row>
    <row r="54" spans="2:12" s="49" customFormat="1" ht="30" customHeight="1">
      <c r="B54" s="50"/>
      <c r="C54" s="205" t="s">
        <v>25</v>
      </c>
      <c r="D54" s="206"/>
      <c r="E54" s="206"/>
      <c r="F54" s="206"/>
      <c r="G54" s="206"/>
      <c r="H54" s="228" t="s">
        <v>26</v>
      </c>
      <c r="I54" s="229"/>
      <c r="J54" s="84" t="s">
        <v>27</v>
      </c>
      <c r="K54" s="85" t="s">
        <v>35</v>
      </c>
      <c r="L54" s="83"/>
    </row>
    <row r="55" spans="2:12" s="49" customFormat="1" ht="58.5" customHeight="1">
      <c r="B55" s="50"/>
      <c r="C55" s="231"/>
      <c r="D55" s="232"/>
      <c r="E55" s="232"/>
      <c r="F55" s="232"/>
      <c r="G55" s="233"/>
      <c r="H55" s="230" t="s">
        <v>28</v>
      </c>
      <c r="I55" s="214"/>
      <c r="J55" s="84" t="s">
        <v>29</v>
      </c>
      <c r="K55" s="85" t="s">
        <v>35</v>
      </c>
      <c r="L55" s="52"/>
    </row>
    <row r="56" spans="2:12" ht="39" customHeight="1">
      <c r="B56" s="3"/>
      <c r="C56" s="234"/>
      <c r="D56" s="235"/>
      <c r="E56" s="235"/>
      <c r="F56" s="235"/>
      <c r="G56" s="236"/>
      <c r="H56" s="214" t="s">
        <v>30</v>
      </c>
      <c r="I56" s="214"/>
      <c r="J56" s="84" t="s">
        <v>31</v>
      </c>
      <c r="K56" s="85" t="s">
        <v>35</v>
      </c>
      <c r="L56" s="4"/>
    </row>
    <row r="57" spans="2:12" ht="47.25" customHeight="1" thickBot="1">
      <c r="B57" s="3"/>
      <c r="C57" s="237"/>
      <c r="D57" s="238"/>
      <c r="E57" s="238"/>
      <c r="F57" s="238"/>
      <c r="G57" s="239"/>
      <c r="H57" s="226"/>
      <c r="I57" s="226"/>
      <c r="J57" s="226"/>
      <c r="K57" s="227"/>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22"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196" t="s">
        <v>37</v>
      </c>
      <c r="C1" s="196"/>
      <c r="D1" s="196"/>
      <c r="E1" s="196"/>
      <c r="F1" s="196"/>
      <c r="G1" s="196"/>
      <c r="H1" s="196"/>
      <c r="I1" s="196"/>
      <c r="J1" s="196"/>
      <c r="K1" s="196"/>
      <c r="L1" s="196"/>
    </row>
    <row r="2" spans="2:16">
      <c r="B2" s="196" t="s">
        <v>1</v>
      </c>
      <c r="C2" s="196"/>
      <c r="D2" s="196"/>
      <c r="E2" s="196"/>
    </row>
    <row r="3" spans="2:16" ht="15" thickBot="1"/>
    <row r="4" spans="2:16" ht="25.5" customHeight="1" thickTop="1">
      <c r="B4" s="252"/>
      <c r="C4" s="253"/>
      <c r="D4" s="253"/>
      <c r="E4" s="253"/>
      <c r="F4" s="253"/>
      <c r="G4" s="253"/>
      <c r="H4" s="253"/>
      <c r="I4" s="253"/>
      <c r="J4" s="253"/>
      <c r="K4" s="253"/>
      <c r="L4" s="253"/>
      <c r="M4" s="253"/>
      <c r="N4" s="253"/>
      <c r="O4" s="253"/>
      <c r="P4" s="254"/>
    </row>
    <row r="5" spans="2:16" ht="36.75" customHeight="1">
      <c r="B5" s="97"/>
      <c r="C5" s="348" t="s">
        <v>38</v>
      </c>
      <c r="D5" s="348"/>
      <c r="E5" s="348"/>
      <c r="F5" s="348"/>
      <c r="G5" s="348"/>
      <c r="H5" s="348"/>
      <c r="I5" s="348"/>
      <c r="J5" s="348"/>
      <c r="K5" s="348"/>
      <c r="L5" s="348"/>
      <c r="M5" s="348"/>
      <c r="N5" s="348"/>
      <c r="O5" s="348"/>
      <c r="P5" s="96"/>
    </row>
    <row r="6" spans="2:16" ht="15" thickBot="1">
      <c r="B6" s="97"/>
      <c r="P6" s="96"/>
    </row>
    <row r="7" spans="2:16">
      <c r="B7" s="97"/>
      <c r="C7" s="352"/>
      <c r="D7" s="354"/>
      <c r="E7" s="355"/>
      <c r="F7" s="355"/>
      <c r="G7" s="355"/>
      <c r="H7" s="355"/>
      <c r="I7" s="355"/>
      <c r="J7" s="355"/>
      <c r="K7" s="356"/>
      <c r="L7" s="323"/>
      <c r="M7" s="324"/>
      <c r="N7" s="324"/>
      <c r="O7" s="325"/>
      <c r="P7" s="96"/>
    </row>
    <row r="8" spans="2:16">
      <c r="B8" s="97"/>
      <c r="C8" s="353"/>
      <c r="D8" s="335" t="s">
        <v>39</v>
      </c>
      <c r="E8" s="336"/>
      <c r="F8" s="336"/>
      <c r="G8" s="336"/>
      <c r="H8" s="336"/>
      <c r="I8" s="336"/>
      <c r="J8" s="336"/>
      <c r="K8" s="337"/>
      <c r="L8" s="326"/>
      <c r="M8" s="327"/>
      <c r="N8" s="327"/>
      <c r="O8" s="328"/>
      <c r="P8" s="96"/>
    </row>
    <row r="9" spans="2:16">
      <c r="B9" s="97"/>
      <c r="C9" s="353"/>
      <c r="D9" s="335"/>
      <c r="E9" s="336"/>
      <c r="F9" s="336"/>
      <c r="G9" s="336"/>
      <c r="H9" s="336"/>
      <c r="I9" s="336"/>
      <c r="J9" s="336"/>
      <c r="K9" s="337"/>
      <c r="L9" s="338" t="s">
        <v>40</v>
      </c>
      <c r="M9" s="329"/>
      <c r="N9" s="330"/>
      <c r="O9" s="331"/>
      <c r="P9" s="96"/>
    </row>
    <row r="10" spans="2:16">
      <c r="B10" s="97"/>
      <c r="C10" s="353"/>
      <c r="D10" s="335" t="s">
        <v>41</v>
      </c>
      <c r="E10" s="336"/>
      <c r="F10" s="336"/>
      <c r="G10" s="336"/>
      <c r="H10" s="336"/>
      <c r="I10" s="336"/>
      <c r="J10" s="336"/>
      <c r="K10" s="337"/>
      <c r="L10" s="357"/>
      <c r="M10" s="332"/>
      <c r="N10" s="333"/>
      <c r="O10" s="334"/>
      <c r="P10" s="96"/>
    </row>
    <row r="11" spans="2:16" ht="12.75" customHeight="1">
      <c r="B11" s="97"/>
      <c r="C11" s="353"/>
      <c r="D11" s="349"/>
      <c r="E11" s="350"/>
      <c r="F11" s="350"/>
      <c r="G11" s="350"/>
      <c r="H11" s="350"/>
      <c r="I11" s="350"/>
      <c r="J11" s="350"/>
      <c r="K11" s="351"/>
      <c r="L11" s="338" t="s">
        <v>42</v>
      </c>
      <c r="M11" s="338">
        <v>1</v>
      </c>
      <c r="N11" s="338" t="s">
        <v>43</v>
      </c>
      <c r="O11" s="321">
        <v>1</v>
      </c>
      <c r="P11" s="96"/>
    </row>
    <row r="12" spans="2:16">
      <c r="B12" s="97"/>
      <c r="C12" s="353"/>
      <c r="D12" s="349"/>
      <c r="E12" s="350"/>
      <c r="F12" s="350"/>
      <c r="G12" s="350"/>
      <c r="H12" s="350"/>
      <c r="I12" s="350"/>
      <c r="J12" s="350"/>
      <c r="K12" s="351"/>
      <c r="L12" s="339"/>
      <c r="M12" s="339"/>
      <c r="N12" s="339"/>
      <c r="O12" s="322"/>
      <c r="P12" s="96"/>
    </row>
    <row r="13" spans="2:16">
      <c r="B13" s="97"/>
      <c r="C13" s="353"/>
      <c r="D13" s="335" t="s">
        <v>44</v>
      </c>
      <c r="E13" s="336"/>
      <c r="F13" s="336"/>
      <c r="G13" s="336"/>
      <c r="H13" s="336"/>
      <c r="I13" s="336"/>
      <c r="J13" s="336"/>
      <c r="K13" s="337"/>
      <c r="L13" s="339"/>
      <c r="M13" s="339"/>
      <c r="N13" s="339"/>
      <c r="O13" s="322"/>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261" t="s">
        <v>49</v>
      </c>
      <c r="D17" s="262"/>
      <c r="E17" s="262"/>
      <c r="F17" s="262"/>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44" t="s">
        <v>51</v>
      </c>
      <c r="D21" s="345"/>
      <c r="E21" s="345"/>
      <c r="F21" s="345"/>
      <c r="G21" s="345"/>
      <c r="H21" s="345"/>
      <c r="I21" s="345"/>
      <c r="J21" s="345"/>
      <c r="K21" s="345"/>
      <c r="L21" s="345"/>
      <c r="M21" s="345"/>
      <c r="N21" s="345"/>
      <c r="O21" s="346"/>
      <c r="P21" s="96"/>
    </row>
    <row r="22" spans="2:16" ht="15" thickBot="1">
      <c r="B22" s="97"/>
      <c r="C22" s="122"/>
      <c r="O22" s="123"/>
      <c r="P22" s="96"/>
    </row>
    <row r="23" spans="2:16">
      <c r="B23" s="97"/>
      <c r="C23" s="124" t="s">
        <v>52</v>
      </c>
      <c r="D23" s="318" t="s">
        <v>53</v>
      </c>
      <c r="E23" s="319"/>
      <c r="F23" s="319"/>
      <c r="G23" s="319"/>
      <c r="H23" s="319"/>
      <c r="I23" s="319"/>
      <c r="J23" s="319"/>
      <c r="K23" s="319"/>
      <c r="L23" s="320"/>
      <c r="M23" s="342" t="s">
        <v>54</v>
      </c>
      <c r="N23" s="343"/>
      <c r="O23" s="124" t="s">
        <v>11</v>
      </c>
      <c r="P23" s="96"/>
    </row>
    <row r="24" spans="2:16" ht="15" thickBot="1">
      <c r="B24" s="97"/>
      <c r="C24" s="125"/>
      <c r="D24" s="310"/>
      <c r="E24" s="311"/>
      <c r="F24" s="311"/>
      <c r="G24" s="311"/>
      <c r="H24" s="311"/>
      <c r="I24" s="311"/>
      <c r="J24" s="311"/>
      <c r="K24" s="311"/>
      <c r="L24" s="312"/>
      <c r="M24" s="310"/>
      <c r="N24" s="312"/>
      <c r="O24" s="126"/>
      <c r="P24" s="96"/>
    </row>
    <row r="25" spans="2:16">
      <c r="B25" s="97"/>
      <c r="C25" s="285" t="s">
        <v>55</v>
      </c>
      <c r="D25" s="286"/>
      <c r="E25" s="286"/>
      <c r="F25" s="286"/>
      <c r="G25" s="286"/>
      <c r="H25" s="286"/>
      <c r="I25" s="286"/>
      <c r="J25" s="286"/>
      <c r="K25" s="286"/>
      <c r="L25" s="286"/>
      <c r="M25" s="286"/>
      <c r="N25" s="286"/>
      <c r="O25" s="287"/>
      <c r="P25" s="96"/>
    </row>
    <row r="26" spans="2:16">
      <c r="B26" s="97"/>
      <c r="C26" s="288"/>
      <c r="D26" s="289"/>
      <c r="E26" s="289"/>
      <c r="F26" s="289"/>
      <c r="G26" s="289"/>
      <c r="H26" s="289"/>
      <c r="I26" s="289"/>
      <c r="J26" s="289"/>
      <c r="K26" s="289"/>
      <c r="L26" s="289"/>
      <c r="M26" s="289"/>
      <c r="N26" s="289"/>
      <c r="O26" s="290"/>
      <c r="P26" s="96"/>
    </row>
    <row r="27" spans="2:16" ht="15" thickBot="1">
      <c r="B27" s="97"/>
      <c r="C27" s="291"/>
      <c r="D27" s="292"/>
      <c r="E27" s="292"/>
      <c r="F27" s="292"/>
      <c r="G27" s="292"/>
      <c r="H27" s="292"/>
      <c r="I27" s="292"/>
      <c r="J27" s="292"/>
      <c r="K27" s="292"/>
      <c r="L27" s="292"/>
      <c r="M27" s="292"/>
      <c r="N27" s="292"/>
      <c r="O27" s="293"/>
      <c r="P27" s="96"/>
    </row>
    <row r="28" spans="2:16">
      <c r="B28" s="97"/>
      <c r="C28" s="296" t="s">
        <v>53</v>
      </c>
      <c r="D28" s="340"/>
      <c r="E28" s="340"/>
      <c r="F28" s="340"/>
      <c r="G28" s="341"/>
      <c r="H28" s="299" t="s">
        <v>56</v>
      </c>
      <c r="I28" s="340"/>
      <c r="J28" s="308" t="s">
        <v>57</v>
      </c>
      <c r="K28" s="309"/>
      <c r="L28" s="128" t="s">
        <v>58</v>
      </c>
      <c r="M28" s="299" t="s">
        <v>59</v>
      </c>
      <c r="N28" s="298"/>
      <c r="O28" s="129" t="s">
        <v>60</v>
      </c>
      <c r="P28" s="96"/>
    </row>
    <row r="29" spans="2:16">
      <c r="B29" s="97"/>
      <c r="C29" s="269"/>
      <c r="D29" s="270"/>
      <c r="E29" s="270"/>
      <c r="F29" s="270"/>
      <c r="G29" s="295"/>
      <c r="H29" s="347"/>
      <c r="I29" s="295"/>
      <c r="J29" s="347"/>
      <c r="K29" s="295"/>
      <c r="L29" s="131"/>
      <c r="M29" s="316"/>
      <c r="N29" s="317"/>
      <c r="O29" s="132"/>
      <c r="P29" s="96"/>
    </row>
    <row r="30" spans="2:16">
      <c r="B30" s="97"/>
      <c r="C30" s="133"/>
      <c r="D30" s="134"/>
      <c r="E30" s="134"/>
      <c r="F30" s="134"/>
      <c r="G30" s="135"/>
      <c r="H30" s="136"/>
      <c r="I30" s="135"/>
      <c r="J30" s="136"/>
      <c r="K30" s="135"/>
      <c r="L30" s="131"/>
      <c r="M30" s="316"/>
      <c r="N30" s="317"/>
      <c r="O30" s="132"/>
      <c r="P30" s="96"/>
    </row>
    <row r="31" spans="2:16" ht="15" thickBot="1">
      <c r="B31" s="97"/>
      <c r="C31" s="281"/>
      <c r="D31" s="282"/>
      <c r="E31" s="282"/>
      <c r="F31" s="282"/>
      <c r="G31" s="294"/>
      <c r="H31" s="313"/>
      <c r="I31" s="294"/>
      <c r="J31" s="313"/>
      <c r="K31" s="294"/>
      <c r="L31" s="137"/>
      <c r="M31" s="314"/>
      <c r="N31" s="315"/>
      <c r="O31" s="132"/>
      <c r="P31" s="96"/>
    </row>
    <row r="32" spans="2:16" ht="15" thickBot="1">
      <c r="B32" s="97"/>
      <c r="C32" s="275" t="s">
        <v>61</v>
      </c>
      <c r="D32" s="276"/>
      <c r="E32" s="276"/>
      <c r="F32" s="276"/>
      <c r="G32" s="276"/>
      <c r="H32" s="276"/>
      <c r="I32" s="276"/>
      <c r="J32" s="276"/>
      <c r="K32" s="276"/>
      <c r="L32" s="276"/>
      <c r="M32" s="276"/>
      <c r="N32" s="277"/>
      <c r="O32" s="138"/>
      <c r="P32" s="96"/>
    </row>
    <row r="33" spans="2:16" ht="13.5" customHeight="1">
      <c r="B33" s="97"/>
      <c r="C33" s="285" t="s">
        <v>62</v>
      </c>
      <c r="D33" s="286"/>
      <c r="E33" s="286"/>
      <c r="F33" s="286"/>
      <c r="G33" s="286"/>
      <c r="H33" s="286"/>
      <c r="I33" s="286"/>
      <c r="J33" s="286"/>
      <c r="K33" s="286"/>
      <c r="L33" s="286"/>
      <c r="M33" s="286"/>
      <c r="N33" s="286"/>
      <c r="O33" s="287"/>
      <c r="P33" s="96"/>
    </row>
    <row r="34" spans="2:16">
      <c r="B34" s="97"/>
      <c r="C34" s="288"/>
      <c r="D34" s="289"/>
      <c r="E34" s="289"/>
      <c r="F34" s="289"/>
      <c r="G34" s="289"/>
      <c r="H34" s="289"/>
      <c r="I34" s="289"/>
      <c r="J34" s="289"/>
      <c r="K34" s="289"/>
      <c r="L34" s="289"/>
      <c r="M34" s="289"/>
      <c r="N34" s="289"/>
      <c r="O34" s="290"/>
      <c r="P34" s="96"/>
    </row>
    <row r="35" spans="2:16" ht="15" thickBot="1">
      <c r="B35" s="97"/>
      <c r="C35" s="291"/>
      <c r="D35" s="292"/>
      <c r="E35" s="292"/>
      <c r="F35" s="292"/>
      <c r="G35" s="292"/>
      <c r="H35" s="292"/>
      <c r="I35" s="292"/>
      <c r="J35" s="292"/>
      <c r="K35" s="292"/>
      <c r="L35" s="292"/>
      <c r="M35" s="292"/>
      <c r="N35" s="292"/>
      <c r="O35" s="293"/>
      <c r="P35" s="96"/>
    </row>
    <row r="36" spans="2:16">
      <c r="B36" s="97"/>
      <c r="C36" s="296" t="s">
        <v>53</v>
      </c>
      <c r="D36" s="297"/>
      <c r="E36" s="297"/>
      <c r="F36" s="297"/>
      <c r="G36" s="297"/>
      <c r="H36" s="297"/>
      <c r="I36" s="297"/>
      <c r="J36" s="298"/>
      <c r="K36" s="127" t="s">
        <v>54</v>
      </c>
      <c r="L36" s="128" t="s">
        <v>11</v>
      </c>
      <c r="M36" s="299" t="s">
        <v>63</v>
      </c>
      <c r="N36" s="298"/>
      <c r="O36" s="129" t="s">
        <v>60</v>
      </c>
      <c r="P36" s="96"/>
    </row>
    <row r="37" spans="2:16">
      <c r="B37" s="97"/>
      <c r="C37" s="269"/>
      <c r="D37" s="270"/>
      <c r="E37" s="270"/>
      <c r="F37" s="270"/>
      <c r="G37" s="270"/>
      <c r="H37" s="270"/>
      <c r="I37" s="270"/>
      <c r="J37" s="295"/>
      <c r="K37" s="140"/>
      <c r="L37" s="141"/>
      <c r="M37" s="300"/>
      <c r="N37" s="301"/>
      <c r="O37" s="132"/>
      <c r="P37" s="96"/>
    </row>
    <row r="38" spans="2:16" ht="15" thickBot="1">
      <c r="B38" s="97"/>
      <c r="C38" s="281"/>
      <c r="D38" s="282"/>
      <c r="E38" s="282"/>
      <c r="F38" s="282"/>
      <c r="G38" s="282"/>
      <c r="H38" s="282"/>
      <c r="I38" s="282"/>
      <c r="J38" s="294"/>
      <c r="K38" s="134"/>
      <c r="L38" s="142"/>
      <c r="M38" s="283"/>
      <c r="N38" s="284"/>
      <c r="O38" s="143"/>
      <c r="P38" s="96"/>
    </row>
    <row r="39" spans="2:16" ht="15" thickBot="1">
      <c r="B39" s="97"/>
      <c r="C39" s="275" t="s">
        <v>61</v>
      </c>
      <c r="D39" s="276"/>
      <c r="E39" s="276"/>
      <c r="F39" s="276"/>
      <c r="G39" s="276"/>
      <c r="H39" s="276"/>
      <c r="I39" s="276"/>
      <c r="J39" s="276"/>
      <c r="K39" s="276"/>
      <c r="L39" s="276"/>
      <c r="M39" s="276"/>
      <c r="N39" s="277"/>
      <c r="O39" s="144">
        <v>0</v>
      </c>
      <c r="P39" s="96"/>
    </row>
    <row r="40" spans="2:16">
      <c r="B40" s="97"/>
      <c r="C40" s="285" t="s">
        <v>64</v>
      </c>
      <c r="D40" s="286"/>
      <c r="E40" s="286"/>
      <c r="F40" s="286"/>
      <c r="G40" s="286"/>
      <c r="H40" s="286"/>
      <c r="I40" s="286"/>
      <c r="J40" s="286"/>
      <c r="K40" s="286"/>
      <c r="L40" s="286"/>
      <c r="M40" s="286"/>
      <c r="N40" s="286"/>
      <c r="O40" s="287"/>
      <c r="P40" s="96"/>
    </row>
    <row r="41" spans="2:16">
      <c r="B41" s="97"/>
      <c r="C41" s="288"/>
      <c r="D41" s="289"/>
      <c r="E41" s="289"/>
      <c r="F41" s="289"/>
      <c r="G41" s="289"/>
      <c r="H41" s="289"/>
      <c r="I41" s="289"/>
      <c r="J41" s="289"/>
      <c r="K41" s="289"/>
      <c r="L41" s="289"/>
      <c r="M41" s="289"/>
      <c r="N41" s="289"/>
      <c r="O41" s="290"/>
      <c r="P41" s="96"/>
    </row>
    <row r="42" spans="2:16" ht="15" thickBot="1">
      <c r="B42" s="97"/>
      <c r="C42" s="291"/>
      <c r="D42" s="292"/>
      <c r="E42" s="292"/>
      <c r="F42" s="292"/>
      <c r="G42" s="292"/>
      <c r="H42" s="292"/>
      <c r="I42" s="292"/>
      <c r="J42" s="292"/>
      <c r="K42" s="292"/>
      <c r="L42" s="292"/>
      <c r="M42" s="292"/>
      <c r="N42" s="292"/>
      <c r="O42" s="293"/>
      <c r="P42" s="96"/>
    </row>
    <row r="43" spans="2:16" ht="15.75">
      <c r="B43" s="97"/>
      <c r="C43" s="296" t="s">
        <v>65</v>
      </c>
      <c r="D43" s="297"/>
      <c r="E43" s="297"/>
      <c r="F43" s="297"/>
      <c r="G43" s="297"/>
      <c r="H43" s="297"/>
      <c r="I43" s="297"/>
      <c r="J43" s="128" t="s">
        <v>66</v>
      </c>
      <c r="K43" s="139" t="s">
        <v>67</v>
      </c>
      <c r="L43" s="145" t="s">
        <v>68</v>
      </c>
      <c r="M43" s="299" t="s">
        <v>69</v>
      </c>
      <c r="N43" s="298"/>
      <c r="O43" s="129" t="s">
        <v>60</v>
      </c>
      <c r="P43" s="96"/>
    </row>
    <row r="44" spans="2:16">
      <c r="B44" s="97"/>
      <c r="C44" s="269"/>
      <c r="D44" s="270"/>
      <c r="E44" s="270"/>
      <c r="F44" s="270"/>
      <c r="G44" s="270"/>
      <c r="H44" s="270"/>
      <c r="I44" s="270"/>
      <c r="J44" s="146"/>
      <c r="K44" s="147"/>
      <c r="L44" s="146"/>
      <c r="M44" s="304"/>
      <c r="N44" s="305"/>
      <c r="O44" s="132"/>
      <c r="P44" s="96"/>
    </row>
    <row r="45" spans="2:16" ht="15" thickBot="1">
      <c r="B45" s="97"/>
      <c r="C45" s="281"/>
      <c r="D45" s="282"/>
      <c r="E45" s="282"/>
      <c r="F45" s="282"/>
      <c r="G45" s="282"/>
      <c r="H45" s="282"/>
      <c r="I45" s="282"/>
      <c r="J45" s="148"/>
      <c r="K45" s="149"/>
      <c r="L45" s="148"/>
      <c r="M45" s="283"/>
      <c r="N45" s="284"/>
      <c r="O45" s="150"/>
      <c r="P45" s="96"/>
    </row>
    <row r="46" spans="2:16" ht="15" thickBot="1">
      <c r="B46" s="97"/>
      <c r="C46" s="275" t="s">
        <v>61</v>
      </c>
      <c r="D46" s="276"/>
      <c r="E46" s="276"/>
      <c r="F46" s="276"/>
      <c r="G46" s="276"/>
      <c r="H46" s="276"/>
      <c r="I46" s="276"/>
      <c r="J46" s="276"/>
      <c r="K46" s="276"/>
      <c r="L46" s="276"/>
      <c r="M46" s="276"/>
      <c r="N46" s="277"/>
      <c r="O46" s="138"/>
      <c r="P46" s="96"/>
    </row>
    <row r="47" spans="2:16">
      <c r="B47" s="97"/>
      <c r="C47" s="285" t="s">
        <v>70</v>
      </c>
      <c r="D47" s="286"/>
      <c r="E47" s="286"/>
      <c r="F47" s="286"/>
      <c r="G47" s="286"/>
      <c r="H47" s="286"/>
      <c r="I47" s="286"/>
      <c r="J47" s="286"/>
      <c r="K47" s="286"/>
      <c r="L47" s="286"/>
      <c r="M47" s="286"/>
      <c r="N47" s="286"/>
      <c r="O47" s="287"/>
      <c r="P47" s="96"/>
    </row>
    <row r="48" spans="2:16">
      <c r="B48" s="97"/>
      <c r="C48" s="288"/>
      <c r="D48" s="289"/>
      <c r="E48" s="289"/>
      <c r="F48" s="289"/>
      <c r="G48" s="289"/>
      <c r="H48" s="289"/>
      <c r="I48" s="289"/>
      <c r="J48" s="289"/>
      <c r="K48" s="289"/>
      <c r="L48" s="289"/>
      <c r="M48" s="289"/>
      <c r="N48" s="289"/>
      <c r="O48" s="290"/>
      <c r="P48" s="96"/>
    </row>
    <row r="49" spans="2:16" ht="15" thickBot="1">
      <c r="B49" s="97"/>
      <c r="C49" s="291"/>
      <c r="D49" s="292"/>
      <c r="E49" s="292"/>
      <c r="F49" s="292"/>
      <c r="G49" s="292"/>
      <c r="H49" s="292"/>
      <c r="I49" s="292"/>
      <c r="J49" s="292"/>
      <c r="K49" s="292"/>
      <c r="L49" s="292"/>
      <c r="M49" s="292"/>
      <c r="N49" s="292"/>
      <c r="O49" s="293"/>
      <c r="P49" s="96"/>
    </row>
    <row r="50" spans="2:16" ht="31.5" customHeight="1">
      <c r="B50" s="97"/>
      <c r="C50" s="296" t="s">
        <v>71</v>
      </c>
      <c r="D50" s="297"/>
      <c r="E50" s="297"/>
      <c r="F50" s="297"/>
      <c r="G50" s="297"/>
      <c r="H50" s="297"/>
      <c r="I50" s="297"/>
      <c r="J50" s="128" t="s">
        <v>72</v>
      </c>
      <c r="K50" s="151" t="s">
        <v>73</v>
      </c>
      <c r="L50" s="152" t="s">
        <v>74</v>
      </c>
      <c r="M50" s="302" t="s">
        <v>59</v>
      </c>
      <c r="N50" s="303"/>
      <c r="O50" s="154" t="s">
        <v>60</v>
      </c>
      <c r="P50" s="96"/>
    </row>
    <row r="51" spans="2:16">
      <c r="B51" s="97"/>
      <c r="C51" s="155"/>
      <c r="D51" s="156"/>
      <c r="E51" s="156"/>
      <c r="F51" s="156"/>
      <c r="G51" s="156"/>
      <c r="H51" s="156"/>
      <c r="I51" s="156"/>
      <c r="J51" s="157"/>
      <c r="K51" s="158"/>
      <c r="L51" s="159"/>
      <c r="M51" s="306"/>
      <c r="N51" s="307"/>
      <c r="O51" s="160"/>
      <c r="P51" s="96"/>
    </row>
    <row r="52" spans="2:16">
      <c r="B52" s="97"/>
      <c r="C52" s="155"/>
      <c r="D52" s="156"/>
      <c r="E52" s="156"/>
      <c r="F52" s="156"/>
      <c r="G52" s="156"/>
      <c r="H52" s="156"/>
      <c r="I52" s="156"/>
      <c r="J52" s="157"/>
      <c r="K52" s="158"/>
      <c r="L52" s="159"/>
      <c r="M52" s="306"/>
      <c r="N52" s="307"/>
      <c r="O52" s="160"/>
      <c r="P52" s="96"/>
    </row>
    <row r="53" spans="2:16">
      <c r="B53" s="97"/>
      <c r="C53" s="155"/>
      <c r="D53" s="156"/>
      <c r="E53" s="156"/>
      <c r="F53" s="156"/>
      <c r="G53" s="156"/>
      <c r="H53" s="156"/>
      <c r="I53" s="156"/>
      <c r="J53" s="157"/>
      <c r="K53" s="158"/>
      <c r="L53" s="159"/>
      <c r="M53" s="304"/>
      <c r="N53" s="305"/>
      <c r="O53" s="160"/>
      <c r="P53" s="96"/>
    </row>
    <row r="54" spans="2:16" ht="15" thickBot="1">
      <c r="B54" s="97"/>
      <c r="C54" s="281"/>
      <c r="D54" s="282"/>
      <c r="E54" s="282"/>
      <c r="F54" s="282"/>
      <c r="G54" s="282"/>
      <c r="H54" s="282"/>
      <c r="I54" s="282"/>
      <c r="J54" s="148"/>
      <c r="K54" s="149"/>
      <c r="L54" s="148"/>
      <c r="M54" s="283"/>
      <c r="N54" s="284"/>
      <c r="O54" s="150"/>
      <c r="P54" s="96"/>
    </row>
    <row r="55" spans="2:16" ht="15" thickBot="1">
      <c r="B55" s="97"/>
      <c r="C55" s="275" t="s">
        <v>61</v>
      </c>
      <c r="D55" s="276"/>
      <c r="E55" s="276"/>
      <c r="F55" s="276"/>
      <c r="G55" s="276"/>
      <c r="H55" s="276"/>
      <c r="I55" s="276"/>
      <c r="J55" s="276"/>
      <c r="K55" s="276"/>
      <c r="L55" s="276"/>
      <c r="M55" s="276"/>
      <c r="N55" s="277"/>
      <c r="O55" s="144"/>
      <c r="P55" s="96"/>
    </row>
    <row r="56" spans="2:16" ht="15" thickBot="1">
      <c r="B56" s="97"/>
      <c r="C56" s="122"/>
      <c r="O56" s="123"/>
      <c r="P56" s="96"/>
    </row>
    <row r="57" spans="2:16" ht="15" thickBot="1">
      <c r="B57" s="97"/>
      <c r="C57" s="278" t="s">
        <v>75</v>
      </c>
      <c r="D57" s="279"/>
      <c r="E57" s="279"/>
      <c r="F57" s="279"/>
      <c r="G57" s="279"/>
      <c r="H57" s="279"/>
      <c r="I57" s="279"/>
      <c r="J57" s="279"/>
      <c r="K57" s="279"/>
      <c r="L57" s="279"/>
      <c r="M57" s="279"/>
      <c r="N57" s="280"/>
      <c r="O57" s="161"/>
      <c r="P57" s="96"/>
    </row>
    <row r="58" spans="2:16">
      <c r="B58" s="97"/>
      <c r="C58" s="285" t="s">
        <v>76</v>
      </c>
      <c r="D58" s="286"/>
      <c r="E58" s="286"/>
      <c r="F58" s="286"/>
      <c r="G58" s="286"/>
      <c r="H58" s="286"/>
      <c r="I58" s="286"/>
      <c r="J58" s="286"/>
      <c r="K58" s="286"/>
      <c r="L58" s="286"/>
      <c r="M58" s="286"/>
      <c r="N58" s="286"/>
      <c r="O58" s="287"/>
      <c r="P58" s="96"/>
    </row>
    <row r="59" spans="2:16">
      <c r="B59" s="97"/>
      <c r="C59" s="288"/>
      <c r="D59" s="289"/>
      <c r="E59" s="289"/>
      <c r="F59" s="289"/>
      <c r="G59" s="289"/>
      <c r="H59" s="289"/>
      <c r="I59" s="289"/>
      <c r="J59" s="289"/>
      <c r="K59" s="289"/>
      <c r="L59" s="289"/>
      <c r="M59" s="289"/>
      <c r="N59" s="289"/>
      <c r="O59" s="290"/>
      <c r="P59" s="96"/>
    </row>
    <row r="60" spans="2:16" ht="15" thickBot="1">
      <c r="B60" s="97"/>
      <c r="C60" s="291"/>
      <c r="D60" s="292"/>
      <c r="E60" s="292"/>
      <c r="F60" s="292"/>
      <c r="G60" s="292"/>
      <c r="H60" s="292"/>
      <c r="I60" s="292"/>
      <c r="J60" s="292"/>
      <c r="K60" s="292"/>
      <c r="L60" s="292"/>
      <c r="M60" s="292"/>
      <c r="N60" s="292"/>
      <c r="O60" s="293"/>
      <c r="P60" s="96"/>
    </row>
    <row r="61" spans="2:16" ht="28.5">
      <c r="B61" s="97"/>
      <c r="C61" s="296" t="s">
        <v>77</v>
      </c>
      <c r="D61" s="297"/>
      <c r="E61" s="297"/>
      <c r="F61" s="297"/>
      <c r="G61" s="297"/>
      <c r="H61" s="297"/>
      <c r="I61" s="297"/>
      <c r="J61" s="139"/>
      <c r="K61" s="153"/>
      <c r="L61" s="152" t="s">
        <v>78</v>
      </c>
      <c r="M61" s="302" t="s">
        <v>79</v>
      </c>
      <c r="N61" s="303"/>
      <c r="O61" s="154"/>
      <c r="P61" s="96"/>
    </row>
    <row r="62" spans="2:16">
      <c r="B62" s="97"/>
      <c r="C62" s="269" t="s">
        <v>23</v>
      </c>
      <c r="D62" s="270"/>
      <c r="E62" s="270"/>
      <c r="F62" s="270"/>
      <c r="G62" s="270"/>
      <c r="H62" s="270"/>
      <c r="I62" s="270"/>
      <c r="J62" s="162"/>
      <c r="K62" s="163"/>
      <c r="L62" s="164"/>
      <c r="M62" s="271"/>
      <c r="N62" s="272"/>
      <c r="O62" s="165"/>
      <c r="P62" s="96"/>
    </row>
    <row r="63" spans="2:16">
      <c r="B63" s="97"/>
      <c r="C63" s="133" t="s">
        <v>80</v>
      </c>
      <c r="D63" s="134"/>
      <c r="E63" s="134"/>
      <c r="F63" s="134"/>
      <c r="G63" s="134"/>
      <c r="H63" s="134"/>
      <c r="I63" s="134"/>
      <c r="J63" s="162"/>
      <c r="K63" s="163"/>
      <c r="L63" s="164"/>
      <c r="M63" s="271"/>
      <c r="N63" s="272"/>
      <c r="O63" s="165"/>
      <c r="P63" s="96"/>
    </row>
    <row r="64" spans="2:16" ht="15" thickBot="1">
      <c r="B64" s="97"/>
      <c r="C64" s="116" t="s">
        <v>81</v>
      </c>
      <c r="D64" s="117"/>
      <c r="E64" s="117"/>
      <c r="F64" s="117"/>
      <c r="G64" s="117"/>
      <c r="H64" s="117"/>
      <c r="I64" s="117"/>
      <c r="J64" s="166"/>
      <c r="K64" s="167"/>
      <c r="L64" s="164"/>
      <c r="M64" s="273"/>
      <c r="N64" s="274"/>
      <c r="O64" s="165"/>
      <c r="P64" s="96"/>
    </row>
    <row r="65" spans="2:16" ht="15" thickBot="1">
      <c r="B65" s="97"/>
      <c r="C65" s="275" t="s">
        <v>61</v>
      </c>
      <c r="D65" s="276"/>
      <c r="E65" s="276"/>
      <c r="F65" s="276"/>
      <c r="G65" s="276"/>
      <c r="H65" s="276"/>
      <c r="I65" s="276"/>
      <c r="J65" s="276"/>
      <c r="K65" s="276"/>
      <c r="L65" s="276"/>
      <c r="M65" s="276"/>
      <c r="N65" s="277"/>
      <c r="O65" s="168"/>
      <c r="P65" s="96"/>
    </row>
    <row r="66" spans="2:16" ht="15" thickBot="1">
      <c r="B66" s="97"/>
      <c r="C66" s="122"/>
      <c r="O66" s="123"/>
      <c r="P66" s="96"/>
    </row>
    <row r="67" spans="2:16" ht="15" thickBot="1">
      <c r="B67" s="97"/>
      <c r="C67" s="278" t="s">
        <v>82</v>
      </c>
      <c r="D67" s="279"/>
      <c r="E67" s="279"/>
      <c r="F67" s="279"/>
      <c r="G67" s="279"/>
      <c r="H67" s="279"/>
      <c r="I67" s="279"/>
      <c r="J67" s="279"/>
      <c r="K67" s="279"/>
      <c r="L67" s="279"/>
      <c r="M67" s="279"/>
      <c r="N67" s="280"/>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266"/>
      <c r="D77" s="267"/>
      <c r="E77" s="267"/>
      <c r="F77" s="267"/>
      <c r="G77" s="267"/>
      <c r="H77" s="267"/>
      <c r="I77" s="267"/>
      <c r="J77" s="267"/>
      <c r="K77" s="267"/>
      <c r="L77" s="267"/>
      <c r="M77" s="267"/>
      <c r="N77" s="267"/>
      <c r="O77" s="268"/>
      <c r="P77" s="96"/>
    </row>
    <row r="78" spans="2:16">
      <c r="B78" s="97"/>
      <c r="C78" s="266"/>
      <c r="D78" s="267"/>
      <c r="E78" s="267"/>
      <c r="F78" s="267"/>
      <c r="G78" s="267"/>
      <c r="H78" s="267"/>
      <c r="I78" s="267"/>
      <c r="J78" s="267"/>
      <c r="K78" s="267"/>
      <c r="L78" s="267"/>
      <c r="M78" s="267"/>
      <c r="N78" s="267"/>
      <c r="O78" s="268"/>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263" t="s">
        <v>90</v>
      </c>
      <c r="D81" s="264"/>
      <c r="E81" s="264"/>
      <c r="F81" s="264"/>
      <c r="G81" s="264"/>
      <c r="H81" s="264"/>
      <c r="I81" s="264"/>
      <c r="J81" s="264"/>
      <c r="K81" s="264"/>
      <c r="L81" s="264"/>
      <c r="M81" s="264"/>
      <c r="N81" s="264"/>
      <c r="O81" s="265"/>
      <c r="P81" s="96"/>
    </row>
    <row r="82" spans="2:16">
      <c r="B82" s="97"/>
      <c r="C82" s="263"/>
      <c r="D82" s="264"/>
      <c r="E82" s="264"/>
      <c r="F82" s="264"/>
      <c r="G82" s="264"/>
      <c r="H82" s="264"/>
      <c r="I82" s="264"/>
      <c r="J82" s="264"/>
      <c r="K82" s="264"/>
      <c r="L82" s="264"/>
      <c r="M82" s="264"/>
      <c r="N82" s="264"/>
      <c r="O82" s="265"/>
      <c r="P82" s="96"/>
    </row>
    <row r="83" spans="2:16" ht="12.95" customHeight="1">
      <c r="B83" s="97"/>
      <c r="C83" s="263" t="s">
        <v>91</v>
      </c>
      <c r="D83" s="264"/>
      <c r="E83" s="264"/>
      <c r="F83" s="264"/>
      <c r="G83" s="264"/>
      <c r="H83" s="264"/>
      <c r="I83" s="264"/>
      <c r="J83" s="264"/>
      <c r="K83" s="264"/>
      <c r="L83" s="264"/>
      <c r="M83" s="264"/>
      <c r="N83" s="264"/>
      <c r="O83" s="265"/>
      <c r="P83" s="96"/>
    </row>
    <row r="84" spans="2:16">
      <c r="B84" s="97"/>
      <c r="C84" s="263"/>
      <c r="D84" s="264"/>
      <c r="E84" s="264"/>
      <c r="F84" s="264"/>
      <c r="G84" s="264"/>
      <c r="H84" s="264"/>
      <c r="I84" s="264"/>
      <c r="J84" s="264"/>
      <c r="K84" s="264"/>
      <c r="L84" s="264"/>
      <c r="M84" s="264"/>
      <c r="N84" s="264"/>
      <c r="O84" s="265"/>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255"/>
      <c r="L90" s="255"/>
      <c r="M90" s="255"/>
      <c r="N90" s="255"/>
      <c r="O90" s="256"/>
      <c r="P90" s="96"/>
    </row>
    <row r="91" spans="2:16" ht="18.75" customHeight="1" thickBot="1">
      <c r="B91" s="97"/>
      <c r="C91" s="259"/>
      <c r="D91" s="260"/>
      <c r="E91" s="260"/>
      <c r="F91" s="149"/>
      <c r="G91" s="149"/>
      <c r="H91" s="149"/>
      <c r="I91" s="149"/>
      <c r="J91" s="149"/>
      <c r="K91" s="257"/>
      <c r="L91" s="257"/>
      <c r="M91" s="257"/>
      <c r="N91" s="257"/>
      <c r="O91" s="258"/>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25</cp:lastModifiedBy>
  <cp:revision/>
  <dcterms:created xsi:type="dcterms:W3CDTF">2006-06-27T16:47:25Z</dcterms:created>
  <dcterms:modified xsi:type="dcterms:W3CDTF">2026-06-25T22:43:36Z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