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M:\Mi unidad\PISBA 2026\CONTRATACION\MENOR CUANTIA\1. MANTENIMIENTO INFRAAESTRUCTRA PUBLICA\PUBLICAR\"/>
    </mc:Choice>
  </mc:AlternateContent>
  <xr:revisionPtr revIDLastSave="0" documentId="13_ncr:1_{5803B62C-2268-4452-8A84-7E1776C5FDD9}" xr6:coauthVersionLast="47" xr6:coauthVersionMax="47" xr10:uidLastSave="{00000000-0000-0000-0000-000000000000}"/>
  <bookViews>
    <workbookView xWindow="28680" yWindow="-120" windowWidth="24240" windowHeight="130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(Entidad)'!$A$1:$N$70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(Entidad)'!$L$56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(Entidad)'!$L$65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(Entidad)'!$L$65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(Entidad)'!$L$66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7" i="265" l="1"/>
  <c r="L58" i="265"/>
  <c r="L59" i="265"/>
  <c r="L57" i="265"/>
  <c r="L52" i="265"/>
  <c r="L51" i="265"/>
  <c r="L50" i="265"/>
  <c r="L49" i="265"/>
  <c r="L48" i="265"/>
  <c r="L47" i="265"/>
  <c r="L43" i="265"/>
  <c r="L44" i="265"/>
  <c r="L42" i="265"/>
  <c r="L39" i="265"/>
  <c r="L38" i="265"/>
  <c r="L37" i="265"/>
  <c r="L36" i="265"/>
  <c r="L35" i="265"/>
  <c r="L34" i="265"/>
  <c r="L33" i="265"/>
  <c r="L32" i="265"/>
  <c r="L29" i="265"/>
  <c r="L21" i="265"/>
  <c r="L22" i="265"/>
  <c r="L23" i="265"/>
  <c r="L24" i="265"/>
  <c r="L25" i="265"/>
  <c r="L26" i="265"/>
  <c r="L20" i="265"/>
  <c r="L16" i="265"/>
  <c r="L17" i="265"/>
  <c r="L15" i="265"/>
  <c r="L53" i="265" l="1"/>
  <c r="L45" i="265"/>
  <c r="L40" i="265"/>
  <c r="L30" i="265"/>
  <c r="L27" i="265"/>
  <c r="L54" i="265" s="1"/>
  <c r="L56" i="265" s="1"/>
  <c r="L18" i="265"/>
  <c r="L60" i="265" l="1"/>
</calcChain>
</file>

<file path=xl/sharedStrings.xml><?xml version="1.0" encoding="utf-8"?>
<sst xmlns="http://schemas.openxmlformats.org/spreadsheetml/2006/main" count="249" uniqueCount="157">
  <si>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</si>
  <si>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</si>
  <si>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</si>
  <si>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</si>
  <si>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</si>
  <si>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</si>
  <si>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</si>
  <si>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</si>
  <si>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</si>
  <si>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</si>
  <si>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</si>
  <si>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</si>
  <si>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</si>
  <si>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</si>
  <si>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</si>
  <si>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</si>
  <si>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</si>
  <si>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</si>
  <si>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</si>
  <si>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</si>
  <si>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</si>
  <si>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</si>
  <si>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</si>
  <si>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</si>
  <si>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</si>
  <si>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</si>
  <si>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</si>
  <si>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</si>
  <si>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</si>
  <si>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</si>
  <si>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</si>
  <si>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</si>
  <si>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</si>
  <si>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</si>
  <si>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</si>
  <si>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</si>
  <si>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</si>
  <si>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</si>
  <si>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</si>
  <si>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</si>
  <si>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</si>
  <si>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</si>
  <si>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</si>
  <si>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</si>
  <si>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</si>
  <si>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</si>
  <si>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</si>
  <si>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</si>
  <si>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</si>
  <si>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</si>
  <si>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</si>
  <si>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</si>
  <si>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</si>
  <si>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</si>
  <si>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</si>
  <si>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</si>
  <si>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</si>
  <si>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</si>
  <si>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</si>
  <si>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</si>
  <si>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</si>
  <si>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</si>
  <si>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</si>
  <si>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</si>
  <si>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</si>
  <si>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</si>
  <si>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</si>
  <si>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</si>
  <si>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</si>
  <si>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</si>
  <si>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</si>
  <si>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</si>
  <si>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</si>
  <si>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</si>
  <si>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</si>
  <si>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</si>
  <si>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</si>
  <si>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</si>
  <si>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</si>
  <si>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</si>
  <si>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</si>
  <si>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</si>
  <si>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</si>
  <si>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</si>
  <si>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</si>
  <si>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</si>
  <si>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</si>
  <si>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</si>
  <si>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</si>
  <si>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</si>
  <si>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</si>
  <si>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</si>
  <si>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APU Municipio</t>
  </si>
  <si>
    <t>INSTALACIONES PALACIO MUNICIPAL</t>
  </si>
  <si>
    <t>PRELIMINARES</t>
  </si>
  <si>
    <t xml:space="preserve">RETIRO DE ESTUCO EN MUROS </t>
  </si>
  <si>
    <t>DEMOLICIÓN DE MANTO ALSFALTICO EN VIGA CANAL</t>
  </si>
  <si>
    <t>DESMONTE DE CUBIERTA EN TEJA ESPAÑOLA EN FIBROCEMENTO</t>
  </si>
  <si>
    <t xml:space="preserve">M2 </t>
  </si>
  <si>
    <t>ML</t>
  </si>
  <si>
    <t>F.I.D (22%)</t>
  </si>
  <si>
    <t>ACABADOS</t>
  </si>
  <si>
    <t>2,07,10</t>
  </si>
  <si>
    <t>2,07,14</t>
  </si>
  <si>
    <t>2,07,15</t>
  </si>
  <si>
    <t>2,07,11</t>
  </si>
  <si>
    <t>2,05,03</t>
  </si>
  <si>
    <t>2,08,32</t>
  </si>
  <si>
    <t>REF+2,08,30</t>
  </si>
  <si>
    <t>SUMINISTRO E INSTALACIÓN DE ESTUCO Y VINILO A TRES MANOS EN MUROS</t>
  </si>
  <si>
    <t>SUMINISTRO E INSTALACIÓN DE VINILO TIPO I SOBRE PAÑETE O ESTUCO A TRES MANOS.</t>
  </si>
  <si>
    <t xml:space="preserve">SUMINISTRO E INSTALACIÓN DE PINTURA KORAZA O SIMILAR PARA FACHADAS TRES MANOS </t>
  </si>
  <si>
    <t>FILOS Y DILATACIONES EN ESTUCO</t>
  </si>
  <si>
    <t>ALISTADO DE PISO 1:3 IMPERMEABILIZADO, E = 4.0 CM.</t>
  </si>
  <si>
    <t>SUMINISTRO E INSTALACIÓN IMPERMEABILIZACIÓN EN MANTO ASFALTICO PARA CANALES Y VIGACANALES</t>
  </si>
  <si>
    <t xml:space="preserve">SUMINISTRO E INSTALACIÓN DE SELLANTE PARA PUERTAS, VENTANAS </t>
  </si>
  <si>
    <t>Ml</t>
  </si>
  <si>
    <t>CUBIERTA</t>
  </si>
  <si>
    <t>2,08,34</t>
  </si>
  <si>
    <t>SUMINISTRO E INSTALACIÓN TEJA ESPAÑOLA DE FIBROCEMENTO.</t>
  </si>
  <si>
    <t>INSTALACIONES CASA DE LA CULTURA</t>
  </si>
  <si>
    <t>2.19.11 + COT</t>
  </si>
  <si>
    <t>2,07,02</t>
  </si>
  <si>
    <t>2,07,01</t>
  </si>
  <si>
    <t>2,08,14</t>
  </si>
  <si>
    <t>2,04,14</t>
  </si>
  <si>
    <t>1,03,14</t>
  </si>
  <si>
    <t>LIMPIEZA Y ADECUACIÓN DE FACHADA PARA APLICAR PINTURA</t>
  </si>
  <si>
    <t>SUMINISTRO E INSTALACIÓN DE PINTURA KORAZA O SIMILAR PARA FACHADAS TRES MANOS</t>
  </si>
  <si>
    <t>SUMINISTRO E INSTALACIÓN DE ESMALTE LÁMINA LLENA 3 MANOS</t>
  </si>
  <si>
    <t>SUMINISTRO E INSTALACIÓN DE ESMALTE LÁMINA LINEAL 3 MANOS</t>
  </si>
  <si>
    <t>SUMINISTRO E INSTALACIÓN DE MANTO ASFÁLTICO DE 3 MM. PARA IMPERMEABILIZACIONES.</t>
  </si>
  <si>
    <t>MURO EN BLOQUE DE ARCILLA No.4. E = 0.10 M.</t>
  </si>
  <si>
    <t>PAÑETE RUSTICO MUROS 1:5</t>
  </si>
  <si>
    <t>2,01,50</t>
  </si>
  <si>
    <t>2,08,25</t>
  </si>
  <si>
    <t>DESMONTE CUBIERTAS TEJA DE ASBESTO Y/ O ASBESTO CEMENTO. (INCLUYE RETIRO - ACARREO LIBRE HASTA 5 KM.)</t>
  </si>
  <si>
    <t>SUMINISTRO E INSTALACIÓN DE CUBIERTA TIPO UPVC</t>
  </si>
  <si>
    <t>SUMINISTRO E INSTALACIÓN IMPERMEABILIZACION EN MANTO ASFALTICO PARA CANALES Y VIGACANALES</t>
  </si>
  <si>
    <t xml:space="preserve"> INSTALACIONES ANTIGUA ESE</t>
  </si>
  <si>
    <t xml:space="preserve">INSTALACIONES CONCEJO MUNICIPAL </t>
  </si>
  <si>
    <t>2,07,08 + COT</t>
  </si>
  <si>
    <t>2,07,19</t>
  </si>
  <si>
    <t>3,10,07 + COT</t>
  </si>
  <si>
    <t>2,08,04+COT</t>
  </si>
  <si>
    <t>2,07,17</t>
  </si>
  <si>
    <t>SUMINISTRO E INSTALACIÓN DE VINILO TIPO II SOBRE PAÑETE O ESTUCO A DOS MANOS EN MUROS</t>
  </si>
  <si>
    <t>SUMINSITRO E INSTALACIÓN DE BARRA DE SEGURIDAD ABATIBLE PARA PARA BAÑO DE DISCAPACITADOS Y RAMPA DE ACCESO EN ACERO INOXIDABLE</t>
  </si>
  <si>
    <t>REVISION Y AJUSTE DE CANAL PVC DE AGUAS LLUVIAS</t>
  </si>
  <si>
    <t>SUMINISTRO E INSTALACIÓN DE TINTILLA SOBRE MADERA LLENA</t>
  </si>
  <si>
    <t>M2</t>
  </si>
  <si>
    <t>UND</t>
  </si>
  <si>
    <t>IMPREVISTOS</t>
  </si>
  <si>
    <r>
      <t xml:space="preserve">[La entidad puede utilizar este formulario de detalle del </t>
    </r>
    <r>
      <rPr>
        <b/>
        <u/>
        <sz val="9"/>
        <rFont val="Arial Narrow"/>
        <family val="2"/>
      </rPr>
      <t>presupuesto oficial</t>
    </r>
    <r>
      <rPr>
        <sz val="9"/>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</si>
  <si>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9"/>
        <rFont val="Arial Narrow"/>
        <family val="2"/>
      </rPr>
      <t xml:space="preserve">NOTA 1: </t>
    </r>
    <r>
      <rPr>
        <sz val="9"/>
        <rFont val="Arial Narrow"/>
        <family val="2"/>
      </rPr>
      <t xml:space="preserve"> Se debe tener en cuenta que el PRECIO UNITARIO incluye el valor de A.I.U. </t>
    </r>
  </si>
  <si>
    <r>
      <rPr>
        <b/>
        <sz val="9"/>
        <rFont val="Arial Narrow"/>
        <family val="2"/>
      </rPr>
      <t>NOTA 2:</t>
    </r>
    <r>
      <rPr>
        <sz val="9"/>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</si>
  <si>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9"/>
        <rFont val="Arial Narrow"/>
        <family val="2"/>
      </rPr>
      <t>NOTA 3:</t>
    </r>
    <r>
      <rPr>
        <sz val="9"/>
        <rFont val="Arial Narrow"/>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</si>
</sst>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_(&quot;$&quot;\ * \(#,##0\);_(&quot;$&quot;\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b/>
      <sz val="9"/>
      <color rgb="FF595959"/>
      <name val="Arial Narrow"/>
      <family val="2"/>
    </font>
    <font>
      <sz val="9"/>
      <name val="Arial Narrow"/>
      <family val="2"/>
    </font>
    <font>
      <sz val="9"/>
      <color rgb="FF595959"/>
      <name val="Arial Narrow"/>
      <family val="2"/>
    </font>
    <font>
      <b/>
      <sz val="9"/>
      <name val="Arial Narrow"/>
      <family val="2"/>
    </font>
    <font>
      <b/>
      <u/>
      <sz val="9"/>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30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9" fontId="50"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0" fontId="1" fillId="0" borderId="0"/>
    <xf numFmtId="202" fontId="1" fillId="0" borderId="0" applyFont="0" applyFill="0" applyBorder="0" applyAlignment="0" applyProtection="0"/>
    <xf numFmtId="0" fontId="1" fillId="0" borderId="0"/>
    <xf numFmtId="168" fontId="1" fillId="0" borderId="0" applyFont="0" applyFill="0" applyBorder="0" applyAlignment="0" applyProtection="0"/>
    <xf numFmtId="0" fontId="50" fillId="0" borderId="0"/>
    <xf numFmtId="16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89">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51" fillId="0" borderId="0" xfId="0" applyFont="1" applyAlignment="1">
      <alignment horizontal="left"/>
    </xf>
    <xf numFmtId="0" fontId="52" fillId="0" borderId="0" xfId="89" applyFont="1"/>
    <xf numFmtId="9" fontId="52" fillId="0" borderId="0" xfId="255" applyFont="1" applyAlignment="1">
      <alignment horizontal="center"/>
    </xf>
    <xf numFmtId="0" fontId="53" fillId="0" borderId="0" xfId="0" applyFont="1" applyAlignment="1">
      <alignment horizontal="left"/>
    </xf>
    <xf numFmtId="0" fontId="52" fillId="0" borderId="36" xfId="89" applyFont="1" applyBorder="1"/>
    <xf numFmtId="0" fontId="52" fillId="0" borderId="37" xfId="89" applyFont="1" applyBorder="1"/>
    <xf numFmtId="0" fontId="52" fillId="0" borderId="87" xfId="89" applyFont="1" applyBorder="1"/>
    <xf numFmtId="0" fontId="52" fillId="25" borderId="87" xfId="89" applyFont="1" applyFill="1" applyBorder="1"/>
    <xf numFmtId="0" fontId="52" fillId="25" borderId="37" xfId="89" applyFont="1" applyFill="1" applyBorder="1"/>
    <xf numFmtId="0" fontId="52" fillId="25" borderId="0" xfId="89" applyFont="1" applyFill="1"/>
    <xf numFmtId="0" fontId="54" fillId="0" borderId="20" xfId="126" applyFont="1" applyBorder="1" applyAlignment="1">
      <alignment horizontal="center" vertical="center" wrapText="1"/>
    </xf>
    <xf numFmtId="0" fontId="54" fillId="24" borderId="39" xfId="73" applyFont="1" applyFill="1" applyBorder="1" applyAlignment="1">
      <alignment vertical="center"/>
    </xf>
    <xf numFmtId="0" fontId="54" fillId="24" borderId="41" xfId="73" applyFont="1" applyFill="1" applyBorder="1" applyAlignment="1">
      <alignment vertical="center"/>
    </xf>
    <xf numFmtId="9" fontId="54" fillId="24" borderId="41" xfId="255" applyFont="1" applyFill="1" applyBorder="1" applyAlignment="1">
      <alignment horizontal="center" vertical="center"/>
    </xf>
    <xf numFmtId="0" fontId="54" fillId="24" borderId="42" xfId="73" applyFont="1" applyFill="1" applyBorder="1" applyAlignment="1">
      <alignment vertical="center"/>
    </xf>
    <xf numFmtId="0" fontId="54" fillId="24" borderId="11" xfId="73" applyFont="1" applyFill="1" applyBorder="1" applyAlignment="1">
      <alignment vertical="center"/>
    </xf>
    <xf numFmtId="0" fontId="54" fillId="24" borderId="0" xfId="73" applyFont="1" applyFill="1" applyAlignment="1">
      <alignment vertical="center"/>
    </xf>
    <xf numFmtId="9" fontId="54" fillId="24" borderId="0" xfId="255" applyFont="1" applyFill="1" applyBorder="1" applyAlignment="1">
      <alignment horizontal="center" vertical="center"/>
    </xf>
    <xf numFmtId="0" fontId="54" fillId="24" borderId="12" xfId="73" applyFont="1" applyFill="1" applyBorder="1" applyAlignment="1">
      <alignment vertical="center"/>
    </xf>
    <xf numFmtId="0" fontId="52" fillId="0" borderId="50" xfId="73" applyFont="1" applyBorder="1" applyAlignment="1">
      <alignment horizontal="center" vertical="center"/>
    </xf>
    <xf numFmtId="0" fontId="52" fillId="0" borderId="18" xfId="74" applyFont="1" applyBorder="1" applyAlignment="1">
      <alignment horizontal="center" vertical="center" wrapText="1"/>
    </xf>
    <xf numFmtId="0" fontId="52" fillId="0" borderId="18" xfId="74" applyFont="1" applyBorder="1" applyAlignment="1">
      <alignment horizontal="center" vertical="center"/>
    </xf>
    <xf numFmtId="0" fontId="52" fillId="0" borderId="18" xfId="74" applyFont="1" applyBorder="1" applyAlignment="1">
      <alignment horizontal="left" vertical="center" wrapText="1"/>
    </xf>
    <xf numFmtId="4" fontId="52" fillId="0" borderId="18" xfId="39" applyNumberFormat="1" applyFont="1" applyBorder="1" applyAlignment="1">
      <alignment vertical="center" wrapText="1"/>
    </xf>
    <xf numFmtId="167" fontId="52" fillId="0" borderId="18" xfId="62" applyNumberFormat="1" applyFont="1" applyBorder="1" applyAlignment="1">
      <alignment horizontal="right" vertical="center" wrapText="1"/>
    </xf>
    <xf numFmtId="9" fontId="52" fillId="0" borderId="66" xfId="255" applyFont="1" applyBorder="1" applyAlignment="1">
      <alignment horizontal="center" vertical="center" wrapText="1"/>
    </xf>
    <xf numFmtId="167" fontId="52" fillId="0" borderId="45" xfId="62" applyNumberFormat="1" applyFont="1" applyBorder="1" applyAlignment="1">
      <alignment horizontal="right" vertical="center" wrapText="1"/>
    </xf>
    <xf numFmtId="0" fontId="52" fillId="0" borderId="13" xfId="73" applyFont="1" applyBorder="1" applyAlignment="1">
      <alignment horizontal="left" vertical="center"/>
    </xf>
    <xf numFmtId="0" fontId="52" fillId="0" borderId="14" xfId="74" applyFont="1" applyBorder="1" applyAlignment="1">
      <alignment horizontal="center" vertical="center"/>
    </xf>
    <xf numFmtId="0" fontId="52" fillId="0" borderId="14" xfId="74" applyFont="1" applyBorder="1" applyAlignment="1">
      <alignment horizontal="left" vertical="center" wrapText="1"/>
    </xf>
    <xf numFmtId="167" fontId="52" fillId="0" borderId="24" xfId="62" applyNumberFormat="1" applyFont="1" applyBorder="1" applyAlignment="1">
      <alignment horizontal="right" vertical="center" wrapText="1"/>
    </xf>
    <xf numFmtId="9" fontId="52" fillId="0" borderId="14" xfId="255" applyFont="1" applyBorder="1" applyAlignment="1">
      <alignment horizontal="center" vertical="center" wrapText="1"/>
    </xf>
    <xf numFmtId="176" fontId="54" fillId="0" borderId="38" xfId="39" applyNumberFormat="1" applyFont="1" applyBorder="1" applyAlignment="1">
      <alignment horizontal="right" vertical="center"/>
    </xf>
    <xf numFmtId="0" fontId="52" fillId="0" borderId="50" xfId="73" applyFont="1" applyBorder="1" applyAlignment="1">
      <alignment horizontal="center" vertical="center" wrapText="1"/>
    </xf>
    <xf numFmtId="9" fontId="52" fillId="0" borderId="19" xfId="255" applyFont="1" applyBorder="1" applyAlignment="1">
      <alignment horizontal="center" vertical="center" wrapText="1"/>
    </xf>
    <xf numFmtId="0" fontId="52" fillId="0" borderId="18" xfId="135" applyFont="1" applyBorder="1" applyAlignment="1">
      <alignment horizontal="center" vertical="center" wrapText="1"/>
    </xf>
    <xf numFmtId="0" fontId="52" fillId="0" borderId="18" xfId="135" applyFont="1" applyBorder="1" applyAlignment="1">
      <alignment horizontal="center" vertical="center"/>
    </xf>
    <xf numFmtId="0" fontId="52" fillId="0" borderId="18" xfId="135" applyFont="1" applyBorder="1" applyAlignment="1">
      <alignment horizontal="left" vertical="center" wrapText="1"/>
    </xf>
    <xf numFmtId="0" fontId="52" fillId="0" borderId="14" xfId="89" applyFont="1" applyBorder="1"/>
    <xf numFmtId="0" fontId="52" fillId="0" borderId="14" xfId="89" applyFont="1" applyBorder="1" applyAlignment="1">
      <alignment horizontal="center"/>
    </xf>
    <xf numFmtId="9" fontId="52" fillId="0" borderId="14" xfId="255" applyFont="1" applyBorder="1" applyAlignment="1">
      <alignment horizontal="center"/>
    </xf>
    <xf numFmtId="0" fontId="52" fillId="0" borderId="18" xfId="73" applyFont="1" applyBorder="1" applyAlignment="1">
      <alignment horizontal="center" vertical="center"/>
    </xf>
    <xf numFmtId="0" fontId="52" fillId="0" borderId="18" xfId="73" applyFont="1" applyBorder="1" applyAlignment="1">
      <alignment horizontal="left" vertical="center" wrapText="1"/>
    </xf>
    <xf numFmtId="0" fontId="52" fillId="0" borderId="49" xfId="73" applyFont="1" applyBorder="1" applyAlignment="1">
      <alignment horizontal="left" vertical="center"/>
    </xf>
    <xf numFmtId="0" fontId="52" fillId="0" borderId="0" xfId="73" applyFont="1" applyAlignment="1">
      <alignment horizontal="center" vertical="center"/>
    </xf>
    <xf numFmtId="0" fontId="52" fillId="0" borderId="0" xfId="73" applyFont="1" applyAlignment="1">
      <alignment horizontal="left" vertical="center" wrapText="1"/>
    </xf>
    <xf numFmtId="167" fontId="52" fillId="0" borderId="43" xfId="62" applyNumberFormat="1" applyFont="1" applyBorder="1" applyAlignment="1">
      <alignment horizontal="right" vertical="center" wrapText="1"/>
    </xf>
    <xf numFmtId="9" fontId="52" fillId="0" borderId="0" xfId="255" applyFont="1" applyBorder="1" applyAlignment="1">
      <alignment horizontal="center" vertical="center" wrapText="1"/>
    </xf>
    <xf numFmtId="176" fontId="54" fillId="0" borderId="48" xfId="39" applyNumberFormat="1" applyFont="1" applyBorder="1" applyAlignment="1">
      <alignment horizontal="right" vertical="center"/>
    </xf>
    <xf numFmtId="0" fontId="52" fillId="0" borderId="18" xfId="73" applyFont="1" applyBorder="1" applyAlignment="1">
      <alignment horizontal="center" vertical="center" wrapText="1"/>
    </xf>
    <xf numFmtId="2" fontId="52" fillId="0" borderId="14" xfId="73" applyNumberFormat="1" applyFont="1" applyBorder="1" applyAlignment="1">
      <alignment horizontal="center" vertical="center"/>
    </xf>
    <xf numFmtId="0" fontId="52" fillId="0" borderId="14" xfId="73" applyFont="1" applyBorder="1" applyAlignment="1">
      <alignment horizontal="left" vertical="center"/>
    </xf>
    <xf numFmtId="0" fontId="52" fillId="0" borderId="14" xfId="73" applyFont="1" applyBorder="1" applyAlignment="1">
      <alignment horizontal="center" vertical="center"/>
    </xf>
    <xf numFmtId="0" fontId="52" fillId="0" borderId="14" xfId="73" applyFont="1" applyBorder="1" applyAlignment="1">
      <alignment horizontal="left" vertical="center" wrapText="1"/>
    </xf>
    <xf numFmtId="0" fontId="52" fillId="0" borderId="36" xfId="90" applyFont="1" applyBorder="1"/>
    <xf numFmtId="187" fontId="54" fillId="24" borderId="42" xfId="73" applyNumberFormat="1" applyFont="1" applyFill="1" applyBorder="1" applyAlignment="1">
      <alignment vertical="center"/>
    </xf>
    <xf numFmtId="0" fontId="52" fillId="0" borderId="37" xfId="90" applyFont="1" applyBorder="1"/>
    <xf numFmtId="0" fontId="52" fillId="0" borderId="0" xfId="90" applyFont="1"/>
    <xf numFmtId="49" fontId="54" fillId="0" borderId="0" xfId="131" applyNumberFormat="1" applyFont="1" applyAlignment="1">
      <alignment horizontal="right" vertical="center"/>
    </xf>
    <xf numFmtId="9" fontId="54" fillId="0" borderId="0" xfId="255" applyFont="1" applyAlignment="1">
      <alignment horizontal="center" vertical="center"/>
    </xf>
    <xf numFmtId="186" fontId="54" fillId="0" borderId="0" xfId="131" applyNumberFormat="1" applyFont="1" applyAlignment="1">
      <alignment vertical="center"/>
    </xf>
    <xf numFmtId="0" fontId="52" fillId="0" borderId="0" xfId="128" applyFont="1"/>
    <xf numFmtId="0" fontId="52" fillId="0" borderId="0" xfId="128" applyFont="1" applyAlignment="1">
      <alignment horizontal="center"/>
    </xf>
    <xf numFmtId="0" fontId="54" fillId="0" borderId="21" xfId="128" applyFont="1" applyBorder="1" applyAlignment="1">
      <alignment horizontal="left" vertical="center"/>
    </xf>
    <xf numFmtId="9" fontId="52" fillId="0" borderId="22" xfId="129" applyNumberFormat="1" applyFont="1" applyBorder="1" applyAlignment="1">
      <alignment horizontal="center" vertical="center"/>
    </xf>
    <xf numFmtId="181" fontId="52" fillId="0" borderId="22" xfId="129" applyNumberFormat="1" applyFont="1" applyBorder="1" applyAlignment="1">
      <alignment vertical="center"/>
    </xf>
    <xf numFmtId="0" fontId="52" fillId="0" borderId="23" xfId="128" applyFont="1" applyBorder="1" applyAlignment="1">
      <alignment vertical="center"/>
    </xf>
    <xf numFmtId="9" fontId="52" fillId="0" borderId="22" xfId="255" applyFont="1" applyBorder="1" applyAlignment="1">
      <alignment horizontal="center" vertical="center"/>
    </xf>
    <xf numFmtId="181" fontId="54" fillId="0" borderId="30" xfId="129" applyNumberFormat="1" applyFont="1" applyBorder="1" applyAlignment="1">
      <alignment vertical="center"/>
    </xf>
    <xf numFmtId="180" fontId="52" fillId="0" borderId="22" xfId="129" applyNumberFormat="1" applyFont="1" applyBorder="1" applyAlignment="1">
      <alignment horizontal="center" vertical="center"/>
    </xf>
    <xf numFmtId="0" fontId="54" fillId="0" borderId="22" xfId="128" applyFont="1" applyBorder="1" applyAlignment="1">
      <alignment vertical="center"/>
    </xf>
    <xf numFmtId="0" fontId="54" fillId="0" borderId="23" xfId="128" applyFont="1" applyBorder="1" applyAlignment="1">
      <alignment horizontal="right" vertical="center"/>
    </xf>
    <xf numFmtId="9" fontId="54" fillId="0" borderId="22" xfId="255" applyFont="1" applyBorder="1" applyAlignment="1">
      <alignment horizontal="center" vertical="center"/>
    </xf>
    <xf numFmtId="181" fontId="52" fillId="0" borderId="30" xfId="129" applyNumberFormat="1" applyFont="1" applyBorder="1" applyAlignment="1">
      <alignment vertical="center"/>
    </xf>
    <xf numFmtId="0" fontId="52" fillId="0" borderId="0" xfId="126" applyFont="1" applyAlignment="1">
      <alignment horizontal="center" vertical="center"/>
    </xf>
    <xf numFmtId="0" fontId="54" fillId="0" borderId="27" xfId="128" applyFont="1" applyBorder="1" applyAlignment="1">
      <alignment horizontal="left" vertical="center"/>
    </xf>
    <xf numFmtId="9" fontId="52" fillId="0" borderId="31" xfId="129" applyNumberFormat="1" applyFont="1" applyBorder="1" applyAlignment="1">
      <alignment horizontal="center" vertical="center"/>
    </xf>
    <xf numFmtId="181" fontId="54" fillId="0" borderId="31" xfId="129" applyNumberFormat="1" applyFont="1" applyBorder="1" applyAlignment="1">
      <alignment vertical="center"/>
    </xf>
    <xf numFmtId="0" fontId="52" fillId="0" borderId="28" xfId="128" applyFont="1" applyBorder="1" applyAlignment="1">
      <alignment vertical="center"/>
    </xf>
    <xf numFmtId="9" fontId="52" fillId="0" borderId="14" xfId="255" applyFont="1" applyBorder="1" applyAlignment="1">
      <alignment horizontal="center" vertical="center"/>
    </xf>
    <xf numFmtId="2" fontId="52" fillId="0" borderId="0" xfId="128" applyNumberFormat="1" applyFont="1"/>
    <xf numFmtId="181" fontId="52" fillId="0" borderId="0" xfId="129" applyNumberFormat="1" applyFont="1" applyBorder="1"/>
    <xf numFmtId="9" fontId="52" fillId="0" borderId="0" xfId="255" applyFont="1" applyBorder="1" applyAlignment="1">
      <alignment horizontal="center"/>
    </xf>
    <xf numFmtId="39" fontId="54" fillId="0" borderId="0" xfId="129" applyNumberFormat="1" applyFont="1" applyBorder="1" applyAlignment="1">
      <alignment vertical="center"/>
    </xf>
    <xf numFmtId="0" fontId="54" fillId="0" borderId="34" xfId="79" applyFont="1" applyBorder="1" applyAlignment="1">
      <alignment vertical="center"/>
    </xf>
    <xf numFmtId="182" fontId="52" fillId="0" borderId="37" xfId="90" applyNumberFormat="1" applyFont="1" applyBorder="1"/>
    <xf numFmtId="9" fontId="54" fillId="26" borderId="66" xfId="255" applyFont="1" applyFill="1" applyBorder="1" applyAlignment="1">
      <alignment horizontal="center" vertical="center" wrapText="1"/>
    </xf>
    <xf numFmtId="186" fontId="54" fillId="26" borderId="45" xfId="60" applyNumberFormat="1" applyFont="1" applyFill="1" applyBorder="1" applyAlignment="1">
      <alignment horizontal="center" vertical="center"/>
    </xf>
    <xf numFmtId="184" fontId="52" fillId="0" borderId="37" xfId="90" applyNumberFormat="1" applyFont="1" applyBorder="1"/>
    <xf numFmtId="186" fontId="54" fillId="26" borderId="18" xfId="60" applyNumberFormat="1" applyFont="1" applyFill="1" applyBorder="1" applyAlignment="1">
      <alignment horizontal="center" vertical="center"/>
    </xf>
    <xf numFmtId="9" fontId="54" fillId="26" borderId="19" xfId="255" applyFont="1" applyFill="1" applyBorder="1" applyAlignment="1">
      <alignment horizontal="center" vertical="center"/>
    </xf>
    <xf numFmtId="9" fontId="52" fillId="27" borderId="30" xfId="95" applyFont="1" applyFill="1" applyBorder="1" applyAlignment="1">
      <alignment horizontal="center" vertical="center"/>
    </xf>
    <xf numFmtId="0" fontId="52" fillId="0" borderId="80" xfId="90" applyFont="1" applyBorder="1"/>
    <xf numFmtId="0" fontId="52" fillId="0" borderId="81" xfId="89" applyFont="1" applyBorder="1"/>
    <xf numFmtId="0" fontId="52" fillId="0" borderId="81" xfId="89" applyFont="1" applyBorder="1" applyAlignment="1">
      <alignment horizontal="center"/>
    </xf>
    <xf numFmtId="185" fontId="52" fillId="0" borderId="81" xfId="34" applyNumberFormat="1" applyFont="1" applyBorder="1"/>
    <xf numFmtId="9" fontId="52" fillId="0" borderId="81" xfId="255" applyFont="1" applyBorder="1" applyAlignment="1">
      <alignment horizontal="center"/>
    </xf>
    <xf numFmtId="0" fontId="52" fillId="0" borderId="82" xfId="89" applyFont="1" applyBorder="1"/>
    <xf numFmtId="0" fontId="52" fillId="0" borderId="0" xfId="89" applyFont="1" applyAlignment="1">
      <alignment horizont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1" fillId="0" borderId="0" xfId="0" applyFont="1" applyAlignment="1">
      <alignment horizontal="left"/>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3" fillId="0" borderId="29" xfId="126" applyFont="1" applyBorder="1" applyAlignment="1">
      <alignment horizontal="center" vertical="center" wrapText="1"/>
    </xf>
    <xf numFmtId="0" fontId="52" fillId="25" borderId="20" xfId="130" applyFont="1" applyFill="1" applyBorder="1" applyAlignment="1">
      <alignment horizontal="center" vertical="center" wrapText="1"/>
    </xf>
    <xf numFmtId="0" fontId="52" fillId="25" borderId="60" xfId="130" applyFont="1" applyFill="1" applyBorder="1" applyAlignment="1">
      <alignment horizontal="center" vertical="center" wrapText="1"/>
    </xf>
    <xf numFmtId="0" fontId="52" fillId="25" borderId="40" xfId="130" applyFont="1" applyFill="1" applyBorder="1" applyAlignment="1">
      <alignment horizontal="center" vertical="center" wrapText="1"/>
    </xf>
    <xf numFmtId="0" fontId="52" fillId="26" borderId="33" xfId="130" applyFont="1" applyFill="1" applyBorder="1" applyAlignment="1">
      <alignment vertical="center" wrapText="1"/>
    </xf>
    <xf numFmtId="0" fontId="52" fillId="26" borderId="18" xfId="130" applyFont="1" applyFill="1" applyBorder="1" applyAlignment="1">
      <alignment vertical="center" wrapText="1"/>
    </xf>
    <xf numFmtId="0" fontId="54" fillId="26" borderId="18" xfId="130" applyFont="1" applyFill="1" applyBorder="1" applyAlignment="1">
      <alignment horizontal="center" vertical="center" wrapText="1"/>
    </xf>
    <xf numFmtId="0" fontId="54" fillId="26" borderId="18" xfId="130" applyFont="1" applyFill="1" applyBorder="1" applyAlignment="1">
      <alignment horizontal="center" vertical="center"/>
    </xf>
    <xf numFmtId="3" fontId="54" fillId="26" borderId="18" xfId="130" applyNumberFormat="1" applyFont="1" applyFill="1" applyBorder="1" applyAlignment="1">
      <alignment horizontal="center" vertical="center" wrapText="1"/>
    </xf>
    <xf numFmtId="3" fontId="54" fillId="26" borderId="18" xfId="130" applyNumberFormat="1" applyFont="1" applyFill="1" applyBorder="1" applyAlignment="1">
      <alignment horizontal="center" vertical="center"/>
    </xf>
    <xf numFmtId="0" fontId="52" fillId="0" borderId="61" xfId="0" applyFont="1" applyBorder="1" applyAlignment="1">
      <alignment horizontal="center" vertical="center" wrapText="1"/>
    </xf>
    <xf numFmtId="0" fontId="52" fillId="0" borderId="53" xfId="0" applyFont="1" applyBorder="1" applyAlignment="1">
      <alignment horizontal="center" vertical="center" wrapText="1"/>
    </xf>
    <xf numFmtId="0" fontId="52" fillId="0" borderId="63" xfId="0" applyFont="1" applyBorder="1" applyAlignment="1">
      <alignment horizontal="center" vertical="center" wrapText="1"/>
    </xf>
    <xf numFmtId="0" fontId="52" fillId="0" borderId="11" xfId="0" applyFont="1" applyBorder="1" applyAlignment="1">
      <alignment horizontal="center" vertical="center" wrapText="1"/>
    </xf>
    <xf numFmtId="0" fontId="52" fillId="0" borderId="0" xfId="0" applyFont="1" applyAlignment="1">
      <alignment horizontal="center" vertical="center" wrapText="1"/>
    </xf>
    <xf numFmtId="0" fontId="52" fillId="0" borderId="43" xfId="0" applyFont="1" applyBorder="1" applyAlignment="1">
      <alignment horizontal="center" vertical="center" wrapText="1"/>
    </xf>
    <xf numFmtId="0" fontId="52" fillId="0" borderId="13" xfId="0" applyFont="1" applyBorder="1" applyAlignment="1">
      <alignment horizontal="center" vertical="center" wrapText="1"/>
    </xf>
    <xf numFmtId="0" fontId="52" fillId="0" borderId="14" xfId="0" applyFont="1" applyBorder="1" applyAlignment="1">
      <alignment horizontal="center" vertical="center" wrapText="1"/>
    </xf>
    <xf numFmtId="0" fontId="52" fillId="0" borderId="24" xfId="0" applyFont="1" applyBorder="1" applyAlignment="1">
      <alignment horizontal="center" vertical="center" wrapText="1"/>
    </xf>
    <xf numFmtId="0" fontId="54" fillId="24" borderId="13" xfId="73" applyFont="1" applyFill="1" applyBorder="1" applyAlignment="1">
      <alignment horizontal="left" vertical="center"/>
    </xf>
    <xf numFmtId="0" fontId="54" fillId="24" borderId="14" xfId="73" applyFont="1" applyFill="1" applyBorder="1" applyAlignment="1">
      <alignment horizontal="left" vertical="center"/>
    </xf>
    <xf numFmtId="0" fontId="54" fillId="24" borderId="15" xfId="73" applyFont="1" applyFill="1" applyBorder="1" applyAlignment="1">
      <alignment horizontal="left" vertical="center"/>
    </xf>
    <xf numFmtId="0" fontId="54" fillId="24" borderId="39" xfId="73" applyFont="1" applyFill="1" applyBorder="1" applyAlignment="1">
      <alignment horizontal="right" vertical="center"/>
    </xf>
    <xf numFmtId="0" fontId="54" fillId="24" borderId="41" xfId="73" applyFont="1" applyFill="1" applyBorder="1" applyAlignment="1">
      <alignment horizontal="right" vertical="center"/>
    </xf>
    <xf numFmtId="0" fontId="54" fillId="24" borderId="51" xfId="73" applyFont="1" applyFill="1" applyBorder="1" applyAlignment="1">
      <alignment horizontal="right" vertical="center"/>
    </xf>
    <xf numFmtId="3" fontId="54" fillId="26" borderId="25" xfId="130" applyNumberFormat="1" applyFont="1" applyFill="1" applyBorder="1" applyAlignment="1">
      <alignment horizontal="center" vertical="center" wrapText="1"/>
    </xf>
    <xf numFmtId="0" fontId="52" fillId="0" borderId="16" xfId="79" applyFont="1" applyBorder="1" applyAlignment="1">
      <alignment horizontal="center" vertical="center"/>
    </xf>
    <xf numFmtId="0" fontId="52" fillId="0" borderId="26" xfId="79" applyFont="1" applyBorder="1" applyAlignment="1">
      <alignment horizontal="center" vertical="center"/>
    </xf>
    <xf numFmtId="0" fontId="54" fillId="25" borderId="29" xfId="73" applyFont="1" applyFill="1" applyBorder="1" applyAlignment="1">
      <alignment horizontal="center" vertical="center" wrapText="1"/>
    </xf>
    <xf numFmtId="0" fontId="54" fillId="25" borderId="20" xfId="73" applyFont="1" applyFill="1" applyBorder="1" applyAlignment="1">
      <alignment horizontal="center" vertical="center" wrapText="1"/>
    </xf>
    <xf numFmtId="4" fontId="54" fillId="25" borderId="29" xfId="73" applyNumberFormat="1" applyFont="1" applyFill="1" applyBorder="1" applyAlignment="1">
      <alignment horizontal="center" vertical="center" wrapText="1"/>
    </xf>
    <xf numFmtId="4" fontId="54" fillId="25" borderId="20" xfId="73" applyNumberFormat="1" applyFont="1" applyFill="1" applyBorder="1" applyAlignment="1">
      <alignment horizontal="center" vertical="center" wrapText="1"/>
    </xf>
    <xf numFmtId="4" fontId="54" fillId="25" borderId="35" xfId="73" applyNumberFormat="1" applyFont="1" applyFill="1" applyBorder="1" applyAlignment="1">
      <alignment horizontal="center" vertical="center" wrapText="1"/>
    </xf>
    <xf numFmtId="4" fontId="54" fillId="25" borderId="40" xfId="73" applyNumberFormat="1" applyFont="1" applyFill="1" applyBorder="1" applyAlignment="1">
      <alignment horizontal="center" vertical="center" wrapText="1"/>
    </xf>
    <xf numFmtId="0" fontId="54" fillId="25" borderId="32" xfId="73" applyFont="1" applyFill="1" applyBorder="1" applyAlignment="1">
      <alignment horizontal="center" vertical="center" wrapText="1"/>
    </xf>
    <xf numFmtId="0" fontId="54" fillId="25" borderId="46" xfId="73" applyFont="1" applyFill="1" applyBorder="1" applyAlignment="1">
      <alignment horizontal="center" vertical="center" wrapText="1"/>
    </xf>
    <xf numFmtId="0" fontId="54" fillId="0" borderId="29" xfId="126" applyFont="1" applyBorder="1" applyAlignment="1">
      <alignment horizontal="center" vertical="center" wrapText="1"/>
    </xf>
    <xf numFmtId="0" fontId="52" fillId="27" borderId="33" xfId="89" applyFont="1" applyFill="1" applyBorder="1" applyAlignment="1">
      <alignment horizontal="left" wrapText="1"/>
    </xf>
    <xf numFmtId="0" fontId="52" fillId="27" borderId="18" xfId="89" applyFont="1" applyFill="1" applyBorder="1" applyAlignment="1">
      <alignment horizontal="left" wrapText="1"/>
    </xf>
    <xf numFmtId="0" fontId="52" fillId="27" borderId="19" xfId="89" applyFont="1" applyFill="1" applyBorder="1" applyAlignment="1">
      <alignment horizontal="left" wrapText="1"/>
    </xf>
    <xf numFmtId="0" fontId="52" fillId="27" borderId="30" xfId="89" applyFont="1" applyFill="1" applyBorder="1" applyAlignment="1">
      <alignment horizontal="left" wrapText="1"/>
    </xf>
    <xf numFmtId="0" fontId="52" fillId="26" borderId="21" xfId="89" applyFont="1" applyFill="1" applyBorder="1" applyAlignment="1">
      <alignment horizontal="center" wrapText="1"/>
    </xf>
    <xf numFmtId="0" fontId="52" fillId="26" borderId="22" xfId="89" applyFont="1" applyFill="1" applyBorder="1" applyAlignment="1">
      <alignment horizontal="center" wrapText="1"/>
    </xf>
    <xf numFmtId="0" fontId="52" fillId="26" borderId="55" xfId="89" applyFont="1" applyFill="1" applyBorder="1" applyAlignment="1">
      <alignment horizontal="center" wrapText="1"/>
    </xf>
    <xf numFmtId="9" fontId="54" fillId="25" borderId="29" xfId="255" applyFont="1" applyFill="1" applyBorder="1" applyAlignment="1">
      <alignment horizontal="center" vertical="center" wrapText="1"/>
    </xf>
    <xf numFmtId="9" fontId="54" fillId="25" borderId="20" xfId="255" applyFont="1" applyFill="1" applyBorder="1" applyAlignment="1">
      <alignment horizontal="center" vertical="center" wrapText="1"/>
    </xf>
    <xf numFmtId="0" fontId="51" fillId="0" borderId="0" xfId="0" applyFont="1" applyAlignment="1">
      <alignment horizontal="left"/>
    </xf>
    <xf numFmtId="0" fontId="52" fillId="0" borderId="86" xfId="89" applyFont="1" applyBorder="1" applyAlignment="1">
      <alignment horizontal="center"/>
    </xf>
    <xf numFmtId="0" fontId="52" fillId="0" borderId="79" xfId="89" applyFont="1" applyBorder="1" applyAlignment="1">
      <alignment horizontal="center"/>
    </xf>
    <xf numFmtId="0" fontId="52" fillId="0" borderId="88" xfId="89" applyFont="1" applyBorder="1" applyAlignment="1">
      <alignment horizontal="center"/>
    </xf>
    <xf numFmtId="0" fontId="54" fillId="0" borderId="85" xfId="130" applyFont="1" applyBorder="1" applyAlignment="1">
      <alignment horizontal="center"/>
    </xf>
    <xf numFmtId="0" fontId="54" fillId="0" borderId="83" xfId="130" applyFont="1" applyBorder="1" applyAlignment="1">
      <alignment horizontal="center"/>
    </xf>
    <xf numFmtId="0" fontId="54" fillId="0" borderId="84" xfId="130" applyFont="1" applyBorder="1" applyAlignment="1">
      <alignment horizontal="center"/>
    </xf>
    <xf numFmtId="0" fontId="52" fillId="0" borderId="54" xfId="130" applyFont="1" applyBorder="1" applyAlignment="1">
      <alignment horizontal="center"/>
    </xf>
    <xf numFmtId="0" fontId="52" fillId="0" borderId="70" xfId="130" applyFont="1" applyBorder="1" applyAlignment="1">
      <alignment horizontal="center"/>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30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3" xfId="260" xr:uid="{B6FB243B-04A0-4C9A-8774-CE5F03CEED06}"/>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3 2" xfId="263" xr:uid="{B7607EB4-8EA6-431B-A468-BD6FF1B65954}"/>
    <cellStyle name="Moneda 10" xfId="275" xr:uid="{0E6F460F-3BB3-45AC-B343-3942C066FCB6}"/>
    <cellStyle name="Moneda 10 2" xfId="61" xr:uid="{00000000-0005-0000-0000-00008B000000}"/>
    <cellStyle name="Moneda 11" xfId="274" xr:uid="{FE63061C-0316-49D7-B707-456B8B82CDD3}"/>
    <cellStyle name="Moneda 12" xfId="272" xr:uid="{C5E1A211-DF4E-4A36-98F3-41F01F5E5449}"/>
    <cellStyle name="Moneda 13" xfId="277" xr:uid="{E5D4178C-4401-4775-943B-9420EAA6A967}"/>
    <cellStyle name="Moneda 14" xfId="279" xr:uid="{E3036CA8-628A-4BE9-BC70-F26B9559C47A}"/>
    <cellStyle name="Moneda 15" xfId="270" xr:uid="{AC94CD92-9914-4716-9651-FC41394BB2ED}"/>
    <cellStyle name="Moneda 16" xfId="276" xr:uid="{144D4782-7485-4E4A-BDAC-381A31BB8B5C}"/>
    <cellStyle name="Moneda 17" xfId="278" xr:uid="{1DF2ED10-A63C-4B17-A602-E0C60A427506}"/>
    <cellStyle name="Moneda 18" xfId="273" xr:uid="{7F03A5CE-A0CC-427A-BD17-16C86D6F838F}"/>
    <cellStyle name="Moneda 19" xfId="280" xr:uid="{AA844C53-1114-4176-87F8-37A832AA52BC}"/>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61" xr:uid="{B9FC2B7D-ADDE-4EA5-BFA8-B9E6CAA9BB3F}"/>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5" xr:uid="{82166D9A-8179-4C1B-8DF4-5B3CF134AB66}"/>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0" xfId="284" xr:uid="{F0D442A3-EB97-401E-8627-4F82A34479FA}"/>
    <cellStyle name="Moneda 21" xfId="283" xr:uid="{0A069DD7-4AD1-4A8D-89D0-159C706B1ED6}"/>
    <cellStyle name="Moneda 22" xfId="286" xr:uid="{CF8211C5-43E2-4FCD-BC00-BC606A2193CD}"/>
    <cellStyle name="Moneda 23" xfId="281" xr:uid="{AB8D843C-83F5-43B5-8F03-1B2F0474D8F0}"/>
    <cellStyle name="Moneda 24" xfId="288" xr:uid="{0CC81000-0FAD-422B-B0FA-50EC51D61B47}"/>
    <cellStyle name="Moneda 25" xfId="290" xr:uid="{B95A8D12-2729-49FE-A912-A5DF49923B95}"/>
    <cellStyle name="Moneda 26" xfId="291" xr:uid="{645058C3-8930-4C44-B775-C470C245F0BF}"/>
    <cellStyle name="Moneda 27" xfId="289" xr:uid="{BCE70647-A95D-40B4-B716-15811A8F17FA}"/>
    <cellStyle name="Moneda 28" xfId="292" xr:uid="{2AEC3C92-5524-4F98-BD5E-C9251D4A5E79}"/>
    <cellStyle name="Moneda 29" xfId="294" xr:uid="{D0B98F55-5E82-4F41-854C-959FC2B4C03D}"/>
    <cellStyle name="Moneda 3" xfId="70" xr:uid="{00000000-0005-0000-0000-0000A0000000}"/>
    <cellStyle name="Moneda 3 2" xfId="267" xr:uid="{06D1318D-9CC5-4DCB-945A-CE3C475ED679}"/>
    <cellStyle name="Moneda 30" xfId="282" xr:uid="{9CB69D20-A408-4F81-A14C-4FF2D3063CE5}"/>
    <cellStyle name="Moneda 31" xfId="285" xr:uid="{97D91CE5-8F7D-4E1A-A105-536B7C5918E7}"/>
    <cellStyle name="Moneda 32" xfId="293" xr:uid="{C57BC907-4093-433B-96F7-FCAC647E972C}"/>
    <cellStyle name="Moneda 33" xfId="287" xr:uid="{6F250184-ADE9-41C8-B1E2-1EEC0C260179}"/>
    <cellStyle name="Moneda 34" xfId="295" xr:uid="{8A1072E0-B99A-4289-B76C-D0278D6FC97D}"/>
    <cellStyle name="Moneda 35" xfId="296" xr:uid="{CE233A87-1266-4305-9782-A9BB1AC4B8F4}"/>
    <cellStyle name="Moneda 36" xfId="297" xr:uid="{4872C020-6EA8-4B65-BE06-BF3CA7EFFF86}"/>
    <cellStyle name="Moneda 37" xfId="298" xr:uid="{6935ACA1-689E-41BE-B5D4-8854A4F1B303}"/>
    <cellStyle name="Moneda 38" xfId="299" xr:uid="{AA3F39BF-D414-490D-9374-EECFFD3A588E}"/>
    <cellStyle name="Moneda 4" xfId="222" xr:uid="{00000000-0005-0000-0000-0000A1000000}"/>
    <cellStyle name="Moneda 5" xfId="257" xr:uid="{BC8F31DD-92CD-4903-9724-97083CE3ECB5}"/>
    <cellStyle name="Moneda 6" xfId="259" xr:uid="{C7FF92F7-AAE0-49E8-ABA6-34DE66F43D26}"/>
    <cellStyle name="Moneda 7" xfId="268" xr:uid="{43238E6A-23E1-4AB6-8D86-73A3ED61DFDC}"/>
    <cellStyle name="Moneda 8" xfId="269" xr:uid="{FD7C1809-1461-4D23-85D3-AFD6127D9374}"/>
    <cellStyle name="Moneda 9" xfId="271" xr:uid="{E4DCBB4F-9717-4FE6-AFEC-7AFC64C80C48}"/>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BF2788DF-DDFC-414D-920B-D2106FA5783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6" xr:uid="{4505714B-794E-485E-9F8B-3159BECFF46C}"/>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62" xr:uid="{0D4670FE-FBCC-4CEF-99CF-3AEC1721FBC8}"/>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5 2" xfId="264" xr:uid="{AA23430B-0188-49B5-9931-15F887BB5B66}"/>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8" xr:uid="{EDA2A73C-BC78-4BAF-BF67-169A719AE30F}"/>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M70"/>
  <sheetViews>
    <sheetView showGridLines="0" tabSelected="1" view="pageBreakPreview" topLeftCell="A43" zoomScaleNormal="55" zoomScaleSheetLayoutView="100" zoomScalePageLayoutView="70" workbookViewId="0">
      <selection activeCell="G50" sqref="G50"/>
    </sheetView>
  </sheetViews>
  <sheetFormatPr baseColWidth="10" defaultColWidth="11.42578125" defaultRowHeight="13.5"/>
  <cols>
    <col min="1" max="2" width="4.42578125" style="179" customWidth="1"/>
    <col min="3" max="3" width="14.7109375" style="179" customWidth="1"/>
    <col min="4" max="4" width="14.28515625" style="179" customWidth="1"/>
    <col min="5" max="5" width="16.140625" style="276" customWidth="1"/>
    <col min="6" max="6" width="17.5703125" style="179" customWidth="1"/>
    <col min="7" max="7" width="73.28515625" style="179" customWidth="1"/>
    <col min="8" max="8" width="8.7109375" style="179" customWidth="1"/>
    <col min="9" max="9" width="18.85546875" style="179" customWidth="1"/>
    <col min="10" max="10" width="23.85546875" style="179" customWidth="1"/>
    <col min="11" max="11" width="23.85546875" style="180" customWidth="1"/>
    <col min="12" max="12" width="30" style="179" customWidth="1"/>
    <col min="13" max="14" width="4.42578125" style="179" customWidth="1"/>
    <col min="15" max="16384" width="11.42578125" style="179"/>
  </cols>
  <sheetData>
    <row r="1" spans="2:13">
      <c r="B1" s="374" t="s">
        <v>0</v>
      </c>
      <c r="C1" s="374"/>
      <c r="D1" s="374"/>
      <c r="E1" s="374"/>
      <c r="F1" s="374"/>
      <c r="G1" s="374"/>
    </row>
    <row r="2" spans="2:13">
      <c r="B2" s="374" t="s">
        <v>1</v>
      </c>
      <c r="C2" s="374"/>
      <c r="D2" s="374"/>
      <c r="E2" s="374"/>
    </row>
    <row r="3" spans="2:13" ht="14.25" thickBot="1">
      <c r="B3" s="178"/>
      <c r="C3" s="181"/>
      <c r="D3" s="178"/>
      <c r="E3" s="181"/>
    </row>
    <row r="4" spans="2:13" ht="15" thickTop="1" thickBot="1">
      <c r="B4" s="375"/>
      <c r="C4" s="376"/>
      <c r="D4" s="376"/>
      <c r="E4" s="376"/>
      <c r="F4" s="376"/>
      <c r="G4" s="376"/>
      <c r="H4" s="376"/>
      <c r="I4" s="376"/>
      <c r="J4" s="376"/>
      <c r="K4" s="376"/>
      <c r="L4" s="376"/>
      <c r="M4" s="377"/>
    </row>
    <row r="5" spans="2:13" ht="31.5" customHeight="1" thickTop="1">
      <c r="B5" s="182"/>
      <c r="C5" s="378" t="s">
        <v>2</v>
      </c>
      <c r="D5" s="379"/>
      <c r="E5" s="379"/>
      <c r="F5" s="379"/>
      <c r="G5" s="379"/>
      <c r="H5" s="379"/>
      <c r="I5" s="379"/>
      <c r="J5" s="379"/>
      <c r="K5" s="379"/>
      <c r="L5" s="380"/>
      <c r="M5" s="183"/>
    </row>
    <row r="6" spans="2:13">
      <c r="B6" s="184"/>
      <c r="C6" s="381" t="s">
        <v>3</v>
      </c>
      <c r="D6" s="381"/>
      <c r="E6" s="381"/>
      <c r="F6" s="381"/>
      <c r="G6" s="381"/>
      <c r="H6" s="381"/>
      <c r="I6" s="381"/>
      <c r="J6" s="381"/>
      <c r="K6" s="381"/>
      <c r="L6" s="382"/>
      <c r="M6" s="183"/>
    </row>
    <row r="7" spans="2:13" s="187" customFormat="1">
      <c r="B7" s="185"/>
      <c r="C7" s="365" t="s">
        <v>153</v>
      </c>
      <c r="D7" s="366"/>
      <c r="E7" s="366"/>
      <c r="F7" s="366"/>
      <c r="G7" s="366"/>
      <c r="H7" s="366"/>
      <c r="I7" s="366"/>
      <c r="J7" s="366"/>
      <c r="K7" s="367"/>
      <c r="L7" s="368"/>
      <c r="M7" s="186"/>
    </row>
    <row r="8" spans="2:13">
      <c r="B8" s="184"/>
      <c r="C8" s="365"/>
      <c r="D8" s="366"/>
      <c r="E8" s="366"/>
      <c r="F8" s="366"/>
      <c r="G8" s="366"/>
      <c r="H8" s="366"/>
      <c r="I8" s="366"/>
      <c r="J8" s="366"/>
      <c r="K8" s="367"/>
      <c r="L8" s="368"/>
      <c r="M8" s="183"/>
    </row>
    <row r="9" spans="2:13" ht="34.5" customHeight="1">
      <c r="B9" s="184"/>
      <c r="C9" s="369" t="s">
        <v>4</v>
      </c>
      <c r="D9" s="370"/>
      <c r="E9" s="370"/>
      <c r="F9" s="370"/>
      <c r="G9" s="370"/>
      <c r="H9" s="370"/>
      <c r="I9" s="370"/>
      <c r="J9" s="370"/>
      <c r="K9" s="370"/>
      <c r="L9" s="371"/>
      <c r="M9" s="183"/>
    </row>
    <row r="10" spans="2:13" ht="30" customHeight="1" thickBot="1">
      <c r="B10" s="182"/>
      <c r="C10" s="347"/>
      <c r="D10" s="348"/>
      <c r="E10" s="348"/>
      <c r="F10" s="348"/>
      <c r="G10" s="348"/>
      <c r="H10" s="348"/>
      <c r="I10" s="348"/>
      <c r="J10" s="348"/>
      <c r="K10" s="348"/>
      <c r="L10" s="349"/>
      <c r="M10" s="183"/>
    </row>
    <row r="11" spans="2:13" ht="30" customHeight="1">
      <c r="B11" s="182"/>
      <c r="C11" s="362" t="s">
        <v>5</v>
      </c>
      <c r="D11" s="356" t="s">
        <v>6</v>
      </c>
      <c r="E11" s="364" t="s">
        <v>7</v>
      </c>
      <c r="F11" s="364"/>
      <c r="G11" s="362" t="s">
        <v>8</v>
      </c>
      <c r="H11" s="356" t="s">
        <v>9</v>
      </c>
      <c r="I11" s="356" t="s">
        <v>10</v>
      </c>
      <c r="J11" s="358" t="s">
        <v>11</v>
      </c>
      <c r="K11" s="372" t="s">
        <v>100</v>
      </c>
      <c r="L11" s="360" t="s">
        <v>12</v>
      </c>
      <c r="M11" s="183"/>
    </row>
    <row r="12" spans="2:13" ht="30" customHeight="1" thickBot="1">
      <c r="B12" s="182"/>
      <c r="C12" s="363"/>
      <c r="D12" s="357"/>
      <c r="E12" s="188" t="s">
        <v>13</v>
      </c>
      <c r="F12" s="188" t="s">
        <v>14</v>
      </c>
      <c r="G12" s="363"/>
      <c r="H12" s="357"/>
      <c r="I12" s="357"/>
      <c r="J12" s="359"/>
      <c r="K12" s="373"/>
      <c r="L12" s="361"/>
      <c r="M12" s="183"/>
    </row>
    <row r="13" spans="2:13" ht="30" customHeight="1" thickBot="1">
      <c r="B13" s="182"/>
      <c r="C13" s="189"/>
      <c r="D13" s="190"/>
      <c r="E13" s="190"/>
      <c r="F13" s="190"/>
      <c r="G13" s="190" t="s">
        <v>93</v>
      </c>
      <c r="H13" s="190"/>
      <c r="I13" s="190"/>
      <c r="J13" s="190"/>
      <c r="K13" s="191"/>
      <c r="L13" s="192"/>
      <c r="M13" s="183"/>
    </row>
    <row r="14" spans="2:13" ht="30" customHeight="1">
      <c r="B14" s="182"/>
      <c r="C14" s="193">
        <v>1</v>
      </c>
      <c r="D14" s="194"/>
      <c r="E14" s="194"/>
      <c r="F14" s="194"/>
      <c r="G14" s="194" t="s">
        <v>94</v>
      </c>
      <c r="H14" s="194"/>
      <c r="I14" s="194"/>
      <c r="J14" s="194"/>
      <c r="K14" s="195"/>
      <c r="L14" s="196"/>
      <c r="M14" s="183"/>
    </row>
    <row r="15" spans="2:13" ht="30" customHeight="1">
      <c r="B15" s="182"/>
      <c r="C15" s="197">
        <v>1.01</v>
      </c>
      <c r="D15" s="198" t="s">
        <v>92</v>
      </c>
      <c r="E15" s="199"/>
      <c r="F15" s="199"/>
      <c r="G15" s="200" t="s">
        <v>95</v>
      </c>
      <c r="H15" s="199" t="s">
        <v>98</v>
      </c>
      <c r="I15" s="201">
        <v>16.52</v>
      </c>
      <c r="J15" s="202">
        <v>7732.85</v>
      </c>
      <c r="K15" s="203">
        <v>0</v>
      </c>
      <c r="L15" s="204">
        <f>ROUND(IF(K15=0,I15*J15,((I15*J15)*1.22)),2)</f>
        <v>127746.68</v>
      </c>
      <c r="M15" s="183"/>
    </row>
    <row r="16" spans="2:13" ht="30" customHeight="1">
      <c r="B16" s="182"/>
      <c r="C16" s="197">
        <v>1.02</v>
      </c>
      <c r="D16" s="198" t="s">
        <v>92</v>
      </c>
      <c r="E16" s="199"/>
      <c r="F16" s="199"/>
      <c r="G16" s="200" t="s">
        <v>96</v>
      </c>
      <c r="H16" s="199" t="s">
        <v>99</v>
      </c>
      <c r="I16" s="201">
        <v>31.7</v>
      </c>
      <c r="J16" s="202">
        <v>36823.11</v>
      </c>
      <c r="K16" s="203">
        <v>0</v>
      </c>
      <c r="L16" s="204">
        <f t="shared" ref="L16:L17" si="0">ROUND(IF(K16=0,I16*J16,((I16*J16)*1.22)),2)</f>
        <v>1167292.5900000001</v>
      </c>
      <c r="M16" s="183"/>
    </row>
    <row r="17" spans="2:13" ht="30" customHeight="1">
      <c r="B17" s="182"/>
      <c r="C17" s="197">
        <v>1.03</v>
      </c>
      <c r="D17" s="198" t="s">
        <v>92</v>
      </c>
      <c r="E17" s="199"/>
      <c r="F17" s="199"/>
      <c r="G17" s="200" t="s">
        <v>97</v>
      </c>
      <c r="H17" s="199" t="s">
        <v>98</v>
      </c>
      <c r="I17" s="201">
        <v>14.04</v>
      </c>
      <c r="J17" s="202">
        <v>18112.97</v>
      </c>
      <c r="K17" s="203">
        <v>0</v>
      </c>
      <c r="L17" s="204">
        <f t="shared" si="0"/>
        <v>254306.1</v>
      </c>
      <c r="M17" s="183"/>
    </row>
    <row r="18" spans="2:13" ht="30" customHeight="1" thickBot="1">
      <c r="B18" s="182"/>
      <c r="C18" s="205" t="s">
        <v>15</v>
      </c>
      <c r="D18" s="206"/>
      <c r="E18" s="206"/>
      <c r="F18" s="206"/>
      <c r="G18" s="207"/>
      <c r="H18" s="206"/>
      <c r="I18" s="201"/>
      <c r="J18" s="208"/>
      <c r="K18" s="209"/>
      <c r="L18" s="210">
        <f>SUM(L15:L17)</f>
        <v>1549345.37</v>
      </c>
      <c r="M18" s="183"/>
    </row>
    <row r="19" spans="2:13" ht="30" customHeight="1" thickBot="1">
      <c r="B19" s="182"/>
      <c r="C19" s="189">
        <v>2</v>
      </c>
      <c r="D19" s="190"/>
      <c r="E19" s="190"/>
      <c r="F19" s="190"/>
      <c r="G19" s="190" t="s">
        <v>101</v>
      </c>
      <c r="H19" s="190"/>
      <c r="I19" s="190"/>
      <c r="J19" s="190"/>
      <c r="K19" s="191"/>
      <c r="L19" s="192"/>
      <c r="M19" s="183"/>
    </row>
    <row r="20" spans="2:13" ht="30" customHeight="1">
      <c r="B20" s="182"/>
      <c r="C20" s="211">
        <v>2.0099999999999998</v>
      </c>
      <c r="D20" s="198" t="s">
        <v>102</v>
      </c>
      <c r="E20" s="199"/>
      <c r="F20" s="199"/>
      <c r="G20" s="200" t="s">
        <v>109</v>
      </c>
      <c r="H20" s="199" t="s">
        <v>98</v>
      </c>
      <c r="I20" s="201">
        <v>66.040000000000006</v>
      </c>
      <c r="J20" s="202">
        <v>21641.87</v>
      </c>
      <c r="K20" s="212">
        <v>0.22</v>
      </c>
      <c r="L20" s="204">
        <f>ROUND(IF(K20=0,I20*J20,((I20*J20)*1.22)),2)</f>
        <v>1743659.5</v>
      </c>
      <c r="M20" s="183"/>
    </row>
    <row r="21" spans="2:13" ht="30" customHeight="1">
      <c r="B21" s="182"/>
      <c r="C21" s="211">
        <v>2.02</v>
      </c>
      <c r="D21" s="198" t="s">
        <v>103</v>
      </c>
      <c r="E21" s="199"/>
      <c r="F21" s="199"/>
      <c r="G21" s="200" t="s">
        <v>110</v>
      </c>
      <c r="H21" s="199" t="s">
        <v>98</v>
      </c>
      <c r="I21" s="201">
        <v>598.05999999999995</v>
      </c>
      <c r="J21" s="202">
        <v>11309.63</v>
      </c>
      <c r="K21" s="212">
        <v>0.22</v>
      </c>
      <c r="L21" s="204">
        <f t="shared" ref="L21:L26" si="1">ROUND(IF(K21=0,I21*J21,((I21*J21)*1.22)),2)</f>
        <v>8251881.5300000003</v>
      </c>
      <c r="M21" s="183"/>
    </row>
    <row r="22" spans="2:13" ht="30" customHeight="1">
      <c r="B22" s="182"/>
      <c r="C22" s="211">
        <v>2.0299999999999998</v>
      </c>
      <c r="D22" s="198" t="s">
        <v>104</v>
      </c>
      <c r="E22" s="199"/>
      <c r="F22" s="199"/>
      <c r="G22" s="200" t="s">
        <v>111</v>
      </c>
      <c r="H22" s="199" t="s">
        <v>98</v>
      </c>
      <c r="I22" s="201">
        <v>387.4</v>
      </c>
      <c r="J22" s="202">
        <v>19824.16</v>
      </c>
      <c r="K22" s="212">
        <v>0.22</v>
      </c>
      <c r="L22" s="204">
        <f t="shared" si="1"/>
        <v>9369453.0899999999</v>
      </c>
      <c r="M22" s="183"/>
    </row>
    <row r="23" spans="2:13" ht="30" customHeight="1">
      <c r="B23" s="182"/>
      <c r="C23" s="211">
        <v>2.04</v>
      </c>
      <c r="D23" s="198" t="s">
        <v>105</v>
      </c>
      <c r="E23" s="199"/>
      <c r="F23" s="199"/>
      <c r="G23" s="200" t="s">
        <v>112</v>
      </c>
      <c r="H23" s="199" t="s">
        <v>116</v>
      </c>
      <c r="I23" s="201">
        <v>109.56</v>
      </c>
      <c r="J23" s="202">
        <v>9178.7800000000007</v>
      </c>
      <c r="K23" s="212">
        <v>0.22</v>
      </c>
      <c r="L23" s="204">
        <f t="shared" si="1"/>
        <v>1226865.1100000001</v>
      </c>
      <c r="M23" s="183"/>
    </row>
    <row r="24" spans="2:13" ht="30" customHeight="1">
      <c r="B24" s="182"/>
      <c r="C24" s="211">
        <v>2.0499999999999998</v>
      </c>
      <c r="D24" s="198" t="s">
        <v>106</v>
      </c>
      <c r="E24" s="199"/>
      <c r="F24" s="199"/>
      <c r="G24" s="200" t="s">
        <v>113</v>
      </c>
      <c r="H24" s="199" t="s">
        <v>98</v>
      </c>
      <c r="I24" s="201">
        <v>9.51</v>
      </c>
      <c r="J24" s="202">
        <v>43891.31</v>
      </c>
      <c r="K24" s="212">
        <v>0.22</v>
      </c>
      <c r="L24" s="204">
        <f t="shared" si="1"/>
        <v>509235.76</v>
      </c>
      <c r="M24" s="183"/>
    </row>
    <row r="25" spans="2:13" ht="30" customHeight="1">
      <c r="B25" s="182"/>
      <c r="C25" s="211">
        <v>2.06</v>
      </c>
      <c r="D25" s="213" t="s">
        <v>107</v>
      </c>
      <c r="E25" s="214"/>
      <c r="F25" s="214"/>
      <c r="G25" s="215" t="s">
        <v>114</v>
      </c>
      <c r="H25" s="214" t="s">
        <v>99</v>
      </c>
      <c r="I25" s="201">
        <v>31.7</v>
      </c>
      <c r="J25" s="202">
        <v>103026.16</v>
      </c>
      <c r="K25" s="212">
        <v>0.22</v>
      </c>
      <c r="L25" s="204">
        <f t="shared" si="1"/>
        <v>3984433.71</v>
      </c>
      <c r="M25" s="183"/>
    </row>
    <row r="26" spans="2:13" ht="30" customHeight="1">
      <c r="B26" s="182"/>
      <c r="C26" s="211">
        <v>2.0699999999999998</v>
      </c>
      <c r="D26" s="198" t="s">
        <v>108</v>
      </c>
      <c r="E26" s="199"/>
      <c r="F26" s="199"/>
      <c r="G26" s="200" t="s">
        <v>115</v>
      </c>
      <c r="H26" s="199" t="s">
        <v>99</v>
      </c>
      <c r="I26" s="201">
        <v>58.8</v>
      </c>
      <c r="J26" s="202">
        <v>36235.699999999997</v>
      </c>
      <c r="K26" s="212">
        <v>0.22</v>
      </c>
      <c r="L26" s="204">
        <f t="shared" si="1"/>
        <v>2599404.1800000002</v>
      </c>
      <c r="M26" s="183"/>
    </row>
    <row r="27" spans="2:13" ht="30" customHeight="1" thickBot="1">
      <c r="B27" s="182"/>
      <c r="C27" s="205" t="s">
        <v>15</v>
      </c>
      <c r="D27" s="216"/>
      <c r="E27" s="217"/>
      <c r="F27" s="216"/>
      <c r="G27" s="216"/>
      <c r="H27" s="216"/>
      <c r="I27" s="201"/>
      <c r="J27" s="216"/>
      <c r="K27" s="218"/>
      <c r="L27" s="210">
        <f>SUM(L20:L26)</f>
        <v>27684932.880000003</v>
      </c>
      <c r="M27" s="183"/>
    </row>
    <row r="28" spans="2:13" ht="30" customHeight="1" thickBot="1">
      <c r="B28" s="182"/>
      <c r="C28" s="189"/>
      <c r="D28" s="190"/>
      <c r="E28" s="190"/>
      <c r="F28" s="190"/>
      <c r="G28" s="190" t="s">
        <v>117</v>
      </c>
      <c r="H28" s="190"/>
      <c r="I28" s="190"/>
      <c r="J28" s="190"/>
      <c r="K28" s="191"/>
      <c r="L28" s="192"/>
      <c r="M28" s="183"/>
    </row>
    <row r="29" spans="2:13" ht="30" customHeight="1">
      <c r="B29" s="182"/>
      <c r="C29" s="197">
        <v>3.01</v>
      </c>
      <c r="D29" s="219" t="s">
        <v>118</v>
      </c>
      <c r="E29" s="219"/>
      <c r="F29" s="219"/>
      <c r="G29" s="220" t="s">
        <v>119</v>
      </c>
      <c r="H29" s="219" t="s">
        <v>98</v>
      </c>
      <c r="I29" s="201">
        <v>8.15</v>
      </c>
      <c r="J29" s="202">
        <v>107327.8</v>
      </c>
      <c r="K29" s="212">
        <v>0.22</v>
      </c>
      <c r="L29" s="204">
        <f t="shared" ref="L29" si="2">ROUND(IF(K29=0,I29*J29,((I29*J29)*1.22)),2)</f>
        <v>1067160.32</v>
      </c>
      <c r="M29" s="183"/>
    </row>
    <row r="30" spans="2:13" ht="30" customHeight="1" thickBot="1">
      <c r="B30" s="182"/>
      <c r="C30" s="221" t="s">
        <v>15</v>
      </c>
      <c r="D30" s="222"/>
      <c r="E30" s="222"/>
      <c r="F30" s="222"/>
      <c r="G30" s="223"/>
      <c r="H30" s="222"/>
      <c r="I30" s="201"/>
      <c r="J30" s="224"/>
      <c r="K30" s="225"/>
      <c r="L30" s="226">
        <f>SUM(L29)</f>
        <v>1067160.32</v>
      </c>
      <c r="M30" s="183"/>
    </row>
    <row r="31" spans="2:13" ht="30" customHeight="1" thickBot="1">
      <c r="B31" s="182"/>
      <c r="C31" s="189"/>
      <c r="D31" s="190"/>
      <c r="E31" s="190"/>
      <c r="F31" s="190"/>
      <c r="G31" s="190" t="s">
        <v>120</v>
      </c>
      <c r="H31" s="190"/>
      <c r="I31" s="190"/>
      <c r="J31" s="190"/>
      <c r="K31" s="191"/>
      <c r="L31" s="192"/>
      <c r="M31" s="183"/>
    </row>
    <row r="32" spans="2:13" ht="30" customHeight="1">
      <c r="B32" s="182"/>
      <c r="C32" s="197">
        <v>4.01</v>
      </c>
      <c r="D32" s="227" t="s">
        <v>121</v>
      </c>
      <c r="E32" s="219"/>
      <c r="F32" s="219"/>
      <c r="G32" s="220" t="s">
        <v>127</v>
      </c>
      <c r="H32" s="219" t="s">
        <v>98</v>
      </c>
      <c r="I32" s="201">
        <v>350.4</v>
      </c>
      <c r="J32" s="202">
        <v>7146.41</v>
      </c>
      <c r="K32" s="212">
        <v>0</v>
      </c>
      <c r="L32" s="204">
        <f t="shared" ref="L32:L39" si="3">ROUND(IF(K32=0,I32*J32,((I32*J32)*1.22)),2)</f>
        <v>2504102.06</v>
      </c>
      <c r="M32" s="183"/>
    </row>
    <row r="33" spans="2:13" ht="30" customHeight="1">
      <c r="B33" s="182"/>
      <c r="C33" s="197">
        <v>4.0199999999999996</v>
      </c>
      <c r="D33" s="227" t="s">
        <v>103</v>
      </c>
      <c r="E33" s="219"/>
      <c r="F33" s="219"/>
      <c r="G33" s="220" t="s">
        <v>110</v>
      </c>
      <c r="H33" s="219" t="s">
        <v>98</v>
      </c>
      <c r="I33" s="201">
        <v>1153.01</v>
      </c>
      <c r="J33" s="202">
        <v>11309.63</v>
      </c>
      <c r="K33" s="212">
        <v>0.22</v>
      </c>
      <c r="L33" s="204">
        <f t="shared" si="3"/>
        <v>15908942.109999999</v>
      </c>
      <c r="M33" s="183"/>
    </row>
    <row r="34" spans="2:13" ht="30" customHeight="1">
      <c r="B34" s="182"/>
      <c r="C34" s="197">
        <v>4.03</v>
      </c>
      <c r="D34" s="227" t="s">
        <v>104</v>
      </c>
      <c r="E34" s="219"/>
      <c r="F34" s="219"/>
      <c r="G34" s="220" t="s">
        <v>128</v>
      </c>
      <c r="H34" s="219" t="s">
        <v>98</v>
      </c>
      <c r="I34" s="201">
        <v>837.01</v>
      </c>
      <c r="J34" s="202">
        <v>19824.16</v>
      </c>
      <c r="K34" s="212">
        <v>0.22</v>
      </c>
      <c r="L34" s="204">
        <f t="shared" si="3"/>
        <v>20243484.600000001</v>
      </c>
      <c r="M34" s="183"/>
    </row>
    <row r="35" spans="2:13" ht="30" customHeight="1">
      <c r="B35" s="182"/>
      <c r="C35" s="197">
        <v>4.04</v>
      </c>
      <c r="D35" s="227" t="s">
        <v>122</v>
      </c>
      <c r="E35" s="219"/>
      <c r="F35" s="219"/>
      <c r="G35" s="220" t="s">
        <v>129</v>
      </c>
      <c r="H35" s="219" t="s">
        <v>98</v>
      </c>
      <c r="I35" s="201">
        <v>58.24</v>
      </c>
      <c r="J35" s="202">
        <v>21284.69</v>
      </c>
      <c r="K35" s="212">
        <v>0.22</v>
      </c>
      <c r="L35" s="204">
        <f t="shared" si="3"/>
        <v>1512336.82</v>
      </c>
      <c r="M35" s="183"/>
    </row>
    <row r="36" spans="2:13" ht="30" customHeight="1">
      <c r="B36" s="182"/>
      <c r="C36" s="197">
        <v>4.05</v>
      </c>
      <c r="D36" s="227" t="s">
        <v>123</v>
      </c>
      <c r="E36" s="219"/>
      <c r="F36" s="219"/>
      <c r="G36" s="220" t="s">
        <v>130</v>
      </c>
      <c r="H36" s="219" t="s">
        <v>99</v>
      </c>
      <c r="I36" s="201">
        <v>505.9</v>
      </c>
      <c r="J36" s="202">
        <v>8226.84</v>
      </c>
      <c r="K36" s="212">
        <v>0.22</v>
      </c>
      <c r="L36" s="204">
        <f t="shared" si="3"/>
        <v>5077589.1900000004</v>
      </c>
      <c r="M36" s="183"/>
    </row>
    <row r="37" spans="2:13" ht="30" customHeight="1">
      <c r="B37" s="182"/>
      <c r="C37" s="197">
        <v>4.0599999999999996</v>
      </c>
      <c r="D37" s="227" t="s">
        <v>124</v>
      </c>
      <c r="E37" s="219"/>
      <c r="F37" s="219"/>
      <c r="G37" s="220" t="s">
        <v>131</v>
      </c>
      <c r="H37" s="219" t="s">
        <v>98</v>
      </c>
      <c r="I37" s="201">
        <v>12.95</v>
      </c>
      <c r="J37" s="202">
        <v>69080.600000000006</v>
      </c>
      <c r="K37" s="212">
        <v>0.22</v>
      </c>
      <c r="L37" s="204">
        <f t="shared" si="3"/>
        <v>1091404.3999999999</v>
      </c>
      <c r="M37" s="183"/>
    </row>
    <row r="38" spans="2:13" ht="30" customHeight="1">
      <c r="B38" s="182"/>
      <c r="C38" s="197">
        <v>4.07</v>
      </c>
      <c r="D38" s="227" t="s">
        <v>125</v>
      </c>
      <c r="E38" s="219"/>
      <c r="F38" s="219"/>
      <c r="G38" s="220" t="s">
        <v>132</v>
      </c>
      <c r="H38" s="219" t="s">
        <v>98</v>
      </c>
      <c r="I38" s="201">
        <v>31</v>
      </c>
      <c r="J38" s="202">
        <v>68169.33</v>
      </c>
      <c r="K38" s="212">
        <v>0.22</v>
      </c>
      <c r="L38" s="204">
        <f t="shared" si="3"/>
        <v>2578164.06</v>
      </c>
      <c r="M38" s="183"/>
    </row>
    <row r="39" spans="2:13" ht="30" customHeight="1">
      <c r="B39" s="182"/>
      <c r="C39" s="197">
        <v>4.08</v>
      </c>
      <c r="D39" s="227" t="s">
        <v>126</v>
      </c>
      <c r="E39" s="219"/>
      <c r="F39" s="219"/>
      <c r="G39" s="220" t="s">
        <v>133</v>
      </c>
      <c r="H39" s="219" t="s">
        <v>98</v>
      </c>
      <c r="I39" s="201">
        <v>62</v>
      </c>
      <c r="J39" s="202">
        <v>36369.58</v>
      </c>
      <c r="K39" s="212">
        <v>0.22</v>
      </c>
      <c r="L39" s="204">
        <f t="shared" si="3"/>
        <v>2750995.03</v>
      </c>
      <c r="M39" s="183"/>
    </row>
    <row r="40" spans="2:13" ht="30" customHeight="1" thickBot="1">
      <c r="B40" s="182"/>
      <c r="C40" s="205" t="s">
        <v>15</v>
      </c>
      <c r="D40" s="228"/>
      <c r="E40" s="228"/>
      <c r="F40" s="228"/>
      <c r="G40" s="229"/>
      <c r="H40" s="230"/>
      <c r="I40" s="201"/>
      <c r="J40" s="208"/>
      <c r="K40" s="209"/>
      <c r="L40" s="210">
        <f>SUM(L32:L39)</f>
        <v>51667018.269999996</v>
      </c>
      <c r="M40" s="183"/>
    </row>
    <row r="41" spans="2:13" ht="30" customHeight="1" thickBot="1">
      <c r="B41" s="182"/>
      <c r="C41" s="189"/>
      <c r="D41" s="190"/>
      <c r="E41" s="190"/>
      <c r="F41" s="190"/>
      <c r="G41" s="190" t="s">
        <v>139</v>
      </c>
      <c r="H41" s="190"/>
      <c r="I41" s="190"/>
      <c r="J41" s="190"/>
      <c r="K41" s="191"/>
      <c r="L41" s="192"/>
      <c r="M41" s="183"/>
    </row>
    <row r="42" spans="2:13" ht="30" customHeight="1">
      <c r="B42" s="182"/>
      <c r="C42" s="197">
        <v>5.01</v>
      </c>
      <c r="D42" s="219" t="s">
        <v>134</v>
      </c>
      <c r="E42" s="219"/>
      <c r="F42" s="219"/>
      <c r="G42" s="220" t="s">
        <v>136</v>
      </c>
      <c r="H42" s="219" t="s">
        <v>98</v>
      </c>
      <c r="I42" s="201">
        <v>265.5</v>
      </c>
      <c r="J42" s="202">
        <v>14525.67</v>
      </c>
      <c r="K42" s="212">
        <v>0</v>
      </c>
      <c r="L42" s="204">
        <f t="shared" ref="L42:L44" si="4">ROUND(IF(K42=0,I42*J42,((I42*J42)*1.22)),2)</f>
        <v>3856565.39</v>
      </c>
      <c r="M42" s="183"/>
    </row>
    <row r="43" spans="2:13" ht="30" customHeight="1">
      <c r="B43" s="182"/>
      <c r="C43" s="197">
        <v>5.0199999999999996</v>
      </c>
      <c r="D43" s="219" t="s">
        <v>135</v>
      </c>
      <c r="E43" s="219"/>
      <c r="F43" s="219"/>
      <c r="G43" s="220" t="s">
        <v>137</v>
      </c>
      <c r="H43" s="219" t="s">
        <v>98</v>
      </c>
      <c r="I43" s="201">
        <v>265.5</v>
      </c>
      <c r="J43" s="202">
        <v>106382.8</v>
      </c>
      <c r="K43" s="212">
        <v>0.22</v>
      </c>
      <c r="L43" s="204">
        <f t="shared" si="4"/>
        <v>34458452.75</v>
      </c>
      <c r="M43" s="183"/>
    </row>
    <row r="44" spans="2:13" ht="30" customHeight="1">
      <c r="B44" s="182"/>
      <c r="C44" s="197">
        <v>5.03</v>
      </c>
      <c r="D44" s="219" t="s">
        <v>107</v>
      </c>
      <c r="E44" s="219"/>
      <c r="F44" s="219"/>
      <c r="G44" s="220" t="s">
        <v>138</v>
      </c>
      <c r="H44" s="219" t="s">
        <v>99</v>
      </c>
      <c r="I44" s="201">
        <v>21</v>
      </c>
      <c r="J44" s="202">
        <v>103026.16</v>
      </c>
      <c r="K44" s="212">
        <v>0.22</v>
      </c>
      <c r="L44" s="204">
        <f t="shared" si="4"/>
        <v>2639530.2200000002</v>
      </c>
      <c r="M44" s="183"/>
    </row>
    <row r="45" spans="2:13" ht="30" customHeight="1" thickBot="1">
      <c r="B45" s="182"/>
      <c r="C45" s="205" t="s">
        <v>15</v>
      </c>
      <c r="D45" s="228"/>
      <c r="E45" s="228"/>
      <c r="F45" s="228"/>
      <c r="G45" s="231"/>
      <c r="H45" s="230"/>
      <c r="I45" s="201"/>
      <c r="J45" s="208"/>
      <c r="K45" s="209"/>
      <c r="L45" s="210">
        <f>SUM(L42:L44)</f>
        <v>40954548.359999999</v>
      </c>
      <c r="M45" s="183"/>
    </row>
    <row r="46" spans="2:13" ht="30" customHeight="1" thickBot="1">
      <c r="B46" s="182"/>
      <c r="C46" s="189"/>
      <c r="D46" s="190"/>
      <c r="E46" s="190"/>
      <c r="F46" s="190"/>
      <c r="G46" s="190" t="s">
        <v>140</v>
      </c>
      <c r="H46" s="190"/>
      <c r="I46" s="190"/>
      <c r="J46" s="190"/>
      <c r="K46" s="191"/>
      <c r="L46" s="192"/>
      <c r="M46" s="183"/>
    </row>
    <row r="47" spans="2:13" ht="30" customHeight="1">
      <c r="B47" s="182"/>
      <c r="C47" s="211">
        <v>6.01</v>
      </c>
      <c r="D47" s="227" t="s">
        <v>141</v>
      </c>
      <c r="E47" s="227"/>
      <c r="F47" s="227"/>
      <c r="G47" s="220" t="s">
        <v>95</v>
      </c>
      <c r="H47" s="219" t="s">
        <v>150</v>
      </c>
      <c r="I47" s="201">
        <v>22.11</v>
      </c>
      <c r="J47" s="202">
        <v>7732.85</v>
      </c>
      <c r="K47" s="212">
        <v>0</v>
      </c>
      <c r="L47" s="204">
        <f t="shared" ref="L47:L52" si="5">ROUND(IF(K47=0,I47*J47,((I47*J47)*1.22)),2)</f>
        <v>170973.31</v>
      </c>
      <c r="M47" s="183"/>
    </row>
    <row r="48" spans="2:13" ht="30" customHeight="1">
      <c r="B48" s="182"/>
      <c r="C48" s="211">
        <v>6.02</v>
      </c>
      <c r="D48" s="227" t="s">
        <v>102</v>
      </c>
      <c r="E48" s="227"/>
      <c r="F48" s="227"/>
      <c r="G48" s="220" t="s">
        <v>109</v>
      </c>
      <c r="H48" s="219" t="s">
        <v>150</v>
      </c>
      <c r="I48" s="201">
        <v>22.11</v>
      </c>
      <c r="J48" s="202">
        <v>21641.87</v>
      </c>
      <c r="K48" s="212">
        <v>0.22</v>
      </c>
      <c r="L48" s="204">
        <f t="shared" si="5"/>
        <v>583772.13</v>
      </c>
      <c r="M48" s="183"/>
    </row>
    <row r="49" spans="2:13" ht="30" customHeight="1">
      <c r="B49" s="182"/>
      <c r="C49" s="211">
        <v>6.03</v>
      </c>
      <c r="D49" s="227" t="s">
        <v>142</v>
      </c>
      <c r="E49" s="227"/>
      <c r="F49" s="227"/>
      <c r="G49" s="220" t="s">
        <v>146</v>
      </c>
      <c r="H49" s="219" t="s">
        <v>150</v>
      </c>
      <c r="I49" s="201">
        <v>312</v>
      </c>
      <c r="J49" s="202">
        <v>9941.61</v>
      </c>
      <c r="K49" s="212">
        <v>0.22</v>
      </c>
      <c r="L49" s="204">
        <f t="shared" si="5"/>
        <v>3784174.43</v>
      </c>
      <c r="M49" s="183"/>
    </row>
    <row r="50" spans="2:13" ht="47.25" customHeight="1">
      <c r="B50" s="182"/>
      <c r="C50" s="211">
        <v>6.04</v>
      </c>
      <c r="D50" s="227" t="s">
        <v>143</v>
      </c>
      <c r="E50" s="227"/>
      <c r="F50" s="227"/>
      <c r="G50" s="220" t="s">
        <v>147</v>
      </c>
      <c r="H50" s="219" t="s">
        <v>151</v>
      </c>
      <c r="I50" s="201">
        <v>1</v>
      </c>
      <c r="J50" s="202">
        <v>793961.62</v>
      </c>
      <c r="K50" s="212">
        <v>0.22</v>
      </c>
      <c r="L50" s="204">
        <f t="shared" si="5"/>
        <v>968633.18</v>
      </c>
      <c r="M50" s="183"/>
    </row>
    <row r="51" spans="2:13" ht="30" customHeight="1">
      <c r="B51" s="182"/>
      <c r="C51" s="211">
        <v>6.05</v>
      </c>
      <c r="D51" s="227" t="s">
        <v>144</v>
      </c>
      <c r="E51" s="227"/>
      <c r="F51" s="227"/>
      <c r="G51" s="220" t="s">
        <v>148</v>
      </c>
      <c r="H51" s="219" t="s">
        <v>99</v>
      </c>
      <c r="I51" s="201">
        <v>22</v>
      </c>
      <c r="J51" s="202">
        <v>32114.38</v>
      </c>
      <c r="K51" s="212">
        <v>0.22</v>
      </c>
      <c r="L51" s="204">
        <f t="shared" si="5"/>
        <v>861949.96</v>
      </c>
      <c r="M51" s="183"/>
    </row>
    <row r="52" spans="2:13" ht="30" customHeight="1">
      <c r="B52" s="182"/>
      <c r="C52" s="211">
        <v>6.06</v>
      </c>
      <c r="D52" s="227" t="s">
        <v>145</v>
      </c>
      <c r="E52" s="227"/>
      <c r="F52" s="227"/>
      <c r="G52" s="220" t="s">
        <v>149</v>
      </c>
      <c r="H52" s="219" t="s">
        <v>150</v>
      </c>
      <c r="I52" s="201">
        <v>51.96</v>
      </c>
      <c r="J52" s="202">
        <v>20543.43</v>
      </c>
      <c r="K52" s="212">
        <v>0.22</v>
      </c>
      <c r="L52" s="204">
        <f t="shared" si="5"/>
        <v>1302272.68</v>
      </c>
      <c r="M52" s="183"/>
    </row>
    <row r="53" spans="2:13" ht="30" customHeight="1" thickBot="1">
      <c r="B53" s="182"/>
      <c r="C53" s="205" t="s">
        <v>15</v>
      </c>
      <c r="D53" s="228"/>
      <c r="E53" s="228"/>
      <c r="F53" s="228"/>
      <c r="G53" s="231"/>
      <c r="H53" s="230"/>
      <c r="I53" s="201"/>
      <c r="J53" s="208"/>
      <c r="K53" s="209"/>
      <c r="L53" s="210">
        <f>SUM(L47:L52)</f>
        <v>7671775.6899999995</v>
      </c>
      <c r="M53" s="183"/>
    </row>
    <row r="54" spans="2:13" s="235" customFormat="1" ht="30" customHeight="1" thickBot="1">
      <c r="B54" s="232"/>
      <c r="C54" s="350" t="s">
        <v>16</v>
      </c>
      <c r="D54" s="351"/>
      <c r="E54" s="351"/>
      <c r="F54" s="351"/>
      <c r="G54" s="351"/>
      <c r="H54" s="351"/>
      <c r="I54" s="351"/>
      <c r="J54" s="352"/>
      <c r="K54" s="191"/>
      <c r="L54" s="233">
        <f>+L53+L45+L40+L30+L27+L18</f>
        <v>130594780.88999999</v>
      </c>
      <c r="M54" s="234"/>
    </row>
    <row r="55" spans="2:13" s="235" customFormat="1">
      <c r="B55" s="232"/>
      <c r="C55" s="236"/>
      <c r="D55" s="236"/>
      <c r="E55" s="236"/>
      <c r="F55" s="236"/>
      <c r="G55" s="236"/>
      <c r="H55" s="236"/>
      <c r="I55" s="236"/>
      <c r="J55" s="236"/>
      <c r="K55" s="237"/>
      <c r="L55" s="238"/>
      <c r="M55" s="234"/>
    </row>
    <row r="56" spans="2:13" s="235" customFormat="1" ht="30" customHeight="1">
      <c r="B56" s="232"/>
      <c r="C56" s="239"/>
      <c r="D56" s="240"/>
      <c r="E56" s="239"/>
      <c r="F56" s="239"/>
      <c r="G56" s="241" t="s">
        <v>17</v>
      </c>
      <c r="H56" s="242"/>
      <c r="I56" s="243"/>
      <c r="J56" s="244"/>
      <c r="K56" s="245"/>
      <c r="L56" s="246">
        <f>+L54</f>
        <v>130594780.88999999</v>
      </c>
      <c r="M56" s="234"/>
    </row>
    <row r="57" spans="2:13" s="235" customFormat="1" ht="30" customHeight="1">
      <c r="B57" s="232"/>
      <c r="C57" s="239"/>
      <c r="D57" s="240"/>
      <c r="E57" s="239"/>
      <c r="F57" s="239"/>
      <c r="G57" s="241" t="s">
        <v>22</v>
      </c>
      <c r="H57" s="247"/>
      <c r="I57" s="248"/>
      <c r="J57" s="249"/>
      <c r="K57" s="250">
        <v>0.23</v>
      </c>
      <c r="L57" s="251">
        <f>+$L$56*K57</f>
        <v>30036799.604699999</v>
      </c>
      <c r="M57" s="234"/>
    </row>
    <row r="58" spans="2:13" s="235" customFormat="1" ht="30" customHeight="1">
      <c r="B58" s="232"/>
      <c r="C58" s="239"/>
      <c r="D58" s="252"/>
      <c r="E58" s="252"/>
      <c r="F58" s="252"/>
      <c r="G58" s="241" t="s">
        <v>152</v>
      </c>
      <c r="H58" s="242"/>
      <c r="I58" s="243"/>
      <c r="J58" s="244"/>
      <c r="K58" s="250">
        <v>0.02</v>
      </c>
      <c r="L58" s="251">
        <f t="shared" ref="L58:L59" si="6">+$L$56*K58</f>
        <v>2611895.6177999997</v>
      </c>
      <c r="M58" s="234"/>
    </row>
    <row r="59" spans="2:13" s="235" customFormat="1" ht="30" customHeight="1" thickBot="1">
      <c r="B59" s="232"/>
      <c r="C59" s="239"/>
      <c r="D59" s="252"/>
      <c r="E59" s="252"/>
      <c r="F59" s="252"/>
      <c r="G59" s="241" t="s">
        <v>80</v>
      </c>
      <c r="H59" s="242"/>
      <c r="I59" s="243"/>
      <c r="J59" s="244"/>
      <c r="K59" s="250">
        <v>0.05</v>
      </c>
      <c r="L59" s="251">
        <f t="shared" si="6"/>
        <v>6529739.0444999998</v>
      </c>
      <c r="M59" s="234"/>
    </row>
    <row r="60" spans="2:13" s="235" customFormat="1" ht="30" customHeight="1" thickBot="1">
      <c r="B60" s="232"/>
      <c r="C60" s="239"/>
      <c r="D60" s="240"/>
      <c r="E60" s="239"/>
      <c r="F60" s="239"/>
      <c r="G60" s="253" t="s">
        <v>18</v>
      </c>
      <c r="H60" s="254"/>
      <c r="I60" s="255"/>
      <c r="J60" s="256"/>
      <c r="K60" s="257"/>
      <c r="L60" s="233">
        <f>SUM(L56:L59)</f>
        <v>169773215.15699998</v>
      </c>
      <c r="M60" s="234"/>
    </row>
    <row r="61" spans="2:13" s="235" customFormat="1" ht="14.25" thickBot="1">
      <c r="B61" s="232"/>
      <c r="C61" s="239"/>
      <c r="D61" s="240"/>
      <c r="E61" s="240"/>
      <c r="F61" s="240"/>
      <c r="G61" s="239"/>
      <c r="H61" s="239"/>
      <c r="I61" s="258"/>
      <c r="J61" s="259"/>
      <c r="K61" s="260"/>
      <c r="L61" s="261"/>
      <c r="M61" s="234"/>
    </row>
    <row r="62" spans="2:13" s="235" customFormat="1">
      <c r="B62" s="232"/>
      <c r="C62" s="262"/>
      <c r="D62" s="354"/>
      <c r="E62" s="354"/>
      <c r="F62" s="354"/>
      <c r="G62" s="354"/>
      <c r="H62" s="354"/>
      <c r="I62" s="354"/>
      <c r="J62" s="354"/>
      <c r="K62" s="354"/>
      <c r="L62" s="355"/>
      <c r="M62" s="263"/>
    </row>
    <row r="63" spans="2:13" s="235" customFormat="1" ht="46.5" customHeight="1">
      <c r="B63" s="232"/>
      <c r="C63" s="332" t="s">
        <v>154</v>
      </c>
      <c r="D63" s="333"/>
      <c r="E63" s="333"/>
      <c r="F63" s="333"/>
      <c r="G63" s="333"/>
      <c r="H63" s="353" t="s">
        <v>8</v>
      </c>
      <c r="I63" s="353"/>
      <c r="J63" s="353"/>
      <c r="K63" s="264"/>
      <c r="L63" s="265" t="s">
        <v>20</v>
      </c>
      <c r="M63" s="266"/>
    </row>
    <row r="64" spans="2:13" s="235" customFormat="1" ht="32.25" customHeight="1">
      <c r="B64" s="232"/>
      <c r="C64" s="332" t="s">
        <v>155</v>
      </c>
      <c r="D64" s="333"/>
      <c r="E64" s="333"/>
      <c r="F64" s="333"/>
      <c r="G64" s="333"/>
      <c r="H64" s="337" t="s">
        <v>22</v>
      </c>
      <c r="I64" s="337"/>
      <c r="J64" s="267" t="s">
        <v>23</v>
      </c>
      <c r="K64" s="268"/>
      <c r="L64" s="269">
        <v>0.23</v>
      </c>
      <c r="M64" s="266"/>
    </row>
    <row r="65" spans="2:13" s="235" customFormat="1" ht="30" customHeight="1">
      <c r="B65" s="232"/>
      <c r="C65" s="332" t="s">
        <v>156</v>
      </c>
      <c r="D65" s="333"/>
      <c r="E65" s="333"/>
      <c r="F65" s="333"/>
      <c r="G65" s="333"/>
      <c r="H65" s="334" t="s">
        <v>25</v>
      </c>
      <c r="I65" s="335"/>
      <c r="J65" s="267" t="s">
        <v>26</v>
      </c>
      <c r="K65" s="268"/>
      <c r="L65" s="269">
        <v>0.02</v>
      </c>
      <c r="M65" s="266"/>
    </row>
    <row r="66" spans="2:13" s="235" customFormat="1" ht="58.5" customHeight="1">
      <c r="B66" s="232"/>
      <c r="C66" s="338"/>
      <c r="D66" s="339"/>
      <c r="E66" s="339"/>
      <c r="F66" s="339"/>
      <c r="G66" s="340"/>
      <c r="H66" s="336" t="s">
        <v>27</v>
      </c>
      <c r="I66" s="337"/>
      <c r="J66" s="267" t="s">
        <v>28</v>
      </c>
      <c r="K66" s="268"/>
      <c r="L66" s="269">
        <v>0.05</v>
      </c>
      <c r="M66" s="234"/>
    </row>
    <row r="67" spans="2:13" ht="39" customHeight="1">
      <c r="B67" s="182"/>
      <c r="C67" s="341"/>
      <c r="D67" s="342"/>
      <c r="E67" s="342"/>
      <c r="F67" s="342"/>
      <c r="G67" s="343"/>
      <c r="H67" s="337" t="s">
        <v>29</v>
      </c>
      <c r="I67" s="337"/>
      <c r="J67" s="267" t="s">
        <v>30</v>
      </c>
      <c r="K67" s="268"/>
      <c r="L67" s="269">
        <f>SUM(L64:L66)</f>
        <v>0.3</v>
      </c>
      <c r="M67" s="183"/>
    </row>
    <row r="68" spans="2:13" ht="47.25" customHeight="1" thickBot="1">
      <c r="B68" s="182"/>
      <c r="C68" s="344"/>
      <c r="D68" s="345"/>
      <c r="E68" s="345"/>
      <c r="F68" s="345"/>
      <c r="G68" s="346"/>
      <c r="H68" s="329"/>
      <c r="I68" s="329"/>
      <c r="J68" s="329"/>
      <c r="K68" s="330"/>
      <c r="L68" s="331"/>
      <c r="M68" s="183"/>
    </row>
    <row r="69" spans="2:13" ht="14.25" thickBot="1">
      <c r="B69" s="270"/>
      <c r="C69" s="271"/>
      <c r="D69" s="271"/>
      <c r="E69" s="272"/>
      <c r="F69" s="271"/>
      <c r="G69" s="273"/>
      <c r="H69" s="271"/>
      <c r="I69" s="271"/>
      <c r="J69" s="271"/>
      <c r="K69" s="274"/>
      <c r="L69" s="271"/>
      <c r="M69" s="275"/>
    </row>
    <row r="70" spans="2:13" ht="14.25" thickTop="1"/>
  </sheetData>
  <mergeCells count="29">
    <mergeCell ref="C7:L8"/>
    <mergeCell ref="C9:L9"/>
    <mergeCell ref="K11:K12"/>
    <mergeCell ref="B1:G1"/>
    <mergeCell ref="B2:E2"/>
    <mergeCell ref="B4:M4"/>
    <mergeCell ref="C5:L5"/>
    <mergeCell ref="C6:L6"/>
    <mergeCell ref="C64:G64"/>
    <mergeCell ref="C10:L10"/>
    <mergeCell ref="C54:J54"/>
    <mergeCell ref="C63:G63"/>
    <mergeCell ref="H63:J63"/>
    <mergeCell ref="H64:I64"/>
    <mergeCell ref="D62:L62"/>
    <mergeCell ref="I11:I12"/>
    <mergeCell ref="J11:J12"/>
    <mergeCell ref="L11:L12"/>
    <mergeCell ref="C11:C12"/>
    <mergeCell ref="D11:D12"/>
    <mergeCell ref="G11:G12"/>
    <mergeCell ref="H11:H12"/>
    <mergeCell ref="E11:F11"/>
    <mergeCell ref="H68:L68"/>
    <mergeCell ref="C65:G65"/>
    <mergeCell ref="H65:I65"/>
    <mergeCell ref="H66:I66"/>
    <mergeCell ref="H67:I67"/>
    <mergeCell ref="C66:G68"/>
  </mergeCells>
  <pageMargins left="0.11811023622047245" right="0.11811023622047245" top="0.15748031496062992" bottom="0.15748031496062992" header="0.31496062992125984" footer="0.31496062992125984"/>
  <pageSetup scale="38"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304" t="s">
        <v>0</v>
      </c>
      <c r="C1" s="304"/>
      <c r="D1" s="304"/>
      <c r="E1" s="304"/>
      <c r="F1" s="304"/>
      <c r="G1" s="304"/>
    </row>
    <row r="2" spans="2:12">
      <c r="B2" s="304" t="s">
        <v>1</v>
      </c>
      <c r="C2" s="304"/>
      <c r="D2" s="304"/>
      <c r="E2" s="304"/>
    </row>
    <row r="3" spans="2:12" ht="15" thickBot="1">
      <c r="C3" s="6"/>
      <c r="D3" s="7"/>
      <c r="E3" s="6"/>
      <c r="F3" s="7"/>
    </row>
    <row r="4" spans="2:12" ht="15.75" thickTop="1" thickBot="1">
      <c r="B4" s="308"/>
      <c r="C4" s="309"/>
      <c r="D4" s="309"/>
      <c r="E4" s="309"/>
      <c r="F4" s="309"/>
      <c r="G4" s="309"/>
      <c r="H4" s="309"/>
      <c r="I4" s="309"/>
      <c r="J4" s="309"/>
      <c r="K4" s="309"/>
      <c r="L4" s="310"/>
    </row>
    <row r="5" spans="2:12" ht="31.5" customHeight="1">
      <c r="B5" s="3"/>
      <c r="C5" s="305" t="s">
        <v>2</v>
      </c>
      <c r="D5" s="306"/>
      <c r="E5" s="306"/>
      <c r="F5" s="306"/>
      <c r="G5" s="306"/>
      <c r="H5" s="306"/>
      <c r="I5" s="306"/>
      <c r="J5" s="306"/>
      <c r="K5" s="307"/>
      <c r="L5" s="4"/>
    </row>
    <row r="6" spans="2:12">
      <c r="B6" s="3"/>
      <c r="C6" s="314" t="s">
        <v>31</v>
      </c>
      <c r="D6" s="315"/>
      <c r="E6" s="315"/>
      <c r="F6" s="315"/>
      <c r="G6" s="315"/>
      <c r="H6" s="315"/>
      <c r="I6" s="315"/>
      <c r="J6" s="315"/>
      <c r="K6" s="316"/>
      <c r="L6" s="4"/>
    </row>
    <row r="7" spans="2:12" s="2" customFormat="1">
      <c r="B7" s="88"/>
      <c r="C7" s="317" t="s">
        <v>32</v>
      </c>
      <c r="D7" s="317"/>
      <c r="E7" s="317"/>
      <c r="F7" s="317"/>
      <c r="G7" s="317"/>
      <c r="H7" s="317"/>
      <c r="I7" s="317"/>
      <c r="J7" s="317"/>
      <c r="K7" s="317"/>
      <c r="L7" s="8"/>
    </row>
    <row r="8" spans="2:12" ht="105.75" customHeight="1">
      <c r="B8" s="3"/>
      <c r="C8" s="317"/>
      <c r="D8" s="317"/>
      <c r="E8" s="317"/>
      <c r="F8" s="317"/>
      <c r="G8" s="317"/>
      <c r="H8" s="317"/>
      <c r="I8" s="317"/>
      <c r="J8" s="317"/>
      <c r="K8" s="317"/>
      <c r="L8" s="4"/>
    </row>
    <row r="9" spans="2:12" ht="34.5" customHeight="1">
      <c r="B9" s="3"/>
      <c r="C9" s="318" t="s">
        <v>33</v>
      </c>
      <c r="D9" s="319"/>
      <c r="E9" s="319"/>
      <c r="F9" s="319"/>
      <c r="G9" s="319"/>
      <c r="H9" s="319"/>
      <c r="I9" s="319"/>
      <c r="J9" s="319"/>
      <c r="K9" s="320"/>
      <c r="L9" s="4"/>
    </row>
    <row r="10" spans="2:12" ht="30" customHeight="1" thickBot="1">
      <c r="B10" s="3"/>
      <c r="C10" s="321"/>
      <c r="D10" s="322"/>
      <c r="E10" s="322"/>
      <c r="F10" s="322"/>
      <c r="G10" s="322"/>
      <c r="H10" s="322"/>
      <c r="I10" s="322"/>
      <c r="J10" s="322"/>
      <c r="K10" s="323"/>
      <c r="L10" s="4"/>
    </row>
    <row r="11" spans="2:12" ht="30" customHeight="1">
      <c r="B11" s="3"/>
      <c r="C11" s="324" t="s">
        <v>5</v>
      </c>
      <c r="D11" s="326" t="s">
        <v>6</v>
      </c>
      <c r="E11" s="328" t="s">
        <v>7</v>
      </c>
      <c r="F11" s="328"/>
      <c r="G11" s="324" t="s">
        <v>8</v>
      </c>
      <c r="H11" s="326" t="s">
        <v>9</v>
      </c>
      <c r="I11" s="326" t="s">
        <v>10</v>
      </c>
      <c r="J11" s="294" t="s">
        <v>11</v>
      </c>
      <c r="K11" s="296" t="s">
        <v>12</v>
      </c>
      <c r="L11" s="4"/>
    </row>
    <row r="12" spans="2:12" ht="30" customHeight="1" thickBot="1">
      <c r="B12" s="3"/>
      <c r="C12" s="325"/>
      <c r="D12" s="327"/>
      <c r="E12" s="9" t="s">
        <v>13</v>
      </c>
      <c r="F12" s="9" t="s">
        <v>14</v>
      </c>
      <c r="G12" s="325"/>
      <c r="H12" s="327"/>
      <c r="I12" s="327"/>
      <c r="J12" s="295"/>
      <c r="K12" s="297"/>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298" t="s">
        <v>16</v>
      </c>
      <c r="D40" s="299"/>
      <c r="E40" s="299"/>
      <c r="F40" s="299"/>
      <c r="G40" s="299"/>
      <c r="H40" s="299"/>
      <c r="I40" s="299"/>
      <c r="J40" s="300"/>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301"/>
      <c r="H42" s="302"/>
      <c r="I42" s="303"/>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17</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18</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312"/>
      <c r="E51" s="312"/>
      <c r="F51" s="312"/>
      <c r="G51" s="312"/>
      <c r="H51" s="312"/>
      <c r="I51" s="312"/>
      <c r="J51" s="312"/>
      <c r="K51" s="313"/>
      <c r="L51" s="78"/>
    </row>
    <row r="52" spans="2:12" s="47" customFormat="1" ht="46.5" customHeight="1">
      <c r="B52" s="48"/>
      <c r="C52" s="279" t="s">
        <v>19</v>
      </c>
      <c r="D52" s="280"/>
      <c r="E52" s="280"/>
      <c r="F52" s="280"/>
      <c r="G52" s="280"/>
      <c r="H52" s="281" t="s">
        <v>8</v>
      </c>
      <c r="I52" s="281"/>
      <c r="J52" s="281"/>
      <c r="K52" s="79" t="s">
        <v>20</v>
      </c>
      <c r="L52" s="80"/>
    </row>
    <row r="53" spans="2:12" s="47" customFormat="1" ht="32.25" customHeight="1">
      <c r="B53" s="48"/>
      <c r="C53" s="279" t="s">
        <v>21</v>
      </c>
      <c r="D53" s="280"/>
      <c r="E53" s="280"/>
      <c r="F53" s="280"/>
      <c r="G53" s="280"/>
      <c r="H53" s="282" t="s">
        <v>22</v>
      </c>
      <c r="I53" s="282"/>
      <c r="J53" s="81" t="s">
        <v>23</v>
      </c>
      <c r="K53" s="82" t="s">
        <v>34</v>
      </c>
      <c r="L53" s="80"/>
    </row>
    <row r="54" spans="2:12" s="47" customFormat="1" ht="30" customHeight="1">
      <c r="B54" s="48"/>
      <c r="C54" s="279" t="s">
        <v>24</v>
      </c>
      <c r="D54" s="280"/>
      <c r="E54" s="280"/>
      <c r="F54" s="280"/>
      <c r="G54" s="280"/>
      <c r="H54" s="283" t="s">
        <v>25</v>
      </c>
      <c r="I54" s="284"/>
      <c r="J54" s="81" t="s">
        <v>26</v>
      </c>
      <c r="K54" s="82" t="s">
        <v>34</v>
      </c>
      <c r="L54" s="80"/>
    </row>
    <row r="55" spans="2:12" s="47" customFormat="1" ht="58.5" customHeight="1">
      <c r="B55" s="48"/>
      <c r="C55" s="285"/>
      <c r="D55" s="286"/>
      <c r="E55" s="286"/>
      <c r="F55" s="286"/>
      <c r="G55" s="287"/>
      <c r="H55" s="311" t="s">
        <v>27</v>
      </c>
      <c r="I55" s="282"/>
      <c r="J55" s="81" t="s">
        <v>28</v>
      </c>
      <c r="K55" s="82" t="s">
        <v>34</v>
      </c>
      <c r="L55" s="50"/>
    </row>
    <row r="56" spans="2:12" ht="39" customHeight="1">
      <c r="B56" s="3"/>
      <c r="C56" s="288"/>
      <c r="D56" s="289"/>
      <c r="E56" s="289"/>
      <c r="F56" s="289"/>
      <c r="G56" s="290"/>
      <c r="H56" s="282" t="s">
        <v>29</v>
      </c>
      <c r="I56" s="282"/>
      <c r="J56" s="81" t="s">
        <v>30</v>
      </c>
      <c r="K56" s="82" t="s">
        <v>34</v>
      </c>
      <c r="L56" s="4"/>
    </row>
    <row r="57" spans="2:12" ht="47.25" customHeight="1" thickBot="1">
      <c r="B57" s="3"/>
      <c r="C57" s="291"/>
      <c r="D57" s="292"/>
      <c r="E57" s="292"/>
      <c r="F57" s="292"/>
      <c r="G57" s="293"/>
      <c r="H57" s="277"/>
      <c r="I57" s="277"/>
      <c r="J57" s="277"/>
      <c r="K57" s="278"/>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35</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36" zoomScale="90" zoomScaleNormal="80" zoomScaleSheetLayoutView="90" zoomScalePageLayoutView="85" workbookViewId="0">
      <selection activeCell="R6" sqref="R6"/>
    </sheetView>
  </sheetViews>
  <sheetFormatPr baseColWidth="10" defaultColWidth="11.42578125" defaultRowHeight="14.25"/>
  <cols>
    <col min="1" max="2" width="3.140625" style="92" customWidth="1"/>
    <col min="3" max="3" width="14.7109375" style="92" customWidth="1"/>
    <col min="4" max="4" width="13" style="92" customWidth="1"/>
    <col min="5" max="11" width="11.42578125" style="92"/>
    <col min="12" max="12" width="12.85546875" style="92" customWidth="1"/>
    <col min="13" max="14" width="11.42578125" style="92"/>
    <col min="15" max="15" width="18.7109375" style="92" customWidth="1"/>
    <col min="16" max="17" width="3.140625" style="92" customWidth="1"/>
    <col min="18" max="16384" width="11.42578125" style="92"/>
  </cols>
  <sheetData>
    <row r="1" spans="2:16">
      <c r="B1" s="304" t="s">
        <v>36</v>
      </c>
      <c r="C1" s="304"/>
      <c r="D1" s="304"/>
      <c r="E1" s="304"/>
      <c r="F1" s="304"/>
      <c r="G1" s="304"/>
      <c r="H1" s="304"/>
      <c r="I1" s="304"/>
      <c r="J1" s="304"/>
      <c r="K1" s="304"/>
      <c r="L1" s="304"/>
    </row>
    <row r="2" spans="2:16">
      <c r="B2" s="304" t="s">
        <v>1</v>
      </c>
      <c r="C2" s="304"/>
      <c r="D2" s="304"/>
      <c r="E2" s="304"/>
    </row>
    <row r="3" spans="2:16" ht="15" thickBot="1"/>
    <row r="4" spans="2:16" ht="25.5" customHeight="1" thickTop="1">
      <c r="B4" s="468"/>
      <c r="C4" s="469"/>
      <c r="D4" s="469"/>
      <c r="E4" s="469"/>
      <c r="F4" s="469"/>
      <c r="G4" s="469"/>
      <c r="H4" s="469"/>
      <c r="I4" s="469"/>
      <c r="J4" s="469"/>
      <c r="K4" s="469"/>
      <c r="L4" s="469"/>
      <c r="M4" s="469"/>
      <c r="N4" s="469"/>
      <c r="O4" s="469"/>
      <c r="P4" s="470"/>
    </row>
    <row r="5" spans="2:16" ht="36.75" customHeight="1">
      <c r="B5" s="94"/>
      <c r="C5" s="383" t="s">
        <v>37</v>
      </c>
      <c r="D5" s="383"/>
      <c r="E5" s="383"/>
      <c r="F5" s="383"/>
      <c r="G5" s="383"/>
      <c r="H5" s="383"/>
      <c r="I5" s="383"/>
      <c r="J5" s="383"/>
      <c r="K5" s="383"/>
      <c r="L5" s="383"/>
      <c r="M5" s="383"/>
      <c r="N5" s="383"/>
      <c r="O5" s="383"/>
      <c r="P5" s="93"/>
    </row>
    <row r="6" spans="2:16" ht="15" thickBot="1">
      <c r="B6" s="94"/>
      <c r="P6" s="93"/>
    </row>
    <row r="7" spans="2:16">
      <c r="B7" s="94"/>
      <c r="C7" s="392"/>
      <c r="D7" s="394"/>
      <c r="E7" s="395"/>
      <c r="F7" s="395"/>
      <c r="G7" s="395"/>
      <c r="H7" s="395"/>
      <c r="I7" s="395"/>
      <c r="J7" s="395"/>
      <c r="K7" s="396"/>
      <c r="L7" s="412"/>
      <c r="M7" s="413"/>
      <c r="N7" s="413"/>
      <c r="O7" s="414"/>
      <c r="P7" s="93"/>
    </row>
    <row r="8" spans="2:16">
      <c r="B8" s="94"/>
      <c r="C8" s="393"/>
      <c r="D8" s="386" t="s">
        <v>38</v>
      </c>
      <c r="E8" s="387"/>
      <c r="F8" s="387"/>
      <c r="G8" s="387"/>
      <c r="H8" s="387"/>
      <c r="I8" s="387"/>
      <c r="J8" s="387"/>
      <c r="K8" s="388"/>
      <c r="L8" s="415"/>
      <c r="M8" s="416"/>
      <c r="N8" s="416"/>
      <c r="O8" s="417"/>
      <c r="P8" s="93"/>
    </row>
    <row r="9" spans="2:16">
      <c r="B9" s="94"/>
      <c r="C9" s="393"/>
      <c r="D9" s="386"/>
      <c r="E9" s="387"/>
      <c r="F9" s="387"/>
      <c r="G9" s="387"/>
      <c r="H9" s="387"/>
      <c r="I9" s="387"/>
      <c r="J9" s="387"/>
      <c r="K9" s="388"/>
      <c r="L9" s="384" t="s">
        <v>39</v>
      </c>
      <c r="M9" s="418"/>
      <c r="N9" s="419"/>
      <c r="O9" s="420"/>
      <c r="P9" s="93"/>
    </row>
    <row r="10" spans="2:16">
      <c r="B10" s="94"/>
      <c r="C10" s="393"/>
      <c r="D10" s="386" t="s">
        <v>40</v>
      </c>
      <c r="E10" s="387"/>
      <c r="F10" s="387"/>
      <c r="G10" s="387"/>
      <c r="H10" s="387"/>
      <c r="I10" s="387"/>
      <c r="J10" s="387"/>
      <c r="K10" s="388"/>
      <c r="L10" s="397"/>
      <c r="M10" s="421"/>
      <c r="N10" s="422"/>
      <c r="O10" s="423"/>
      <c r="P10" s="93"/>
    </row>
    <row r="11" spans="2:16" ht="12.75" customHeight="1">
      <c r="B11" s="94"/>
      <c r="C11" s="393"/>
      <c r="D11" s="389"/>
      <c r="E11" s="390"/>
      <c r="F11" s="390"/>
      <c r="G11" s="390"/>
      <c r="H11" s="390"/>
      <c r="I11" s="390"/>
      <c r="J11" s="390"/>
      <c r="K11" s="391"/>
      <c r="L11" s="384" t="s">
        <v>41</v>
      </c>
      <c r="M11" s="384">
        <v>1</v>
      </c>
      <c r="N11" s="384" t="s">
        <v>42</v>
      </c>
      <c r="O11" s="410">
        <v>1</v>
      </c>
      <c r="P11" s="93"/>
    </row>
    <row r="12" spans="2:16">
      <c r="B12" s="94"/>
      <c r="C12" s="393"/>
      <c r="D12" s="389"/>
      <c r="E12" s="390"/>
      <c r="F12" s="390"/>
      <c r="G12" s="390"/>
      <c r="H12" s="390"/>
      <c r="I12" s="390"/>
      <c r="J12" s="390"/>
      <c r="K12" s="391"/>
      <c r="L12" s="385"/>
      <c r="M12" s="385"/>
      <c r="N12" s="385"/>
      <c r="O12" s="411"/>
      <c r="P12" s="93"/>
    </row>
    <row r="13" spans="2:16">
      <c r="B13" s="94"/>
      <c r="C13" s="393"/>
      <c r="D13" s="386" t="s">
        <v>43</v>
      </c>
      <c r="E13" s="387"/>
      <c r="F13" s="387"/>
      <c r="G13" s="387"/>
      <c r="H13" s="387"/>
      <c r="I13" s="387"/>
      <c r="J13" s="387"/>
      <c r="K13" s="388"/>
      <c r="L13" s="385"/>
      <c r="M13" s="385"/>
      <c r="N13" s="385"/>
      <c r="O13" s="411"/>
      <c r="P13" s="93"/>
    </row>
    <row r="14" spans="2:16" ht="15"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44</v>
      </c>
      <c r="M15" s="103" t="s">
        <v>45</v>
      </c>
      <c r="N15" s="103" t="s">
        <v>46</v>
      </c>
      <c r="O15" s="104" t="s">
        <v>47</v>
      </c>
      <c r="P15" s="93"/>
    </row>
    <row r="16" spans="2:16">
      <c r="B16" s="94"/>
      <c r="C16" s="105"/>
      <c r="D16" s="96"/>
      <c r="E16" s="96"/>
      <c r="F16" s="96"/>
      <c r="G16" s="96"/>
      <c r="H16" s="96"/>
      <c r="I16" s="96"/>
      <c r="J16" s="96"/>
      <c r="K16" s="96"/>
      <c r="L16" s="106"/>
      <c r="M16" s="107"/>
      <c r="N16" s="107"/>
      <c r="O16" s="108"/>
      <c r="P16" s="93"/>
    </row>
    <row r="17" spans="2:16" ht="18" customHeight="1">
      <c r="B17" s="94"/>
      <c r="C17" s="477" t="s">
        <v>48</v>
      </c>
      <c r="D17" s="478"/>
      <c r="E17" s="478"/>
      <c r="F17" s="478"/>
      <c r="G17" s="96"/>
      <c r="H17" s="96"/>
      <c r="I17" s="96" t="s">
        <v>49</v>
      </c>
      <c r="K17" s="96"/>
      <c r="L17" s="106"/>
      <c r="O17" s="109"/>
      <c r="P17" s="93"/>
    </row>
    <row r="18" spans="2:16">
      <c r="B18" s="94"/>
      <c r="C18" s="110"/>
      <c r="D18" s="111"/>
      <c r="E18" s="111"/>
      <c r="F18" s="111"/>
      <c r="G18" s="111"/>
      <c r="H18" s="111"/>
      <c r="I18" s="111"/>
      <c r="J18" s="111"/>
      <c r="K18" s="111"/>
      <c r="L18" s="111"/>
      <c r="M18" s="111"/>
      <c r="N18" s="111"/>
      <c r="O18" s="112"/>
      <c r="P18" s="93"/>
    </row>
    <row r="19" spans="2:16" ht="15" thickBot="1">
      <c r="B19" s="94"/>
      <c r="C19" s="113"/>
      <c r="D19" s="114"/>
      <c r="E19" s="114"/>
      <c r="F19" s="114"/>
      <c r="G19" s="114"/>
      <c r="H19" s="114"/>
      <c r="I19" s="114"/>
      <c r="J19" s="114"/>
      <c r="K19" s="114"/>
      <c r="L19" s="114"/>
      <c r="M19" s="114"/>
      <c r="N19" s="114"/>
      <c r="O19" s="115"/>
      <c r="P19" s="93"/>
    </row>
    <row r="20" spans="2:16" ht="15" thickBot="1">
      <c r="B20" s="94"/>
      <c r="C20" s="116"/>
      <c r="D20" s="117"/>
      <c r="E20" s="117"/>
      <c r="F20" s="117"/>
      <c r="G20" s="117"/>
      <c r="H20" s="117"/>
      <c r="K20" s="117"/>
      <c r="L20" s="117"/>
      <c r="M20" s="117"/>
      <c r="N20" s="117"/>
      <c r="O20" s="118"/>
      <c r="P20" s="93"/>
    </row>
    <row r="21" spans="2:16">
      <c r="B21" s="94"/>
      <c r="C21" s="432" t="s">
        <v>50</v>
      </c>
      <c r="D21" s="433"/>
      <c r="E21" s="433"/>
      <c r="F21" s="433"/>
      <c r="G21" s="433"/>
      <c r="H21" s="433"/>
      <c r="I21" s="433"/>
      <c r="J21" s="433"/>
      <c r="K21" s="433"/>
      <c r="L21" s="433"/>
      <c r="M21" s="433"/>
      <c r="N21" s="433"/>
      <c r="O21" s="434"/>
      <c r="P21" s="93"/>
    </row>
    <row r="22" spans="2:16" ht="15" thickBot="1">
      <c r="B22" s="94"/>
      <c r="C22" s="119"/>
      <c r="O22" s="120"/>
      <c r="P22" s="93"/>
    </row>
    <row r="23" spans="2:16">
      <c r="B23" s="94"/>
      <c r="C23" s="121" t="s">
        <v>51</v>
      </c>
      <c r="D23" s="398" t="s">
        <v>52</v>
      </c>
      <c r="E23" s="399"/>
      <c r="F23" s="399"/>
      <c r="G23" s="399"/>
      <c r="H23" s="399"/>
      <c r="I23" s="399"/>
      <c r="J23" s="399"/>
      <c r="K23" s="399"/>
      <c r="L23" s="400"/>
      <c r="M23" s="430" t="s">
        <v>53</v>
      </c>
      <c r="N23" s="431"/>
      <c r="O23" s="121" t="s">
        <v>10</v>
      </c>
      <c r="P23" s="93"/>
    </row>
    <row r="24" spans="2:16" ht="15" thickBot="1">
      <c r="B24" s="94"/>
      <c r="C24" s="122"/>
      <c r="D24" s="424"/>
      <c r="E24" s="444"/>
      <c r="F24" s="444"/>
      <c r="G24" s="444"/>
      <c r="H24" s="444"/>
      <c r="I24" s="444"/>
      <c r="J24" s="444"/>
      <c r="K24" s="444"/>
      <c r="L24" s="425"/>
      <c r="M24" s="424"/>
      <c r="N24" s="425"/>
      <c r="O24" s="123"/>
      <c r="P24" s="93"/>
    </row>
    <row r="25" spans="2:16">
      <c r="B25" s="94"/>
      <c r="C25" s="401" t="s">
        <v>54</v>
      </c>
      <c r="D25" s="402"/>
      <c r="E25" s="402"/>
      <c r="F25" s="402"/>
      <c r="G25" s="402"/>
      <c r="H25" s="402"/>
      <c r="I25" s="402"/>
      <c r="J25" s="402"/>
      <c r="K25" s="402"/>
      <c r="L25" s="402"/>
      <c r="M25" s="402"/>
      <c r="N25" s="402"/>
      <c r="O25" s="403"/>
      <c r="P25" s="93"/>
    </row>
    <row r="26" spans="2:16">
      <c r="B26" s="94"/>
      <c r="C26" s="404"/>
      <c r="D26" s="405"/>
      <c r="E26" s="405"/>
      <c r="F26" s="405"/>
      <c r="G26" s="405"/>
      <c r="H26" s="405"/>
      <c r="I26" s="405"/>
      <c r="J26" s="405"/>
      <c r="K26" s="405"/>
      <c r="L26" s="405"/>
      <c r="M26" s="405"/>
      <c r="N26" s="405"/>
      <c r="O26" s="406"/>
      <c r="P26" s="93"/>
    </row>
    <row r="27" spans="2:16" ht="15" thickBot="1">
      <c r="B27" s="94"/>
      <c r="C27" s="407"/>
      <c r="D27" s="408"/>
      <c r="E27" s="408"/>
      <c r="F27" s="408"/>
      <c r="G27" s="408"/>
      <c r="H27" s="408"/>
      <c r="I27" s="408"/>
      <c r="J27" s="408"/>
      <c r="K27" s="408"/>
      <c r="L27" s="408"/>
      <c r="M27" s="408"/>
      <c r="N27" s="408"/>
      <c r="O27" s="409"/>
      <c r="P27" s="93"/>
    </row>
    <row r="28" spans="2:16">
      <c r="B28" s="94"/>
      <c r="C28" s="426" t="s">
        <v>52</v>
      </c>
      <c r="D28" s="427"/>
      <c r="E28" s="427"/>
      <c r="F28" s="427"/>
      <c r="G28" s="428"/>
      <c r="H28" s="429" t="s">
        <v>55</v>
      </c>
      <c r="I28" s="427"/>
      <c r="J28" s="441" t="s">
        <v>56</v>
      </c>
      <c r="K28" s="442"/>
      <c r="L28" s="125" t="s">
        <v>57</v>
      </c>
      <c r="M28" s="429" t="s">
        <v>58</v>
      </c>
      <c r="N28" s="443"/>
      <c r="O28" s="126" t="s">
        <v>59</v>
      </c>
      <c r="P28" s="93"/>
    </row>
    <row r="29" spans="2:16">
      <c r="B29" s="94"/>
      <c r="C29" s="435"/>
      <c r="D29" s="436"/>
      <c r="E29" s="436"/>
      <c r="F29" s="436"/>
      <c r="G29" s="437"/>
      <c r="H29" s="438"/>
      <c r="I29" s="437"/>
      <c r="J29" s="438"/>
      <c r="K29" s="437"/>
      <c r="L29" s="128"/>
      <c r="M29" s="439"/>
      <c r="N29" s="440"/>
      <c r="O29" s="129"/>
      <c r="P29" s="93"/>
    </row>
    <row r="30" spans="2:16">
      <c r="B30" s="94"/>
      <c r="C30" s="130"/>
      <c r="D30" s="131"/>
      <c r="E30" s="131"/>
      <c r="F30" s="131"/>
      <c r="G30" s="132"/>
      <c r="H30" s="133"/>
      <c r="I30" s="132"/>
      <c r="J30" s="133"/>
      <c r="K30" s="132"/>
      <c r="L30" s="128"/>
      <c r="M30" s="439"/>
      <c r="N30" s="440"/>
      <c r="O30" s="129"/>
      <c r="P30" s="93"/>
    </row>
    <row r="31" spans="2:16" ht="15" thickBot="1">
      <c r="B31" s="94"/>
      <c r="C31" s="445"/>
      <c r="D31" s="446"/>
      <c r="E31" s="446"/>
      <c r="F31" s="446"/>
      <c r="G31" s="447"/>
      <c r="H31" s="448"/>
      <c r="I31" s="447"/>
      <c r="J31" s="448"/>
      <c r="K31" s="447"/>
      <c r="L31" s="134"/>
      <c r="M31" s="449"/>
      <c r="N31" s="450"/>
      <c r="O31" s="129"/>
      <c r="P31" s="93"/>
    </row>
    <row r="32" spans="2:16" ht="15" thickBot="1">
      <c r="B32" s="94"/>
      <c r="C32" s="458" t="s">
        <v>60</v>
      </c>
      <c r="D32" s="459"/>
      <c r="E32" s="459"/>
      <c r="F32" s="459"/>
      <c r="G32" s="459"/>
      <c r="H32" s="459"/>
      <c r="I32" s="459"/>
      <c r="J32" s="459"/>
      <c r="K32" s="459"/>
      <c r="L32" s="459"/>
      <c r="M32" s="459"/>
      <c r="N32" s="460"/>
      <c r="O32" s="135"/>
      <c r="P32" s="93"/>
    </row>
    <row r="33" spans="2:16" ht="13.5" customHeight="1">
      <c r="B33" s="94"/>
      <c r="C33" s="401" t="s">
        <v>61</v>
      </c>
      <c r="D33" s="402"/>
      <c r="E33" s="402"/>
      <c r="F33" s="402"/>
      <c r="G33" s="402"/>
      <c r="H33" s="402"/>
      <c r="I33" s="402"/>
      <c r="J33" s="402"/>
      <c r="K33" s="402"/>
      <c r="L33" s="402"/>
      <c r="M33" s="402"/>
      <c r="N33" s="402"/>
      <c r="O33" s="403"/>
      <c r="P33" s="93"/>
    </row>
    <row r="34" spans="2:16">
      <c r="B34" s="94"/>
      <c r="C34" s="404"/>
      <c r="D34" s="405"/>
      <c r="E34" s="405"/>
      <c r="F34" s="405"/>
      <c r="G34" s="405"/>
      <c r="H34" s="405"/>
      <c r="I34" s="405"/>
      <c r="J34" s="405"/>
      <c r="K34" s="405"/>
      <c r="L34" s="405"/>
      <c r="M34" s="405"/>
      <c r="N34" s="405"/>
      <c r="O34" s="406"/>
      <c r="P34" s="93"/>
    </row>
    <row r="35" spans="2:16" ht="15" thickBot="1">
      <c r="B35" s="94"/>
      <c r="C35" s="407"/>
      <c r="D35" s="408"/>
      <c r="E35" s="408"/>
      <c r="F35" s="408"/>
      <c r="G35" s="408"/>
      <c r="H35" s="408"/>
      <c r="I35" s="408"/>
      <c r="J35" s="408"/>
      <c r="K35" s="408"/>
      <c r="L35" s="408"/>
      <c r="M35" s="408"/>
      <c r="N35" s="408"/>
      <c r="O35" s="409"/>
      <c r="P35" s="93"/>
    </row>
    <row r="36" spans="2:16">
      <c r="B36" s="94"/>
      <c r="C36" s="426" t="s">
        <v>52</v>
      </c>
      <c r="D36" s="451"/>
      <c r="E36" s="451"/>
      <c r="F36" s="451"/>
      <c r="G36" s="451"/>
      <c r="H36" s="451"/>
      <c r="I36" s="451"/>
      <c r="J36" s="443"/>
      <c r="K36" s="124" t="s">
        <v>53</v>
      </c>
      <c r="L36" s="125" t="s">
        <v>10</v>
      </c>
      <c r="M36" s="429" t="s">
        <v>62</v>
      </c>
      <c r="N36" s="443"/>
      <c r="O36" s="126" t="s">
        <v>59</v>
      </c>
      <c r="P36" s="93"/>
    </row>
    <row r="37" spans="2:16">
      <c r="B37" s="94"/>
      <c r="C37" s="435"/>
      <c r="D37" s="436"/>
      <c r="E37" s="436"/>
      <c r="F37" s="436"/>
      <c r="G37" s="436"/>
      <c r="H37" s="436"/>
      <c r="I37" s="436"/>
      <c r="J37" s="437"/>
      <c r="K37" s="137"/>
      <c r="L37" s="138"/>
      <c r="M37" s="466"/>
      <c r="N37" s="467"/>
      <c r="O37" s="129"/>
      <c r="P37" s="93"/>
    </row>
    <row r="38" spans="2:16" ht="15" thickBot="1">
      <c r="B38" s="94"/>
      <c r="C38" s="445"/>
      <c r="D38" s="446"/>
      <c r="E38" s="446"/>
      <c r="F38" s="446"/>
      <c r="G38" s="446"/>
      <c r="H38" s="446"/>
      <c r="I38" s="446"/>
      <c r="J38" s="447"/>
      <c r="K38" s="131"/>
      <c r="L38" s="139"/>
      <c r="M38" s="456"/>
      <c r="N38" s="457"/>
      <c r="O38" s="140"/>
      <c r="P38" s="93"/>
    </row>
    <row r="39" spans="2:16" ht="15" thickBot="1">
      <c r="B39" s="94"/>
      <c r="C39" s="458" t="s">
        <v>60</v>
      </c>
      <c r="D39" s="459"/>
      <c r="E39" s="459"/>
      <c r="F39" s="459"/>
      <c r="G39" s="459"/>
      <c r="H39" s="459"/>
      <c r="I39" s="459"/>
      <c r="J39" s="459"/>
      <c r="K39" s="459"/>
      <c r="L39" s="459"/>
      <c r="M39" s="459"/>
      <c r="N39" s="460"/>
      <c r="O39" s="141">
        <v>0</v>
      </c>
      <c r="P39" s="93"/>
    </row>
    <row r="40" spans="2:16">
      <c r="B40" s="94"/>
      <c r="C40" s="401" t="s">
        <v>63</v>
      </c>
      <c r="D40" s="402"/>
      <c r="E40" s="402"/>
      <c r="F40" s="402"/>
      <c r="G40" s="402"/>
      <c r="H40" s="402"/>
      <c r="I40" s="402"/>
      <c r="J40" s="402"/>
      <c r="K40" s="402"/>
      <c r="L40" s="402"/>
      <c r="M40" s="402"/>
      <c r="N40" s="402"/>
      <c r="O40" s="403"/>
      <c r="P40" s="93"/>
    </row>
    <row r="41" spans="2:16">
      <c r="B41" s="94"/>
      <c r="C41" s="404"/>
      <c r="D41" s="405"/>
      <c r="E41" s="405"/>
      <c r="F41" s="405"/>
      <c r="G41" s="405"/>
      <c r="H41" s="405"/>
      <c r="I41" s="405"/>
      <c r="J41" s="405"/>
      <c r="K41" s="405"/>
      <c r="L41" s="405"/>
      <c r="M41" s="405"/>
      <c r="N41" s="405"/>
      <c r="O41" s="406"/>
      <c r="P41" s="93"/>
    </row>
    <row r="42" spans="2:16" ht="15" thickBot="1">
      <c r="B42" s="94"/>
      <c r="C42" s="407"/>
      <c r="D42" s="408"/>
      <c r="E42" s="408"/>
      <c r="F42" s="408"/>
      <c r="G42" s="408"/>
      <c r="H42" s="408"/>
      <c r="I42" s="408"/>
      <c r="J42" s="408"/>
      <c r="K42" s="408"/>
      <c r="L42" s="408"/>
      <c r="M42" s="408"/>
      <c r="N42" s="408"/>
      <c r="O42" s="409"/>
      <c r="P42" s="93"/>
    </row>
    <row r="43" spans="2:16" ht="15.75">
      <c r="B43" s="94"/>
      <c r="C43" s="426" t="s">
        <v>64</v>
      </c>
      <c r="D43" s="451"/>
      <c r="E43" s="451"/>
      <c r="F43" s="451"/>
      <c r="G43" s="451"/>
      <c r="H43" s="451"/>
      <c r="I43" s="451"/>
      <c r="J43" s="125" t="s">
        <v>65</v>
      </c>
      <c r="K43" s="136" t="s">
        <v>66</v>
      </c>
      <c r="L43" s="142" t="s">
        <v>67</v>
      </c>
      <c r="M43" s="429" t="s">
        <v>68</v>
      </c>
      <c r="N43" s="443"/>
      <c r="O43" s="126" t="s">
        <v>59</v>
      </c>
      <c r="P43" s="93"/>
    </row>
    <row r="44" spans="2:16">
      <c r="B44" s="94"/>
      <c r="C44" s="435"/>
      <c r="D44" s="436"/>
      <c r="E44" s="436"/>
      <c r="F44" s="436"/>
      <c r="G44" s="436"/>
      <c r="H44" s="436"/>
      <c r="I44" s="436"/>
      <c r="J44" s="143"/>
      <c r="K44" s="144"/>
      <c r="L44" s="143"/>
      <c r="M44" s="454"/>
      <c r="N44" s="455"/>
      <c r="O44" s="129"/>
      <c r="P44" s="93"/>
    </row>
    <row r="45" spans="2:16" ht="15" thickBot="1">
      <c r="B45" s="94"/>
      <c r="C45" s="445"/>
      <c r="D45" s="446"/>
      <c r="E45" s="446"/>
      <c r="F45" s="446"/>
      <c r="G45" s="446"/>
      <c r="H45" s="446"/>
      <c r="I45" s="446"/>
      <c r="J45" s="145"/>
      <c r="K45" s="146"/>
      <c r="L45" s="145"/>
      <c r="M45" s="456"/>
      <c r="N45" s="457"/>
      <c r="O45" s="147"/>
      <c r="P45" s="93"/>
    </row>
    <row r="46" spans="2:16" ht="15" thickBot="1">
      <c r="B46" s="94"/>
      <c r="C46" s="458" t="s">
        <v>60</v>
      </c>
      <c r="D46" s="459"/>
      <c r="E46" s="459"/>
      <c r="F46" s="459"/>
      <c r="G46" s="459"/>
      <c r="H46" s="459"/>
      <c r="I46" s="459"/>
      <c r="J46" s="459"/>
      <c r="K46" s="459"/>
      <c r="L46" s="459"/>
      <c r="M46" s="459"/>
      <c r="N46" s="460"/>
      <c r="O46" s="135"/>
      <c r="P46" s="93"/>
    </row>
    <row r="47" spans="2:16">
      <c r="B47" s="94"/>
      <c r="C47" s="401" t="s">
        <v>69</v>
      </c>
      <c r="D47" s="402"/>
      <c r="E47" s="402"/>
      <c r="F47" s="402"/>
      <c r="G47" s="402"/>
      <c r="H47" s="402"/>
      <c r="I47" s="402"/>
      <c r="J47" s="402"/>
      <c r="K47" s="402"/>
      <c r="L47" s="402"/>
      <c r="M47" s="402"/>
      <c r="N47" s="402"/>
      <c r="O47" s="403"/>
      <c r="P47" s="93"/>
    </row>
    <row r="48" spans="2:16">
      <c r="B48" s="94"/>
      <c r="C48" s="404"/>
      <c r="D48" s="405"/>
      <c r="E48" s="405"/>
      <c r="F48" s="405"/>
      <c r="G48" s="405"/>
      <c r="H48" s="405"/>
      <c r="I48" s="405"/>
      <c r="J48" s="405"/>
      <c r="K48" s="405"/>
      <c r="L48" s="405"/>
      <c r="M48" s="405"/>
      <c r="N48" s="405"/>
      <c r="O48" s="406"/>
      <c r="P48" s="93"/>
    </row>
    <row r="49" spans="2:16" ht="15" thickBot="1">
      <c r="B49" s="94"/>
      <c r="C49" s="407"/>
      <c r="D49" s="408"/>
      <c r="E49" s="408"/>
      <c r="F49" s="408"/>
      <c r="G49" s="408"/>
      <c r="H49" s="408"/>
      <c r="I49" s="408"/>
      <c r="J49" s="408"/>
      <c r="K49" s="408"/>
      <c r="L49" s="408"/>
      <c r="M49" s="408"/>
      <c r="N49" s="408"/>
      <c r="O49" s="409"/>
      <c r="P49" s="93"/>
    </row>
    <row r="50" spans="2:16" ht="31.5" customHeight="1">
      <c r="B50" s="94"/>
      <c r="C50" s="426" t="s">
        <v>70</v>
      </c>
      <c r="D50" s="451"/>
      <c r="E50" s="451"/>
      <c r="F50" s="451"/>
      <c r="G50" s="451"/>
      <c r="H50" s="451"/>
      <c r="I50" s="451"/>
      <c r="J50" s="125" t="s">
        <v>71</v>
      </c>
      <c r="K50" s="148" t="s">
        <v>72</v>
      </c>
      <c r="L50" s="149" t="s">
        <v>73</v>
      </c>
      <c r="M50" s="452" t="s">
        <v>58</v>
      </c>
      <c r="N50" s="453"/>
      <c r="O50" s="151" t="s">
        <v>59</v>
      </c>
      <c r="P50" s="93"/>
    </row>
    <row r="51" spans="2:16">
      <c r="B51" s="94"/>
      <c r="C51" s="152"/>
      <c r="D51" s="153"/>
      <c r="E51" s="153"/>
      <c r="F51" s="153"/>
      <c r="G51" s="153"/>
      <c r="H51" s="153"/>
      <c r="I51" s="153"/>
      <c r="J51" s="154"/>
      <c r="K51" s="155"/>
      <c r="L51" s="156"/>
      <c r="M51" s="461"/>
      <c r="N51" s="462"/>
      <c r="O51" s="157"/>
      <c r="P51" s="93"/>
    </row>
    <row r="52" spans="2:16">
      <c r="B52" s="94"/>
      <c r="C52" s="152"/>
      <c r="D52" s="153"/>
      <c r="E52" s="153"/>
      <c r="F52" s="153"/>
      <c r="G52" s="153"/>
      <c r="H52" s="153"/>
      <c r="I52" s="153"/>
      <c r="J52" s="154"/>
      <c r="K52" s="155"/>
      <c r="L52" s="156"/>
      <c r="M52" s="461"/>
      <c r="N52" s="462"/>
      <c r="O52" s="157"/>
      <c r="P52" s="93"/>
    </row>
    <row r="53" spans="2:16">
      <c r="B53" s="94"/>
      <c r="C53" s="152"/>
      <c r="D53" s="153"/>
      <c r="E53" s="153"/>
      <c r="F53" s="153"/>
      <c r="G53" s="153"/>
      <c r="H53" s="153"/>
      <c r="I53" s="153"/>
      <c r="J53" s="154"/>
      <c r="K53" s="155"/>
      <c r="L53" s="156"/>
      <c r="M53" s="454"/>
      <c r="N53" s="455"/>
      <c r="O53" s="157"/>
      <c r="P53" s="93"/>
    </row>
    <row r="54" spans="2:16" ht="15" thickBot="1">
      <c r="B54" s="94"/>
      <c r="C54" s="445"/>
      <c r="D54" s="446"/>
      <c r="E54" s="446"/>
      <c r="F54" s="446"/>
      <c r="G54" s="446"/>
      <c r="H54" s="446"/>
      <c r="I54" s="446"/>
      <c r="J54" s="145"/>
      <c r="K54" s="146"/>
      <c r="L54" s="145"/>
      <c r="M54" s="456"/>
      <c r="N54" s="457"/>
      <c r="O54" s="147"/>
      <c r="P54" s="93"/>
    </row>
    <row r="55" spans="2:16" ht="15" thickBot="1">
      <c r="B55" s="94"/>
      <c r="C55" s="458" t="s">
        <v>60</v>
      </c>
      <c r="D55" s="459"/>
      <c r="E55" s="459"/>
      <c r="F55" s="459"/>
      <c r="G55" s="459"/>
      <c r="H55" s="459"/>
      <c r="I55" s="459"/>
      <c r="J55" s="459"/>
      <c r="K55" s="459"/>
      <c r="L55" s="459"/>
      <c r="M55" s="459"/>
      <c r="N55" s="460"/>
      <c r="O55" s="141"/>
      <c r="P55" s="93"/>
    </row>
    <row r="56" spans="2:16" ht="15" thickBot="1">
      <c r="B56" s="94"/>
      <c r="C56" s="119"/>
      <c r="O56" s="120"/>
      <c r="P56" s="93"/>
    </row>
    <row r="57" spans="2:16" ht="15" thickBot="1">
      <c r="B57" s="94"/>
      <c r="C57" s="463" t="s">
        <v>74</v>
      </c>
      <c r="D57" s="464"/>
      <c r="E57" s="464"/>
      <c r="F57" s="464"/>
      <c r="G57" s="464"/>
      <c r="H57" s="464"/>
      <c r="I57" s="464"/>
      <c r="J57" s="464"/>
      <c r="K57" s="464"/>
      <c r="L57" s="464"/>
      <c r="M57" s="464"/>
      <c r="N57" s="465"/>
      <c r="O57" s="158"/>
      <c r="P57" s="93"/>
    </row>
    <row r="58" spans="2:16">
      <c r="B58" s="94"/>
      <c r="C58" s="401" t="s">
        <v>75</v>
      </c>
      <c r="D58" s="402"/>
      <c r="E58" s="402"/>
      <c r="F58" s="402"/>
      <c r="G58" s="402"/>
      <c r="H58" s="402"/>
      <c r="I58" s="402"/>
      <c r="J58" s="402"/>
      <c r="K58" s="402"/>
      <c r="L58" s="402"/>
      <c r="M58" s="402"/>
      <c r="N58" s="402"/>
      <c r="O58" s="403"/>
      <c r="P58" s="93"/>
    </row>
    <row r="59" spans="2:16">
      <c r="B59" s="94"/>
      <c r="C59" s="404"/>
      <c r="D59" s="405"/>
      <c r="E59" s="405"/>
      <c r="F59" s="405"/>
      <c r="G59" s="405"/>
      <c r="H59" s="405"/>
      <c r="I59" s="405"/>
      <c r="J59" s="405"/>
      <c r="K59" s="405"/>
      <c r="L59" s="405"/>
      <c r="M59" s="405"/>
      <c r="N59" s="405"/>
      <c r="O59" s="406"/>
      <c r="P59" s="93"/>
    </row>
    <row r="60" spans="2:16" ht="15" thickBot="1">
      <c r="B60" s="94"/>
      <c r="C60" s="407"/>
      <c r="D60" s="408"/>
      <c r="E60" s="408"/>
      <c r="F60" s="408"/>
      <c r="G60" s="408"/>
      <c r="H60" s="408"/>
      <c r="I60" s="408"/>
      <c r="J60" s="408"/>
      <c r="K60" s="408"/>
      <c r="L60" s="408"/>
      <c r="M60" s="408"/>
      <c r="N60" s="408"/>
      <c r="O60" s="409"/>
      <c r="P60" s="93"/>
    </row>
    <row r="61" spans="2:16" ht="28.5">
      <c r="B61" s="94"/>
      <c r="C61" s="426" t="s">
        <v>76</v>
      </c>
      <c r="D61" s="451"/>
      <c r="E61" s="451"/>
      <c r="F61" s="451"/>
      <c r="G61" s="451"/>
      <c r="H61" s="451"/>
      <c r="I61" s="451"/>
      <c r="J61" s="136"/>
      <c r="K61" s="150"/>
      <c r="L61" s="149" t="s">
        <v>77</v>
      </c>
      <c r="M61" s="452" t="s">
        <v>78</v>
      </c>
      <c r="N61" s="453"/>
      <c r="O61" s="151"/>
      <c r="P61" s="93"/>
    </row>
    <row r="62" spans="2:16">
      <c r="B62" s="94"/>
      <c r="C62" s="435" t="s">
        <v>22</v>
      </c>
      <c r="D62" s="436"/>
      <c r="E62" s="436"/>
      <c r="F62" s="436"/>
      <c r="G62" s="436"/>
      <c r="H62" s="436"/>
      <c r="I62" s="436"/>
      <c r="J62" s="159"/>
      <c r="K62" s="160"/>
      <c r="L62" s="161"/>
      <c r="M62" s="485"/>
      <c r="N62" s="486"/>
      <c r="O62" s="162"/>
      <c r="P62" s="93"/>
    </row>
    <row r="63" spans="2:16">
      <c r="B63" s="94"/>
      <c r="C63" s="130" t="s">
        <v>79</v>
      </c>
      <c r="D63" s="131"/>
      <c r="E63" s="131"/>
      <c r="F63" s="131"/>
      <c r="G63" s="131"/>
      <c r="H63" s="131"/>
      <c r="I63" s="131"/>
      <c r="J63" s="159"/>
      <c r="K63" s="160"/>
      <c r="L63" s="161"/>
      <c r="M63" s="485"/>
      <c r="N63" s="486"/>
      <c r="O63" s="162"/>
      <c r="P63" s="93"/>
    </row>
    <row r="64" spans="2:16" ht="15" thickBot="1">
      <c r="B64" s="94"/>
      <c r="C64" s="113" t="s">
        <v>80</v>
      </c>
      <c r="D64" s="114"/>
      <c r="E64" s="114"/>
      <c r="F64" s="114"/>
      <c r="G64" s="114"/>
      <c r="H64" s="114"/>
      <c r="I64" s="114"/>
      <c r="J64" s="163"/>
      <c r="K64" s="164"/>
      <c r="L64" s="161"/>
      <c r="M64" s="487"/>
      <c r="N64" s="488"/>
      <c r="O64" s="162"/>
      <c r="P64" s="93"/>
    </row>
    <row r="65" spans="2:16" ht="15" thickBot="1">
      <c r="B65" s="94"/>
      <c r="C65" s="458" t="s">
        <v>60</v>
      </c>
      <c r="D65" s="459"/>
      <c r="E65" s="459"/>
      <c r="F65" s="459"/>
      <c r="G65" s="459"/>
      <c r="H65" s="459"/>
      <c r="I65" s="459"/>
      <c r="J65" s="459"/>
      <c r="K65" s="459"/>
      <c r="L65" s="459"/>
      <c r="M65" s="459"/>
      <c r="N65" s="460"/>
      <c r="O65" s="165"/>
      <c r="P65" s="93"/>
    </row>
    <row r="66" spans="2:16" ht="15" thickBot="1">
      <c r="B66" s="94"/>
      <c r="C66" s="119"/>
      <c r="O66" s="120"/>
      <c r="P66" s="93"/>
    </row>
    <row r="67" spans="2:16" ht="15" thickBot="1">
      <c r="B67" s="94"/>
      <c r="C67" s="463" t="s">
        <v>81</v>
      </c>
      <c r="D67" s="464"/>
      <c r="E67" s="464"/>
      <c r="F67" s="464"/>
      <c r="G67" s="464"/>
      <c r="H67" s="464"/>
      <c r="I67" s="464"/>
      <c r="J67" s="464"/>
      <c r="K67" s="464"/>
      <c r="L67" s="464"/>
      <c r="M67" s="464"/>
      <c r="N67" s="465"/>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82</v>
      </c>
      <c r="I71" s="167"/>
      <c r="J71" s="167"/>
      <c r="K71" s="167"/>
      <c r="O71" s="120"/>
      <c r="P71" s="93"/>
    </row>
    <row r="72" spans="2:16">
      <c r="B72" s="94"/>
      <c r="C72" s="119"/>
      <c r="H72" s="167" t="s">
        <v>83</v>
      </c>
      <c r="O72" s="120"/>
      <c r="P72" s="93"/>
    </row>
    <row r="73" spans="2:16">
      <c r="B73" s="94"/>
      <c r="C73" s="119"/>
      <c r="H73" s="167" t="s">
        <v>84</v>
      </c>
      <c r="O73" s="120"/>
      <c r="P73" s="93"/>
    </row>
    <row r="74" spans="2:16">
      <c r="B74" s="94"/>
      <c r="C74" s="105"/>
      <c r="D74" s="168"/>
      <c r="E74" s="168"/>
      <c r="F74" s="168"/>
      <c r="G74" s="168"/>
      <c r="H74" s="167" t="s">
        <v>85</v>
      </c>
      <c r="I74" s="168"/>
      <c r="J74" s="168"/>
      <c r="K74" s="168"/>
      <c r="L74" s="168"/>
      <c r="M74" s="168"/>
      <c r="N74" s="168"/>
      <c r="O74" s="169"/>
      <c r="P74" s="93"/>
    </row>
    <row r="75" spans="2:16">
      <c r="B75" s="94"/>
      <c r="C75" s="119"/>
      <c r="H75" s="92" t="s">
        <v>86</v>
      </c>
      <c r="O75" s="120"/>
      <c r="P75" s="93"/>
    </row>
    <row r="76" spans="2:16">
      <c r="B76" s="94"/>
      <c r="C76" s="170" t="s">
        <v>87</v>
      </c>
      <c r="D76" s="127"/>
      <c r="E76" s="127"/>
      <c r="F76" s="127"/>
      <c r="G76" s="127"/>
      <c r="H76" s="127"/>
      <c r="I76" s="127"/>
      <c r="J76" s="127"/>
      <c r="K76" s="127"/>
      <c r="L76" s="127"/>
      <c r="M76" s="127"/>
      <c r="N76" s="127"/>
      <c r="O76" s="171"/>
      <c r="P76" s="93"/>
    </row>
    <row r="77" spans="2:16">
      <c r="B77" s="94"/>
      <c r="C77" s="482"/>
      <c r="D77" s="483"/>
      <c r="E77" s="483"/>
      <c r="F77" s="483"/>
      <c r="G77" s="483"/>
      <c r="H77" s="483"/>
      <c r="I77" s="483"/>
      <c r="J77" s="483"/>
      <c r="K77" s="483"/>
      <c r="L77" s="483"/>
      <c r="M77" s="483"/>
      <c r="N77" s="483"/>
      <c r="O77" s="484"/>
      <c r="P77" s="93"/>
    </row>
    <row r="78" spans="2:16">
      <c r="B78" s="94"/>
      <c r="C78" s="482"/>
      <c r="D78" s="483"/>
      <c r="E78" s="483"/>
      <c r="F78" s="483"/>
      <c r="G78" s="483"/>
      <c r="H78" s="483"/>
      <c r="I78" s="483"/>
      <c r="J78" s="483"/>
      <c r="K78" s="483"/>
      <c r="L78" s="483"/>
      <c r="M78" s="483"/>
      <c r="N78" s="483"/>
      <c r="O78" s="484"/>
      <c r="P78" s="93"/>
    </row>
    <row r="79" spans="2:16">
      <c r="B79" s="94"/>
      <c r="C79" s="105"/>
      <c r="D79" s="168"/>
      <c r="E79" s="168"/>
      <c r="F79" s="168"/>
      <c r="G79" s="168"/>
      <c r="H79" s="168"/>
      <c r="I79" s="168"/>
      <c r="J79" s="168"/>
      <c r="K79" s="168"/>
      <c r="L79" s="168"/>
      <c r="M79" s="168"/>
      <c r="N79" s="168"/>
      <c r="O79" s="169"/>
      <c r="P79" s="93"/>
    </row>
    <row r="80" spans="2:16">
      <c r="B80" s="94"/>
      <c r="C80" s="172" t="s">
        <v>88</v>
      </c>
      <c r="D80" s="168"/>
      <c r="E80" s="168"/>
      <c r="F80" s="168"/>
      <c r="G80" s="168"/>
      <c r="H80" s="168"/>
      <c r="I80" s="168"/>
      <c r="J80" s="168"/>
      <c r="K80" s="168"/>
      <c r="L80" s="168"/>
      <c r="M80" s="168"/>
      <c r="N80" s="168"/>
      <c r="O80" s="169"/>
      <c r="P80" s="93"/>
    </row>
    <row r="81" spans="2:16" ht="12.75" customHeight="1">
      <c r="B81" s="94"/>
      <c r="C81" s="479" t="s">
        <v>89</v>
      </c>
      <c r="D81" s="480"/>
      <c r="E81" s="480"/>
      <c r="F81" s="480"/>
      <c r="G81" s="480"/>
      <c r="H81" s="480"/>
      <c r="I81" s="480"/>
      <c r="J81" s="480"/>
      <c r="K81" s="480"/>
      <c r="L81" s="480"/>
      <c r="M81" s="480"/>
      <c r="N81" s="480"/>
      <c r="O81" s="481"/>
      <c r="P81" s="93"/>
    </row>
    <row r="82" spans="2:16">
      <c r="B82" s="94"/>
      <c r="C82" s="479"/>
      <c r="D82" s="480"/>
      <c r="E82" s="480"/>
      <c r="F82" s="480"/>
      <c r="G82" s="480"/>
      <c r="H82" s="480"/>
      <c r="I82" s="480"/>
      <c r="J82" s="480"/>
      <c r="K82" s="480"/>
      <c r="L82" s="480"/>
      <c r="M82" s="480"/>
      <c r="N82" s="480"/>
      <c r="O82" s="481"/>
      <c r="P82" s="93"/>
    </row>
    <row r="83" spans="2:16" ht="12.95" customHeight="1">
      <c r="B83" s="94"/>
      <c r="C83" s="479" t="s">
        <v>90</v>
      </c>
      <c r="D83" s="480"/>
      <c r="E83" s="480"/>
      <c r="F83" s="480"/>
      <c r="G83" s="480"/>
      <c r="H83" s="480"/>
      <c r="I83" s="480"/>
      <c r="J83" s="480"/>
      <c r="K83" s="480"/>
      <c r="L83" s="480"/>
      <c r="M83" s="480"/>
      <c r="N83" s="480"/>
      <c r="O83" s="481"/>
      <c r="P83" s="93"/>
    </row>
    <row r="84" spans="2:16">
      <c r="B84" s="94"/>
      <c r="C84" s="479"/>
      <c r="D84" s="480"/>
      <c r="E84" s="480"/>
      <c r="F84" s="480"/>
      <c r="G84" s="480"/>
      <c r="H84" s="480"/>
      <c r="I84" s="480"/>
      <c r="J84" s="480"/>
      <c r="K84" s="480"/>
      <c r="L84" s="480"/>
      <c r="M84" s="480"/>
      <c r="N84" s="480"/>
      <c r="O84" s="481"/>
      <c r="P84" s="93"/>
    </row>
    <row r="85" spans="2:16">
      <c r="B85" s="94"/>
      <c r="C85" s="105"/>
      <c r="D85" s="168"/>
      <c r="E85" s="168"/>
      <c r="F85" s="168"/>
      <c r="G85" s="168"/>
      <c r="H85" s="168"/>
      <c r="I85" s="168"/>
      <c r="J85" s="168"/>
      <c r="K85" s="168"/>
      <c r="L85" s="168"/>
      <c r="M85" s="168"/>
      <c r="N85" s="168"/>
      <c r="O85" s="169"/>
      <c r="P85" s="93"/>
    </row>
    <row r="86" spans="2:16">
      <c r="B86" s="94"/>
      <c r="C86" s="119"/>
      <c r="H86" s="167" t="s">
        <v>82</v>
      </c>
      <c r="O86" s="120"/>
      <c r="P86" s="93"/>
    </row>
    <row r="87" spans="2:16">
      <c r="B87" s="94"/>
      <c r="C87" s="119"/>
      <c r="H87" s="92" t="s">
        <v>83</v>
      </c>
      <c r="I87" s="131"/>
      <c r="J87" s="131"/>
      <c r="K87" s="131"/>
      <c r="O87" s="120"/>
      <c r="P87" s="93"/>
    </row>
    <row r="88" spans="2:16">
      <c r="B88" s="94"/>
      <c r="C88" s="119"/>
      <c r="H88" s="92" t="s">
        <v>91</v>
      </c>
      <c r="I88" s="173"/>
      <c r="J88" s="173"/>
      <c r="K88" s="173"/>
      <c r="O88" s="120"/>
      <c r="P88" s="93"/>
    </row>
    <row r="89" spans="2:16">
      <c r="B89" s="94"/>
      <c r="C89" s="174"/>
      <c r="D89" s="168"/>
      <c r="E89" s="168"/>
      <c r="F89" s="168"/>
      <c r="G89" s="168"/>
      <c r="H89" s="92" t="s">
        <v>85</v>
      </c>
      <c r="L89" s="168"/>
      <c r="M89" s="168"/>
      <c r="N89" s="168"/>
      <c r="O89" s="169"/>
      <c r="P89" s="93"/>
    </row>
    <row r="90" spans="2:16" ht="17.25" customHeight="1">
      <c r="B90" s="94"/>
      <c r="C90" s="174"/>
      <c r="D90" s="173"/>
      <c r="E90" s="173"/>
      <c r="K90" s="471"/>
      <c r="L90" s="471"/>
      <c r="M90" s="471"/>
      <c r="N90" s="471"/>
      <c r="O90" s="472"/>
      <c r="P90" s="93"/>
    </row>
    <row r="91" spans="2:16" ht="18.75" customHeight="1" thickBot="1">
      <c r="B91" s="94"/>
      <c r="C91" s="475"/>
      <c r="D91" s="476"/>
      <c r="E91" s="476"/>
      <c r="F91" s="146"/>
      <c r="G91" s="146"/>
      <c r="H91" s="146"/>
      <c r="I91" s="146"/>
      <c r="J91" s="146"/>
      <c r="K91" s="473"/>
      <c r="L91" s="473"/>
      <c r="M91" s="473"/>
      <c r="N91" s="473"/>
      <c r="O91" s="474"/>
      <c r="P91" s="93"/>
    </row>
    <row r="92" spans="2:16" ht="15" thickBot="1">
      <c r="B92" s="175"/>
      <c r="C92" s="176"/>
      <c r="D92" s="176"/>
      <c r="E92" s="176"/>
      <c r="F92" s="176"/>
      <c r="G92" s="176"/>
      <c r="H92" s="176"/>
      <c r="I92" s="176"/>
      <c r="J92" s="176"/>
      <c r="K92" s="176"/>
      <c r="L92" s="176"/>
      <c r="M92" s="176"/>
      <c r="N92" s="176"/>
      <c r="O92" s="176"/>
      <c r="P92" s="177"/>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leonel aguilar</cp:lastModifiedBy>
  <cp:revision/>
  <dcterms:created xsi:type="dcterms:W3CDTF">2006-06-27T16:47:25Z</dcterms:created>
  <dcterms:modified xsi:type="dcterms:W3CDTF">2026-06-30T15:27:40Z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