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restituciondetierras-my.sharepoint.com/personal/ruben_carrillo_urt_gov_co/Documents/2025/DIRECTA/CALIBRACIÓN DE MEDIDORES/"/>
    </mc:Choice>
  </mc:AlternateContent>
  <xr:revisionPtr revIDLastSave="16" documentId="8_{D3FFB4E6-5AD2-4FE1-B858-A9FC083B0AE7}" xr6:coauthVersionLast="47" xr6:coauthVersionMax="47" xr10:uidLastSave="{2189D948-5CDB-45CB-943A-952ED29D2DF5}"/>
  <bookViews>
    <workbookView xWindow="-120" yWindow="-120" windowWidth="20730" windowHeight="11040" xr2:uid="{00000000-000D-0000-FFFF-FFFF00000000}"/>
  </bookViews>
  <sheets>
    <sheet name="CALIBRADORES" sheetId="1" r:id="rId1"/>
    <sheet name="Inputs" sheetId="2" r:id="rId2"/>
  </sheets>
  <definedNames>
    <definedName name="_xlnm._FilterDatabase" localSheetId="0" hidden="1">CALIBRADORES!$A$7:$Y$25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7" i="1" l="1"/>
  <c r="S26" i="1"/>
  <c r="J27" i="1"/>
  <c r="J24" i="1"/>
  <c r="J23" i="1"/>
  <c r="J22" i="1"/>
  <c r="J20" i="1"/>
  <c r="J19" i="1"/>
  <c r="J18" i="1"/>
  <c r="J17" i="1"/>
  <c r="J16" i="1"/>
  <c r="J14" i="1"/>
  <c r="J13" i="1"/>
  <c r="J10" i="1"/>
  <c r="J9" i="1"/>
  <c r="J8" i="1"/>
  <c r="S25" i="1"/>
  <c r="R24" i="1" l="1"/>
  <c r="S24" i="1" s="1"/>
  <c r="R23" i="1"/>
  <c r="S23" i="1" s="1"/>
  <c r="R22" i="1"/>
  <c r="S22" i="1" s="1"/>
  <c r="R21" i="1"/>
  <c r="S21" i="1" s="1"/>
  <c r="S20" i="1"/>
  <c r="R19" i="1"/>
  <c r="S19" i="1" s="1"/>
  <c r="R17" i="1"/>
  <c r="S17" i="1" s="1"/>
  <c r="R16" i="1"/>
  <c r="S16" i="1" s="1"/>
  <c r="R15" i="1"/>
  <c r="S15" i="1" s="1"/>
  <c r="R14" i="1"/>
  <c r="S14" i="1" s="1"/>
  <c r="R13" i="1"/>
  <c r="S13" i="1" s="1"/>
  <c r="R12" i="1"/>
  <c r="S12" i="1" s="1"/>
  <c r="R11" i="1"/>
  <c r="S11" i="1" s="1"/>
  <c r="R10" i="1"/>
  <c r="S10" i="1" s="1"/>
  <c r="R9" i="1"/>
  <c r="R8" i="1" l="1"/>
</calcChain>
</file>

<file path=xl/sharedStrings.xml><?xml version="1.0" encoding="utf-8"?>
<sst xmlns="http://schemas.openxmlformats.org/spreadsheetml/2006/main" count="378" uniqueCount="133">
  <si>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</si>
  <si>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</si>
  <si>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</si>
  <si>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</si>
  <si>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</si>
  <si>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</si>
  <si>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</si>
  <si>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</si>
  <si>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</si>
  <si>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</si>
  <si>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</si>
  <si>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</si>
  <si>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</si>
  <si>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</si>
  <si>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</si>
  <si>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</si>
  <si>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</si>
  <si>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</si>
  <si>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</si>
  <si>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</si>
  <si>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</si>
  <si>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</si>
  <si>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</si>
  <si>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</si>
  <si>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</si>
  <si>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Colombia Compra Eficiente</t>
  </si>
  <si>
    <t>Ejecución</t>
  </si>
  <si>
    <t>Proveedor</t>
  </si>
  <si>
    <t>Específico</t>
  </si>
  <si>
    <t>Interno</t>
  </si>
  <si>
    <t>Financieros</t>
  </si>
  <si>
    <t>Operacionales</t>
  </si>
  <si>
    <t>Riesgo</t>
  </si>
  <si>
    <t>Valoración</t>
  </si>
  <si>
    <t>Planeación</t>
  </si>
  <si>
    <t>Bajo</t>
  </si>
  <si>
    <t>Sociales o Políticos</t>
  </si>
  <si>
    <t>Contratación</t>
  </si>
  <si>
    <t>Colombia Compra Eficiente + Proveedor</t>
  </si>
  <si>
    <t>Regulatorios</t>
  </si>
  <si>
    <t>Naturaleza</t>
  </si>
  <si>
    <t>Medio</t>
  </si>
  <si>
    <t>Ambientales</t>
  </si>
  <si>
    <t>Alto</t>
  </si>
  <si>
    <t>Tecnológicos</t>
  </si>
  <si>
    <t>Extremo</t>
  </si>
  <si>
    <t>% Asignación</t>
  </si>
  <si>
    <t>Juridico</t>
  </si>
  <si>
    <t>Entidad Contratante</t>
  </si>
  <si>
    <t>Selección / Ejecución</t>
  </si>
  <si>
    <t>Contratación / Ejecución</t>
  </si>
  <si>
    <t>Colombia Compra Eficiente + Entidad Contratante</t>
  </si>
  <si>
    <t>Entidad Contratante + Proveedor</t>
  </si>
  <si>
    <t>Colombia Compra Eficiente + Entidad Contratante + Proveedor</t>
  </si>
  <si>
    <t>IDENTIFICACIÓN Y CLASIFICACIÓN DEL RIESGO</t>
  </si>
  <si>
    <t>TRATAMIENTO DEL RIESGO</t>
  </si>
  <si>
    <t>Planeación / Contratación / Ejecución</t>
  </si>
  <si>
    <t>Especifico</t>
  </si>
  <si>
    <t>Operacional</t>
  </si>
  <si>
    <t xml:space="preserve">Externo </t>
  </si>
  <si>
    <t xml:space="preserve">Ejecución </t>
  </si>
  <si>
    <t xml:space="preserve">Dificulta la ejecución del contrato de manera baja, aplicando medidas mínimas se puede lograr el objeto contractual </t>
  </si>
  <si>
    <t xml:space="preserve">General </t>
  </si>
  <si>
    <t xml:space="preserve">Obstruye la ejecución del contrato sustancialmente pero aun así permite la consecución del objeto contractual </t>
  </si>
  <si>
    <t>SI</t>
  </si>
  <si>
    <t xml:space="preserve">Desde el perfeccionamiento del contrato </t>
  </si>
  <si>
    <t xml:space="preserve">Terminación del plazo de ejecución </t>
  </si>
  <si>
    <t>MEDIO</t>
  </si>
  <si>
    <t>Regulatorio</t>
  </si>
  <si>
    <t xml:space="preserve">SEGUIMIENTO DEL PROCESO Por pate del supervisor del contrato verificando y dejando constancia en su informe mensual del cumplimiento de las obligaciones pactadas
</t>
  </si>
  <si>
    <t>Entidad Contratantr</t>
  </si>
  <si>
    <t>Indebida o incorrecta estimación de precios o costos, esto es que los costos ofrecidos son bajos en relación con los precios del mercado.</t>
  </si>
  <si>
    <t>LA UAEGRTD Exigirá el cumplimiento de las especificaciones técnicas establecidas y afectará la póliza constituida por el proveedor en caso de respuesta negativa.</t>
  </si>
  <si>
    <t>La UAEGRTD Hará efectiva la garantía de responsabilidad civil extracontractual</t>
  </si>
  <si>
    <t>La UAEGRTD impondrá la cláusula de multa y/o penal</t>
  </si>
  <si>
    <t>Ambiental</t>
  </si>
  <si>
    <t xml:space="preserve">
La UAEGRTD buscará  vías alternas de desplazamiento.
</t>
  </si>
  <si>
    <t xml:space="preserve">SEGUIMIENTO DEL PROCESO por parte del supervisor del contrato verificando y dejando constancia en su informe mensual del cumplimiento de las obligaciones pactadas
</t>
  </si>
  <si>
    <t>LA UAEGRTD solicitará al proveedor sustitución del personal que no sea idoneo con base en la carta de compromiso y aceptación de las especificaciones técnicas</t>
  </si>
  <si>
    <t xml:space="preserve">SEGUIMIENTO DEL PROCESO por parte del supervisor del contrato verificando y dejando constancia del cumplimiento de la idoneidad de los conductores.
</t>
  </si>
  <si>
    <t>DIARIO</t>
  </si>
  <si>
    <t>La UAEGRTD conminara al contratista para que los servicios prestados de manera adecuada por los conductores, en caso que sea recurrente se aplicará el procedimiento establecido en el artículo 86 de la Ley 1474 de 2011.</t>
  </si>
  <si>
    <t xml:space="preserve">VERIFICACIÓN por parte del comisionado a cargo del servicio, antes de iniciar de la prestación del mismo, del cumplimiento de las especificaciones tecnicas y por parte del supervisor del contrato verificando las anomalías que se presenten en la prestación de los servicios, dejando constancia en su informe mensual del cumplimiento de las obligaciones pactadas, asi como adoptando las medidas correctivas que se requieran para la correcta ejecución del contrato.
</t>
  </si>
  <si>
    <t>La UAEGRTD no cancelará servicios incompletos o por mal funcionamiento de los vehículos suministrados para garantizar la ejecución del contrato, solicita al proveedor el cambio de vehículo o aplica la clausula de multas y sanciones, ademas de hacer efectiva la póliza.</t>
  </si>
  <si>
    <t xml:space="preserve">VERIFICACIÓN por parte del comisionado a cargo del servicio, antes durante la prestación del mismo, del cumplimiento de las especificaciones tecnicas y por parte del supervisor del contrato, verificando las anomalías que se presenten en la prestación de los servicios, y dejando constancia en su informe mensual del cumplimiento de las obligaciones pactadas, asi como adoptando las medidas correctivas que se requieran para la correcta ejecución del contrato.
</t>
  </si>
  <si>
    <t>La UAEGRTD aplicará las medidas pertinentes para garantizar la ejecución del contrato, programando en debida forma los servicios requerido, en caso de retrasos atribuibles al contratista el supervisor conminara al contratista para que los servicios sean prestados puntualmente, en caso que sea recurrente el retraso se dara aplicación al artículo 86 de la Ley 1474 de 2011.</t>
  </si>
  <si>
    <t>La UAEGRTD solicitará al proveedor sustitución del personal con base a la carta de compromiso y aceptación de las especificaciones técnicas y deberá grantizar el debido aceeso de su personal al sistema de salud a traves de los diferentes medios que lo garanticen.</t>
  </si>
  <si>
    <t>La UAEGRTD aplicará las medidas pertinentes para garantizar la ejecución del contrato, y el supervisor conminara al contratista para que los servicios sean prestados de acuerdo a los precios pactados, en caso que no se preseten los servicios, se dara aplicación al artículo 86 de la Ley 1474 de 2011.
LA UAEGRTD gestionará la cesión del contrato por el posible incumplinento del contratista.</t>
  </si>
  <si>
    <t xml:space="preserve">La UAEGRTD hará efectiva la clausula de multas y/o sanciones y la garantia constituida por el proveedor </t>
  </si>
  <si>
    <t>La UAEGRTD conminara al contratista para que los servicios sean prestados de manera adecuada por los conductores, en caso que sea recurrente se aplicará el procedimiento establecido en el artículo 86 de la Ley 1474 de 2011.</t>
  </si>
  <si>
    <t>La UAEGRTD aplicará las medidas pertinentes para garantizar la ejecución del contrato, y el supervisor conminara al contratista para corregir la situación, en caso que la misma genere una afectación grave a la UAEGRTD, se dara aplicación al artículo 86 de la Ley 1474 de 2011.
LA UAEGRTD gestionará la cesión del contrato por el posible incumplinento del contratista.</t>
  </si>
  <si>
    <t>La UAEGRTD aplicará las medidas pertinentes para garantizar la ejecución del contrato, en caso que la misma genere una afectación grave a la UAEGRTD, se dara aplicación al artículo 86 de la Ley 1474 de 2011.
LA UAEGRTD gestionará la cesión del contrato por el posible incumplinento del contratista.</t>
  </si>
  <si>
    <t>La UAEGRTD aplicará las medidas pertinentes para garantizar la ejecución del contrato, y se dara aplicación al artículo 86 de la Ley 1474 de 2011.
LA UAEGRTD gestionará la cesión del contrato por el posible incumplinento del contratista y denunciará ante los entes de control cualquier anomalia que se presente en la ejecución que sea sujeto a corrupción</t>
  </si>
  <si>
    <t>Disponibilidad de los profesionales o personas destinadas a la calibración a los medidores de temperatura y humedad con que cuenta actualmente la UAEGRTD, así como en el soporte técnico requerido</t>
  </si>
  <si>
    <t xml:space="preserve">Medio </t>
  </si>
  <si>
    <t>Contratista</t>
  </si>
  <si>
    <t>Idoneidad de las profesionales o personas destinadas a la calibración a los medidores de temperatura y humedad con que cuenta actualmente la UAEGRTD, así como en el soporte técnico requerido</t>
  </si>
  <si>
    <t>Daños a los equipos de la entidad como consecuencia de la intervención por parte del personal destinado a calibración a los medidores de temperatura y humedad con que cuenta actualmente la UAEGRTD, así como en el soporte técnico requerido</t>
  </si>
  <si>
    <t>Falta de disponibilidad de las licencias del software Testo Saveris Profesional, que se requieran para la ejecución del contrato.</t>
  </si>
  <si>
    <t>Autenticidad de las licencias del software Testo Saveris Profesional, que se requieran para la ejecución del contrato.</t>
  </si>
  <si>
    <t>Financiero</t>
  </si>
  <si>
    <t>Falta de liquidez por parte del Contratista durante la Ejecución del Contrato.</t>
  </si>
  <si>
    <t xml:space="preserve">Alto </t>
  </si>
  <si>
    <t>Jurídico</t>
  </si>
  <si>
    <t>Accidentes laborales de personal propio del contratista</t>
  </si>
  <si>
    <t>No pago oportuno de las salarios y demás prestaciones de los trabajadores vinculados al contratista.</t>
  </si>
  <si>
    <t xml:space="preserve">Selección / Ejecución </t>
  </si>
  <si>
    <t>Incumplimiento de subcontratistas o cuando el personal del contratista incumple sus obligaciones contractuales</t>
  </si>
  <si>
    <t>Obstruye la ejecución del contrato de manera intranscendente.</t>
  </si>
  <si>
    <t xml:space="preserve">Conceptos o servicios errados, esto es cuando el producto o servicio no es acorde con lo requerido por la entidad. </t>
  </si>
  <si>
    <t xml:space="preserve">Variaciones en las tasas de cambio </t>
  </si>
  <si>
    <t xml:space="preserve">Retrasos en las actividades calibración a los medidores de temperatura y humedad en desarrollo del objeto contractual, así como en el soporte técnico requerido </t>
  </si>
  <si>
    <t>Incompatibilidad de las partes, piezas, elementos y repuestos  que se requieran en desarrollo del objeto contractual con lo medidores con los que cuenta la UAEGRTD</t>
  </si>
  <si>
    <t>Disponibilidad de las partes, piezas, elementos y repuestos  que se requieran en desarrollo del objeto contractual.</t>
  </si>
  <si>
    <t>Mayores costos por cambios en los precios de los elementos, repuestos, piezas e insumos que se requieran en desarrollo del objeto contractual y de la mano de obra.</t>
  </si>
  <si>
    <t>Obstruye la ejecución del contrato de manera intrascendente.</t>
  </si>
  <si>
    <t>Social o Político </t>
  </si>
  <si>
    <t>Pérdida y/o hurto de los medidores de temperatura y humedad y/o de sus elementos o piezas mientras el contratista los interviene o se encuentran a su disposición.</t>
  </si>
  <si>
    <t>General </t>
  </si>
  <si>
    <t>Externo </t>
  </si>
  <si>
    <t>Ejecución </t>
  </si>
  <si>
    <t>No contar con los proveedores y/o contratos con terceros para ejecutar el objeto contractual</t>
  </si>
  <si>
    <t>Obstruye la ejecución del contrato sustancialmente pero aun así permite la consecución del objeto contractual </t>
  </si>
  <si>
    <t>Alto </t>
  </si>
  <si>
    <t xml:space="preserve">Contratación y Ejecución </t>
  </si>
  <si>
    <t>Manejo inadecuado de los residuos peligrosos generados durante la ejecución del contrato. (Afectación al medio ambiente)</t>
  </si>
  <si>
    <t>Afecta la ejecución del contrato sin alterar el beneficio para las partes.</t>
  </si>
  <si>
    <t>Cambios normativos o de la legislación tributaria y parafiscales</t>
  </si>
  <si>
    <t>UAEGRTD/ Contratista</t>
  </si>
  <si>
    <t>50% / 50%</t>
  </si>
  <si>
    <r>
      <rPr>
        <b/>
        <sz val="9"/>
        <color theme="1"/>
        <rFont val="Arial"/>
        <family val="2"/>
      </rPr>
      <t>Versión:Complemento del proceso</t>
    </r>
    <r>
      <rPr>
        <sz val="9"/>
        <color theme="1"/>
        <rFont val="Arial"/>
        <family val="2"/>
      </rPr>
      <t>. - Proceso de selección: PROCESO DE CONTRATACIÓN DIRECTA</t>
    </r>
  </si>
  <si>
    <t xml:space="preserve">SEGUIMIENTO DEL PROCESO Por parte del supervisor del contrato verificando y dejando constancia en su informe mensual del cumplimiento de las obligaciones pactadas
</t>
  </si>
  <si>
    <t>Se verificara el impacto de los cambios normativos y se realizaran los ajustes al contrato que se requieran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</si>
</sst>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sz val="8"/>
      <color theme="1"/>
      <name val="Arial Narrow"/>
      <family val="2"/>
    </font>
    <font>
      <sz val="8"/>
      <color theme="1"/>
      <name val="Arial"/>
      <family val="2"/>
    </font>
    <font>
      <b/>
      <sz val="8"/>
      <color theme="1" tint="4.9989318521683403E-2"/>
      <name val="Arial"/>
      <family val="2"/>
    </font>
    <font>
      <sz val="8"/>
      <color theme="1" tint="4.9989318521683403E-2"/>
      <name val="Arial Narrow"/>
      <family val="2"/>
    </font>
    <font>
      <sz val="8"/>
      <color theme="1" tint="4.9989318521683403E-2"/>
      <name val="Arial"/>
      <family val="2"/>
    </font>
    <font>
      <sz val="10"/>
      <color theme="1"/>
      <name val="Arial Narrow"/>
      <family val="2"/>
    </font>
    <font>
      <sz val="10"/>
      <color theme="1"/>
      <name val="Arial"/>
      <family val="2"/>
    </font>
    <font>
      <sz val="10"/>
      <color rgb="FF000000"/>
      <name val="Arial Narrow"/>
      <family val="2"/>
    </font>
  </fonts>
  <fills count="8">
    <fill>
      <patternFill patternType="none"/>
    </fill>
    <fill>
      <patternFill patternType="gray125"/>
    </fill>
    <fill>
      <patternFill patternType="solid">
        <fgColor rgb="FF4E4D4D"/>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00"/>
        <bgColor rgb="FF000000"/>
      </patternFill>
    </fill>
    <fill>
      <patternFill patternType="solid">
        <fgColor rgb="FFFF6600"/>
        <bgColor rgb="FF000000"/>
      </patternFill>
    </fill>
    <fill>
      <patternFill patternType="solid">
        <fgColor rgb="FFFF66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7">
    <xf numFmtId="0" fontId="0" fillId="0" borderId="0" xfId="0"/>
    <xf numFmtId="0" fontId="1" fillId="0" borderId="0" xfId="0" applyFont="1"/>
    <xf numFmtId="0" fontId="2" fillId="0" borderId="1" xfId="0" applyFont="1" applyBorder="1" applyAlignment="1">
      <alignment vertical="center"/>
    </xf>
    <xf numFmtId="0" fontId="3" fillId="0" borderId="1" xfId="0" applyFont="1" applyBorder="1" applyAlignment="1">
      <alignment vertical="center"/>
    </xf>
    <xf numFmtId="0" fontId="4" fillId="0" borderId="1" xfId="0" applyFont="1" applyBorder="1" applyAlignment="1">
      <alignment horizontal="center" vertical="center" wrapText="1"/>
    </xf>
    <xf numFmtId="0" fontId="0" fillId="0" borderId="1" xfId="0" applyBorder="1"/>
    <xf numFmtId="0" fontId="7"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textRotation="90"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textRotation="90" wrapText="1"/>
    </xf>
    <xf numFmtId="0" fontId="8" fillId="0" borderId="4" xfId="0" applyFont="1" applyBorder="1" applyAlignment="1">
      <alignment horizontal="center" vertical="center" wrapText="1"/>
    </xf>
    <xf numFmtId="0" fontId="0" fillId="0" borderId="4" xfId="0" applyBorder="1"/>
    <xf numFmtId="0" fontId="0" fillId="0" borderId="1" xfId="0" applyBorder="1" applyAlignment="1">
      <alignment horizontal="center"/>
    </xf>
    <xf numFmtId="0" fontId="5" fillId="0" borderId="6" xfId="0" applyFont="1" applyBorder="1" applyAlignment="1">
      <alignment horizontal="center" vertical="center" textRotation="90"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0" fillId="0" borderId="6" xfId="0" applyBorder="1"/>
    <xf numFmtId="0" fontId="0" fillId="0" borderId="1" xfId="0" applyBorder="1" applyAlignment="1">
      <alignment horizontal="center" vertical="center"/>
    </xf>
    <xf numFmtId="0" fontId="3" fillId="0" borderId="1" xfId="0" applyFont="1" applyBorder="1"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textRotation="90" wrapText="1"/>
    </xf>
    <xf numFmtId="0" fontId="6" fillId="2" borderId="1" xfId="0" applyFont="1" applyFill="1" applyBorder="1" applyAlignment="1">
      <alignment horizontal="center" vertical="center" textRotation="90" wrapText="1"/>
    </xf>
    <xf numFmtId="0" fontId="6" fillId="2" borderId="1" xfId="0" applyFont="1" applyFill="1" applyBorder="1" applyAlignment="1">
      <alignment horizontal="center" vertical="center" wrapText="1"/>
    </xf>
    <xf numFmtId="0" fontId="9" fillId="0" borderId="4" xfId="0" applyFont="1" applyBorder="1" applyAlignment="1">
      <alignment horizontal="center" vertical="center" wrapText="1"/>
    </xf>
    <xf numFmtId="0" fontId="10" fillId="4" borderId="7" xfId="0" applyFont="1" applyFill="1" applyBorder="1" applyAlignment="1">
      <alignment horizontal="center" vertical="center"/>
    </xf>
    <xf numFmtId="9" fontId="9" fillId="0" borderId="4" xfId="0" applyNumberFormat="1"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5" borderId="5" xfId="0" applyFont="1" applyFill="1" applyBorder="1" applyAlignment="1">
      <alignment horizontal="center" vertical="center" wrapText="1"/>
    </xf>
    <xf numFmtId="9" fontId="11" fillId="0" borderId="5" xfId="0" applyNumberFormat="1" applyFont="1" applyBorder="1" applyAlignment="1">
      <alignment horizontal="center" vertical="center" wrapText="1"/>
    </xf>
    <xf numFmtId="9" fontId="11" fillId="6" borderId="4" xfId="0" applyNumberFormat="1"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9" xfId="0" applyFont="1" applyBorder="1" applyAlignment="1">
      <alignment horizontal="center" vertical="center" wrapText="1"/>
    </xf>
    <xf numFmtId="0" fontId="9" fillId="0" borderId="6" xfId="0" applyFont="1" applyBorder="1" applyAlignment="1">
      <alignment horizontal="center" vertical="center" wrapText="1"/>
    </xf>
    <xf numFmtId="0" fontId="9" fillId="4" borderId="4" xfId="0" applyFont="1" applyFill="1" applyBorder="1" applyAlignment="1">
      <alignment horizontal="center" vertical="center" wrapText="1"/>
    </xf>
    <xf numFmtId="0" fontId="9" fillId="7" borderId="4" xfId="0" applyFont="1" applyFill="1" applyBorder="1" applyAlignment="1">
      <alignment horizontal="center" vertical="center" wrapText="1"/>
    </xf>
    <xf numFmtId="0" fontId="11"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4" borderId="7" xfId="0" applyFont="1" applyFill="1" applyBorder="1" applyAlignment="1">
      <alignment horizontal="center" vertical="center"/>
    </xf>
    <xf numFmtId="0" fontId="9" fillId="0" borderId="7" xfId="0" applyFont="1" applyBorder="1" applyAlignment="1">
      <alignment horizontal="center" vertical="center" wrapText="1"/>
    </xf>
    <xf numFmtId="9" fontId="11" fillId="0" borderId="7"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8"/>
  <sheetViews>
    <sheetView showGridLines="0" tabSelected="1" zoomScaleNormal="100" workbookViewId="0">
      <pane xSplit="1" ySplit="7" topLeftCell="N26" activePane="bottomRight" state="frozen"/>
      <selection pane="topRight" activeCell="B1" sqref="B1"/>
      <selection pane="bottomLeft" activeCell="A4" sqref="A4"/>
      <selection pane="bottomRight" activeCell="W27" sqref="W27"/>
    </sheetView>
  </sheetViews>
  <sheetFormatPr baseColWidth="10" defaultColWidth="11.42578125" defaultRowHeight="15" x14ac:dyDescent="0.25"/>
  <cols>
    <col min="1" max="1" width="3.7109375" style="5" customWidth="1"/>
    <col min="2" max="2" width="7.5703125" style="5" customWidth="1"/>
    <col min="3" max="3" width="7.140625" style="5" customWidth="1"/>
    <col min="4" max="4" width="11.140625" style="5" customWidth="1"/>
    <col min="5" max="5" width="12.140625" style="5" customWidth="1"/>
    <col min="6" max="6" width="25" style="5" customWidth="1"/>
    <col min="7" max="7" width="20.140625" style="5" customWidth="1"/>
    <col min="8" max="8" width="6.7109375" style="5" customWidth="1"/>
    <col min="9" max="9" width="5.28515625" style="5" customWidth="1"/>
    <col min="10" max="10" width="7.28515625" style="5" customWidth="1"/>
    <col min="11" max="11" width="6.42578125" style="5" customWidth="1"/>
    <col min="12" max="14" width="12.7109375" style="5" customWidth="1"/>
    <col min="15" max="15" width="42" style="5" customWidth="1"/>
    <col min="16" max="16" width="5.140625" style="5" customWidth="1"/>
    <col min="17" max="17" width="5.28515625" style="5" customWidth="1"/>
    <col min="18" max="18" width="7.7109375" style="5" customWidth="1"/>
    <col min="19" max="19" width="5.5703125" style="5" customWidth="1"/>
    <col min="20" max="20" width="9.28515625" style="5" customWidth="1"/>
    <col min="21" max="21" width="10.42578125" style="5" customWidth="1"/>
    <col min="22" max="22" width="13.5703125" style="5" customWidth="1"/>
    <col min="23" max="23" width="13.42578125" style="5" customWidth="1"/>
    <col min="24" max="24" width="27.85546875" style="5" customWidth="1"/>
    <col min="25" max="25" width="19.85546875" style="5" customWidth="1"/>
    <col min="26" max="16384" width="11.42578125" style="5"/>
  </cols>
  <sheetData>
    <row r="1" spans="1:25" x14ac:dyDescent="0.25">
      <c r="B1" s="2" t="s">
        <v>130</v>
      </c>
    </row>
    <row r="2" spans="1:25" x14ac:dyDescent="0.25">
      <c r="B2" s="3"/>
    </row>
    <row r="3" spans="1:25" x14ac:dyDescent="0.25">
      <c r="A3" s="20" t="s">
        <v>54</v>
      </c>
      <c r="B3" s="20"/>
      <c r="C3" s="20"/>
      <c r="D3" s="20"/>
      <c r="E3" s="20"/>
      <c r="F3" s="20"/>
      <c r="G3" s="20"/>
      <c r="H3" s="20"/>
      <c r="I3" s="20"/>
      <c r="J3" s="20"/>
      <c r="K3" s="20"/>
      <c r="L3" s="20"/>
      <c r="M3" s="20"/>
      <c r="N3" s="20" t="s">
        <v>55</v>
      </c>
      <c r="O3" s="20"/>
      <c r="P3" s="20"/>
      <c r="Q3" s="20"/>
      <c r="R3" s="20"/>
      <c r="S3" s="20"/>
      <c r="T3" s="20"/>
      <c r="U3" s="20"/>
      <c r="V3" s="20"/>
      <c r="W3" s="20"/>
      <c r="X3" s="20"/>
      <c r="Y3" s="20"/>
    </row>
    <row r="4" spans="1:25" x14ac:dyDescent="0.25">
      <c r="B4" s="2"/>
    </row>
    <row r="5" spans="1:25" ht="22.5" customHeight="1" x14ac:dyDescent="0.25">
      <c r="A5" s="24" t="s">
        <v>0</v>
      </c>
      <c r="B5" s="23" t="s">
        <v>1</v>
      </c>
      <c r="C5" s="23" t="s">
        <v>2</v>
      </c>
      <c r="D5" s="23" t="s">
        <v>3</v>
      </c>
      <c r="E5" s="23" t="s">
        <v>4</v>
      </c>
      <c r="F5" s="24" t="s">
        <v>5</v>
      </c>
      <c r="G5" s="24" t="s">
        <v>6</v>
      </c>
      <c r="H5" s="23" t="s">
        <v>7</v>
      </c>
      <c r="I5" s="23" t="s">
        <v>8</v>
      </c>
      <c r="J5" s="23" t="s">
        <v>9</v>
      </c>
      <c r="K5" s="23" t="s">
        <v>10</v>
      </c>
      <c r="L5" s="23" t="s">
        <v>11</v>
      </c>
      <c r="M5" s="23" t="s">
        <v>46</v>
      </c>
      <c r="N5" s="24" t="s">
        <v>0</v>
      </c>
      <c r="O5" s="21" t="s">
        <v>12</v>
      </c>
      <c r="P5" s="21" t="s">
        <v>13</v>
      </c>
      <c r="Q5" s="21"/>
      <c r="R5" s="21"/>
      <c r="S5" s="21"/>
      <c r="T5" s="22" t="s">
        <v>14</v>
      </c>
      <c r="U5" s="22" t="s">
        <v>15</v>
      </c>
      <c r="V5" s="21" t="s">
        <v>16</v>
      </c>
      <c r="W5" s="21" t="s">
        <v>17</v>
      </c>
      <c r="X5" s="21" t="s">
        <v>18</v>
      </c>
      <c r="Y5" s="21"/>
    </row>
    <row r="6" spans="1:25" x14ac:dyDescent="0.25">
      <c r="A6" s="24"/>
      <c r="B6" s="23"/>
      <c r="C6" s="23"/>
      <c r="D6" s="23"/>
      <c r="E6" s="23"/>
      <c r="F6" s="24"/>
      <c r="G6" s="24"/>
      <c r="H6" s="23"/>
      <c r="I6" s="23"/>
      <c r="J6" s="23"/>
      <c r="K6" s="23"/>
      <c r="L6" s="23"/>
      <c r="M6" s="23"/>
      <c r="N6" s="24"/>
      <c r="O6" s="21"/>
      <c r="P6" s="22" t="s">
        <v>7</v>
      </c>
      <c r="Q6" s="22" t="s">
        <v>8</v>
      </c>
      <c r="R6" s="22" t="s">
        <v>9</v>
      </c>
      <c r="S6" s="22" t="s">
        <v>10</v>
      </c>
      <c r="T6" s="22"/>
      <c r="U6" s="22"/>
      <c r="V6" s="21"/>
      <c r="W6" s="21"/>
      <c r="X6" s="21" t="s">
        <v>19</v>
      </c>
      <c r="Y6" s="21" t="s">
        <v>20</v>
      </c>
    </row>
    <row r="7" spans="1:25" ht="42.75" customHeight="1" x14ac:dyDescent="0.25">
      <c r="A7" s="24"/>
      <c r="B7" s="23"/>
      <c r="C7" s="23"/>
      <c r="D7" s="23"/>
      <c r="E7" s="23"/>
      <c r="F7" s="24"/>
      <c r="G7" s="24"/>
      <c r="H7" s="23"/>
      <c r="I7" s="23"/>
      <c r="J7" s="23"/>
      <c r="K7" s="23"/>
      <c r="L7" s="23"/>
      <c r="M7" s="23"/>
      <c r="N7" s="24"/>
      <c r="O7" s="21"/>
      <c r="P7" s="22"/>
      <c r="Q7" s="22"/>
      <c r="R7" s="22"/>
      <c r="S7" s="22"/>
      <c r="T7" s="22"/>
      <c r="U7" s="22"/>
      <c r="V7" s="21"/>
      <c r="W7" s="21"/>
      <c r="X7" s="21"/>
      <c r="Y7" s="21"/>
    </row>
    <row r="8" spans="1:25" ht="89.25" x14ac:dyDescent="0.25">
      <c r="A8" s="6">
        <v>1</v>
      </c>
      <c r="B8" s="25" t="s">
        <v>57</v>
      </c>
      <c r="C8" s="25" t="s">
        <v>59</v>
      </c>
      <c r="D8" s="25" t="s">
        <v>60</v>
      </c>
      <c r="E8" s="25" t="s">
        <v>58</v>
      </c>
      <c r="F8" s="25" t="s">
        <v>93</v>
      </c>
      <c r="G8" s="25" t="s">
        <v>61</v>
      </c>
      <c r="H8" s="25">
        <v>3</v>
      </c>
      <c r="I8" s="25">
        <v>2</v>
      </c>
      <c r="J8" s="25">
        <f>+H8+I8</f>
        <v>5</v>
      </c>
      <c r="K8" s="26" t="s">
        <v>94</v>
      </c>
      <c r="L8" s="25" t="s">
        <v>95</v>
      </c>
      <c r="M8" s="27">
        <v>1</v>
      </c>
      <c r="N8" s="8">
        <v>1</v>
      </c>
      <c r="O8" s="6" t="s">
        <v>78</v>
      </c>
      <c r="P8" s="9">
        <v>0</v>
      </c>
      <c r="Q8" s="7">
        <v>1</v>
      </c>
      <c r="R8" s="7">
        <f>SUM(P8:Q8)</f>
        <v>1</v>
      </c>
      <c r="S8" s="7" t="s">
        <v>67</v>
      </c>
      <c r="T8" s="7" t="s">
        <v>64</v>
      </c>
      <c r="U8" s="6" t="s">
        <v>48</v>
      </c>
      <c r="V8" s="6" t="s">
        <v>65</v>
      </c>
      <c r="W8" s="6" t="s">
        <v>66</v>
      </c>
      <c r="X8" s="10" t="s">
        <v>79</v>
      </c>
      <c r="Y8" s="10" t="s">
        <v>80</v>
      </c>
    </row>
    <row r="9" spans="1:25" ht="168.75" x14ac:dyDescent="0.25">
      <c r="A9" s="6">
        <v>2</v>
      </c>
      <c r="B9" s="25" t="s">
        <v>57</v>
      </c>
      <c r="C9" s="25" t="s">
        <v>59</v>
      </c>
      <c r="D9" s="25" t="s">
        <v>60</v>
      </c>
      <c r="E9" s="25" t="s">
        <v>58</v>
      </c>
      <c r="F9" s="25" t="s">
        <v>96</v>
      </c>
      <c r="G9" s="25" t="s">
        <v>61</v>
      </c>
      <c r="H9" s="25">
        <v>3</v>
      </c>
      <c r="I9" s="25">
        <v>2</v>
      </c>
      <c r="J9" s="25">
        <f t="shared" ref="J9" si="0">+H9+I9</f>
        <v>5</v>
      </c>
      <c r="K9" s="26" t="s">
        <v>94</v>
      </c>
      <c r="L9" s="25" t="s">
        <v>95</v>
      </c>
      <c r="M9" s="27">
        <v>1</v>
      </c>
      <c r="N9" s="8">
        <v>2</v>
      </c>
      <c r="O9" s="6" t="s">
        <v>72</v>
      </c>
      <c r="P9" s="9">
        <v>1</v>
      </c>
      <c r="Q9" s="7">
        <v>1</v>
      </c>
      <c r="R9" s="11">
        <f t="shared" ref="R9:R24" si="1">SUM(P9:Q9)</f>
        <v>2</v>
      </c>
      <c r="S9" s="11" t="s">
        <v>67</v>
      </c>
      <c r="T9" s="11" t="s">
        <v>64</v>
      </c>
      <c r="U9" s="6" t="s">
        <v>48</v>
      </c>
      <c r="V9" s="6" t="s">
        <v>65</v>
      </c>
      <c r="W9" s="6" t="s">
        <v>66</v>
      </c>
      <c r="X9" s="10" t="s">
        <v>82</v>
      </c>
      <c r="Y9" s="10" t="s">
        <v>80</v>
      </c>
    </row>
    <row r="10" spans="1:25" ht="168.75" x14ac:dyDescent="0.25">
      <c r="A10" s="6">
        <v>3</v>
      </c>
      <c r="B10" s="25" t="s">
        <v>57</v>
      </c>
      <c r="C10" s="25" t="s">
        <v>59</v>
      </c>
      <c r="D10" s="25" t="s">
        <v>60</v>
      </c>
      <c r="E10" s="25" t="s">
        <v>58</v>
      </c>
      <c r="F10" s="25" t="s">
        <v>97</v>
      </c>
      <c r="G10" s="25" t="s">
        <v>61</v>
      </c>
      <c r="H10" s="25">
        <v>3</v>
      </c>
      <c r="I10" s="25">
        <v>2</v>
      </c>
      <c r="J10" s="25">
        <f>+H10+I10</f>
        <v>5</v>
      </c>
      <c r="K10" s="26" t="s">
        <v>94</v>
      </c>
      <c r="L10" s="25" t="s">
        <v>95</v>
      </c>
      <c r="M10" s="27">
        <v>1</v>
      </c>
      <c r="N10" s="8">
        <v>4</v>
      </c>
      <c r="O10" s="6" t="s">
        <v>81</v>
      </c>
      <c r="P10" s="9">
        <v>1</v>
      </c>
      <c r="Q10" s="7">
        <v>1</v>
      </c>
      <c r="R10" s="7">
        <f t="shared" si="1"/>
        <v>2</v>
      </c>
      <c r="S10" s="7" t="str">
        <f>VLOOKUP(R10,Inputs!$E$2:$F$12,2,FALSE)</f>
        <v>Bajo</v>
      </c>
      <c r="T10" s="7" t="s">
        <v>64</v>
      </c>
      <c r="U10" s="6" t="s">
        <v>48</v>
      </c>
      <c r="V10" s="6" t="s">
        <v>65</v>
      </c>
      <c r="W10" s="6" t="s">
        <v>66</v>
      </c>
      <c r="X10" s="10" t="s">
        <v>82</v>
      </c>
      <c r="Y10" s="10" t="s">
        <v>80</v>
      </c>
    </row>
    <row r="11" spans="1:25" ht="67.5" x14ac:dyDescent="0.25">
      <c r="A11" s="6">
        <v>5</v>
      </c>
      <c r="B11" s="28" t="s">
        <v>57</v>
      </c>
      <c r="C11" s="29" t="s">
        <v>59</v>
      </c>
      <c r="D11" s="29" t="s">
        <v>60</v>
      </c>
      <c r="E11" s="29" t="s">
        <v>58</v>
      </c>
      <c r="F11" s="29" t="s">
        <v>98</v>
      </c>
      <c r="G11" s="25" t="s">
        <v>61</v>
      </c>
      <c r="H11" s="29">
        <v>3</v>
      </c>
      <c r="I11" s="29">
        <v>2</v>
      </c>
      <c r="J11" s="29">
        <v>5</v>
      </c>
      <c r="K11" s="30" t="s">
        <v>94</v>
      </c>
      <c r="L11" s="31" t="s">
        <v>95</v>
      </c>
      <c r="M11" s="31">
        <v>1</v>
      </c>
      <c r="N11" s="8">
        <v>5</v>
      </c>
      <c r="O11" s="6" t="s">
        <v>73</v>
      </c>
      <c r="P11" s="9">
        <v>1</v>
      </c>
      <c r="Q11" s="7">
        <v>1</v>
      </c>
      <c r="R11" s="7">
        <f t="shared" si="1"/>
        <v>2</v>
      </c>
      <c r="S11" s="7" t="str">
        <f>VLOOKUP(R11,Inputs!$E$2:$F$12,2,FALSE)</f>
        <v>Bajo</v>
      </c>
      <c r="T11" s="7" t="s">
        <v>64</v>
      </c>
      <c r="U11" s="6" t="s">
        <v>70</v>
      </c>
      <c r="V11" s="6" t="s">
        <v>65</v>
      </c>
      <c r="W11" s="6" t="s">
        <v>66</v>
      </c>
      <c r="X11" s="10" t="s">
        <v>77</v>
      </c>
      <c r="Y11" s="10" t="s">
        <v>80</v>
      </c>
    </row>
    <row r="12" spans="1:25" ht="168.75" x14ac:dyDescent="0.25">
      <c r="A12" s="6">
        <v>6</v>
      </c>
      <c r="B12" s="28" t="s">
        <v>57</v>
      </c>
      <c r="C12" s="29" t="s">
        <v>59</v>
      </c>
      <c r="D12" s="29" t="s">
        <v>60</v>
      </c>
      <c r="E12" s="29" t="s">
        <v>58</v>
      </c>
      <c r="F12" s="29" t="s">
        <v>99</v>
      </c>
      <c r="G12" s="25" t="s">
        <v>61</v>
      </c>
      <c r="H12" s="29">
        <v>3</v>
      </c>
      <c r="I12" s="29">
        <v>2</v>
      </c>
      <c r="J12" s="29">
        <v>5</v>
      </c>
      <c r="K12" s="30" t="s">
        <v>94</v>
      </c>
      <c r="L12" s="31" t="s">
        <v>95</v>
      </c>
      <c r="M12" s="31">
        <v>1</v>
      </c>
      <c r="N12" s="8">
        <v>6</v>
      </c>
      <c r="O12" s="6" t="s">
        <v>83</v>
      </c>
      <c r="P12" s="9">
        <v>1</v>
      </c>
      <c r="Q12" s="7">
        <v>1</v>
      </c>
      <c r="R12" s="7">
        <f t="shared" si="1"/>
        <v>2</v>
      </c>
      <c r="S12" s="7" t="str">
        <f>VLOOKUP(R12,Inputs!$E$2:$F$12,2,FALSE)</f>
        <v>Bajo</v>
      </c>
      <c r="T12" s="7" t="s">
        <v>64</v>
      </c>
      <c r="U12" s="6" t="s">
        <v>70</v>
      </c>
      <c r="V12" s="6" t="s">
        <v>65</v>
      </c>
      <c r="W12" s="6" t="s">
        <v>66</v>
      </c>
      <c r="X12" s="10" t="s">
        <v>84</v>
      </c>
      <c r="Y12" s="10" t="s">
        <v>80</v>
      </c>
    </row>
    <row r="13" spans="1:25" ht="168.75" x14ac:dyDescent="0.25">
      <c r="A13" s="6">
        <v>7</v>
      </c>
      <c r="B13" s="25" t="s">
        <v>62</v>
      </c>
      <c r="C13" s="25" t="s">
        <v>59</v>
      </c>
      <c r="D13" s="25" t="s">
        <v>60</v>
      </c>
      <c r="E13" s="25" t="s">
        <v>100</v>
      </c>
      <c r="F13" s="25" t="s">
        <v>101</v>
      </c>
      <c r="G13" s="25" t="s">
        <v>61</v>
      </c>
      <c r="H13" s="25">
        <v>3</v>
      </c>
      <c r="I13" s="25">
        <v>2</v>
      </c>
      <c r="J13" s="25">
        <f t="shared" ref="J13:J20" si="2">+H13+I13</f>
        <v>5</v>
      </c>
      <c r="K13" s="32" t="s">
        <v>102</v>
      </c>
      <c r="L13" s="25" t="s">
        <v>95</v>
      </c>
      <c r="M13" s="27">
        <v>1</v>
      </c>
      <c r="N13" s="8">
        <v>7</v>
      </c>
      <c r="O13" s="6" t="s">
        <v>85</v>
      </c>
      <c r="P13" s="9">
        <v>1</v>
      </c>
      <c r="Q13" s="7">
        <v>1</v>
      </c>
      <c r="R13" s="7">
        <f t="shared" si="1"/>
        <v>2</v>
      </c>
      <c r="S13" s="7" t="str">
        <f>VLOOKUP(R13,Inputs!$E$2:$F$12,2,FALSE)</f>
        <v>Bajo</v>
      </c>
      <c r="T13" s="7" t="s">
        <v>64</v>
      </c>
      <c r="U13" s="6" t="s">
        <v>70</v>
      </c>
      <c r="V13" s="6" t="s">
        <v>65</v>
      </c>
      <c r="W13" s="6" t="s">
        <v>66</v>
      </c>
      <c r="X13" s="10" t="s">
        <v>84</v>
      </c>
      <c r="Y13" s="10" t="s">
        <v>80</v>
      </c>
    </row>
    <row r="14" spans="1:25" ht="168.75" x14ac:dyDescent="0.25">
      <c r="A14" s="6">
        <v>8</v>
      </c>
      <c r="B14" s="25" t="s">
        <v>62</v>
      </c>
      <c r="C14" s="25" t="s">
        <v>59</v>
      </c>
      <c r="D14" s="25" t="s">
        <v>60</v>
      </c>
      <c r="E14" s="25" t="s">
        <v>103</v>
      </c>
      <c r="F14" s="25" t="s">
        <v>104</v>
      </c>
      <c r="G14" s="25" t="s">
        <v>61</v>
      </c>
      <c r="H14" s="25">
        <v>3</v>
      </c>
      <c r="I14" s="25">
        <v>2</v>
      </c>
      <c r="J14" s="25">
        <f t="shared" si="2"/>
        <v>5</v>
      </c>
      <c r="K14" s="26" t="s">
        <v>94</v>
      </c>
      <c r="L14" s="25" t="s">
        <v>95</v>
      </c>
      <c r="M14" s="27">
        <v>1</v>
      </c>
      <c r="N14" s="8">
        <v>8</v>
      </c>
      <c r="O14" s="6" t="s">
        <v>86</v>
      </c>
      <c r="P14" s="9">
        <v>1</v>
      </c>
      <c r="Q14" s="7">
        <v>1</v>
      </c>
      <c r="R14" s="7">
        <f t="shared" si="1"/>
        <v>2</v>
      </c>
      <c r="S14" s="7" t="str">
        <f>VLOOKUP(R14,Inputs!$E$2:$F$12,2,FALSE)</f>
        <v>Bajo</v>
      </c>
      <c r="T14" s="7" t="s">
        <v>64</v>
      </c>
      <c r="U14" s="6" t="s">
        <v>48</v>
      </c>
      <c r="V14" s="6" t="s">
        <v>65</v>
      </c>
      <c r="W14" s="6" t="s">
        <v>66</v>
      </c>
      <c r="X14" s="10" t="s">
        <v>84</v>
      </c>
      <c r="Y14" s="10" t="s">
        <v>80</v>
      </c>
    </row>
    <row r="15" spans="1:25" ht="115.5" customHeight="1" x14ac:dyDescent="0.25">
      <c r="A15" s="6">
        <v>9</v>
      </c>
      <c r="B15" s="33" t="s">
        <v>62</v>
      </c>
      <c r="C15" s="34" t="s">
        <v>59</v>
      </c>
      <c r="D15" s="29" t="s">
        <v>60</v>
      </c>
      <c r="E15" s="35" t="s">
        <v>58</v>
      </c>
      <c r="F15" s="34" t="s">
        <v>105</v>
      </c>
      <c r="G15" s="25" t="s">
        <v>61</v>
      </c>
      <c r="H15" s="29">
        <v>3</v>
      </c>
      <c r="I15" s="29">
        <v>2</v>
      </c>
      <c r="J15" s="29">
        <v>5</v>
      </c>
      <c r="K15" s="30" t="s">
        <v>94</v>
      </c>
      <c r="L15" s="25" t="s">
        <v>95</v>
      </c>
      <c r="M15" s="31">
        <v>1</v>
      </c>
      <c r="N15" s="8">
        <v>9</v>
      </c>
      <c r="O15" s="6" t="s">
        <v>88</v>
      </c>
      <c r="P15" s="9">
        <v>2</v>
      </c>
      <c r="Q15" s="7">
        <v>2</v>
      </c>
      <c r="R15" s="7">
        <f t="shared" si="1"/>
        <v>4</v>
      </c>
      <c r="S15" s="7" t="str">
        <f>VLOOKUP(R15,Inputs!$E$2:$F$12,2,FALSE)</f>
        <v>Bajo</v>
      </c>
      <c r="T15" s="7" t="s">
        <v>64</v>
      </c>
      <c r="U15" s="6" t="s">
        <v>70</v>
      </c>
      <c r="V15" s="6" t="s">
        <v>65</v>
      </c>
      <c r="W15" s="6" t="s">
        <v>66</v>
      </c>
      <c r="X15" s="10" t="s">
        <v>77</v>
      </c>
      <c r="Y15" s="10" t="s">
        <v>80</v>
      </c>
    </row>
    <row r="16" spans="1:25" ht="222" customHeight="1" x14ac:dyDescent="0.25">
      <c r="A16" s="6">
        <v>10</v>
      </c>
      <c r="B16" s="36" t="s">
        <v>62</v>
      </c>
      <c r="C16" s="36" t="s">
        <v>59</v>
      </c>
      <c r="D16" s="36" t="s">
        <v>106</v>
      </c>
      <c r="E16" s="25" t="s">
        <v>24</v>
      </c>
      <c r="F16" s="36" t="s">
        <v>71</v>
      </c>
      <c r="G16" s="36" t="s">
        <v>63</v>
      </c>
      <c r="H16" s="36">
        <v>2</v>
      </c>
      <c r="I16" s="36">
        <v>4</v>
      </c>
      <c r="J16" s="37">
        <f t="shared" si="2"/>
        <v>6</v>
      </c>
      <c r="K16" s="32" t="s">
        <v>102</v>
      </c>
      <c r="L16" s="25" t="s">
        <v>95</v>
      </c>
      <c r="M16" s="27">
        <v>1</v>
      </c>
      <c r="N16" s="8">
        <v>10</v>
      </c>
      <c r="O16" s="6" t="s">
        <v>89</v>
      </c>
      <c r="P16" s="9">
        <v>1</v>
      </c>
      <c r="Q16" s="7">
        <v>1</v>
      </c>
      <c r="R16" s="7">
        <f t="shared" si="1"/>
        <v>2</v>
      </c>
      <c r="S16" s="7" t="str">
        <f>VLOOKUP(R16,Inputs!$E$2:$F$12,2,FALSE)</f>
        <v>Bajo</v>
      </c>
      <c r="T16" s="7" t="s">
        <v>64</v>
      </c>
      <c r="U16" s="6" t="s">
        <v>27</v>
      </c>
      <c r="V16" s="6" t="s">
        <v>65</v>
      </c>
      <c r="W16" s="6" t="s">
        <v>66</v>
      </c>
      <c r="X16" s="10" t="s">
        <v>84</v>
      </c>
      <c r="Y16" s="10" t="s">
        <v>80</v>
      </c>
    </row>
    <row r="17" spans="1:25" s="14" customFormat="1" ht="213.75" customHeight="1" x14ac:dyDescent="0.25">
      <c r="A17" s="10">
        <v>11</v>
      </c>
      <c r="B17" s="25" t="s">
        <v>62</v>
      </c>
      <c r="C17" s="25" t="s">
        <v>59</v>
      </c>
      <c r="D17" s="25" t="s">
        <v>60</v>
      </c>
      <c r="E17" s="25" t="s">
        <v>58</v>
      </c>
      <c r="F17" s="36" t="s">
        <v>107</v>
      </c>
      <c r="G17" s="25" t="s">
        <v>108</v>
      </c>
      <c r="H17" s="25">
        <v>4</v>
      </c>
      <c r="I17" s="25">
        <v>1</v>
      </c>
      <c r="J17" s="38">
        <f t="shared" si="2"/>
        <v>5</v>
      </c>
      <c r="K17" s="26" t="s">
        <v>41</v>
      </c>
      <c r="L17" s="25" t="s">
        <v>95</v>
      </c>
      <c r="M17" s="27">
        <v>1</v>
      </c>
      <c r="N17" s="10">
        <v>11</v>
      </c>
      <c r="O17" s="6" t="s">
        <v>87</v>
      </c>
      <c r="P17" s="7">
        <v>2</v>
      </c>
      <c r="Q17" s="7">
        <v>1</v>
      </c>
      <c r="R17" s="7">
        <f t="shared" si="1"/>
        <v>3</v>
      </c>
      <c r="S17" s="7" t="str">
        <f>VLOOKUP(R17,Inputs!$E$2:$F$12,2,FALSE)</f>
        <v>Bajo</v>
      </c>
      <c r="T17" s="7" t="s">
        <v>64</v>
      </c>
      <c r="U17" s="6" t="s">
        <v>70</v>
      </c>
      <c r="V17" s="6" t="s">
        <v>65</v>
      </c>
      <c r="W17" s="6" t="s">
        <v>66</v>
      </c>
      <c r="X17" s="10" t="s">
        <v>69</v>
      </c>
      <c r="Y17" s="10" t="s">
        <v>80</v>
      </c>
    </row>
    <row r="18" spans="1:25" s="13" customFormat="1" ht="168.75" x14ac:dyDescent="0.25">
      <c r="A18" s="12">
        <v>12</v>
      </c>
      <c r="B18" s="36" t="s">
        <v>62</v>
      </c>
      <c r="C18" s="36" t="s">
        <v>59</v>
      </c>
      <c r="D18" s="36" t="s">
        <v>60</v>
      </c>
      <c r="E18" s="36" t="s">
        <v>58</v>
      </c>
      <c r="F18" s="36" t="s">
        <v>109</v>
      </c>
      <c r="G18" s="25" t="s">
        <v>61</v>
      </c>
      <c r="H18" s="36">
        <v>3</v>
      </c>
      <c r="I18" s="36">
        <v>2</v>
      </c>
      <c r="J18" s="37">
        <f>+H18+I18</f>
        <v>5</v>
      </c>
      <c r="K18" s="26" t="s">
        <v>94</v>
      </c>
      <c r="L18" s="29" t="s">
        <v>95</v>
      </c>
      <c r="M18" s="27">
        <v>1</v>
      </c>
      <c r="N18" s="12">
        <v>12</v>
      </c>
      <c r="O18" s="6" t="s">
        <v>90</v>
      </c>
      <c r="P18" s="11">
        <v>2</v>
      </c>
      <c r="Q18" s="11">
        <v>1</v>
      </c>
      <c r="R18" s="11">
        <v>3</v>
      </c>
      <c r="S18" s="11" t="s">
        <v>35</v>
      </c>
      <c r="T18" s="11" t="s">
        <v>64</v>
      </c>
      <c r="U18" s="6" t="s">
        <v>70</v>
      </c>
      <c r="V18" s="6" t="s">
        <v>65</v>
      </c>
      <c r="W18" s="6" t="s">
        <v>66</v>
      </c>
      <c r="X18" s="10" t="s">
        <v>84</v>
      </c>
      <c r="Y18" s="10" t="s">
        <v>80</v>
      </c>
    </row>
    <row r="19" spans="1:25" ht="102" x14ac:dyDescent="0.25">
      <c r="A19" s="10">
        <v>13</v>
      </c>
      <c r="B19" s="25" t="s">
        <v>62</v>
      </c>
      <c r="C19" s="25" t="s">
        <v>59</v>
      </c>
      <c r="D19" s="25" t="s">
        <v>60</v>
      </c>
      <c r="E19" s="25" t="s">
        <v>24</v>
      </c>
      <c r="F19" s="39" t="s">
        <v>110</v>
      </c>
      <c r="G19" s="36" t="s">
        <v>63</v>
      </c>
      <c r="H19" s="36">
        <v>2</v>
      </c>
      <c r="I19" s="36">
        <v>4</v>
      </c>
      <c r="J19" s="25">
        <f t="shared" si="2"/>
        <v>6</v>
      </c>
      <c r="K19" s="32" t="s">
        <v>102</v>
      </c>
      <c r="L19" s="25" t="s">
        <v>95</v>
      </c>
      <c r="M19" s="27">
        <v>1</v>
      </c>
      <c r="N19" s="10">
        <v>13</v>
      </c>
      <c r="O19" s="6" t="s">
        <v>90</v>
      </c>
      <c r="P19" s="7">
        <v>3</v>
      </c>
      <c r="Q19" s="7">
        <v>2</v>
      </c>
      <c r="R19" s="7">
        <f t="shared" si="1"/>
        <v>5</v>
      </c>
      <c r="S19" s="7" t="str">
        <f>VLOOKUP(R19,Inputs!$E$2:$F$12,2,FALSE)</f>
        <v>Medio</v>
      </c>
      <c r="T19" s="7" t="s">
        <v>64</v>
      </c>
      <c r="U19" s="6" t="s">
        <v>70</v>
      </c>
      <c r="V19" s="6" t="s">
        <v>65</v>
      </c>
      <c r="W19" s="6" t="s">
        <v>66</v>
      </c>
      <c r="X19" s="10" t="s">
        <v>69</v>
      </c>
      <c r="Y19" s="10" t="s">
        <v>80</v>
      </c>
    </row>
    <row r="20" spans="1:25" ht="89.25" x14ac:dyDescent="0.25">
      <c r="A20" s="10">
        <v>14</v>
      </c>
      <c r="B20" s="25" t="s">
        <v>62</v>
      </c>
      <c r="C20" s="25" t="s">
        <v>59</v>
      </c>
      <c r="D20" s="25" t="s">
        <v>60</v>
      </c>
      <c r="E20" s="25" t="s">
        <v>58</v>
      </c>
      <c r="F20" s="36" t="s">
        <v>111</v>
      </c>
      <c r="G20" s="25" t="s">
        <v>61</v>
      </c>
      <c r="H20" s="25">
        <v>3</v>
      </c>
      <c r="I20" s="25">
        <v>2</v>
      </c>
      <c r="J20" s="25">
        <f t="shared" si="2"/>
        <v>5</v>
      </c>
      <c r="K20" s="26" t="s">
        <v>94</v>
      </c>
      <c r="L20" s="25" t="s">
        <v>95</v>
      </c>
      <c r="M20" s="27">
        <v>1</v>
      </c>
      <c r="N20" s="10">
        <v>14</v>
      </c>
      <c r="O20" s="6" t="s">
        <v>91</v>
      </c>
      <c r="P20" s="7">
        <v>1</v>
      </c>
      <c r="Q20" s="7">
        <v>2</v>
      </c>
      <c r="R20" s="7">
        <v>1</v>
      </c>
      <c r="S20" s="7" t="str">
        <f>VLOOKUP(R20,Inputs!$E$2:$F$12,2,FALSE)</f>
        <v>Bajo</v>
      </c>
      <c r="T20" s="7" t="s">
        <v>64</v>
      </c>
      <c r="U20" s="6" t="s">
        <v>70</v>
      </c>
      <c r="V20" s="6" t="s">
        <v>65</v>
      </c>
      <c r="W20" s="6" t="s">
        <v>66</v>
      </c>
      <c r="X20" s="10" t="s">
        <v>69</v>
      </c>
      <c r="Y20" s="10" t="s">
        <v>80</v>
      </c>
    </row>
    <row r="21" spans="1:25" ht="168.75" x14ac:dyDescent="0.25">
      <c r="A21" s="10">
        <v>15</v>
      </c>
      <c r="B21" s="28" t="s">
        <v>57</v>
      </c>
      <c r="C21" s="29" t="s">
        <v>59</v>
      </c>
      <c r="D21" s="29" t="s">
        <v>60</v>
      </c>
      <c r="E21" s="29" t="s">
        <v>58</v>
      </c>
      <c r="F21" s="29" t="s">
        <v>112</v>
      </c>
      <c r="G21" s="25" t="s">
        <v>61</v>
      </c>
      <c r="H21" s="29">
        <v>3</v>
      </c>
      <c r="I21" s="29">
        <v>2</v>
      </c>
      <c r="J21" s="29">
        <v>5</v>
      </c>
      <c r="K21" s="40" t="s">
        <v>41</v>
      </c>
      <c r="L21" s="25" t="s">
        <v>95</v>
      </c>
      <c r="M21" s="27">
        <v>1</v>
      </c>
      <c r="N21" s="10">
        <v>15</v>
      </c>
      <c r="O21" s="6" t="s">
        <v>91</v>
      </c>
      <c r="P21" s="7">
        <v>1</v>
      </c>
      <c r="Q21" s="7">
        <v>2</v>
      </c>
      <c r="R21" s="7">
        <f t="shared" si="1"/>
        <v>3</v>
      </c>
      <c r="S21" s="7" t="str">
        <f>VLOOKUP(R21,Inputs!$E$2:$F$12,2,FALSE)</f>
        <v>Bajo</v>
      </c>
      <c r="T21" s="7" t="s">
        <v>64</v>
      </c>
      <c r="U21" s="6" t="s">
        <v>70</v>
      </c>
      <c r="V21" s="6" t="s">
        <v>65</v>
      </c>
      <c r="W21" s="6" t="s">
        <v>66</v>
      </c>
      <c r="X21" s="10" t="s">
        <v>84</v>
      </c>
      <c r="Y21" s="10" t="s">
        <v>80</v>
      </c>
    </row>
    <row r="22" spans="1:25" ht="102" x14ac:dyDescent="0.25">
      <c r="A22" s="10">
        <v>16</v>
      </c>
      <c r="B22" s="25" t="s">
        <v>57</v>
      </c>
      <c r="C22" s="25" t="s">
        <v>59</v>
      </c>
      <c r="D22" s="25" t="s">
        <v>60</v>
      </c>
      <c r="E22" s="25" t="s">
        <v>58</v>
      </c>
      <c r="F22" s="29" t="s">
        <v>113</v>
      </c>
      <c r="G22" s="25" t="s">
        <v>61</v>
      </c>
      <c r="H22" s="25">
        <v>3</v>
      </c>
      <c r="I22" s="25">
        <v>2</v>
      </c>
      <c r="J22" s="25">
        <f>+H22+I22</f>
        <v>5</v>
      </c>
      <c r="K22" s="40" t="s">
        <v>41</v>
      </c>
      <c r="L22" s="25" t="s">
        <v>95</v>
      </c>
      <c r="M22" s="27">
        <v>1</v>
      </c>
      <c r="N22" s="10">
        <v>16</v>
      </c>
      <c r="O22" s="6" t="s">
        <v>92</v>
      </c>
      <c r="P22" s="7">
        <v>1</v>
      </c>
      <c r="Q22" s="7">
        <v>2</v>
      </c>
      <c r="R22" s="7">
        <f t="shared" si="1"/>
        <v>3</v>
      </c>
      <c r="S22" s="7" t="str">
        <f>VLOOKUP(R22,Inputs!$E$2:$F$12,2,FALSE)</f>
        <v>Bajo</v>
      </c>
      <c r="T22" s="7" t="s">
        <v>64</v>
      </c>
      <c r="U22" s="6" t="s">
        <v>27</v>
      </c>
      <c r="V22" s="6" t="s">
        <v>65</v>
      </c>
      <c r="W22" s="6" t="s">
        <v>66</v>
      </c>
      <c r="X22" s="10" t="s">
        <v>69</v>
      </c>
      <c r="Y22" s="10" t="s">
        <v>80</v>
      </c>
    </row>
    <row r="23" spans="1:25" ht="76.5" x14ac:dyDescent="0.25">
      <c r="A23" s="10">
        <v>18</v>
      </c>
      <c r="B23" s="25" t="s">
        <v>62</v>
      </c>
      <c r="C23" s="25" t="s">
        <v>29</v>
      </c>
      <c r="D23" s="25" t="s">
        <v>60</v>
      </c>
      <c r="E23" s="25" t="s">
        <v>24</v>
      </c>
      <c r="F23" s="28" t="s">
        <v>114</v>
      </c>
      <c r="G23" s="25" t="s">
        <v>115</v>
      </c>
      <c r="H23" s="25">
        <v>4</v>
      </c>
      <c r="I23" s="25">
        <v>1</v>
      </c>
      <c r="J23" s="25">
        <f>+H23+I23</f>
        <v>5</v>
      </c>
      <c r="K23" s="26" t="s">
        <v>94</v>
      </c>
      <c r="L23" s="25" t="s">
        <v>95</v>
      </c>
      <c r="M23" s="27">
        <v>1</v>
      </c>
      <c r="N23" s="10">
        <v>18</v>
      </c>
      <c r="O23" s="10" t="s">
        <v>76</v>
      </c>
      <c r="P23" s="7">
        <v>1</v>
      </c>
      <c r="Q23" s="7">
        <v>1</v>
      </c>
      <c r="R23" s="7">
        <f t="shared" si="1"/>
        <v>2</v>
      </c>
      <c r="S23" s="7" t="str">
        <f>VLOOKUP(R23,Inputs!$E$2:$F$12,2,FALSE)</f>
        <v>Bajo</v>
      </c>
      <c r="T23" s="7" t="s">
        <v>64</v>
      </c>
      <c r="U23" s="6" t="s">
        <v>27</v>
      </c>
      <c r="V23" s="6" t="s">
        <v>65</v>
      </c>
      <c r="W23" s="6" t="s">
        <v>66</v>
      </c>
      <c r="X23" s="10" t="s">
        <v>69</v>
      </c>
      <c r="Y23" s="10" t="s">
        <v>80</v>
      </c>
    </row>
    <row r="24" spans="1:25" s="18" customFormat="1" ht="67.5" x14ac:dyDescent="0.25">
      <c r="A24" s="4">
        <v>19</v>
      </c>
      <c r="B24" s="25" t="s">
        <v>62</v>
      </c>
      <c r="C24" s="25" t="s">
        <v>59</v>
      </c>
      <c r="D24" s="25" t="s">
        <v>60</v>
      </c>
      <c r="E24" s="25" t="s">
        <v>116</v>
      </c>
      <c r="F24" s="25" t="s">
        <v>117</v>
      </c>
      <c r="G24" s="36" t="s">
        <v>63</v>
      </c>
      <c r="H24" s="36">
        <v>2</v>
      </c>
      <c r="I24" s="36">
        <v>4</v>
      </c>
      <c r="J24" s="25">
        <f t="shared" ref="J24" si="3">+H24+I24</f>
        <v>6</v>
      </c>
      <c r="K24" s="41" t="s">
        <v>102</v>
      </c>
      <c r="L24" s="25" t="s">
        <v>95</v>
      </c>
      <c r="M24" s="27">
        <v>1</v>
      </c>
      <c r="N24" s="4">
        <v>19</v>
      </c>
      <c r="O24" s="10" t="s">
        <v>76</v>
      </c>
      <c r="P24" s="15">
        <v>1</v>
      </c>
      <c r="Q24" s="15">
        <v>2</v>
      </c>
      <c r="R24" s="15">
        <f t="shared" si="1"/>
        <v>3</v>
      </c>
      <c r="S24" s="15" t="str">
        <f>VLOOKUP(R24,Inputs!$E$2:$F$12,2,FALSE)</f>
        <v>Bajo</v>
      </c>
      <c r="T24" s="15" t="s">
        <v>64</v>
      </c>
      <c r="U24" s="16" t="s">
        <v>27</v>
      </c>
      <c r="V24" s="16" t="s">
        <v>65</v>
      </c>
      <c r="W24" s="16" t="s">
        <v>66</v>
      </c>
      <c r="X24" s="17" t="s">
        <v>69</v>
      </c>
      <c r="Y24" s="10" t="s">
        <v>80</v>
      </c>
    </row>
    <row r="25" spans="1:25" s="13" customFormat="1" ht="67.5" x14ac:dyDescent="0.25">
      <c r="A25" s="4">
        <v>20</v>
      </c>
      <c r="B25" s="29" t="s">
        <v>118</v>
      </c>
      <c r="C25" s="29" t="s">
        <v>119</v>
      </c>
      <c r="D25" s="29" t="s">
        <v>120</v>
      </c>
      <c r="E25" s="29" t="s">
        <v>58</v>
      </c>
      <c r="F25" s="35" t="s">
        <v>121</v>
      </c>
      <c r="G25" s="25" t="s">
        <v>122</v>
      </c>
      <c r="H25" s="29">
        <v>2</v>
      </c>
      <c r="I25" s="29">
        <v>4</v>
      </c>
      <c r="J25" s="42">
        <v>6</v>
      </c>
      <c r="K25" s="41" t="s">
        <v>123</v>
      </c>
      <c r="L25" s="29" t="s">
        <v>95</v>
      </c>
      <c r="M25" s="31">
        <v>1</v>
      </c>
      <c r="N25" s="4">
        <v>20</v>
      </c>
      <c r="O25" s="6" t="s">
        <v>74</v>
      </c>
      <c r="P25" s="15">
        <v>1</v>
      </c>
      <c r="Q25" s="15">
        <v>2</v>
      </c>
      <c r="R25" s="15">
        <v>1</v>
      </c>
      <c r="S25" s="15" t="str">
        <f>VLOOKUP(R25,Inputs!$E$2:$F$12,2,FALSE)</f>
        <v>Bajo</v>
      </c>
      <c r="T25" s="15" t="s">
        <v>64</v>
      </c>
      <c r="U25" s="16" t="s">
        <v>27</v>
      </c>
      <c r="V25" s="16" t="s">
        <v>65</v>
      </c>
      <c r="W25" s="16" t="s">
        <v>66</v>
      </c>
      <c r="X25" s="17" t="s">
        <v>131</v>
      </c>
      <c r="Y25" s="10" t="s">
        <v>80</v>
      </c>
    </row>
    <row r="26" spans="1:25" ht="74.25" customHeight="1" x14ac:dyDescent="0.25">
      <c r="A26" s="4"/>
      <c r="B26" s="36" t="s">
        <v>28</v>
      </c>
      <c r="C26" s="36" t="s">
        <v>22</v>
      </c>
      <c r="D26" s="36" t="s">
        <v>26</v>
      </c>
      <c r="E26" s="36" t="s">
        <v>75</v>
      </c>
      <c r="F26" s="43" t="s">
        <v>125</v>
      </c>
      <c r="G26" s="36" t="s">
        <v>126</v>
      </c>
      <c r="H26" s="36">
        <v>2</v>
      </c>
      <c r="I26" s="36">
        <v>3</v>
      </c>
      <c r="J26" s="38">
        <v>5</v>
      </c>
      <c r="K26" s="44" t="s">
        <v>41</v>
      </c>
      <c r="L26" s="45" t="s">
        <v>48</v>
      </c>
      <c r="M26" s="46">
        <v>1</v>
      </c>
      <c r="N26" s="4">
        <v>21</v>
      </c>
      <c r="O26" s="6" t="s">
        <v>88</v>
      </c>
      <c r="P26" s="15">
        <v>1</v>
      </c>
      <c r="Q26" s="15">
        <v>2</v>
      </c>
      <c r="R26" s="15">
        <v>1</v>
      </c>
      <c r="S26" s="15" t="str">
        <f>VLOOKUP(R26,Inputs!$E$2:$F$12,2,FALSE)</f>
        <v>Bajo</v>
      </c>
      <c r="T26" s="15" t="s">
        <v>64</v>
      </c>
      <c r="U26" s="16" t="s">
        <v>27</v>
      </c>
      <c r="V26" s="16" t="s">
        <v>65</v>
      </c>
      <c r="W26" s="16" t="s">
        <v>66</v>
      </c>
      <c r="X26" s="17" t="s">
        <v>131</v>
      </c>
      <c r="Y26" s="19" t="s">
        <v>80</v>
      </c>
    </row>
    <row r="27" spans="1:25" ht="72.75" customHeight="1" x14ac:dyDescent="0.25">
      <c r="A27" s="19"/>
      <c r="B27" s="36" t="s">
        <v>62</v>
      </c>
      <c r="C27" s="36" t="s">
        <v>59</v>
      </c>
      <c r="D27" s="36" t="s">
        <v>124</v>
      </c>
      <c r="E27" s="36" t="s">
        <v>68</v>
      </c>
      <c r="F27" s="43" t="s">
        <v>127</v>
      </c>
      <c r="G27" s="25" t="s">
        <v>61</v>
      </c>
      <c r="H27" s="36">
        <v>3</v>
      </c>
      <c r="I27" s="36">
        <v>2</v>
      </c>
      <c r="J27" s="25">
        <f>+H27+I27</f>
        <v>5</v>
      </c>
      <c r="K27" s="26" t="s">
        <v>94</v>
      </c>
      <c r="L27" s="25" t="s">
        <v>128</v>
      </c>
      <c r="M27" s="27" t="s">
        <v>129</v>
      </c>
      <c r="N27" s="19">
        <v>22</v>
      </c>
      <c r="O27" s="6" t="s">
        <v>132</v>
      </c>
      <c r="P27" s="15">
        <v>1</v>
      </c>
      <c r="Q27" s="15">
        <v>2</v>
      </c>
      <c r="R27" s="15">
        <v>1</v>
      </c>
      <c r="S27" s="15" t="str">
        <f>VLOOKUP(R27,Inputs!$E$2:$F$12,2,FALSE)</f>
        <v>Bajo</v>
      </c>
      <c r="T27" s="15" t="s">
        <v>64</v>
      </c>
      <c r="U27" s="16" t="s">
        <v>27</v>
      </c>
      <c r="V27" s="16" t="s">
        <v>65</v>
      </c>
      <c r="W27" s="16" t="s">
        <v>66</v>
      </c>
      <c r="X27" s="17" t="s">
        <v>131</v>
      </c>
      <c r="Y27" s="19" t="s">
        <v>80</v>
      </c>
    </row>
    <row r="28" spans="1:25" ht="25.5" customHeight="1" x14ac:dyDescent="0.25"/>
  </sheetData>
  <autoFilter ref="A7:Y25" xr:uid="{00000000-0009-0000-0000-000000000000}"/>
  <mergeCells count="29">
    <mergeCell ref="K5:K7"/>
    <mergeCell ref="M5:M7"/>
    <mergeCell ref="N5:N7"/>
    <mergeCell ref="F5:F7"/>
    <mergeCell ref="G5:G7"/>
    <mergeCell ref="H5:H7"/>
    <mergeCell ref="I5:I7"/>
    <mergeCell ref="J5:J7"/>
    <mergeCell ref="A5:A7"/>
    <mergeCell ref="B5:B7"/>
    <mergeCell ref="C5:C7"/>
    <mergeCell ref="D5:D7"/>
    <mergeCell ref="E5:E7"/>
    <mergeCell ref="A3:M3"/>
    <mergeCell ref="N3:Y3"/>
    <mergeCell ref="O5:O7"/>
    <mergeCell ref="X6:X7"/>
    <mergeCell ref="Y6:Y7"/>
    <mergeCell ref="X5:Y5"/>
    <mergeCell ref="P6:P7"/>
    <mergeCell ref="Q6:Q7"/>
    <mergeCell ref="R6:R7"/>
    <mergeCell ref="S6:S7"/>
    <mergeCell ref="P5:S5"/>
    <mergeCell ref="T5:T7"/>
    <mergeCell ref="U5:U7"/>
    <mergeCell ref="V5:V7"/>
    <mergeCell ref="W5:W7"/>
    <mergeCell ref="L5:L7"/>
  </mergeCell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Inputs!$H$1:$H$7</xm:f>
          </x14:formula1>
          <xm:sqref>L8:L25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12"/>
  <sheetViews>
    <sheetView workbookViewId="0">
      <selection activeCell="G15" sqref="G15"/>
    </sheetView>
  </sheetViews>
  <sheetFormatPr baseColWidth="10" defaultColWidth="11.42578125" defaultRowHeight="15" x14ac:dyDescent="0.25"/>
  <cols>
    <col min="3" max="3" width="33.7109375" customWidth="1"/>
    <col min="8" max="8" width="55.85546875" customWidth="1"/>
  </cols>
  <sheetData>
    <row r="1" spans="1:8" x14ac:dyDescent="0.25">
      <c r="A1" s="1" t="s">
        <v>1</v>
      </c>
      <c r="B1" s="1" t="s">
        <v>2</v>
      </c>
      <c r="C1" s="1" t="s">
        <v>3</v>
      </c>
      <c r="D1" s="1" t="s">
        <v>4</v>
      </c>
      <c r="E1" s="1" t="s">
        <v>32</v>
      </c>
      <c r="F1" s="1" t="s">
        <v>33</v>
      </c>
      <c r="G1">
        <v>1</v>
      </c>
      <c r="H1" t="s">
        <v>25</v>
      </c>
    </row>
    <row r="2" spans="1:8" x14ac:dyDescent="0.25">
      <c r="A2" t="s">
        <v>21</v>
      </c>
      <c r="B2" t="s">
        <v>29</v>
      </c>
      <c r="C2" t="s">
        <v>34</v>
      </c>
      <c r="D2" t="s">
        <v>24</v>
      </c>
      <c r="E2">
        <v>0</v>
      </c>
      <c r="F2" t="s">
        <v>35</v>
      </c>
      <c r="G2">
        <v>2</v>
      </c>
      <c r="H2" t="s">
        <v>27</v>
      </c>
    </row>
    <row r="3" spans="1:8" x14ac:dyDescent="0.25">
      <c r="A3" t="s">
        <v>28</v>
      </c>
      <c r="B3" t="s">
        <v>22</v>
      </c>
      <c r="C3" t="s">
        <v>23</v>
      </c>
      <c r="D3" t="s">
        <v>36</v>
      </c>
      <c r="E3">
        <v>1</v>
      </c>
      <c r="F3" t="s">
        <v>35</v>
      </c>
      <c r="G3">
        <v>3</v>
      </c>
      <c r="H3" t="s">
        <v>48</v>
      </c>
    </row>
    <row r="4" spans="1:8" x14ac:dyDescent="0.25">
      <c r="C4" t="s">
        <v>37</v>
      </c>
      <c r="D4" t="s">
        <v>31</v>
      </c>
      <c r="E4">
        <v>2</v>
      </c>
      <c r="F4" t="s">
        <v>35</v>
      </c>
      <c r="G4">
        <v>4</v>
      </c>
      <c r="H4" t="s">
        <v>38</v>
      </c>
    </row>
    <row r="5" spans="1:8" x14ac:dyDescent="0.25">
      <c r="C5" t="s">
        <v>26</v>
      </c>
      <c r="D5" t="s">
        <v>30</v>
      </c>
      <c r="E5">
        <v>3</v>
      </c>
      <c r="F5" t="s">
        <v>35</v>
      </c>
      <c r="G5">
        <v>5</v>
      </c>
      <c r="H5" t="s">
        <v>51</v>
      </c>
    </row>
    <row r="6" spans="1:8" x14ac:dyDescent="0.25">
      <c r="C6" t="s">
        <v>49</v>
      </c>
      <c r="D6" t="s">
        <v>39</v>
      </c>
      <c r="E6">
        <v>4</v>
      </c>
      <c r="F6" t="s">
        <v>35</v>
      </c>
      <c r="G6">
        <v>6</v>
      </c>
      <c r="H6" t="s">
        <v>52</v>
      </c>
    </row>
    <row r="7" spans="1:8" x14ac:dyDescent="0.25">
      <c r="C7" t="s">
        <v>47</v>
      </c>
      <c r="D7" t="s">
        <v>40</v>
      </c>
      <c r="E7">
        <v>5</v>
      </c>
      <c r="F7" t="s">
        <v>41</v>
      </c>
      <c r="G7">
        <v>7</v>
      </c>
      <c r="H7" t="s">
        <v>53</v>
      </c>
    </row>
    <row r="8" spans="1:8" x14ac:dyDescent="0.25">
      <c r="C8" t="s">
        <v>50</v>
      </c>
      <c r="D8" t="s">
        <v>42</v>
      </c>
      <c r="E8">
        <v>6</v>
      </c>
      <c r="F8" t="s">
        <v>43</v>
      </c>
    </row>
    <row r="9" spans="1:8" x14ac:dyDescent="0.25">
      <c r="C9" t="s">
        <v>56</v>
      </c>
      <c r="D9" t="s">
        <v>44</v>
      </c>
      <c r="E9">
        <v>7</v>
      </c>
      <c r="F9" t="s">
        <v>43</v>
      </c>
    </row>
    <row r="10" spans="1:8" x14ac:dyDescent="0.25">
      <c r="E10">
        <v>8</v>
      </c>
      <c r="F10" t="s">
        <v>45</v>
      </c>
    </row>
    <row r="11" spans="1:8" x14ac:dyDescent="0.25">
      <c r="E11">
        <v>9</v>
      </c>
      <c r="F11" t="s">
        <v>45</v>
      </c>
    </row>
    <row r="12" spans="1:8" x14ac:dyDescent="0.25">
      <c r="E12">
        <v>10</v>
      </c>
      <c r="F12" t="s">
        <v>45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10" ma:contentTypeDescription="Crear nuevo documento." ma:contentTypeScope="" ma:versionID="8bde146e9515680980b7a63acae77b1f">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4b6f34a61484dd25e05e8a4bb340b6f7"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2808ABD-B566-4F00-8C46-A3CB4C462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3.xml><?xml version="1.0" encoding="utf-8"?>
<ds:datastoreItem xmlns:ds="http://schemas.openxmlformats.org/officeDocument/2006/customXml" ds:itemID="{0A1F3715-4806-4C1C-BCAE-9F815B620AB1}">
  <ds:schemaRefs>
    <ds:schemaRef ds:uri="c59a3860-c47f-48ba-9dba-9627a05fd81b"/>
    <ds:schemaRef ds:uri="http://purl.org/dc/terms/"/>
    <ds:schemaRef ds:uri="ad7f1fcc-4ddb-467d-ba1b-894e2f6cc44e"/>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CALIBRADORES</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Ruben Dario Carrillo Caicedo</cp:lastModifiedBy>
  <cp:revision/>
  <cp:lastPrinted>2023-11-21T15:20:00Z</cp:lastPrinted>
  <dcterms:created xsi:type="dcterms:W3CDTF">2020-08-08T21:11:53Z</dcterms:created>
  <dcterms:modified xsi:type="dcterms:W3CDTF">2025-10-06T14:55:47Z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