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Smith Adriana Ortiz\Downloads\14-07-2026\14\"/>
    </mc:Choice>
  </mc:AlternateContent>
  <xr:revisionPtr revIDLastSave="0" documentId="13_ncr:1_{B0724FBD-4A7D-43DB-89F6-0EE3281D309B}" xr6:coauthVersionLast="47" xr6:coauthVersionMax="47" xr10:uidLastSave="{00000000-0000-0000-0000-000000000000}"/>
  <bookViews>
    <workbookView xWindow="28680" yWindow="-120" windowWidth="21840" windowHeight="13140" tabRatio="598" xr2:uid="{00000000-000D-0000-FFFF-FFFF00000000}"/>
  </bookViews>
  <sheets>
    <sheet name="CampeSENA" sheetId="29" r:id="rId1"/>
  </sheets>
  <definedNames>
    <definedName name="_xlnm._FilterDatabase" localSheetId="0" hidden="1">CampeSENA!$B$15:$BB$18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7" i="29" l="1"/>
  <c r="L18" i="29" l="1"/>
  <c r="E10" i="29" s="1"/>
  <c r="E11" i="29" s="1"/>
  <c r="E12" i="29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<sst xmlns="http://schemas.openxmlformats.org/spreadsheetml/2006/main" count="43" uniqueCount="41">
  <si>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</si>
  <si>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</si>
  <si>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</si>
  <si>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</si>
  <si>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 xml:space="preserve">PRIMERA OFERTA </t>
  </si>
  <si>
    <t>TOPE GLOBAL PROGRAMADO</t>
  </si>
  <si>
    <t xml:space="preserve">ELABORADO POR:  </t>
  </si>
  <si>
    <t>SALDO</t>
  </si>
  <si>
    <t xml:space="preserve">% UTILIZADO: </t>
  </si>
  <si>
    <t>Teléfono:</t>
  </si>
  <si>
    <t>LUGAR</t>
  </si>
  <si>
    <t>NIVEL</t>
  </si>
  <si>
    <t>NOMBRE DEL PROGRAMA
(TE-TP-TGO)</t>
  </si>
  <si>
    <t>CONTRATO</t>
  </si>
  <si>
    <t>No. CONTRATOS</t>
  </si>
  <si>
    <t>No. DE MESES Y DIAS A CONTRATAR</t>
  </si>
  <si>
    <t>FECHAS PREVISTAS PARA LA CONTRATACIÓN</t>
  </si>
  <si>
    <t>COSTO HONORARIO MES</t>
  </si>
  <si>
    <t>COSTO TOTAL HONORARIOS</t>
  </si>
  <si>
    <t>DURACION DEL PROGRAMA</t>
  </si>
  <si>
    <t>Inicio
 (D-M-A)</t>
  </si>
  <si>
    <t>Terminación
(D-M-A)</t>
  </si>
  <si>
    <t>LECTIVA</t>
  </si>
  <si>
    <t>MESES</t>
  </si>
  <si>
    <t>DIAS</t>
  </si>
  <si>
    <t>Centro CATA, Santander</t>
  </si>
  <si>
    <t>PS</t>
  </si>
  <si>
    <t>total</t>
  </si>
  <si>
    <t>YADIMYR OSWALDO GARCIA REYES</t>
  </si>
  <si>
    <t>Subdirector del Centro Agroempresarial y turistico de los Andes.</t>
  </si>
  <si>
    <t>POSTULADOS</t>
  </si>
  <si>
    <t xml:space="preserve">VALOR PROYECTADO </t>
  </si>
  <si>
    <t>PROFESIONALES Y/O TECNOLOGOS</t>
  </si>
  <si>
    <t xml:space="preserve">TECNICOS </t>
  </si>
  <si>
    <t>Nombre: GYNNA PAOLA CARVAJAL CORREA</t>
  </si>
  <si>
    <t>PERIODO : AÑO 2026</t>
  </si>
  <si>
    <t xml:space="preserve">Campesena Tecnico </t>
  </si>
  <si>
    <t>Quimico</t>
  </si>
  <si>
    <t>OBSERVACIONES/ PERFIL</t>
  </si>
  <si>
    <t>Título profesional en los núcleos de conocimiento de biología, microbiología y afines, o ingeniería química y afines, o educación tarjeta profesional en los casos exigidos por la ley veinticuatro (24) meses de experiencia distribuida así: doce (12) meses de experiencia laboral relacionada con el desempeño en el área y doce (12) meses en docencia o instrucción</t>
  </si>
  <si>
    <t>ANDRES MAURICIO RODRIGUEZ CASTELLANOS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</si>
</sst>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(* #,##0_);_(* \(#,##0\);_(* &quot;-&quot;??_);_(@_)"/>
    <numFmt numFmtId="166" formatCode="_-&quot;$&quot;\ * #,##0.0_-;\-&quot;$&quot;\ * #,##0.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41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4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3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/>
    <xf numFmtId="3" fontId="5" fillId="3" borderId="1" xfId="2" applyNumberFormat="1" applyFont="1" applyFill="1" applyBorder="1" applyAlignment="1">
      <alignment horizontal="center" vertical="center" wrapText="1"/>
    </xf>
    <xf numFmtId="0" fontId="2" fillId="4" borderId="1" xfId="2" applyFill="1" applyBorder="1" applyAlignment="1">
      <alignment horizontal="center" vertical="center" wrapText="1"/>
    </xf>
    <xf numFmtId="0" fontId="2" fillId="2" borderId="1" xfId="2" applyFill="1" applyBorder="1" applyAlignment="1">
      <alignment horizontal="center" vertical="center" wrapText="1"/>
    </xf>
    <xf numFmtId="3" fontId="2" fillId="2" borderId="1" xfId="2" applyNumberForma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4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4" borderId="0" xfId="0" applyFont="1" applyFill="1"/>
    <xf numFmtId="0" fontId="3" fillId="0" borderId="0" xfId="0" applyFont="1" applyAlignment="1">
      <alignment horizontal="center"/>
    </xf>
    <xf numFmtId="3" fontId="5" fillId="3" borderId="6" xfId="2" applyNumberFormat="1" applyFont="1" applyFill="1" applyBorder="1" applyAlignment="1">
      <alignment horizontal="center" vertical="center" wrapText="1"/>
    </xf>
    <xf numFmtId="165" fontId="5" fillId="0" borderId="3" xfId="3" applyNumberFormat="1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5" fillId="3" borderId="3" xfId="2" applyFont="1" applyFill="1" applyBorder="1" applyAlignment="1">
      <alignment horizontal="center" vertical="center"/>
    </xf>
    <xf numFmtId="0" fontId="5" fillId="0" borderId="9" xfId="2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3" fillId="2" borderId="24" xfId="0" applyFont="1" applyFill="1" applyBorder="1"/>
    <xf numFmtId="165" fontId="5" fillId="4" borderId="0" xfId="3" applyNumberFormat="1" applyFont="1" applyFill="1" applyBorder="1" applyAlignment="1">
      <alignment horizontal="center" vertical="center" wrapText="1"/>
    </xf>
    <xf numFmtId="0" fontId="5" fillId="4" borderId="0" xfId="2" applyFont="1" applyFill="1" applyAlignment="1">
      <alignment vertical="center"/>
    </xf>
    <xf numFmtId="0" fontId="5" fillId="4" borderId="0" xfId="2" applyFont="1" applyFill="1" applyAlignment="1">
      <alignment horizontal="center" vertical="center"/>
    </xf>
    <xf numFmtId="44" fontId="5" fillId="5" borderId="16" xfId="6" applyFont="1" applyFill="1" applyBorder="1" applyAlignment="1">
      <alignment horizontal="center" vertical="center"/>
    </xf>
    <xf numFmtId="3" fontId="2" fillId="0" borderId="16" xfId="2" applyNumberFormat="1" applyBorder="1" applyAlignment="1">
      <alignment horizontal="center" vertical="center" wrapText="1"/>
    </xf>
    <xf numFmtId="9" fontId="2" fillId="0" borderId="27" xfId="7" applyFont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41" fontId="2" fillId="4" borderId="0" xfId="1" applyFont="1" applyFill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165" fontId="5" fillId="0" borderId="25" xfId="3" applyNumberFormat="1" applyFont="1" applyFill="1" applyBorder="1" applyAlignment="1">
      <alignment horizontal="center" vertical="center" wrapText="1"/>
    </xf>
    <xf numFmtId="0" fontId="5" fillId="0" borderId="26" xfId="3" applyNumberFormat="1" applyFont="1" applyFill="1" applyBorder="1" applyAlignment="1">
      <alignment horizontal="center" vertical="center" wrapText="1"/>
    </xf>
    <xf numFmtId="0" fontId="3" fillId="4" borderId="18" xfId="0" applyFont="1" applyFill="1" applyBorder="1"/>
    <xf numFmtId="0" fontId="3" fillId="4" borderId="0" xfId="0" applyFont="1" applyFill="1" applyAlignment="1">
      <alignment horizontal="center" vertical="center" wrapText="1"/>
    </xf>
    <xf numFmtId="14" fontId="2" fillId="4" borderId="0" xfId="0" applyNumberFormat="1" applyFont="1" applyFill="1" applyAlignment="1">
      <alignment horizontal="center" vertical="center"/>
    </xf>
    <xf numFmtId="3" fontId="3" fillId="4" borderId="0" xfId="0" applyNumberFormat="1" applyFont="1" applyFill="1" applyAlignment="1">
      <alignment horizontal="center" vertical="center"/>
    </xf>
    <xf numFmtId="0" fontId="3" fillId="4" borderId="0" xfId="0" applyFont="1" applyFill="1" applyAlignment="1">
      <alignment wrapText="1"/>
    </xf>
    <xf numFmtId="0" fontId="5" fillId="3" borderId="1" xfId="2" applyFont="1" applyFill="1" applyBorder="1" applyAlignment="1">
      <alignment horizontal="center" vertical="center" wrapText="1"/>
    </xf>
    <xf numFmtId="3" fontId="5" fillId="2" borderId="5" xfId="2" applyNumberFormat="1" applyFont="1" applyFill="1" applyBorder="1" applyAlignment="1">
      <alignment horizontal="center" vertical="center" wrapText="1"/>
    </xf>
    <xf numFmtId="3" fontId="5" fillId="2" borderId="3" xfId="2" applyNumberFormat="1" applyFont="1" applyFill="1" applyBorder="1" applyAlignment="1">
      <alignment horizontal="center" vertical="center" wrapText="1"/>
    </xf>
    <xf numFmtId="0" fontId="5" fillId="3" borderId="8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3" fillId="2" borderId="35" xfId="0" applyFont="1" applyFill="1" applyBorder="1"/>
    <xf numFmtId="0" fontId="3" fillId="0" borderId="1" xfId="0" applyFont="1" applyBorder="1" applyAlignment="1">
      <alignment horizontal="center" vertical="center"/>
    </xf>
    <xf numFmtId="166" fontId="3" fillId="4" borderId="0" xfId="6" applyNumberFormat="1" applyFont="1" applyFill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41" fontId="2" fillId="4" borderId="1" xfId="1" applyFont="1" applyFill="1" applyBorder="1" applyAlignment="1">
      <alignment horizontal="center" vertical="center"/>
    </xf>
    <xf numFmtId="3" fontId="3" fillId="5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2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41" fontId="2" fillId="7" borderId="1" xfId="1" applyFont="1" applyFill="1" applyBorder="1" applyAlignment="1">
      <alignment horizontal="center" vertical="center"/>
    </xf>
    <xf numFmtId="14" fontId="3" fillId="7" borderId="1" xfId="0" applyNumberFormat="1" applyFont="1" applyFill="1" applyBorder="1" applyAlignment="1">
      <alignment vertical="center"/>
    </xf>
    <xf numFmtId="41" fontId="3" fillId="7" borderId="1" xfId="0" applyNumberFormat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vertical="center"/>
    </xf>
    <xf numFmtId="0" fontId="3" fillId="7" borderId="1" xfId="0" applyFont="1" applyFill="1" applyBorder="1" applyAlignment="1">
      <alignment horizontal="left" vertical="top" wrapText="1"/>
    </xf>
    <xf numFmtId="0" fontId="8" fillId="7" borderId="1" xfId="0" applyFont="1" applyFill="1" applyBorder="1" applyAlignment="1">
      <alignment horizontal="center" vertical="center"/>
    </xf>
    <xf numFmtId="0" fontId="3" fillId="7" borderId="0" xfId="0" applyFont="1" applyFill="1"/>
    <xf numFmtId="0" fontId="3" fillId="7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/>
    </xf>
    <xf numFmtId="0" fontId="6" fillId="3" borderId="10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 wrapText="1"/>
    </xf>
    <xf numFmtId="3" fontId="5" fillId="2" borderId="5" xfId="2" applyNumberFormat="1" applyFont="1" applyFill="1" applyBorder="1" applyAlignment="1">
      <alignment horizontal="center" vertical="center" wrapText="1"/>
    </xf>
    <xf numFmtId="3" fontId="5" fillId="2" borderId="3" xfId="2" applyNumberFormat="1" applyFont="1" applyFill="1" applyBorder="1" applyAlignment="1">
      <alignment horizontal="center" vertical="center" wrapText="1"/>
    </xf>
    <xf numFmtId="165" fontId="5" fillId="3" borderId="1" xfId="3" applyNumberFormat="1" applyFont="1" applyFill="1" applyBorder="1" applyAlignment="1">
      <alignment horizontal="center" vertical="center" wrapText="1"/>
    </xf>
    <xf numFmtId="3" fontId="5" fillId="3" borderId="8" xfId="2" applyNumberFormat="1" applyFont="1" applyFill="1" applyBorder="1" applyAlignment="1">
      <alignment horizontal="center" vertical="center" wrapText="1"/>
    </xf>
    <xf numFmtId="3" fontId="5" fillId="3" borderId="1" xfId="2" applyNumberFormat="1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5" fillId="3" borderId="2" xfId="2" applyFont="1" applyFill="1" applyBorder="1" applyAlignment="1">
      <alignment horizontal="center" vertical="center" wrapText="1"/>
    </xf>
    <xf numFmtId="0" fontId="5" fillId="3" borderId="8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4" borderId="7" xfId="2" applyFont="1" applyFill="1" applyBorder="1" applyAlignment="1">
      <alignment horizontal="center" vertical="center"/>
    </xf>
    <xf numFmtId="0" fontId="5" fillId="4" borderId="8" xfId="2" applyFont="1" applyFill="1" applyBorder="1" applyAlignment="1">
      <alignment horizontal="center" vertical="center"/>
    </xf>
    <xf numFmtId="0" fontId="5" fillId="4" borderId="6" xfId="2" applyFont="1" applyFill="1" applyBorder="1" applyAlignment="1">
      <alignment horizontal="center" vertical="center"/>
    </xf>
    <xf numFmtId="0" fontId="5" fillId="4" borderId="3" xfId="2" applyFont="1" applyFill="1" applyBorder="1" applyAlignment="1">
      <alignment horizontal="center" vertical="center"/>
    </xf>
    <xf numFmtId="0" fontId="5" fillId="4" borderId="1" xfId="2" applyFont="1" applyFill="1" applyBorder="1" applyAlignment="1">
      <alignment horizontal="center" vertical="center"/>
    </xf>
    <xf numFmtId="0" fontId="5" fillId="4" borderId="5" xfId="2" applyFont="1" applyFill="1" applyBorder="1" applyAlignment="1">
      <alignment horizontal="center" vertical="center"/>
    </xf>
    <xf numFmtId="0" fontId="5" fillId="0" borderId="15" xfId="2" applyFont="1" applyBorder="1" applyAlignment="1">
      <alignment horizontal="right" vertical="center"/>
    </xf>
    <xf numFmtId="0" fontId="5" fillId="0" borderId="1" xfId="2" applyFont="1" applyBorder="1" applyAlignment="1">
      <alignment horizontal="right" vertical="center"/>
    </xf>
    <xf numFmtId="0" fontId="5" fillId="0" borderId="15" xfId="2" applyFont="1" applyBorder="1" applyAlignment="1">
      <alignment horizontal="right" vertical="center" wrapText="1"/>
    </xf>
    <xf numFmtId="0" fontId="5" fillId="0" borderId="1" xfId="2" applyFont="1" applyBorder="1" applyAlignment="1">
      <alignment horizontal="right" vertical="center" wrapText="1"/>
    </xf>
    <xf numFmtId="165" fontId="5" fillId="0" borderId="12" xfId="3" applyNumberFormat="1" applyFont="1" applyFill="1" applyBorder="1" applyAlignment="1">
      <alignment horizontal="left" vertical="center" wrapText="1"/>
    </xf>
    <xf numFmtId="165" fontId="5" fillId="0" borderId="13" xfId="3" applyNumberFormat="1" applyFont="1" applyFill="1" applyBorder="1" applyAlignment="1">
      <alignment horizontal="left" vertical="center" wrapText="1"/>
    </xf>
    <xf numFmtId="165" fontId="5" fillId="0" borderId="14" xfId="3" applyNumberFormat="1" applyFont="1" applyFill="1" applyBorder="1" applyAlignment="1">
      <alignment horizontal="left" vertical="center" wrapText="1"/>
    </xf>
    <xf numFmtId="165" fontId="5" fillId="0" borderId="28" xfId="3" applyNumberFormat="1" applyFont="1" applyFill="1" applyBorder="1" applyAlignment="1">
      <alignment horizontal="left" vertical="center" wrapText="1"/>
    </xf>
    <xf numFmtId="165" fontId="5" fillId="0" borderId="9" xfId="3" applyNumberFormat="1" applyFont="1" applyFill="1" applyBorder="1" applyAlignment="1">
      <alignment horizontal="left" vertical="center" wrapText="1"/>
    </xf>
    <xf numFmtId="165" fontId="5" fillId="0" borderId="19" xfId="3" applyNumberFormat="1" applyFont="1" applyFill="1" applyBorder="1" applyAlignment="1">
      <alignment horizontal="left" vertical="center" wrapText="1"/>
    </xf>
    <xf numFmtId="0" fontId="5" fillId="0" borderId="25" xfId="2" applyFont="1" applyBorder="1" applyAlignment="1">
      <alignment horizontal="right" vertical="center" wrapText="1"/>
    </xf>
    <xf numFmtId="0" fontId="5" fillId="0" borderId="26" xfId="2" applyFont="1" applyBorder="1" applyAlignment="1">
      <alignment horizontal="right" vertical="center" wrapText="1"/>
    </xf>
    <xf numFmtId="165" fontId="5" fillId="0" borderId="32" xfId="3" applyNumberFormat="1" applyFont="1" applyFill="1" applyBorder="1" applyAlignment="1">
      <alignment horizontal="center" vertical="center" wrapText="1"/>
    </xf>
    <xf numFmtId="165" fontId="5" fillId="0" borderId="33" xfId="3" applyNumberFormat="1" applyFont="1" applyFill="1" applyBorder="1" applyAlignment="1">
      <alignment horizontal="center" vertical="center" wrapText="1"/>
    </xf>
    <xf numFmtId="165" fontId="5" fillId="0" borderId="34" xfId="3" applyNumberFormat="1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3" borderId="15" xfId="2" applyFont="1" applyFill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/>
    </xf>
    <xf numFmtId="0" fontId="5" fillId="3" borderId="16" xfId="2" applyFont="1" applyFill="1" applyBorder="1" applyAlignment="1">
      <alignment horizontal="center" vertical="center"/>
    </xf>
    <xf numFmtId="0" fontId="5" fillId="0" borderId="20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5" fillId="0" borderId="24" xfId="2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2" fillId="4" borderId="0" xfId="0" applyFont="1" applyFill="1" applyAlignment="1">
      <alignment horizontal="center" vertical="center"/>
    </xf>
  </cellXfs>
  <cellStyles count="8">
    <cellStyle name="Millares [0]" xfId="1" builtinId="6"/>
    <cellStyle name="Millares 10" xfId="3" xr:uid="{00000000-0005-0000-0000-000002000000}"/>
    <cellStyle name="Moneda" xfId="6" builtinId="4"/>
    <cellStyle name="Normal" xfId="0" builtinId="0"/>
    <cellStyle name="Normal 10 2" xfId="4" xr:uid="{00000000-0005-0000-0000-000004000000}"/>
    <cellStyle name="Normal 14" xfId="2" xr:uid="{00000000-0005-0000-0000-000005000000}"/>
    <cellStyle name="Normal 2" xfId="5" xr:uid="{00000000-0005-0000-0000-000006000000}"/>
    <cellStyle name="Porcentaje" xfId="7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13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1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447263</xdr:colOff>
      <xdr:row>0</xdr:row>
      <xdr:rowOff>41413</xdr:rowOff>
    </xdr:from>
    <xdr:to>
      <xdr:col>8</xdr:col>
      <xdr:colOff>429327</xdr:colOff>
      <xdr:row>2</xdr:row>
      <xdr:rowOff>65957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E9CBE19-EEF9-45EB-B2BD-44093C18DD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86338" y="41413"/>
          <a:ext cx="702595" cy="691294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3DB41-77D1-458D-BCFD-BF6771166EFF}">
  <dimension ref="B1:Q47"/>
  <sheetViews>
    <sheetView tabSelected="1" topLeftCell="B5" zoomScale="85" zoomScaleNormal="85" workbookViewId="0">
      <selection activeCell="H20" sqref="H20:J22"/>
    </sheetView>
  </sheetViews>
  <sheetFormatPr baseColWidth="10" defaultColWidth="11.42578125" defaultRowHeight="12.75" x14ac:dyDescent="0.2"/>
  <cols>
    <col min="1" max="1" width="11.42578125" style="2"/>
    <col min="2" max="2" width="21.5703125" style="1" customWidth="1"/>
    <col min="3" max="3" width="21.85546875" style="1" customWidth="1"/>
    <col min="4" max="4" width="21.28515625" style="1" customWidth="1"/>
    <col min="5" max="5" width="17.85546875" style="1" customWidth="1"/>
    <col min="6" max="6" width="12.140625" style="10" customWidth="1"/>
    <col min="7" max="7" width="11.42578125" style="10" customWidth="1"/>
    <col min="8" max="8" width="11.42578125" style="1" customWidth="1"/>
    <col min="9" max="9" width="15.28515625" style="1" customWidth="1"/>
    <col min="10" max="10" width="13.85546875" style="1" customWidth="1"/>
    <col min="11" max="11" width="17.85546875" style="1" customWidth="1"/>
    <col min="12" max="12" width="23.7109375" style="1" customWidth="1"/>
    <col min="13" max="13" width="15" style="1" hidden="1" customWidth="1"/>
    <col min="14" max="14" width="16.5703125" style="1" hidden="1" customWidth="1"/>
    <col min="15" max="15" width="27.5703125" style="1" hidden="1" customWidth="1"/>
    <col min="16" max="16" width="57.7109375" style="2" customWidth="1"/>
    <col min="17" max="17" width="66.5703125" style="13" customWidth="1"/>
    <col min="18" max="16384" width="11.42578125" style="2"/>
  </cols>
  <sheetData>
    <row r="1" spans="2:17" ht="21.75" customHeight="1" x14ac:dyDescent="0.2">
      <c r="B1" s="117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24" t="s">
        <v>0</v>
      </c>
      <c r="Q1" s="16"/>
    </row>
    <row r="2" spans="2:17" ht="30.75" customHeight="1" x14ac:dyDescent="0.2">
      <c r="B2" s="119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25" t="s">
        <v>1</v>
      </c>
      <c r="Q2" s="17"/>
    </row>
    <row r="3" spans="2:17" ht="34.5" customHeight="1" x14ac:dyDescent="0.2">
      <c r="B3" s="121" t="s">
        <v>2</v>
      </c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84"/>
      <c r="Q3" s="18"/>
    </row>
    <row r="4" spans="2:17" x14ac:dyDescent="0.2">
      <c r="B4" s="123" t="s">
        <v>3</v>
      </c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5"/>
      <c r="Q4" s="19"/>
    </row>
    <row r="5" spans="2:17" ht="13.5" thickBot="1" x14ac:dyDescent="0.25">
      <c r="B5" s="126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8"/>
      <c r="Q5" s="20"/>
    </row>
    <row r="6" spans="2:17" ht="13.5" thickBot="1" x14ac:dyDescent="0.25">
      <c r="B6" s="129" t="s">
        <v>4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1"/>
      <c r="Q6" s="21"/>
    </row>
    <row r="7" spans="2:17" ht="13.5" thickBot="1" x14ac:dyDescent="0.25">
      <c r="B7" s="114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6"/>
    </row>
    <row r="8" spans="2:17" x14ac:dyDescent="0.2">
      <c r="B8" s="90" t="s">
        <v>35</v>
      </c>
      <c r="C8" s="91"/>
      <c r="D8" s="91"/>
      <c r="E8" s="92"/>
      <c r="F8" s="93"/>
      <c r="G8" s="94"/>
      <c r="H8" s="94"/>
      <c r="I8" s="94"/>
      <c r="J8" s="95"/>
      <c r="K8" s="28"/>
      <c r="L8" s="29"/>
      <c r="M8" s="29"/>
      <c r="N8" s="29"/>
      <c r="O8" s="29"/>
      <c r="P8" s="39"/>
    </row>
    <row r="9" spans="2:17" ht="13.5" thickBot="1" x14ac:dyDescent="0.25">
      <c r="B9" s="99" t="s">
        <v>5</v>
      </c>
      <c r="C9" s="100"/>
      <c r="D9" s="100"/>
      <c r="E9" s="30">
        <v>83844519</v>
      </c>
      <c r="F9" s="96"/>
      <c r="G9" s="97"/>
      <c r="H9" s="97"/>
      <c r="I9" s="97"/>
      <c r="J9" s="98"/>
      <c r="K9" s="27"/>
      <c r="L9" s="27"/>
      <c r="M9" s="27"/>
      <c r="N9" s="27"/>
      <c r="O9" s="27"/>
      <c r="P9" s="39"/>
    </row>
    <row r="10" spans="2:17" x14ac:dyDescent="0.2">
      <c r="B10" s="101" t="s">
        <v>31</v>
      </c>
      <c r="C10" s="102"/>
      <c r="D10" s="102"/>
      <c r="E10" s="31">
        <f>+L18</f>
        <v>24319151</v>
      </c>
      <c r="F10" s="96"/>
      <c r="G10" s="97"/>
      <c r="H10" s="97"/>
      <c r="I10" s="97"/>
      <c r="J10" s="98"/>
      <c r="K10" s="103" t="s">
        <v>6</v>
      </c>
      <c r="L10" s="104"/>
      <c r="M10" s="104"/>
      <c r="N10" s="104"/>
      <c r="O10" s="104"/>
      <c r="P10" s="105"/>
      <c r="Q10" s="15"/>
    </row>
    <row r="11" spans="2:17" ht="25.5" customHeight="1" x14ac:dyDescent="0.2">
      <c r="B11" s="101" t="s">
        <v>7</v>
      </c>
      <c r="C11" s="102"/>
      <c r="D11" s="102"/>
      <c r="E11" s="31">
        <f>+E9-E10</f>
        <v>59525368</v>
      </c>
      <c r="F11" s="96"/>
      <c r="G11" s="97"/>
      <c r="H11" s="97"/>
      <c r="I11" s="97"/>
      <c r="J11" s="98"/>
      <c r="K11" s="106" t="s">
        <v>34</v>
      </c>
      <c r="L11" s="107"/>
      <c r="M11" s="107"/>
      <c r="N11" s="107"/>
      <c r="O11" s="107"/>
      <c r="P11" s="108"/>
      <c r="Q11" s="15"/>
    </row>
    <row r="12" spans="2:17" ht="13.5" thickBot="1" x14ac:dyDescent="0.25">
      <c r="B12" s="109" t="s">
        <v>8</v>
      </c>
      <c r="C12" s="110"/>
      <c r="D12" s="110"/>
      <c r="E12" s="32">
        <f>+E10/E9</f>
        <v>0.2900505756375083</v>
      </c>
      <c r="F12" s="96"/>
      <c r="G12" s="97"/>
      <c r="H12" s="97"/>
      <c r="I12" s="97"/>
      <c r="J12" s="98"/>
      <c r="K12" s="37" t="s">
        <v>9</v>
      </c>
      <c r="L12" s="38">
        <v>3125041559</v>
      </c>
      <c r="M12" s="111"/>
      <c r="N12" s="112"/>
      <c r="O12" s="112"/>
      <c r="P12" s="113"/>
      <c r="Q12" s="22"/>
    </row>
    <row r="13" spans="2:17" ht="42.75" customHeight="1" x14ac:dyDescent="0.2">
      <c r="B13" s="85" t="s">
        <v>10</v>
      </c>
      <c r="C13" s="87" t="s">
        <v>11</v>
      </c>
      <c r="D13" s="87" t="s">
        <v>12</v>
      </c>
      <c r="E13" s="87" t="s">
        <v>13</v>
      </c>
      <c r="F13" s="89" t="s">
        <v>14</v>
      </c>
      <c r="G13" s="77" t="s">
        <v>15</v>
      </c>
      <c r="H13" s="77"/>
      <c r="I13" s="80" t="s">
        <v>16</v>
      </c>
      <c r="J13" s="80"/>
      <c r="K13" s="81" t="s">
        <v>17</v>
      </c>
      <c r="L13" s="81" t="s">
        <v>18</v>
      </c>
      <c r="M13" s="81" t="s">
        <v>17</v>
      </c>
      <c r="N13" s="81" t="s">
        <v>18</v>
      </c>
      <c r="O13" s="14" t="s">
        <v>19</v>
      </c>
      <c r="P13" s="83" t="s">
        <v>38</v>
      </c>
      <c r="Q13" s="75" t="s">
        <v>30</v>
      </c>
    </row>
    <row r="14" spans="2:17" ht="30.75" customHeight="1" x14ac:dyDescent="0.2">
      <c r="B14" s="85"/>
      <c r="C14" s="87"/>
      <c r="D14" s="87"/>
      <c r="E14" s="87"/>
      <c r="F14" s="89"/>
      <c r="G14" s="77"/>
      <c r="H14" s="77"/>
      <c r="I14" s="77" t="s">
        <v>20</v>
      </c>
      <c r="J14" s="77" t="s">
        <v>21</v>
      </c>
      <c r="K14" s="82"/>
      <c r="L14" s="82"/>
      <c r="M14" s="82"/>
      <c r="N14" s="82"/>
      <c r="O14" s="3" t="s">
        <v>22</v>
      </c>
      <c r="P14" s="84"/>
      <c r="Q14" s="76"/>
    </row>
    <row r="15" spans="2:17" ht="15.75" customHeight="1" x14ac:dyDescent="0.2">
      <c r="B15" s="86"/>
      <c r="C15" s="88"/>
      <c r="D15" s="88"/>
      <c r="E15" s="88"/>
      <c r="F15" s="89"/>
      <c r="G15" s="4" t="s">
        <v>23</v>
      </c>
      <c r="H15" s="5" t="s">
        <v>24</v>
      </c>
      <c r="I15" s="77"/>
      <c r="J15" s="77"/>
      <c r="K15" s="78" t="s">
        <v>32</v>
      </c>
      <c r="L15" s="79"/>
      <c r="M15" s="78" t="s">
        <v>33</v>
      </c>
      <c r="N15" s="79"/>
      <c r="O15" s="6"/>
      <c r="P15" s="26"/>
      <c r="Q15" s="23"/>
    </row>
    <row r="16" spans="2:17" ht="15.75" customHeight="1" x14ac:dyDescent="0.2">
      <c r="B16" s="49"/>
      <c r="C16" s="47"/>
      <c r="D16" s="47"/>
      <c r="E16" s="47"/>
      <c r="F16" s="48"/>
      <c r="G16" s="4"/>
      <c r="H16" s="5"/>
      <c r="I16" s="44"/>
      <c r="J16" s="44"/>
      <c r="K16" s="45"/>
      <c r="L16" s="46"/>
      <c r="M16" s="45"/>
      <c r="N16" s="46"/>
      <c r="O16" s="6"/>
      <c r="P16" s="50"/>
      <c r="Q16" s="23"/>
    </row>
    <row r="17" spans="2:17" s="72" customFormat="1" ht="85.5" customHeight="1" x14ac:dyDescent="0.2">
      <c r="B17" s="63" t="s">
        <v>25</v>
      </c>
      <c r="C17" s="63" t="s">
        <v>36</v>
      </c>
      <c r="D17" s="73" t="s">
        <v>37</v>
      </c>
      <c r="E17" s="63" t="s">
        <v>26</v>
      </c>
      <c r="F17" s="64">
        <v>1</v>
      </c>
      <c r="G17" s="65">
        <v>5</v>
      </c>
      <c r="H17" s="66">
        <v>4</v>
      </c>
      <c r="I17" s="67">
        <v>46218</v>
      </c>
      <c r="J17" s="67">
        <v>46374</v>
      </c>
      <c r="K17" s="66">
        <v>4737497</v>
      </c>
      <c r="L17" s="68">
        <f t="shared" ref="L17" si="0">ROUND((F17*K17*G17)+(H17*F17)*(K17/30),0)</f>
        <v>24319151</v>
      </c>
      <c r="M17" s="69"/>
      <c r="N17" s="69"/>
      <c r="O17" s="69"/>
      <c r="P17" s="70" t="s">
        <v>39</v>
      </c>
      <c r="Q17" s="71" t="s">
        <v>40</v>
      </c>
    </row>
    <row r="18" spans="2:17" x14ac:dyDescent="0.2">
      <c r="B18" s="51" t="s">
        <v>27</v>
      </c>
      <c r="C18" s="7"/>
      <c r="D18" s="54"/>
      <c r="E18" s="51"/>
      <c r="F18" s="55">
        <v>1</v>
      </c>
      <c r="G18" s="8"/>
      <c r="H18" s="56"/>
      <c r="I18" s="57"/>
      <c r="J18" s="57"/>
      <c r="K18" s="58"/>
      <c r="L18" s="59">
        <f>SUM(L17:L17)</f>
        <v>24319151</v>
      </c>
      <c r="M18" s="60"/>
      <c r="N18" s="51"/>
      <c r="O18" s="51"/>
      <c r="P18" s="61"/>
      <c r="Q18" s="62"/>
    </row>
    <row r="19" spans="2:17" x14ac:dyDescent="0.2">
      <c r="B19" s="10"/>
      <c r="C19" s="33"/>
      <c r="D19" s="40"/>
      <c r="E19" s="10"/>
      <c r="G19" s="34"/>
      <c r="H19" s="34"/>
      <c r="I19" s="41"/>
      <c r="J19" s="41"/>
      <c r="K19" s="35"/>
      <c r="L19" s="42"/>
      <c r="M19" s="10"/>
      <c r="N19" s="10"/>
      <c r="O19" s="10"/>
      <c r="P19" s="43"/>
      <c r="Q19" s="36"/>
    </row>
    <row r="20" spans="2:17" x14ac:dyDescent="0.2">
      <c r="B20" s="10"/>
      <c r="C20" s="33"/>
      <c r="D20" s="40"/>
      <c r="E20" s="10"/>
      <c r="G20" s="34"/>
      <c r="H20" s="132" t="e" vm="1">
        <v>#VALUE!</v>
      </c>
      <c r="I20" s="132"/>
      <c r="J20" s="132"/>
      <c r="K20" s="35"/>
      <c r="L20" s="42"/>
      <c r="M20" s="10"/>
      <c r="N20" s="10"/>
      <c r="O20" s="10"/>
      <c r="P20" s="43"/>
      <c r="Q20" s="36"/>
    </row>
    <row r="21" spans="2:17" x14ac:dyDescent="0.2">
      <c r="B21" s="10"/>
      <c r="C21" s="33"/>
      <c r="D21" s="40"/>
      <c r="E21" s="10"/>
      <c r="G21" s="34"/>
      <c r="H21" s="132"/>
      <c r="I21" s="132"/>
      <c r="J21" s="132"/>
      <c r="K21" s="35"/>
      <c r="L21" s="42"/>
      <c r="M21" s="10"/>
      <c r="N21" s="10"/>
      <c r="O21" s="10"/>
      <c r="P21" s="43"/>
      <c r="Q21" s="36"/>
    </row>
    <row r="22" spans="2:17" x14ac:dyDescent="0.2">
      <c r="B22" s="10"/>
      <c r="C22" s="33"/>
      <c r="D22" s="40"/>
      <c r="E22" s="10"/>
      <c r="G22" s="34"/>
      <c r="H22" s="132"/>
      <c r="I22" s="132"/>
      <c r="J22" s="132"/>
      <c r="K22" s="35"/>
      <c r="L22" s="42"/>
      <c r="M22" s="10"/>
      <c r="N22" s="10"/>
      <c r="O22" s="10"/>
      <c r="P22" s="43"/>
      <c r="Q22" s="36"/>
    </row>
    <row r="23" spans="2:17" x14ac:dyDescent="0.2">
      <c r="B23" s="74" t="s">
        <v>28</v>
      </c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9"/>
    </row>
    <row r="24" spans="2:17" x14ac:dyDescent="0.2">
      <c r="B24" s="74" t="s">
        <v>29</v>
      </c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9"/>
    </row>
    <row r="25" spans="2:17" x14ac:dyDescent="0.2">
      <c r="B25" s="10"/>
      <c r="C25" s="10"/>
      <c r="D25" s="10"/>
      <c r="E25" s="10"/>
      <c r="H25" s="10"/>
      <c r="I25" s="10"/>
      <c r="J25" s="10"/>
      <c r="K25" s="10"/>
      <c r="L25" s="10"/>
      <c r="M25" s="10"/>
      <c r="N25" s="10"/>
      <c r="O25" s="10"/>
      <c r="P25" s="12"/>
    </row>
    <row r="32" spans="2:17" x14ac:dyDescent="0.2">
      <c r="L32" s="52"/>
    </row>
    <row r="33" spans="12:14" x14ac:dyDescent="0.2">
      <c r="L33" s="52"/>
    </row>
    <row r="34" spans="12:14" x14ac:dyDescent="0.2">
      <c r="L34" s="53"/>
    </row>
    <row r="35" spans="12:14" x14ac:dyDescent="0.2">
      <c r="L35" s="53"/>
    </row>
    <row r="47" spans="12:14" x14ac:dyDescent="0.2">
      <c r="N47" s="11"/>
    </row>
  </sheetData>
  <autoFilter ref="B15:BB18" xr:uid="{00000000-0001-0000-0000-000000000000}">
    <filterColumn colId="9" showButton="0"/>
    <filterColumn colId="11" showButton="0"/>
  </autoFilter>
  <mergeCells count="35">
    <mergeCell ref="H20:J22"/>
    <mergeCell ref="B7:P7"/>
    <mergeCell ref="B1:O2"/>
    <mergeCell ref="B3:P3"/>
    <mergeCell ref="B4:P4"/>
    <mergeCell ref="B5:P5"/>
    <mergeCell ref="B6:P6"/>
    <mergeCell ref="K10:P10"/>
    <mergeCell ref="B11:D11"/>
    <mergeCell ref="K11:P11"/>
    <mergeCell ref="B12:D12"/>
    <mergeCell ref="M12:P12"/>
    <mergeCell ref="E13:E15"/>
    <mergeCell ref="F13:F15"/>
    <mergeCell ref="G13:H14"/>
    <mergeCell ref="B8:E8"/>
    <mergeCell ref="F8:J12"/>
    <mergeCell ref="B9:D9"/>
    <mergeCell ref="B10:D10"/>
    <mergeCell ref="B24:P24"/>
    <mergeCell ref="Q13:Q14"/>
    <mergeCell ref="I14:I15"/>
    <mergeCell ref="J14:J15"/>
    <mergeCell ref="K15:L15"/>
    <mergeCell ref="M15:N15"/>
    <mergeCell ref="B23:P23"/>
    <mergeCell ref="I13:J13"/>
    <mergeCell ref="K13:K14"/>
    <mergeCell ref="L13:L14"/>
    <mergeCell ref="M13:M14"/>
    <mergeCell ref="N13:N14"/>
    <mergeCell ref="P13:P14"/>
    <mergeCell ref="B13:B15"/>
    <mergeCell ref="C13:C15"/>
    <mergeCell ref="D13:D15"/>
  </mergeCells>
  <pageMargins left="0.7" right="0.7" top="0.75" bottom="0.75" header="0.3" footer="0.3"/>
  <pageSetup orientation="portrait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3d34e569-0efe-47f6-94da-c5e5761fdff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E0215FD7C40FA40B90CB533EC8840B2" ma:contentTypeVersion="20" ma:contentTypeDescription="Create a new document." ma:contentTypeScope="" ma:versionID="54f346b84a5ef9694e957ad2fa5ae55d">
  <xsd:schema xmlns:xsd="http://www.w3.org/2001/XMLSchema" xmlns:xs="http://www.w3.org/2001/XMLSchema" xmlns:p="http://schemas.microsoft.com/office/2006/metadata/properties" xmlns:ns1="http://schemas.microsoft.com/sharepoint/v3" xmlns:ns3="524b7882-f127-4385-bcc5-d0d8a5027ca3" xmlns:ns4="3d34e569-0efe-47f6-94da-c5e5761fdfff" targetNamespace="http://schemas.microsoft.com/office/2006/metadata/properties" ma:root="true" ma:fieldsID="48488000fbbb4d8d93eed9d337dfd4e1" ns1:_="" ns3:_="" ns4:_="">
    <xsd:import namespace="http://schemas.microsoft.com/sharepoint/v3"/>
    <xsd:import namespace="524b7882-f127-4385-bcc5-d0d8a5027ca3"/>
    <xsd:import namespace="3d34e569-0efe-47f6-94da-c5e5761fdfff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LengthInSeconds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Location" minOccurs="0"/>
                <xsd:element ref="ns4:MediaServiceAutoKeyPoints" minOccurs="0"/>
                <xsd:element ref="ns4:MediaServiceKeyPoints" minOccurs="0"/>
                <xsd:element ref="ns4:_activity" minOccurs="0"/>
                <xsd:element ref="ns4:MediaServiceObjectDetectorVersions" minOccurs="0"/>
                <xsd:element ref="ns1:_ip_UnifiedCompliancePolicyProperties" minOccurs="0"/>
                <xsd:element ref="ns1:_ip_UnifiedCompliancePolicyUIAction" minOccurs="0"/>
                <xsd:element ref="ns4:MediaServiceSearchProperties" minOccurs="0"/>
                <xsd:element ref="ns4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4b7882-f127-4385-bcc5-d0d8a5027ca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34e569-0efe-47f6-94da-c5e5761fdf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7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B729AF1-60D0-4925-9826-26F96BFEC48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C7073F9-0FDE-43CC-A4E6-AF9E6CC85F43}">
  <ds:schemaRefs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terms/"/>
    <ds:schemaRef ds:uri="524b7882-f127-4385-bcc5-d0d8a5027ca3"/>
    <ds:schemaRef ds:uri="http://purl.org/dc/elements/1.1/"/>
    <ds:schemaRef ds:uri="3d34e569-0efe-47f6-94da-c5e5761fdfff"/>
    <ds:schemaRef ds:uri="http://schemas.microsoft.com/sharepoint/v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52BAF63-E8B7-4546-A631-5A127CD4CD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24b7882-f127-4385-bcc5-d0d8a5027ca3"/>
    <ds:schemaRef ds:uri="3d34e569-0efe-47f6-94da-c5e5761fdf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CampeSENA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ADMINISTRADOR1</dc:creator>
  <cp:keywords/>
  <dc:description/>
  <cp:lastModifiedBy>Smith Adriana Ortiz Calderon</cp:lastModifiedBy>
  <cp:revision/>
  <dcterms:created xsi:type="dcterms:W3CDTF">2020-02-28T20:30:41Z</dcterms:created>
  <dcterms:modified xsi:type="dcterms:W3CDTF">2026-07-14T16:55:56Z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2024-12-18T20:20:26Z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4dcfc0c6-e066-4869-a361-d62f60bf202f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0x0101002E0215FD7C40FA40B90CB533EC8840B2</vt:lpwstr>
  </property>
</Properties>
</file>