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dvarelav_cendoj_ramajudicial_gov_co/Documents/rama judicial/2026/Procesos/Minima Cuantia/elementos operativos/Por segunda vez/"/>
    </mc:Choice>
  </mc:AlternateContent>
  <xr:revisionPtr revIDLastSave="6" documentId="8_{7E6C280F-8F3C-4AE0-83E3-AD37B3AAD234}" xr6:coauthVersionLast="47" xr6:coauthVersionMax="47" xr10:uidLastSave="{8F59A93A-F218-4541-BDEE-9D636A2560FD}"/>
  <bookViews>
    <workbookView xWindow="-120" yWindow="-120" windowWidth="29040" windowHeight="15720" xr2:uid="{6AF55501-CC38-4ED3-B08B-C2B1F8F7CB92}"/>
  </bookViews>
  <sheets>
    <sheet name="A-02-02-01-004-007 EQUIPO Y APA" sheetId="1" r:id="rId1"/>
    <sheet name="ELEMENTOS- RUBROS" sheetId="3" r:id="rId2"/>
    <sheet name="VALO POR RUBRO" sheetId="4" r:id="rId3"/>
  </sheets>
  <definedNames>
    <definedName name="_xlnm._FilterDatabase" localSheetId="0" hidden="1">'A-02-02-01-004-007 EQUIPO Y APA'!$A$1:$L$26</definedName>
    <definedName name="_xlnm._FilterDatabase" localSheetId="1" hidden="1">'ELEMENTOS- RUBROS'!$A$2:$E$25</definedName>
  </definedName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4" l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3" i="3"/>
  <c r="J24" i="1"/>
  <c r="J21" i="1"/>
  <c r="J20" i="1"/>
  <c r="J18" i="1"/>
  <c r="J15" i="1"/>
  <c r="J8" i="1"/>
  <c r="J7" i="1"/>
  <c r="K7" i="1" s="1"/>
  <c r="J6" i="1"/>
  <c r="K6" i="1" s="1"/>
  <c r="J5" i="1"/>
  <c r="K5" i="1" s="1"/>
  <c r="J4" i="1"/>
  <c r="K4" i="1" s="1"/>
  <c r="J23" i="1"/>
  <c r="G25" i="3" l="1"/>
  <c r="K23" i="1"/>
  <c r="K24" i="1"/>
  <c r="K8" i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K15" i="1"/>
  <c r="J16" i="1"/>
  <c r="K16" i="1" s="1"/>
  <c r="J17" i="1"/>
  <c r="K17" i="1" s="1"/>
  <c r="K18" i="1"/>
  <c r="J19" i="1"/>
  <c r="K19" i="1" s="1"/>
  <c r="K20" i="1"/>
  <c r="K21" i="1"/>
  <c r="J22" i="1"/>
  <c r="K22" i="1" s="1"/>
  <c r="J25" i="1"/>
  <c r="K25" i="1" s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K26" i="1" l="1"/>
  <c r="I26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4" i="1"/>
  <c r="G26" i="1" l="1"/>
</calcChain>
</file>

<file path=xl/sharedStrings.xml><?xml version="1.0" encoding="utf-8"?>
<sst xmlns="http://schemas.openxmlformats.org/spreadsheetml/2006/main" count="186" uniqueCount="77">
  <si>
    <t>DESCRIPCIÓN DEL ELEMENTO</t>
  </si>
  <si>
    <t>CANTIDAD</t>
  </si>
  <si>
    <t>UNIDAD DE MEDIDA</t>
  </si>
  <si>
    <t>ESPECIFICACIONES</t>
  </si>
  <si>
    <t>Cable 3,5 A Rca 3,6 Mts (2x1) Digital</t>
  </si>
  <si>
    <t>Unidades</t>
  </si>
  <si>
    <t>Convertidor Adaptador Dp Displayport Macho A Hdmi Hembra 4k</t>
  </si>
  <si>
    <t>Cable Hdmi 10 Metros Alta Definición Hd 1080p Velocidad 4k</t>
  </si>
  <si>
    <t>Cable 3,5 A Rca 10 Mts (2x1) Digital</t>
  </si>
  <si>
    <t>Cable (2x1) 3,5 A Rca 10 Mts Digital Conectores Metálicos</t>
  </si>
  <si>
    <t>Adaptador Convertidor Cable Hdmi A Vga 1080p</t>
  </si>
  <si>
    <t>Cable De Red Utp Cat. 6A Para Interior , Caja 305 Mts.</t>
  </si>
  <si>
    <t>Caja</t>
  </si>
  <si>
    <t>Adaptador Tipo C Con 8 Puertos / Tipo C Sd Micro Sd Usb Hdmi</t>
  </si>
  <si>
    <t>Cantidad de puertos: 8.
Cable de 12cm de largo.
Versiones de USB compatibles: C.</t>
  </si>
  <si>
    <t>Apuntador</t>
  </si>
  <si>
    <t>Apuntador Para Presentaciones Láser Coneccion Usb Plug&amp;play</t>
  </si>
  <si>
    <t>Conector De Red Plug Rj45 Cat 6 X 100 Und Metálico Blindado</t>
  </si>
  <si>
    <t>Bolsa</t>
  </si>
  <si>
    <t>Cinta Doble Faz Transparente</t>
  </si>
  <si>
    <t>Duración extendida para dispositivos de alto consumo.
Tecnología alcalina para un rendimiento superior.</t>
  </si>
  <si>
    <t>Regletas Eléctricas con cortapicos</t>
  </si>
  <si>
    <t>Multitoma 8 Sal P/T Con Supresor De Picos 300 Jul
Tipo : Multitoma
Voltaje : 125 V
Referencia del Producto en el Certificado/Empaque : HL-99177
Línea : HALUX
Ancho : 6 cm</t>
  </si>
  <si>
    <t>Crema Discipadora en Tubos</t>
  </si>
  <si>
    <t>Limpiador de contactos electrónicos</t>
  </si>
  <si>
    <t>Soldadura de Estaño delgada 0,7 mm x Rollo</t>
  </si>
  <si>
    <t>Pasta para Soldar</t>
  </si>
  <si>
    <t>Generador de tonos</t>
  </si>
  <si>
    <t>Rastreador Probador Seguidor Línea Cable Utp Rj45 Rj11 Ut682
Distancia máxima de transmisión de 3000 metros.
Ideal para cables UTP RJ45 y RJ11.
Práctico para pruebas de línea y seguimiento.
Herramienta esencial para técnicos en redes.</t>
  </si>
  <si>
    <t>Rotuladora de etiquetas</t>
  </si>
  <si>
    <t>Cinta repuesto rotuladora de etiquetas</t>
  </si>
  <si>
    <t>Cable para impresora USB</t>
  </si>
  <si>
    <t>Modelo
Impresora 1.5
Conector de entrada
USB
Conector de salida
Tipo B
Color
Negro
Largo del cable
1,5 m
Tipo de producto
Adaptador</t>
  </si>
  <si>
    <t>VALOR UNITARIO INCLUIDO IVA</t>
  </si>
  <si>
    <t xml:space="preserve">VALOR TOTAL INCLUIDO IVA </t>
  </si>
  <si>
    <t>ESTUDIO DE MERCADO</t>
  </si>
  <si>
    <t>OBJETO: CONTRATAR LA ADQUISICIÓN DE ELEMENTOS OPERATIVOS PARA LA ATENCIÓN DE ASUNTOS TECNOLÓGICOS PARA LAS DIFERENTES CORPORACIONES, DESPACHOS JUDICIALES Y SEDES ADMINISTRATIVAS DEL VALLE DEL CAUCA.</t>
  </si>
  <si>
    <t>VALOR PROMEDIO UNITARIO INCLUIDO IVA</t>
  </si>
  <si>
    <t>VALOR TOTAL INCLUIDO IVA</t>
  </si>
  <si>
    <t>No.</t>
  </si>
  <si>
    <t>ento</t>
  </si>
  <si>
    <t>ITEM</t>
  </si>
  <si>
    <t>RUBRO</t>
  </si>
  <si>
    <t>Tecnologico</t>
  </si>
  <si>
    <t>A-02-02-01-004-007 EQUIPO Y APARATOS DE RADIO, TELEVISIÓN Y COMUNICACIONES</t>
  </si>
  <si>
    <t>A-02-02-01-004-006 MAQUINARIA Y APARATOS ELÉCTRICOS</t>
  </si>
  <si>
    <t>A-02-02-01-004-005 MAQUINARIA DE OFICINA, CONTABILIDAD E INFORMÁTICA</t>
  </si>
  <si>
    <t>PILA DOBLE  A  ALCALINA</t>
  </si>
  <si>
    <t>PILA TRIPLE  A  ALCALINA</t>
  </si>
  <si>
    <t>PILA CUADRADA 9 V ALCALINA</t>
  </si>
  <si>
    <t xml:space="preserve">PILA CR2032 DE 3V </t>
  </si>
  <si>
    <t>A-02-02-01-003-005 OTROS PRODUCTOS QUÍMICOS; FIBRAS ARTIFICIALES (O FIBRAS INDUSTRIALES HECHAS POR EL HOMBRE)</t>
  </si>
  <si>
    <t>A-02-02-01-003-002 PASTA O PULPA, PAPEL Y PRODUCTOS DE PAPEL; IMPRESOS Y ARTÍCULOS RELACIONADOS</t>
  </si>
  <si>
    <t>No</t>
  </si>
  <si>
    <t xml:space="preserve">No. </t>
  </si>
  <si>
    <t>VALOR TOTAL INCUIDO IVA</t>
  </si>
  <si>
    <t>Material del conductor: 100% cobre sólido
Calibre: 23 AWG
Diámetro externo: 7,3 mm
Blindaje: Por par con cinta aluminio-mylar
Aislamiento: Polietileno espumado (Foam-Skin PE)
Flamabilidad: CM - uso general interior
Velocidad de datos: 10 Gbps (10GBase-T)
Resistencia DC máxima: 9.38 Ω/100m</t>
  </si>
  <si>
    <t>Referencia del Producto en el Certificado/Empaque : CINTA DOBLE FAZ EXTRA FTE 3M VHB 4910 19 mm X 5 m</t>
  </si>
  <si>
    <t>Línea: Copper and Black
Modelo: MN 1604TB8
Tamaño de la pila: 9V
Forma: Rectangular</t>
  </si>
  <si>
    <t>Voltaje nominal de 3V para un rendimiento óptimo en dispositivos electrónicos.
Capacidad de la pila de 250 mAh para duración prolongada.
Composición de litio que ofrece mayor energía y ligereza.
Diseño en forma de botón, ideal para dispositivos compactos.</t>
  </si>
  <si>
    <t>Pasta Crema Silicona térmica Alta Conducción Hy-610 | Dorada Color Dorado
Unidades por pack: 1.
Formato de venta: Unidad.
Tipo de envase: Jeringa.
Alta conducción térmica gracias a su composición de silicona.
Rango de temperatura de funcionamiento de 0.073°C-in/W.
Presentación en jeringa para aplicación precisa.</t>
  </si>
  <si>
    <t>Limpiador De Contactos eléctricos Electrónicos 450 ML</t>
  </si>
  <si>
    <t>Soldadura de estaño 60/40 0.7mm 100gr Composición: 60/40 (Sn/Pb)
Diámetro: 0.7mm
Peso: 100 gramos</t>
  </si>
  <si>
    <t>Rotuladora Letratag 100H Gris
Tipo : Rotuladoras
Ancho : 2 cm
Largo : 8 cm
Garantía : 1 año</t>
  </si>
  <si>
    <t>Cinta Plástico Col Negro/Blanco 12Mm 4M Para Letratag Xr100T100H 
Tipo : Cinta Plástico
Color : Blanco
Garantía : 1 año</t>
  </si>
  <si>
    <t>Cable De Red Utp Cat. 6A Para Interior, Caja 305 Mts.</t>
  </si>
  <si>
    <t xml:space="preserve">Pilas Cuadradas 9v Alcalinas </t>
  </si>
  <si>
    <t xml:space="preserve">Pila Cr2032 Voltaje 3v Batería De Litio </t>
  </si>
  <si>
    <t>Crema Disipadora en Tubos</t>
  </si>
  <si>
    <t>Cinta repuesto, rotuladora de etiquetas</t>
  </si>
  <si>
    <t>cantidad</t>
  </si>
  <si>
    <t xml:space="preserve">VALOR ESTUDIO MERCADO NUEVO </t>
  </si>
  <si>
    <t>Pilas AAA Alcalinas De Larga Duración: PAR PILAS</t>
  </si>
  <si>
    <t>Pasta Para Soldar 55g</t>
  </si>
  <si>
    <t>Pares</t>
  </si>
  <si>
    <t>COTIZACIÓN 1</t>
  </si>
  <si>
    <t xml:space="preserve">COTIZACIÓN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</si>
</sst>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</numFmts>
  <fonts count="10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rgb="FF00000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4"/>
      <name val="Aptos Narrow"/>
      <family val="2"/>
      <scheme val="minor"/>
    </font>
    <font>
      <b/>
      <sz val="12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sz val="11"/>
      <color rgb="FF000000"/>
      <name val="Aptos Narrow"/>
      <family val="2"/>
    </font>
    <font>
      <sz val="11"/>
      <color rgb="FF242424"/>
      <name val="Aptos Narrow"/>
      <family val="2"/>
    </font>
    <font>
      <sz val="10"/>
      <color rgb="FF000000"/>
      <name val="Avenir Book"/>
    </font>
  </fonts>
  <fills count="12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47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0" fillId="0" borderId="1" xfId="1" applyFont="1" applyBorder="1"/>
    <xf numFmtId="164" fontId="0" fillId="2" borderId="1" xfId="0" applyNumberFormat="1" applyFill="1" applyBorder="1" applyAlignment="1">
      <alignment horizontal="center" vertical="center"/>
    </xf>
    <xf numFmtId="44" fontId="0" fillId="6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44" fontId="0" fillId="7" borderId="1" xfId="0" applyNumberForma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4" fontId="0" fillId="8" borderId="0" xfId="0" applyNumberFormat="1" applyFill="1"/>
    <xf numFmtId="44" fontId="0" fillId="0" borderId="0" xfId="0" applyNumberFormat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0" fillId="0" borderId="0" xfId="0" applyAlignment="1">
      <alignment vertical="center" wrapText="1"/>
    </xf>
    <xf numFmtId="0" fontId="1" fillId="2" borderId="1" xfId="0" applyFont="1" applyFill="1" applyBorder="1" applyAlignment="1">
      <alignment horizontal="center" vertical="center"/>
    </xf>
    <xf numFmtId="44" fontId="0" fillId="9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1" fillId="10" borderId="1" xfId="0" applyFont="1" applyFill="1" applyBorder="1" applyAlignment="1">
      <alignment horizontal="center" vertical="center" wrapText="1"/>
    </xf>
    <xf numFmtId="44" fontId="0" fillId="10" borderId="1" xfId="1" applyFont="1" applyFill="1" applyBorder="1"/>
    <xf numFmtId="44" fontId="0" fillId="10" borderId="1" xfId="0" applyNumberFormat="1" applyFill="1" applyBorder="1"/>
    <xf numFmtId="0" fontId="2" fillId="11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5AB2A-2D3D-45D2-BD7A-08815A6C8482}">
  <dimension ref="A1:L46"/>
  <sheetViews>
    <sheetView tabSelected="1" topLeftCell="B1" zoomScale="85" zoomScaleNormal="85" workbookViewId="0">
      <selection activeCell="K30" sqref="K30"/>
    </sheetView>
  </sheetViews>
  <sheetFormatPr baseColWidth="10" defaultColWidth="9.140625" defaultRowHeight="15"/>
  <cols>
    <col min="1" max="1" width="6.85546875" style="7" customWidth="1"/>
    <col min="2" max="2" width="40" style="13" customWidth="1"/>
    <col min="3" max="3" width="11.7109375" style="7" customWidth="1"/>
    <col min="4" max="4" width="20" style="7" customWidth="1"/>
    <col min="5" max="5" width="58.5703125" style="13" bestFit="1" customWidth="1"/>
    <col min="6" max="6" width="18.85546875" style="7" customWidth="1"/>
    <col min="7" max="7" width="19.140625" style="7" customWidth="1"/>
    <col min="8" max="8" width="16.5703125" style="7" customWidth="1"/>
    <col min="9" max="9" width="17.7109375" style="7" customWidth="1"/>
    <col min="10" max="10" width="16.140625" style="7" customWidth="1"/>
    <col min="11" max="11" width="16.7109375" style="7" customWidth="1"/>
    <col min="12" max="12" width="42" style="28" customWidth="1"/>
    <col min="13" max="16384" width="9.140625" style="7"/>
  </cols>
  <sheetData>
    <row r="1" spans="1:12" ht="18.75">
      <c r="A1" s="45" t="s">
        <v>35</v>
      </c>
      <c r="B1" s="45"/>
      <c r="C1" s="45"/>
      <c r="D1" s="45"/>
      <c r="E1" s="45"/>
      <c r="F1" s="44" t="s">
        <v>75</v>
      </c>
      <c r="G1" s="44"/>
      <c r="H1" s="41" t="s">
        <v>76</v>
      </c>
      <c r="I1" s="41"/>
      <c r="J1" s="38" t="s">
        <v>37</v>
      </c>
      <c r="K1" s="39" t="s">
        <v>38</v>
      </c>
      <c r="L1" s="37" t="s">
        <v>42</v>
      </c>
    </row>
    <row r="2" spans="1:12" ht="36" customHeight="1">
      <c r="A2" s="46" t="s">
        <v>36</v>
      </c>
      <c r="B2" s="46"/>
      <c r="C2" s="46"/>
      <c r="D2" s="46"/>
      <c r="E2" s="46"/>
      <c r="F2" s="43" t="s">
        <v>33</v>
      </c>
      <c r="G2" s="43" t="s">
        <v>34</v>
      </c>
      <c r="H2" s="42" t="s">
        <v>33</v>
      </c>
      <c r="I2" s="42" t="s">
        <v>34</v>
      </c>
      <c r="J2" s="38"/>
      <c r="K2" s="39"/>
      <c r="L2" s="37"/>
    </row>
    <row r="3" spans="1:12" s="9" customFormat="1">
      <c r="A3" s="8" t="s">
        <v>39</v>
      </c>
      <c r="B3" s="12" t="s">
        <v>0</v>
      </c>
      <c r="C3" s="8" t="s">
        <v>1</v>
      </c>
      <c r="D3" s="8" t="s">
        <v>2</v>
      </c>
      <c r="E3" s="8" t="s">
        <v>3</v>
      </c>
      <c r="F3" s="43"/>
      <c r="G3" s="43"/>
      <c r="H3" s="42"/>
      <c r="I3" s="42"/>
      <c r="J3" s="38"/>
      <c r="K3" s="39"/>
      <c r="L3" s="37"/>
    </row>
    <row r="4" spans="1:12" ht="38.25" customHeight="1">
      <c r="A4" s="2">
        <v>1</v>
      </c>
      <c r="B4" s="31" t="s">
        <v>4</v>
      </c>
      <c r="C4" s="36">
        <v>12</v>
      </c>
      <c r="D4" s="31" t="s">
        <v>5</v>
      </c>
      <c r="E4" s="31" t="s">
        <v>4</v>
      </c>
      <c r="F4" s="10">
        <v>40750</v>
      </c>
      <c r="G4" s="10">
        <f>F4*C4</f>
        <v>489000</v>
      </c>
      <c r="H4" s="10">
        <v>58600</v>
      </c>
      <c r="I4" s="10">
        <f t="shared" ref="I4:I25" si="0">H4*C4</f>
        <v>703200</v>
      </c>
      <c r="J4" s="5">
        <f>ROUND(AVERAGE(F4,H4),0)</f>
        <v>49675</v>
      </c>
      <c r="K4" s="6">
        <f>ROUND(J4*C4,0)</f>
        <v>596100</v>
      </c>
      <c r="L4" s="27" t="s">
        <v>44</v>
      </c>
    </row>
    <row r="5" spans="1:12" ht="30">
      <c r="A5" s="2">
        <v>2</v>
      </c>
      <c r="B5" s="32" t="s">
        <v>6</v>
      </c>
      <c r="C5" s="36">
        <v>14</v>
      </c>
      <c r="D5" s="31" t="s">
        <v>5</v>
      </c>
      <c r="E5" s="32" t="s">
        <v>6</v>
      </c>
      <c r="F5" s="10">
        <v>28600</v>
      </c>
      <c r="G5" s="10">
        <f t="shared" ref="G5:G25" si="1">F5*C5</f>
        <v>400400</v>
      </c>
      <c r="H5" s="10">
        <v>29100</v>
      </c>
      <c r="I5" s="10">
        <f t="shared" si="0"/>
        <v>407400</v>
      </c>
      <c r="J5" s="5">
        <f>ROUND(AVERAGE(F5,H5),0)</f>
        <v>28850</v>
      </c>
      <c r="K5" s="6">
        <f>ROUND(J5*C5,0)</f>
        <v>403900</v>
      </c>
      <c r="L5" s="26" t="s">
        <v>44</v>
      </c>
    </row>
    <row r="6" spans="1:12" ht="30">
      <c r="A6" s="2">
        <v>3</v>
      </c>
      <c r="B6" s="32" t="s">
        <v>7</v>
      </c>
      <c r="C6" s="36">
        <v>7</v>
      </c>
      <c r="D6" s="31" t="s">
        <v>5</v>
      </c>
      <c r="E6" s="32" t="s">
        <v>7</v>
      </c>
      <c r="F6" s="10">
        <v>56500</v>
      </c>
      <c r="G6" s="10">
        <f t="shared" si="1"/>
        <v>395500</v>
      </c>
      <c r="H6" s="10">
        <v>58000</v>
      </c>
      <c r="I6" s="10">
        <f t="shared" si="0"/>
        <v>406000</v>
      </c>
      <c r="J6" s="5">
        <f>ROUND(AVERAGE(F6,H6),0)</f>
        <v>57250</v>
      </c>
      <c r="K6" s="6">
        <f>ROUND(J6*C6,0)</f>
        <v>400750</v>
      </c>
      <c r="L6" s="26" t="s">
        <v>44</v>
      </c>
    </row>
    <row r="7" spans="1:12" ht="30">
      <c r="A7" s="2">
        <v>4</v>
      </c>
      <c r="B7" s="31" t="s">
        <v>8</v>
      </c>
      <c r="C7" s="36">
        <v>7</v>
      </c>
      <c r="D7" s="31" t="s">
        <v>5</v>
      </c>
      <c r="E7" s="31" t="s">
        <v>9</v>
      </c>
      <c r="F7" s="10">
        <v>90800</v>
      </c>
      <c r="G7" s="10">
        <f t="shared" si="1"/>
        <v>635600</v>
      </c>
      <c r="H7" s="10">
        <v>92000</v>
      </c>
      <c r="I7" s="10">
        <f t="shared" si="0"/>
        <v>644000</v>
      </c>
      <c r="J7" s="5">
        <f>ROUND(AVERAGE(F7,H7),0)</f>
        <v>91400</v>
      </c>
      <c r="K7" s="6">
        <f>ROUND(J7*C7,0)</f>
        <v>639800</v>
      </c>
      <c r="L7" s="26" t="s">
        <v>44</v>
      </c>
    </row>
    <row r="8" spans="1:12" ht="30">
      <c r="A8" s="2">
        <v>5</v>
      </c>
      <c r="B8" s="31" t="s">
        <v>10</v>
      </c>
      <c r="C8" s="3">
        <v>2</v>
      </c>
      <c r="D8" s="31" t="s">
        <v>5</v>
      </c>
      <c r="E8" s="31" t="s">
        <v>10</v>
      </c>
      <c r="F8" s="10">
        <v>21500</v>
      </c>
      <c r="G8" s="10">
        <f t="shared" si="1"/>
        <v>43000</v>
      </c>
      <c r="H8" s="10">
        <v>23000</v>
      </c>
      <c r="I8" s="10">
        <f t="shared" si="0"/>
        <v>46000</v>
      </c>
      <c r="J8" s="5">
        <f>ROUND(AVERAGE(F8,H8),0)</f>
        <v>22250</v>
      </c>
      <c r="K8" s="6">
        <f>ROUND(J8*C8,0)</f>
        <v>44500</v>
      </c>
      <c r="L8" s="26" t="s">
        <v>44</v>
      </c>
    </row>
    <row r="9" spans="1:12" ht="120" customHeight="1">
      <c r="A9" s="2">
        <v>6</v>
      </c>
      <c r="B9" s="32" t="s">
        <v>65</v>
      </c>
      <c r="C9" s="3">
        <v>5</v>
      </c>
      <c r="D9" s="31" t="s">
        <v>12</v>
      </c>
      <c r="E9" s="32" t="s">
        <v>56</v>
      </c>
      <c r="F9" s="30">
        <v>2615000</v>
      </c>
      <c r="G9" s="10">
        <f t="shared" si="1"/>
        <v>13075000</v>
      </c>
      <c r="H9" s="10">
        <v>3100000</v>
      </c>
      <c r="I9" s="10">
        <f t="shared" si="0"/>
        <v>15500000</v>
      </c>
      <c r="J9" s="5">
        <f t="shared" ref="J9:J25" si="2">ROUND(AVERAGE(F9,H9),0)</f>
        <v>2857500</v>
      </c>
      <c r="K9" s="6">
        <f t="shared" ref="K9:K24" si="3">ROUND(J9*C9,0)</f>
        <v>14287500</v>
      </c>
      <c r="L9" s="26" t="s">
        <v>45</v>
      </c>
    </row>
    <row r="10" spans="1:12" ht="86.25" customHeight="1">
      <c r="A10" s="2">
        <v>7</v>
      </c>
      <c r="B10" s="32" t="s">
        <v>13</v>
      </c>
      <c r="C10" s="3">
        <v>2</v>
      </c>
      <c r="D10" s="31" t="s">
        <v>5</v>
      </c>
      <c r="E10" s="32" t="s">
        <v>14</v>
      </c>
      <c r="F10" s="10">
        <v>127200</v>
      </c>
      <c r="G10" s="10">
        <f t="shared" si="1"/>
        <v>254400</v>
      </c>
      <c r="H10" s="10">
        <v>235000</v>
      </c>
      <c r="I10" s="10">
        <f t="shared" si="0"/>
        <v>470000</v>
      </c>
      <c r="J10" s="5">
        <f t="shared" si="2"/>
        <v>181100</v>
      </c>
      <c r="K10" s="6">
        <f t="shared" si="3"/>
        <v>362200</v>
      </c>
      <c r="L10" s="26" t="s">
        <v>46</v>
      </c>
    </row>
    <row r="11" spans="1:12" ht="86.25" customHeight="1">
      <c r="A11" s="2">
        <v>8</v>
      </c>
      <c r="B11" s="32" t="s">
        <v>15</v>
      </c>
      <c r="C11" s="3">
        <v>10</v>
      </c>
      <c r="D11" s="31" t="s">
        <v>5</v>
      </c>
      <c r="E11" s="32" t="s">
        <v>16</v>
      </c>
      <c r="F11" s="10">
        <v>83000</v>
      </c>
      <c r="G11" s="10">
        <f t="shared" si="1"/>
        <v>830000</v>
      </c>
      <c r="H11" s="10">
        <v>86500</v>
      </c>
      <c r="I11" s="10">
        <f t="shared" si="0"/>
        <v>865000</v>
      </c>
      <c r="J11" s="5">
        <f t="shared" si="2"/>
        <v>84750</v>
      </c>
      <c r="K11" s="6">
        <f t="shared" si="3"/>
        <v>847500</v>
      </c>
      <c r="L11" s="26" t="s">
        <v>46</v>
      </c>
    </row>
    <row r="12" spans="1:12" ht="86.25" customHeight="1">
      <c r="A12" s="2">
        <v>9</v>
      </c>
      <c r="B12" s="32" t="s">
        <v>17</v>
      </c>
      <c r="C12" s="3">
        <v>4</v>
      </c>
      <c r="D12" s="31" t="s">
        <v>18</v>
      </c>
      <c r="E12" s="32" t="s">
        <v>17</v>
      </c>
      <c r="F12" s="10">
        <v>114500</v>
      </c>
      <c r="G12" s="10">
        <f t="shared" si="1"/>
        <v>458000</v>
      </c>
      <c r="H12" s="10">
        <v>125000</v>
      </c>
      <c r="I12" s="10">
        <f t="shared" si="0"/>
        <v>500000</v>
      </c>
      <c r="J12" s="5">
        <f t="shared" si="2"/>
        <v>119750</v>
      </c>
      <c r="K12" s="6">
        <f t="shared" si="3"/>
        <v>479000</v>
      </c>
      <c r="L12" s="26" t="s">
        <v>44</v>
      </c>
    </row>
    <row r="13" spans="1:12" ht="86.25" customHeight="1">
      <c r="A13" s="2">
        <v>10</v>
      </c>
      <c r="B13" s="31" t="s">
        <v>19</v>
      </c>
      <c r="C13" s="3">
        <v>50</v>
      </c>
      <c r="D13" s="31" t="s">
        <v>5</v>
      </c>
      <c r="E13" s="32" t="s">
        <v>57</v>
      </c>
      <c r="F13" s="10">
        <v>58000</v>
      </c>
      <c r="G13" s="10">
        <f t="shared" si="1"/>
        <v>2900000</v>
      </c>
      <c r="H13" s="10">
        <v>58500</v>
      </c>
      <c r="I13" s="10">
        <f t="shared" si="0"/>
        <v>2925000</v>
      </c>
      <c r="J13" s="5">
        <f t="shared" si="2"/>
        <v>58250</v>
      </c>
      <c r="K13" s="6">
        <f>ROUND(J13*C13,0)</f>
        <v>2912500</v>
      </c>
      <c r="L13" s="26" t="s">
        <v>45</v>
      </c>
    </row>
    <row r="14" spans="1:12" ht="30">
      <c r="A14" s="2">
        <v>11</v>
      </c>
      <c r="B14" s="31" t="s">
        <v>72</v>
      </c>
      <c r="C14" s="3">
        <v>160</v>
      </c>
      <c r="D14" s="31" t="s">
        <v>74</v>
      </c>
      <c r="E14" s="32" t="s">
        <v>20</v>
      </c>
      <c r="F14" s="10">
        <v>14000</v>
      </c>
      <c r="G14" s="10">
        <f t="shared" si="1"/>
        <v>2240000</v>
      </c>
      <c r="H14" s="10">
        <v>25800</v>
      </c>
      <c r="I14" s="10">
        <f t="shared" si="0"/>
        <v>4128000</v>
      </c>
      <c r="J14" s="5">
        <f t="shared" si="2"/>
        <v>19900</v>
      </c>
      <c r="K14" s="6">
        <f t="shared" si="3"/>
        <v>3184000</v>
      </c>
      <c r="L14" s="26" t="s">
        <v>45</v>
      </c>
    </row>
    <row r="15" spans="1:12" ht="51">
      <c r="A15" s="2">
        <v>12</v>
      </c>
      <c r="B15" s="31" t="s">
        <v>66</v>
      </c>
      <c r="C15" s="3">
        <v>100</v>
      </c>
      <c r="D15" s="31" t="s">
        <v>5</v>
      </c>
      <c r="E15" s="32" t="s">
        <v>58</v>
      </c>
      <c r="F15" s="10">
        <v>38150</v>
      </c>
      <c r="G15" s="10">
        <f t="shared" si="1"/>
        <v>3815000</v>
      </c>
      <c r="H15" s="10">
        <v>39000</v>
      </c>
      <c r="I15" s="10">
        <f t="shared" si="0"/>
        <v>3900000</v>
      </c>
      <c r="J15" s="5">
        <f>ROUND(AVERAGE(F15,H15),0)</f>
        <v>38575</v>
      </c>
      <c r="K15" s="6">
        <f t="shared" si="3"/>
        <v>3857500</v>
      </c>
      <c r="L15" s="26" t="s">
        <v>45</v>
      </c>
    </row>
    <row r="16" spans="1:12" ht="63.75">
      <c r="A16" s="2">
        <v>13</v>
      </c>
      <c r="B16" s="31" t="s">
        <v>67</v>
      </c>
      <c r="C16" s="3">
        <v>250</v>
      </c>
      <c r="D16" s="31" t="s">
        <v>5</v>
      </c>
      <c r="E16" s="32" t="s">
        <v>59</v>
      </c>
      <c r="F16" s="10">
        <v>4500</v>
      </c>
      <c r="G16" s="10">
        <f t="shared" si="1"/>
        <v>1125000</v>
      </c>
      <c r="H16" s="10">
        <v>4950</v>
      </c>
      <c r="I16" s="10">
        <f t="shared" si="0"/>
        <v>1237500</v>
      </c>
      <c r="J16" s="5">
        <f t="shared" si="2"/>
        <v>4725</v>
      </c>
      <c r="K16" s="6">
        <f t="shared" si="3"/>
        <v>1181250</v>
      </c>
      <c r="L16" s="26" t="s">
        <v>45</v>
      </c>
    </row>
    <row r="17" spans="1:12" ht="76.5">
      <c r="A17" s="2">
        <v>14</v>
      </c>
      <c r="B17" s="31" t="s">
        <v>21</v>
      </c>
      <c r="C17" s="3">
        <v>10</v>
      </c>
      <c r="D17" s="31" t="s">
        <v>5</v>
      </c>
      <c r="E17" s="32" t="s">
        <v>22</v>
      </c>
      <c r="F17" s="10">
        <v>125000</v>
      </c>
      <c r="G17" s="10">
        <f t="shared" si="1"/>
        <v>1250000</v>
      </c>
      <c r="H17" s="10">
        <v>134200</v>
      </c>
      <c r="I17" s="10">
        <f t="shared" si="0"/>
        <v>1342000</v>
      </c>
      <c r="J17" s="5">
        <f t="shared" si="2"/>
        <v>129600</v>
      </c>
      <c r="K17" s="6">
        <f t="shared" si="3"/>
        <v>1296000</v>
      </c>
      <c r="L17" s="26" t="s">
        <v>46</v>
      </c>
    </row>
    <row r="18" spans="1:12" ht="102">
      <c r="A18" s="2">
        <v>15</v>
      </c>
      <c r="B18" s="31" t="s">
        <v>68</v>
      </c>
      <c r="C18" s="3">
        <v>10</v>
      </c>
      <c r="D18" s="31" t="s">
        <v>5</v>
      </c>
      <c r="E18" s="32" t="s">
        <v>60</v>
      </c>
      <c r="F18" s="10">
        <v>10000</v>
      </c>
      <c r="G18" s="10">
        <f t="shared" si="1"/>
        <v>100000</v>
      </c>
      <c r="H18" s="10">
        <v>12500</v>
      </c>
      <c r="I18" s="10">
        <f t="shared" si="0"/>
        <v>125000</v>
      </c>
      <c r="J18" s="5">
        <f>ROUND(AVERAGE(F18,H18),0)</f>
        <v>11250</v>
      </c>
      <c r="K18" s="6">
        <f t="shared" si="3"/>
        <v>112500</v>
      </c>
      <c r="L18" s="26" t="s">
        <v>51</v>
      </c>
    </row>
    <row r="19" spans="1:12" ht="45">
      <c r="A19" s="2">
        <v>16</v>
      </c>
      <c r="B19" s="31" t="s">
        <v>24</v>
      </c>
      <c r="C19" s="3">
        <v>5</v>
      </c>
      <c r="D19" s="31" t="s">
        <v>5</v>
      </c>
      <c r="E19" s="32" t="s">
        <v>61</v>
      </c>
      <c r="F19" s="10">
        <v>35700</v>
      </c>
      <c r="G19" s="10">
        <f t="shared" si="1"/>
        <v>178500</v>
      </c>
      <c r="H19" s="10">
        <v>36540</v>
      </c>
      <c r="I19" s="10">
        <f t="shared" si="0"/>
        <v>182700</v>
      </c>
      <c r="J19" s="5">
        <f t="shared" si="2"/>
        <v>36120</v>
      </c>
      <c r="K19" s="6">
        <f t="shared" si="3"/>
        <v>180600</v>
      </c>
      <c r="L19" s="26" t="s">
        <v>51</v>
      </c>
    </row>
    <row r="20" spans="1:12" ht="51">
      <c r="A20" s="2">
        <v>17</v>
      </c>
      <c r="B20" s="31" t="s">
        <v>25</v>
      </c>
      <c r="C20" s="3">
        <v>5</v>
      </c>
      <c r="D20" s="31" t="s">
        <v>5</v>
      </c>
      <c r="E20" s="32" t="s">
        <v>62</v>
      </c>
      <c r="F20" s="10">
        <v>135000</v>
      </c>
      <c r="G20" s="10">
        <f t="shared" si="1"/>
        <v>675000</v>
      </c>
      <c r="H20" s="10">
        <v>220000</v>
      </c>
      <c r="I20" s="10">
        <f t="shared" si="0"/>
        <v>1100000</v>
      </c>
      <c r="J20" s="5">
        <f>ROUND(AVERAGE(F20,H20),0)</f>
        <v>177500</v>
      </c>
      <c r="K20" s="6">
        <f t="shared" si="3"/>
        <v>887500</v>
      </c>
      <c r="L20" s="26" t="s">
        <v>51</v>
      </c>
    </row>
    <row r="21" spans="1:12" ht="45">
      <c r="A21" s="2">
        <v>18</v>
      </c>
      <c r="B21" s="31" t="s">
        <v>26</v>
      </c>
      <c r="C21" s="3">
        <v>2</v>
      </c>
      <c r="D21" s="31" t="s">
        <v>5</v>
      </c>
      <c r="E21" s="32" t="s">
        <v>73</v>
      </c>
      <c r="F21" s="10">
        <v>22900</v>
      </c>
      <c r="G21" s="10">
        <f t="shared" si="1"/>
        <v>45800</v>
      </c>
      <c r="H21" s="10">
        <v>32600</v>
      </c>
      <c r="I21" s="10">
        <f t="shared" si="0"/>
        <v>65200</v>
      </c>
      <c r="J21" s="5">
        <f>ROUND(AVERAGE(F21,H21),0)</f>
        <v>27750</v>
      </c>
      <c r="K21" s="6">
        <f t="shared" si="3"/>
        <v>55500</v>
      </c>
      <c r="L21" s="26" t="s">
        <v>51</v>
      </c>
    </row>
    <row r="22" spans="1:12" ht="63.75">
      <c r="A22" s="2">
        <v>19</v>
      </c>
      <c r="B22" s="31" t="s">
        <v>27</v>
      </c>
      <c r="C22" s="3">
        <v>2</v>
      </c>
      <c r="D22" s="31" t="s">
        <v>5</v>
      </c>
      <c r="E22" s="32" t="s">
        <v>28</v>
      </c>
      <c r="F22" s="30">
        <v>307150</v>
      </c>
      <c r="G22" s="10">
        <f t="shared" si="1"/>
        <v>614300</v>
      </c>
      <c r="H22" s="10">
        <v>308500</v>
      </c>
      <c r="I22" s="10">
        <f t="shared" si="0"/>
        <v>617000</v>
      </c>
      <c r="J22" s="5">
        <f t="shared" si="2"/>
        <v>307825</v>
      </c>
      <c r="K22" s="6">
        <f t="shared" si="3"/>
        <v>615650</v>
      </c>
      <c r="L22" s="26" t="s">
        <v>46</v>
      </c>
    </row>
    <row r="23" spans="1:12" ht="63.75">
      <c r="A23" s="2">
        <v>20</v>
      </c>
      <c r="B23" s="31" t="s">
        <v>29</v>
      </c>
      <c r="C23" s="3">
        <v>1</v>
      </c>
      <c r="D23" s="31" t="s">
        <v>5</v>
      </c>
      <c r="E23" s="32" t="s">
        <v>63</v>
      </c>
      <c r="F23" s="30">
        <v>628600</v>
      </c>
      <c r="G23" s="10">
        <f t="shared" si="1"/>
        <v>628600</v>
      </c>
      <c r="H23" s="10">
        <v>641000</v>
      </c>
      <c r="I23" s="10">
        <f t="shared" si="0"/>
        <v>641000</v>
      </c>
      <c r="J23" s="5">
        <f>ROUND(AVERAGE(F23,H23),0)</f>
        <v>634800</v>
      </c>
      <c r="K23" s="6">
        <f t="shared" si="3"/>
        <v>634800</v>
      </c>
      <c r="L23" s="26" t="s">
        <v>46</v>
      </c>
    </row>
    <row r="24" spans="1:12" ht="63.75">
      <c r="A24" s="2">
        <v>21</v>
      </c>
      <c r="B24" s="31" t="s">
        <v>69</v>
      </c>
      <c r="C24" s="3">
        <v>12</v>
      </c>
      <c r="D24" s="31" t="s">
        <v>5</v>
      </c>
      <c r="E24" s="32" t="s">
        <v>64</v>
      </c>
      <c r="F24" s="10">
        <v>148900</v>
      </c>
      <c r="G24" s="10">
        <f t="shared" si="1"/>
        <v>1786800</v>
      </c>
      <c r="H24" s="10">
        <v>149500</v>
      </c>
      <c r="I24" s="10">
        <f t="shared" si="0"/>
        <v>1794000</v>
      </c>
      <c r="J24" s="5">
        <f>ROUND(AVERAGE(F24,H24),0)</f>
        <v>149200</v>
      </c>
      <c r="K24" s="6">
        <f t="shared" si="3"/>
        <v>1790400</v>
      </c>
      <c r="L24" s="26" t="s">
        <v>52</v>
      </c>
    </row>
    <row r="25" spans="1:12" ht="153">
      <c r="A25" s="2">
        <v>22</v>
      </c>
      <c r="B25" s="31" t="s">
        <v>31</v>
      </c>
      <c r="C25" s="36">
        <v>17</v>
      </c>
      <c r="D25" s="31" t="s">
        <v>5</v>
      </c>
      <c r="E25" s="32" t="s">
        <v>32</v>
      </c>
      <c r="F25" s="10">
        <v>18600</v>
      </c>
      <c r="G25" s="10">
        <f t="shared" si="1"/>
        <v>316200</v>
      </c>
      <c r="H25" s="10">
        <v>19800</v>
      </c>
      <c r="I25" s="10">
        <f t="shared" si="0"/>
        <v>336600</v>
      </c>
      <c r="J25" s="5">
        <f t="shared" si="2"/>
        <v>19200</v>
      </c>
      <c r="K25" s="6">
        <f>ROUND(J25*C25,0)</f>
        <v>326400</v>
      </c>
      <c r="L25" s="26" t="s">
        <v>44</v>
      </c>
    </row>
    <row r="26" spans="1:12">
      <c r="B26" s="40" t="s">
        <v>34</v>
      </c>
      <c r="C26" s="40"/>
      <c r="D26" s="40"/>
      <c r="E26" s="40"/>
      <c r="F26" s="40"/>
      <c r="G26" s="10">
        <f>SUM(G4:G25)</f>
        <v>32256100</v>
      </c>
      <c r="H26" s="10"/>
      <c r="I26" s="10">
        <f>SUM(I4:I25)</f>
        <v>37935600</v>
      </c>
      <c r="J26" s="2"/>
      <c r="K26" s="11">
        <f>SUM(K4:K25)</f>
        <v>35095850</v>
      </c>
    </row>
    <row r="30" spans="1:12">
      <c r="K30" s="28"/>
      <c r="L30" s="7"/>
    </row>
    <row r="31" spans="1:12">
      <c r="B31" s="7"/>
      <c r="E31" s="7"/>
      <c r="H31" s="28"/>
      <c r="L31" s="7"/>
    </row>
    <row r="32" spans="1:12">
      <c r="B32" s="7"/>
      <c r="E32" s="7"/>
      <c r="G32" s="25"/>
      <c r="H32" s="28"/>
      <c r="L32" s="7"/>
    </row>
    <row r="33" spans="2:12">
      <c r="B33" s="7"/>
      <c r="E33" s="7"/>
      <c r="G33" s="25"/>
      <c r="H33" s="28"/>
      <c r="L33" s="7"/>
    </row>
    <row r="34" spans="2:12" s="7" customFormat="1">
      <c r="H34" s="28"/>
    </row>
    <row r="35" spans="2:12" s="7" customFormat="1">
      <c r="H35" s="28"/>
    </row>
    <row r="36" spans="2:12" s="7" customFormat="1">
      <c r="H36" s="28"/>
    </row>
    <row r="37" spans="2:12" s="7" customFormat="1">
      <c r="H37" s="28"/>
    </row>
    <row r="38" spans="2:12" s="7" customFormat="1">
      <c r="H38" s="28"/>
    </row>
    <row r="39" spans="2:12" s="7" customFormat="1">
      <c r="H39" s="28"/>
    </row>
    <row r="40" spans="2:12" s="7" customFormat="1">
      <c r="H40" s="28"/>
    </row>
    <row r="41" spans="2:12" s="7" customFormat="1">
      <c r="H41" s="28"/>
    </row>
    <row r="42" spans="2:12" s="7" customFormat="1">
      <c r="H42" s="28"/>
    </row>
    <row r="43" spans="2:12" s="7" customFormat="1">
      <c r="H43" s="28"/>
    </row>
    <row r="44" spans="2:12" s="7" customFormat="1">
      <c r="H44" s="28"/>
    </row>
    <row r="45" spans="2:12" s="7" customFormat="1">
      <c r="H45" s="28"/>
    </row>
    <row r="46" spans="2:12" s="7" customFormat="1">
      <c r="H46" s="28"/>
    </row>
  </sheetData>
  <autoFilter ref="A1:L26" xr:uid="{6D35AB2A-2D3D-45D2-BD7A-08815A6C8482}">
    <filterColumn colId="0" showButton="0"/>
    <filterColumn colId="1" showButton="0"/>
    <filterColumn colId="2" showButton="0"/>
    <filterColumn colId="3" showButton="0"/>
    <filterColumn colId="5" showButton="0"/>
    <filterColumn colId="7" showButton="0"/>
  </autoFilter>
  <mergeCells count="12">
    <mergeCell ref="L1:L3"/>
    <mergeCell ref="J1:J3"/>
    <mergeCell ref="K1:K3"/>
    <mergeCell ref="B26:F26"/>
    <mergeCell ref="H1:I1"/>
    <mergeCell ref="H2:H3"/>
    <mergeCell ref="I2:I3"/>
    <mergeCell ref="F2:F3"/>
    <mergeCell ref="G2:G3"/>
    <mergeCell ref="F1:G1"/>
    <mergeCell ref="A1:E1"/>
    <mergeCell ref="A2:E2"/>
  </mergeCells>
  <pageMargins left="0.7" right="0.7" top="0.75" bottom="0.75" header="0.3" footer="0.3"/>
  <pageSetup paperSize="1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2EFDC9-3A2B-4F1F-9D39-98FDACFCA02E}">
  <dimension ref="A2:G25"/>
  <sheetViews>
    <sheetView workbookViewId="0">
      <selection activeCell="K24" sqref="K24"/>
    </sheetView>
  </sheetViews>
  <sheetFormatPr baseColWidth="10" defaultColWidth="9.140625" defaultRowHeight="15"/>
  <cols>
    <col min="1" max="1" width="3.5703125" bestFit="1" customWidth="1"/>
    <col min="2" max="2" width="11.7109375" bestFit="1" customWidth="1"/>
    <col min="3" max="3" width="55" bestFit="1" customWidth="1"/>
    <col min="4" max="4" width="26.7109375" customWidth="1"/>
    <col min="5" max="5" width="60" customWidth="1"/>
    <col min="6" max="6" width="14.5703125" bestFit="1" customWidth="1"/>
    <col min="7" max="7" width="15.5703125" bestFit="1" customWidth="1"/>
  </cols>
  <sheetData>
    <row r="2" spans="1:7" ht="45">
      <c r="A2" s="1" t="s">
        <v>53</v>
      </c>
      <c r="B2" s="14" t="s">
        <v>40</v>
      </c>
      <c r="C2" s="14" t="s">
        <v>41</v>
      </c>
      <c r="D2" s="14" t="s">
        <v>70</v>
      </c>
      <c r="E2" s="23" t="s">
        <v>42</v>
      </c>
      <c r="F2" s="21" t="s">
        <v>33</v>
      </c>
      <c r="G2" s="22" t="s">
        <v>55</v>
      </c>
    </row>
    <row r="3" spans="1:7" ht="30">
      <c r="A3" s="1">
        <v>1</v>
      </c>
      <c r="B3" s="15" t="s">
        <v>43</v>
      </c>
      <c r="C3" s="15" t="s">
        <v>4</v>
      </c>
      <c r="D3" s="3">
        <v>12</v>
      </c>
      <c r="E3" s="16" t="s">
        <v>44</v>
      </c>
      <c r="F3" s="4">
        <v>49675</v>
      </c>
      <c r="G3" s="4">
        <f>F3*D3</f>
        <v>596100</v>
      </c>
    </row>
    <row r="4" spans="1:7" ht="30">
      <c r="A4" s="1">
        <v>2</v>
      </c>
      <c r="B4" s="15" t="s">
        <v>43</v>
      </c>
      <c r="C4" s="17" t="s">
        <v>6</v>
      </c>
      <c r="D4" s="3">
        <v>14</v>
      </c>
      <c r="E4" s="16" t="s">
        <v>44</v>
      </c>
      <c r="F4" s="4">
        <v>28850</v>
      </c>
      <c r="G4" s="4">
        <f t="shared" ref="G4:G24" si="0">F4*D4</f>
        <v>403900</v>
      </c>
    </row>
    <row r="5" spans="1:7" ht="30">
      <c r="A5" s="1">
        <v>3</v>
      </c>
      <c r="B5" s="15" t="s">
        <v>43</v>
      </c>
      <c r="C5" s="15" t="s">
        <v>7</v>
      </c>
      <c r="D5" s="3">
        <v>7</v>
      </c>
      <c r="E5" s="16" t="s">
        <v>44</v>
      </c>
      <c r="F5" s="4">
        <v>57250</v>
      </c>
      <c r="G5" s="4">
        <f t="shared" si="0"/>
        <v>400750</v>
      </c>
    </row>
    <row r="6" spans="1:7" ht="30">
      <c r="A6" s="1">
        <v>4</v>
      </c>
      <c r="B6" s="15" t="s">
        <v>43</v>
      </c>
      <c r="C6" s="15" t="s">
        <v>8</v>
      </c>
      <c r="D6" s="3">
        <v>7</v>
      </c>
      <c r="E6" s="16" t="s">
        <v>44</v>
      </c>
      <c r="F6" s="4">
        <v>91400</v>
      </c>
      <c r="G6" s="4">
        <f t="shared" si="0"/>
        <v>639800</v>
      </c>
    </row>
    <row r="7" spans="1:7" ht="30">
      <c r="A7" s="1">
        <v>5</v>
      </c>
      <c r="B7" s="15" t="s">
        <v>43</v>
      </c>
      <c r="C7" s="15" t="s">
        <v>10</v>
      </c>
      <c r="D7" s="3">
        <v>2</v>
      </c>
      <c r="E7" s="16" t="s">
        <v>44</v>
      </c>
      <c r="F7" s="4">
        <v>22250</v>
      </c>
      <c r="G7" s="4">
        <f t="shared" si="0"/>
        <v>44500</v>
      </c>
    </row>
    <row r="8" spans="1:7">
      <c r="A8" s="1">
        <v>6</v>
      </c>
      <c r="B8" s="15" t="s">
        <v>43</v>
      </c>
      <c r="C8" s="18" t="s">
        <v>11</v>
      </c>
      <c r="D8" s="3">
        <v>5</v>
      </c>
      <c r="E8" s="16" t="s">
        <v>45</v>
      </c>
      <c r="F8" s="4">
        <v>2857500</v>
      </c>
      <c r="G8" s="4">
        <f t="shared" si="0"/>
        <v>14287500</v>
      </c>
    </row>
    <row r="9" spans="1:7" ht="30">
      <c r="A9" s="1">
        <v>7</v>
      </c>
      <c r="B9" s="15" t="s">
        <v>43</v>
      </c>
      <c r="C9" s="19" t="s">
        <v>13</v>
      </c>
      <c r="D9" s="3">
        <v>2</v>
      </c>
      <c r="E9" s="16" t="s">
        <v>46</v>
      </c>
      <c r="F9" s="4">
        <v>181100</v>
      </c>
      <c r="G9" s="4">
        <f t="shared" si="0"/>
        <v>362200</v>
      </c>
    </row>
    <row r="10" spans="1:7" ht="30">
      <c r="A10" s="1">
        <v>8</v>
      </c>
      <c r="B10" s="15" t="s">
        <v>43</v>
      </c>
      <c r="C10" s="18" t="s">
        <v>15</v>
      </c>
      <c r="D10" s="3">
        <v>10</v>
      </c>
      <c r="E10" s="16" t="s">
        <v>46</v>
      </c>
      <c r="F10" s="4">
        <v>84750</v>
      </c>
      <c r="G10" s="4">
        <f t="shared" si="0"/>
        <v>847500</v>
      </c>
    </row>
    <row r="11" spans="1:7" ht="30">
      <c r="A11" s="1">
        <v>9</v>
      </c>
      <c r="B11" s="15" t="s">
        <v>43</v>
      </c>
      <c r="C11" s="15" t="s">
        <v>17</v>
      </c>
      <c r="D11" s="3">
        <v>4</v>
      </c>
      <c r="E11" s="16" t="s">
        <v>44</v>
      </c>
      <c r="F11" s="4">
        <v>119750</v>
      </c>
      <c r="G11" s="4">
        <f t="shared" si="0"/>
        <v>479000</v>
      </c>
    </row>
    <row r="12" spans="1:7">
      <c r="A12" s="1">
        <v>10</v>
      </c>
      <c r="B12" s="15" t="s">
        <v>43</v>
      </c>
      <c r="C12" s="15" t="s">
        <v>47</v>
      </c>
      <c r="D12" s="3">
        <v>50</v>
      </c>
      <c r="E12" s="16" t="s">
        <v>45</v>
      </c>
      <c r="F12" s="4">
        <v>58250</v>
      </c>
      <c r="G12" s="4">
        <f t="shared" si="0"/>
        <v>2912500</v>
      </c>
    </row>
    <row r="13" spans="1:7">
      <c r="A13" s="1">
        <v>11</v>
      </c>
      <c r="B13" s="15" t="s">
        <v>43</v>
      </c>
      <c r="C13" s="15" t="s">
        <v>48</v>
      </c>
      <c r="D13" s="3">
        <v>160</v>
      </c>
      <c r="E13" s="16" t="s">
        <v>45</v>
      </c>
      <c r="F13" s="4">
        <v>19900</v>
      </c>
      <c r="G13" s="4">
        <f t="shared" si="0"/>
        <v>3184000</v>
      </c>
    </row>
    <row r="14" spans="1:7">
      <c r="A14" s="1">
        <v>12</v>
      </c>
      <c r="B14" s="15" t="s">
        <v>43</v>
      </c>
      <c r="C14" s="15" t="s">
        <v>49</v>
      </c>
      <c r="D14" s="3">
        <v>100</v>
      </c>
      <c r="E14" s="16" t="s">
        <v>45</v>
      </c>
      <c r="F14" s="4">
        <v>38575</v>
      </c>
      <c r="G14" s="4">
        <f t="shared" si="0"/>
        <v>3857500</v>
      </c>
    </row>
    <row r="15" spans="1:7">
      <c r="A15" s="1">
        <v>13</v>
      </c>
      <c r="B15" s="15" t="s">
        <v>43</v>
      </c>
      <c r="C15" s="15" t="s">
        <v>50</v>
      </c>
      <c r="D15" s="3">
        <v>250</v>
      </c>
      <c r="E15" s="16" t="s">
        <v>45</v>
      </c>
      <c r="F15" s="4">
        <v>4725</v>
      </c>
      <c r="G15" s="4">
        <f t="shared" si="0"/>
        <v>1181250</v>
      </c>
    </row>
    <row r="16" spans="1:7" ht="30">
      <c r="A16" s="1">
        <v>14</v>
      </c>
      <c r="B16" s="15" t="s">
        <v>43</v>
      </c>
      <c r="C16" s="15" t="s">
        <v>21</v>
      </c>
      <c r="D16" s="3">
        <v>10</v>
      </c>
      <c r="E16" s="16" t="s">
        <v>46</v>
      </c>
      <c r="F16" s="4">
        <v>129600</v>
      </c>
      <c r="G16" s="4">
        <f t="shared" si="0"/>
        <v>1296000</v>
      </c>
    </row>
    <row r="17" spans="1:7" ht="30">
      <c r="A17" s="1">
        <v>15</v>
      </c>
      <c r="B17" s="15" t="s">
        <v>43</v>
      </c>
      <c r="C17" s="15" t="s">
        <v>23</v>
      </c>
      <c r="D17" s="3">
        <v>10</v>
      </c>
      <c r="E17" s="16" t="s">
        <v>51</v>
      </c>
      <c r="F17" s="4">
        <v>11250</v>
      </c>
      <c r="G17" s="4">
        <f t="shared" si="0"/>
        <v>112500</v>
      </c>
    </row>
    <row r="18" spans="1:7" ht="30">
      <c r="A18" s="1">
        <v>16</v>
      </c>
      <c r="B18" s="15" t="s">
        <v>43</v>
      </c>
      <c r="C18" s="15" t="s">
        <v>24</v>
      </c>
      <c r="D18" s="3">
        <v>5</v>
      </c>
      <c r="E18" s="16" t="s">
        <v>51</v>
      </c>
      <c r="F18" s="4">
        <v>36120</v>
      </c>
      <c r="G18" s="4">
        <f t="shared" si="0"/>
        <v>180600</v>
      </c>
    </row>
    <row r="19" spans="1:7" ht="30">
      <c r="A19" s="1">
        <v>17</v>
      </c>
      <c r="B19" s="15" t="s">
        <v>43</v>
      </c>
      <c r="C19" s="17" t="s">
        <v>25</v>
      </c>
      <c r="D19" s="3">
        <v>5</v>
      </c>
      <c r="E19" s="16" t="s">
        <v>51</v>
      </c>
      <c r="F19" s="4">
        <v>177500</v>
      </c>
      <c r="G19" s="4">
        <f t="shared" si="0"/>
        <v>887500</v>
      </c>
    </row>
    <row r="20" spans="1:7" ht="30">
      <c r="A20" s="1">
        <v>18</v>
      </c>
      <c r="B20" s="15" t="s">
        <v>43</v>
      </c>
      <c r="C20" s="17" t="s">
        <v>26</v>
      </c>
      <c r="D20" s="3">
        <v>2</v>
      </c>
      <c r="E20" s="16" t="s">
        <v>51</v>
      </c>
      <c r="F20" s="4">
        <v>27750</v>
      </c>
      <c r="G20" s="4">
        <f t="shared" si="0"/>
        <v>55500</v>
      </c>
    </row>
    <row r="21" spans="1:7" ht="30">
      <c r="A21" s="1">
        <v>19</v>
      </c>
      <c r="B21" s="15" t="s">
        <v>43</v>
      </c>
      <c r="C21" s="17" t="s">
        <v>27</v>
      </c>
      <c r="D21" s="3">
        <v>2</v>
      </c>
      <c r="E21" s="16" t="s">
        <v>46</v>
      </c>
      <c r="F21" s="4">
        <v>307825</v>
      </c>
      <c r="G21" s="4">
        <f t="shared" si="0"/>
        <v>615650</v>
      </c>
    </row>
    <row r="22" spans="1:7" ht="30">
      <c r="A22" s="1">
        <v>20</v>
      </c>
      <c r="B22" s="15" t="s">
        <v>43</v>
      </c>
      <c r="C22" s="17" t="s">
        <v>29</v>
      </c>
      <c r="D22" s="3">
        <v>1</v>
      </c>
      <c r="E22" s="16" t="s">
        <v>46</v>
      </c>
      <c r="F22" s="4">
        <v>634800</v>
      </c>
      <c r="G22" s="4">
        <f t="shared" si="0"/>
        <v>634800</v>
      </c>
    </row>
    <row r="23" spans="1:7" ht="30">
      <c r="A23" s="1">
        <v>21</v>
      </c>
      <c r="B23" s="15" t="s">
        <v>43</v>
      </c>
      <c r="C23" s="17" t="s">
        <v>30</v>
      </c>
      <c r="D23" s="3">
        <v>12</v>
      </c>
      <c r="E23" s="16" t="s">
        <v>52</v>
      </c>
      <c r="F23" s="4">
        <v>149200</v>
      </c>
      <c r="G23" s="4">
        <f t="shared" si="0"/>
        <v>1790400</v>
      </c>
    </row>
    <row r="24" spans="1:7" ht="30">
      <c r="A24" s="1">
        <v>22</v>
      </c>
      <c r="B24" s="15" t="s">
        <v>43</v>
      </c>
      <c r="C24" s="17" t="s">
        <v>31</v>
      </c>
      <c r="D24" s="3">
        <v>17</v>
      </c>
      <c r="E24" s="16" t="s">
        <v>44</v>
      </c>
      <c r="F24" s="4">
        <v>19200</v>
      </c>
      <c r="G24" s="4">
        <f t="shared" si="0"/>
        <v>326400</v>
      </c>
    </row>
    <row r="25" spans="1:7">
      <c r="G25" s="24">
        <f>SUM(G3:G24)</f>
        <v>35095850</v>
      </c>
    </row>
  </sheetData>
  <autoFilter ref="A2:E25" xr:uid="{692EFDC9-3A2B-4F1F-9D39-98FDACFCA02E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8C2AD-59BC-4CF8-AEC7-B1C12767BFDA}">
  <dimension ref="A2:C8"/>
  <sheetViews>
    <sheetView workbookViewId="0">
      <selection activeCell="I9" sqref="I9"/>
    </sheetView>
  </sheetViews>
  <sheetFormatPr baseColWidth="10" defaultRowHeight="15"/>
  <cols>
    <col min="1" max="1" width="4.5703125" bestFit="1" customWidth="1"/>
    <col min="2" max="2" width="35.42578125" customWidth="1"/>
    <col min="3" max="3" width="15.5703125" customWidth="1"/>
    <col min="4" max="4" width="14.5703125" bestFit="1" customWidth="1"/>
    <col min="6" max="6" width="14.5703125" bestFit="1" customWidth="1"/>
  </cols>
  <sheetData>
    <row r="2" spans="1:3" ht="45">
      <c r="A2" s="29" t="s">
        <v>54</v>
      </c>
      <c r="B2" s="29" t="s">
        <v>42</v>
      </c>
      <c r="C2" s="33" t="s">
        <v>71</v>
      </c>
    </row>
    <row r="3" spans="1:3" ht="60">
      <c r="A3" s="2">
        <v>1</v>
      </c>
      <c r="B3" s="20" t="s">
        <v>51</v>
      </c>
      <c r="C3" s="34">
        <v>1236100</v>
      </c>
    </row>
    <row r="4" spans="1:3" ht="45">
      <c r="A4" s="2">
        <v>2</v>
      </c>
      <c r="B4" s="16" t="s">
        <v>46</v>
      </c>
      <c r="C4" s="34">
        <v>3756150</v>
      </c>
    </row>
    <row r="5" spans="1:3" ht="30">
      <c r="A5" s="2">
        <v>3</v>
      </c>
      <c r="B5" s="16" t="s">
        <v>45</v>
      </c>
      <c r="C5" s="34">
        <v>25422750</v>
      </c>
    </row>
    <row r="6" spans="1:3" ht="45">
      <c r="A6" s="2">
        <v>4</v>
      </c>
      <c r="B6" s="16" t="s">
        <v>44</v>
      </c>
      <c r="C6" s="34">
        <v>2890450</v>
      </c>
    </row>
    <row r="7" spans="1:3" ht="60">
      <c r="A7" s="2">
        <v>5</v>
      </c>
      <c r="B7" s="16" t="s">
        <v>52</v>
      </c>
      <c r="C7" s="34">
        <v>1790400</v>
      </c>
    </row>
    <row r="8" spans="1:3">
      <c r="C8" s="35">
        <f>SUM(C3:C7)</f>
        <v>35095850</v>
      </c>
    </row>
  </sheetData>
  <pageMargins left="0.7" right="0.7" top="0.75" bottom="0.75" header="0.3" footer="0.3"/>
  <pageSetup paperSize="1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A-02-02-01-004-007 EQUIPO Y APA</vt:lpstr>
      <vt:lpstr>ELEMENTOS- RUBROS</vt:lpstr>
      <vt:lpstr>VALO POR RUBRO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Dayhana Varela Vallejo</dc:creator>
  <cp:lastModifiedBy>Dayhana Varela Vallejo</cp:lastModifiedBy>
  <cp:lastPrinted>2026-07-07T18:24:58Z</cp:lastPrinted>
  <dcterms:created xsi:type="dcterms:W3CDTF">2026-04-06T20:04:10Z</dcterms:created>
  <dcterms:modified xsi:type="dcterms:W3CDTF">2026-07-16T19:02:14Z</dcterms:modified>
</cp:coreProperties>
</file>