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restituciondetierras-my.sharepoint.com/personal/jackson_preciado_urt_gov_co/Documents/CONTRATACION 2026/JURIDICOS 2026/UAS/MANTENIMIENTO UAS 2026/"/>
    </mc:Choice>
  </mc:AlternateContent>
  <xr:revisionPtr revIDLastSave="7" documentId="8_{F8EF9421-249F-4D9F-8650-352D9594373D}" xr6:coauthVersionLast="47" xr6:coauthVersionMax="47" xr10:uidLastSave="{8BE0C7CC-DFC8-4F3D-909B-9DCCB2BD05A0}"/>
  <bookViews>
    <workbookView xWindow="-108" yWindow="-108" windowWidth="23256" windowHeight="12456" xr2:uid="{00000000-000D-0000-FFFF-FFFF00000000}"/>
  </bookViews>
  <sheets>
    <sheet name="IP" sheetId="1" r:id="rId1"/>
    <sheet name="Inputs" sheetId="2" r:id="rId2"/>
  </sheets>
  <externalReferences>
    <externalReference r:id="rId3"/>
    <externalReference r:id="rId4"/>
  </externalReferences>
  <definedNames>
    <definedName name="_xlnm._FilterDatabase" localSheetId="0" hidden="1">IP!$A$7:$Y$7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1" i="1" l="1"/>
  <c r="J17" i="1"/>
  <c r="J18" i="1"/>
  <c r="J19" i="1"/>
  <c r="J20" i="1"/>
  <c r="J21" i="1"/>
  <c r="J22" i="1"/>
  <c r="J23" i="1"/>
  <c r="J14" i="1"/>
  <c r="J10" i="1"/>
  <c r="R30" i="1"/>
  <c r="R29" i="1"/>
  <c r="R28" i="1"/>
  <c r="R27" i="1"/>
  <c r="K27" i="1"/>
  <c r="R26" i="1"/>
  <c r="K26" i="1"/>
  <c r="S25" i="1"/>
  <c r="R25" i="1"/>
  <c r="J25" i="1"/>
  <c r="R24" i="1"/>
  <c r="S24" i="1" s="1"/>
  <c r="K24" i="1"/>
  <c r="J24" i="1"/>
  <c r="R23" i="1"/>
  <c r="K23" i="1"/>
  <c r="R22" i="1"/>
  <c r="S22" i="1" s="1"/>
  <c r="K22" i="1"/>
  <c r="R21" i="1" l="1"/>
  <c r="R20" i="1"/>
  <c r="R19" i="1"/>
  <c r="R18" i="1"/>
  <c r="R17" i="1"/>
  <c r="K18" i="1"/>
  <c r="K17" i="1"/>
  <c r="R16" i="1" l="1"/>
  <c r="S16" i="1" s="1"/>
  <c r="J16" i="1"/>
  <c r="R15" i="1" l="1"/>
  <c r="S15" i="1" s="1"/>
  <c r="J15" i="1"/>
  <c r="K15" i="1" s="1"/>
  <c r="R14" i="1"/>
  <c r="K14" i="1"/>
  <c r="R13" i="1" l="1"/>
  <c r="S13" i="1" s="1"/>
  <c r="R12" i="1"/>
  <c r="S12" i="1" s="1"/>
  <c r="R11" i="1"/>
  <c r="S11" i="1" s="1"/>
  <c r="R10" i="1"/>
  <c r="R9" i="1"/>
  <c r="J13" i="1" l="1"/>
  <c r="K13" i="1" s="1"/>
  <c r="R8" i="1"/>
  <c r="J12" i="1"/>
  <c r="K12" i="1" s="1"/>
  <c r="J11" i="1"/>
  <c r="K11" i="1" s="1"/>
  <c r="K10" i="1"/>
  <c r="J9" i="1"/>
  <c r="K9" i="1" s="1"/>
  <c r="J8" i="1"/>
  <c r="K8" i="1" s="1"/>
</calcChain>
</file>

<file path=xl/sharedStrings.xml><?xml version="1.0" encoding="utf-8"?>
<sst xmlns="http://schemas.openxmlformats.org/spreadsheetml/2006/main" count="435" uniqueCount="153">
  <si>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</si>
  <si>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</si>
  <si>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</si>
  <si>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</si>
  <si>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</si>
  <si>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</si>
  <si>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</si>
  <si>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</si>
  <si>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</si>
  <si>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</si>
  <si>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</si>
  <si>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</si>
  <si>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</si>
  <si>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</si>
  <si>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</si>
  <si>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</si>
  <si>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</si>
  <si>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</si>
  <si>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</si>
  <si>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</si>
  <si>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</si>
  <si>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</si>
  <si>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</si>
  <si>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</si>
  <si>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</si>
  <si>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</si>
  <si>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</si>
  <si>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</si>
  <si>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</si>
  <si>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</si>
  <si>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</si>
  <si>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</si>
  <si>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</si>
  <si>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</si>
  <si>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</si>
  <si>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</si>
  <si>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</si>
  <si>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</si>
  <si>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</si>
  <si>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</si>
  <si>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</si>
  <si>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</si>
  <si>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</si>
  <si>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</si>
  <si>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</si>
  <si>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</si>
  <si>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</si>
  <si>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</si>
  <si>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</si>
  <si>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</si>
  <si>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</si>
  <si>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</si>
  <si>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</si>
  <si>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</si>
  <si>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</si>
  <si>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</si>
  <si>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</si>
  <si>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</si>
  <si>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</si>
  <si>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</si>
  <si>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</si>
  <si>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SI</t>
  </si>
  <si>
    <t>MEDIO</t>
  </si>
  <si>
    <t xml:space="preserve">Hasta la
fecha maxima de expedición de adendas </t>
  </si>
  <si>
    <t>Semanal (Previo inicio del proceso de estructuración)</t>
  </si>
  <si>
    <t xml:space="preserve">El  monitoreo se realiza con el apoyo del comité evaluador </t>
  </si>
  <si>
    <t>A partir la apertura del proceso</t>
  </si>
  <si>
    <t>Semanal</t>
  </si>
  <si>
    <t>El  monitoreo se realiza con el apoyo del comité asesor y evaluador durante la etapa de planeación.</t>
  </si>
  <si>
    <t>Desde la publicación de los estudios previos</t>
  </si>
  <si>
    <t>Hasta la adjudicación del contrato</t>
  </si>
  <si>
    <t>Hasta la culminación del contrato</t>
  </si>
  <si>
    <t>Semanal (mensual)</t>
  </si>
  <si>
    <t>Contractual</t>
  </si>
  <si>
    <t>Mensual</t>
  </si>
  <si>
    <t>Permanente</t>
  </si>
  <si>
    <t>Ambiental</t>
  </si>
  <si>
    <t xml:space="preserve">Mensual </t>
  </si>
  <si>
    <t>Deficiente determinación de especificaciones técnicas mínimas y variación de las mismas durante la ejecución del contrato</t>
  </si>
  <si>
    <t>Las especificaciones técnicas mínimas no permiten que se satisfaga la necesidad y requieran modificaciones que aumenten el monto de los bienes o servicios</t>
  </si>
  <si>
    <t>Efectuar verificación de los documentos de planeación contractual, realizando observaciones cuando las especificaciones no ofrecen claridad</t>
  </si>
  <si>
    <t xml:space="preserve">Desde la estructuración de los documentos de planeación contractual </t>
  </si>
  <si>
    <t>Errores en las condiciones y términos, unidades, especificaciones, descripción del proyecto y/o estudios previos, operaciones aritméticas, etc.</t>
  </si>
  <si>
    <t xml:space="preserve">Potenciales oferentes se pueden abstener de presentar propuesta ya que las especificaciones del proyecto o las condiciones y términos no son claros. Revisión de las condiciones técnicas y financieras contempladas en el contrato. Ampliación en los plazos de ejecución por la necesidad de expedir adendas adicionales. </t>
  </si>
  <si>
    <t xml:space="preserve">La estructuración de las condiciones y términos comprendió el estudio detallado para determinar la forma en que la necesidad de la entidad puede ser satisfecha por los proponentes. Seguimiento y revisión de la estructuración del proceso por parte del comité evaluador </t>
  </si>
  <si>
    <t xml:space="preserve">Hasta la fecha maxima de expedición de adendas </t>
  </si>
  <si>
    <t>Que la estimación del presupuesto no sea concordante con las obligaciones del contrato. </t>
  </si>
  <si>
    <t>Financiero</t>
  </si>
  <si>
    <t>Retrasos en la ejecución del contrato. Reprogramación de actividades. Incremento en costos.</t>
  </si>
  <si>
    <t>Verificar  la necesidad con las diferentes con el area técnica en la etapa de estudios previos. Análisis de otros contratos celebrados por la entidad con objetos contractuales similares para realizar el calculo del presupuesto. Análisis de los costos de la entidad del sector con base en las cotizaciones solicitadas.</t>
  </si>
  <si>
    <t>Suspensión del proceso de adjudicación antes de la firma del contrato.</t>
  </si>
  <si>
    <t>Retrasos en la ejecución del contrato. Incremento en costos. Reprogramación de actividades.</t>
  </si>
  <si>
    <t>Estructuración de un proceso de selección en cumplimiento de la ley aplicable  para evitar que se configuren las causales de suspensión previstas en la ley.</t>
  </si>
  <si>
    <t xml:space="preserve">Que el Contratista se niegue firmar el contrato </t>
  </si>
  <si>
    <t>No poder iniciar a tiempo la ejecución del contrato. Incumplimiento.</t>
  </si>
  <si>
    <t xml:space="preserve">Desde la etapa de planeación contractual </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</si>
  <si>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</si>
  <si>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Riesgo reputacional. Sanciones legales y/o administrativas. Impacto legal por demandas de otros proponentes. Incremento en costos. Pago de sanciones. Investigaciones disciplinarias de los entes de control.</t>
  </si>
  <si>
    <t>Dar cumplimiento a lo establecido en la Ley 80 de 1993, Ley 1150 de 2007, Ley 1474 de 2011, Ley 1882 de 2018 y Decreto Nacional 1082 de 2015</t>
  </si>
  <si>
    <t>Presentación de ofertas artificialmente bajas</t>
  </si>
  <si>
    <t>El bien o servicio no cumpla con las calidades y exigencias técnicas requeridas. Que no se justifique adecuadamete el precio que se ofrece y que durante la ejecución del conrtato se solicite restablecimiento del equilibrio económico</t>
  </si>
  <si>
    <t>Analizar en estudio de mercado que demuestre si los precios son artificialmente bajos y de ser así requerir al proponente para que explique y demuestre porque ofrece dichos precios. En la ejecución se deberá hacer exigible la entrega del bien o servicio de conformidad con las condiciones técnicas requeridas</t>
  </si>
  <si>
    <t xml:space="preserve">Errores u omisiones del contratista en la lectura, procesamiento e interpretación de las actividades u obligaciones relacionadas con el objeto del contrato, derivando en fallas, desviaciones o errores en la ejecución de las mismas. </t>
  </si>
  <si>
    <t>Reprogramación de actividades. Demoras en la ejecución de las actividades. Incremento en costos. Tiempos muertos.</t>
  </si>
  <si>
    <t xml:space="preserve">Una vez revisadas las condiciones de la solicitud de contratación el contratista puede solicitar a la Unidad las aclaraciones que considere necesarias a las condiciones y términos. Si el contratista decide presentar propuesta con base en la información suministrada, es reponsable de ejecutar el contrato en las condiciones pactadas. Requerir la participación del Supervisor. Contar con póliza de Cumplimiento del contrato.
</t>
  </si>
  <si>
    <t>Desde la etapa de planeación ejecución</t>
  </si>
  <si>
    <t>Demoras en los pagos por parte del contratista a los trabajadores y personal del contrato en relación con salarios, prestaciones sociales y demás beneficios a que tengan derecho, por errores, omisiones o actos deshonestos del contratista.</t>
  </si>
  <si>
    <t>Suspensión del contrato. Multas o sanciones por ejecución del contrato sin cumplimiento de requisitos legales. Retrasos en la ejecución de las actividades. Demandas.</t>
  </si>
  <si>
    <t>Validar vinculaciones al sistema de seguridad social de todo el personal involucrado en el contrato. Requerir comprobantes de cumplimiento de pago de la nómina y de aportes al SGSS. Contar con póliza de Cumplimiento del contrato con el amparo de pago de salarios, prestaciones sociales e indemnizaciones laborales.</t>
  </si>
  <si>
    <t>El  monitoreo se realiza con el apoyo del equipo del area de técnica y supervisor del contrato</t>
  </si>
  <si>
    <t>Daños o perjuicios a empleados por accidentes laborales con incapacidad temporal o permanente o muerte.</t>
  </si>
  <si>
    <t>Retrasos en la ejecución del contrato. Reprogramación de actividades. Incremento en costos. Demandas.</t>
  </si>
  <si>
    <t xml:space="preserve">Establecer plan de gestión de salud y seguridad en el trabajo. Validar afiliaciones y pagos al SGSS. </t>
  </si>
  <si>
    <t>Fallas, demoras o faltas en el suministro de los equipos, repuestos, herramientas, materiales, accesorios o demás bienes necesarios para la ejecución del contrato. Problemas o fallas en las vías de acceso o falta de medios de transporte a los lugares en los que se deban realizar las labores. Errores u omisiones en la coordinación del personal contratado para la ejecución del contrato.</t>
  </si>
  <si>
    <t xml:space="preserve">Retrasos en la ejecución del contrato. Reprogramación de actividades. Incremento en costos. </t>
  </si>
  <si>
    <t>Incluir en el plan operativo el cronograma de entrega de los bienes requeridos para ejecutar las labores. Verificar rutas alternas de acceso y medios de transporte alternativos. Implementar plan de contingencia. Designar un responsable de la coordinación del personal que va a realizar las actividades. Contar con póliza de Cumplimiento del contrato.</t>
  </si>
  <si>
    <t>Fallas, errores u omisiones en la coordinación e integración de los equipos, repuestos, herramientas, materiales, accesorios y recurso humano requerido para la ejecución de las actividades del contrato</t>
  </si>
  <si>
    <t>Contemplar dentro del plan de gestión con un cronograma para coordinar la entrega de los bienes y suministrar el personal necesario para ejecutar las labores. Designar un responsable de realizar  la coordinación e integración de las actividades. Contar con póliza de Cumplimiento del contrato.</t>
  </si>
  <si>
    <t>Incumplimiento, cumplimiento tardio o defectuoso por parte del contratista en el suministro de los equipos, repuestos, herramientas, materiales, accesorios, transporte y demás servicios conexos necesarios para la ejecución de las labores del contrato.</t>
  </si>
  <si>
    <t>Establecer niveles de supervisión y seguimiento para cumplir con el cronograma pactado. Exigir a los proveedores el cumplimiento de las entregas de los bienes. Disponer de proveedores adicionales. Requerir la participación del Supervisor. Contar con póliza de Cumplimiento del contrato.</t>
  </si>
  <si>
    <t>Daños o pérdida de los equipos, repuestos, herramientas, materiales, accesorios o demás bienes necesarios para cumplir con las condiciones del contrato o demoras en la ejecución de las actividades por ocurrencia de fenómenos de la naturaleza como: terremoto, temblor, anegación, avalancha, deslizamiento, granizo, lluvias fuertes, vientos huracanados, vendavales, riesgos geológicos, hidrológicos, freáticos u otros eventos de la naturaleza.</t>
  </si>
  <si>
    <t xml:space="preserve">Destrucción total o parcial de los bienes. Retrasos en la ejecución del contrato. Reprogramación de actividades. Incremento en costos. Suspensión del contrato. </t>
  </si>
  <si>
    <t>Tener como item de control el seguimiento al estado del clima para implementar el cronograma para la realización de actividades. La obras deberán contar con sistemas de protección adecuados. Mantener asegurados los bienes hasta la firma del acta de entrega. Contar con póliza de TRDM y/o PYME incluyendo el amparo de bienes de propiedad de terceros bajo cuidado, tenencia y control.</t>
  </si>
  <si>
    <t xml:space="preserve">Daños o pérdida de los equipos, repuestos, herramientas, materiales, accesorios o demás bienes necesarios para cumplir con las condiciones del contrato o demoras en la ejecución de las actividades por alteraciones del orden público como asonada, motín, conmoción civil o popular y huelga y actos mal intencionados de terceros incluyendo terrorismo y sabotaje. </t>
  </si>
  <si>
    <t>Daños o pérdida de los equipos, repuestos, herramientas, materiales, accesorios o demás bienes necesarios para cumplir con las condiciones del contrato o demoras en la ejecución de las actividades a consecuencia de Incendio y/o rayo, Explosión, Daños por agua o cualquier otro evento asegurable bajo una póliza de seguro.</t>
  </si>
  <si>
    <t xml:space="preserve">Hurto y/o hurto calificado de los equipos, repuestos, herramientas, materiales, accesorios o demás bienes necesarios para la ejecución de las actividades. </t>
  </si>
  <si>
    <t>Implementar las protecciones físicas contra incendio que se requieran durante la ejecución de las actividades. Mantener asegurados los bienes hasta la firma del acta de entrega. Contar con póliza de TRDM y/o PYME incluyendo el amparo de bienes de propiedad de terceros bajo cuidado, tenencia y control.</t>
  </si>
  <si>
    <t>Incluir en el plan operativo como ítem crítico de control el seguimiento a las condiciones de seguridad del sector donde se van a desarrollar las labores. Implementar las medidas de seguridad  para proteger sus bienes y/o los de propiedad de terceros bajo su cuidado, tenencia y control. Contar con póliza de TRDM y/o PYME incluyendo el amparo de bienes de propiedad de terceros bajo cuidado, tenencia y control.</t>
  </si>
  <si>
    <t>Implementar las medidas de seguridad necesarias para amparar los bienes propios y/o los de terceros. La Unidad en ningún caso responderá por las pérdidas o daños de los bienes a consecuencia de alteraciones del orden público. Implementar reuniones con las autoridades competentes para  realizar seguimiento al orden público en las zonas donde se van a ejecutar las labores. Mantener asegurados los bienes hasta la firma del acta de entrega. Contar con póliza de TRDM y/o PYME incluyendo el amparo de bienes de propiedad de terceros bajo cuidado, tenencia y control.</t>
  </si>
  <si>
    <t>Variación en los costos de los equipos, repuestos, herramientas, materiales, accesorios y demás bienes requeridos para la ejecución de los trabajos por variaciones en la TRM, si los bienes son importados.</t>
  </si>
  <si>
    <t>Reprogramación de actividades. Retrasos en la ejecución del contrato. Incremento en costos. Modificaciones al alcance del contrato.</t>
  </si>
  <si>
    <t>Variación de los costos de recursos financieros requeridos para la ejecución de las actividades del contrato por variación de las tasas de interés</t>
  </si>
  <si>
    <t>Modificaciones al alcance del contrato. Incremento en costos</t>
  </si>
  <si>
    <t xml:space="preserve">Realizar un presupuesto debidamente estructurado (ingresos, costos, gastos fijos, gastos variables, etc) para determinar los supuestos críticos, el impacto cambiario y establecer la reserva de contingencia respectiva para incluirla en la propuesta económica. Si se presenta un desequilibrio económico durante la ejecución del contrato, el contratista deberá soportarlo ante la Unidad con los estudios técnicos, financieros y jurídicos que se requieran. Requerir la participación del Supervisor. </t>
  </si>
  <si>
    <t>Realizar un presupuesto debidamente estructurado (ingresos, costos, gastos fijos, gastos variables, etc) para determinar los supuestos críticos y establecer la reserva de contingencia respectiva para incluirla en la propuesta económica.  Si se presenta un desequilibrio económico durante la ejecución del contrato, el contratista deberá soportarlo ante la Unidad con los estudios técnicos, financieros y jurídicos que se requieran. Requerir la participación del Supervisor.</t>
  </si>
  <si>
    <t xml:space="preserve">Baja y/o mala calidad de los repuestos, materiales, accesorios y demás bienes suministrados para la ejecución de las actividades del contrato, por errores u omisiones en la validación de las condiciones, especificaciones o normas frente al producto entregado.  </t>
  </si>
  <si>
    <t xml:space="preserve">Reprogramación de actividades. Demoras en la ejecución del contrato. Incremento en costos. </t>
  </si>
  <si>
    <t>Devoluciones o reemplazo de los repuestos, materiales, accesorios y demás bienes suministrados en desarrollo del contrato, que se encuentren defectuosos o no cumplan con los parámetros de calidad, diseño, capacidad y/o funcionamiento requeridos.</t>
  </si>
  <si>
    <t>Reprogramación de actividades. Demoras en la ejección del contrato. Incremento en costos. Duplicación de actividades..</t>
  </si>
  <si>
    <t>Contar con plan de gestión de calidad para garantizar que los bienes suministrados cumplan con las normas técnicas nacionales o las especificaciones técnicas o normas técnicas requeridas por la Unidad. Contar con certificados de garantía del fabricante o proveedor de los bienes. Contar con reserva de contingenica para el reemplazo de los bienes defectuosos o dañados dentro del plazo otorgado por el supervisor. Contar con póliza de Cumplimiento del contrato con el amparo de Calidad y correcto funcionamiento de los bienes suministrados.</t>
  </si>
  <si>
    <t>Huelgas o paros que afecten los servicios de transporte de personal, maquinaria, equipo, materiales y demás bienes requeridos para la ejecución del contrato.</t>
  </si>
  <si>
    <t>Reprogramación de actividades. Demoras en la ejecución del contrato. Incremento en costos.</t>
  </si>
  <si>
    <t>Social</t>
  </si>
  <si>
    <t>Contemplar en el plan de contingencia alternativas para suplir los servicios, verificar rutas alternas de acceso a las obras, contar con un listado de proveedores adicionales. Contactar las autoridades competentes para hacer seguimiento al orden público del sector.</t>
  </si>
  <si>
    <t>Incumplimiento o abandono del contrato por parte del Contratista.</t>
  </si>
  <si>
    <t>Incumplimiento del contrato. Retrasos en la ejecución de las actividades.</t>
  </si>
  <si>
    <t>La Unidad deberá notificar por escrito a la Compañía de seguros que emitió la póliza de Cumplimiento. La Unidad podrá solicitar al Contratista y la Compañía aseguradora realizar las acciones necesarias para garantizar la ejecución del contrato.</t>
  </si>
  <si>
    <t>Insolvencia o quiebra del Contratista.</t>
  </si>
  <si>
    <t>Incumplimiento del objeto contractual</t>
  </si>
  <si>
    <t>Hacer un correcto manejo de sus finanzas, la correcta y oportuna facturación y la correcta programación del flujo de caja.  La Unidad realiza control mensual  y supervisa y controla el cumplimiento del flujo de inversión del Anticipo otorgado. La Unidad deberá notificar por escrito a la Compañía que emitió la póliza de Cumplimiento del contrato.</t>
  </si>
  <si>
    <t>Implementar plan de gestión de calidad para la recepción de los repuestos, materiales, accesorios y demás bienes necesarios para ejecutar el mantenimiento. Los bienes suministrados deberán ser originales, nuevos, no usados, ni remanufacturados, ni homologados, libres de defectos e imperfecciones, que cumplan con las especificaciones y condiciones técnicas y sean fabricados por empresas reconocidas y deberán satisfacer los objetivos y requisitos generales necesarios para asegurar el rendimiento de los equipos de topografía que correspondan. Verificar que cumplan con las especificaciones del producto solicitado. Suministrar certificados de garantía para los bienes suministrados y certificado emitido por el fabricante de representación o distribución autorizada de la marca de los repuestos. Contar con póliza de Cumplimiento del contrato con el amparo de Calidad y correcto funcionamiento de los bienes suministrados.</t>
  </si>
  <si>
    <t xml:space="preserve">Establecer las razones por las cuales se abstiene de firmar el contrato. </t>
  </si>
  <si>
    <t>Contratar el servicio de mantenimiento preventivo y correctivo para los equipos UAS con los que cuenta la Unidad Administrativa Especial de Gestión de Restitución de Tierras, con el fin de garantizar su correcto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</si>
</sst>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theme="1"/>
      <name val="Arial Narrow"/>
      <family val="2"/>
    </font>
    <font>
      <b/>
      <sz val="8"/>
      <color theme="1" tint="4.9989318521683403E-2"/>
      <name val="Arial"/>
      <family val="2"/>
    </font>
    <font>
      <sz val="8"/>
      <color theme="1" tint="4.9989318521683403E-2"/>
      <name val="Arial Narrow"/>
      <family val="2"/>
    </font>
    <font>
      <sz val="8"/>
      <color theme="1" tint="4.9989318521683403E-2"/>
      <name val="Arial"/>
      <family val="2"/>
    </font>
    <font>
      <sz val="8"/>
      <color theme="1"/>
      <name val="Calibri"/>
      <family val="2"/>
      <scheme val="minor"/>
    </font>
    <font>
      <sz val="11"/>
      <color rgb="FF000000"/>
      <name val="Arial"/>
      <family val="2"/>
    </font>
    <font>
      <sz val="10"/>
      <color theme="1"/>
      <name val="Calibri"/>
      <family val="2"/>
      <scheme val="minor"/>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9">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4" fillId="0" borderId="1" xfId="0" applyFont="1" applyBorder="1" applyAlignment="1">
      <alignment horizontal="center" vertical="center" wrapText="1"/>
    </xf>
    <xf numFmtId="0" fontId="0" fillId="0" borderId="1" xfId="0" applyBorder="1"/>
    <xf numFmtId="0" fontId="6"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3"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0" fontId="0" fillId="0" borderId="4" xfId="0" applyBorder="1"/>
    <xf numFmtId="0" fontId="0" fillId="0" borderId="1" xfId="0" applyBorder="1" applyAlignment="1">
      <alignment horizontal="center"/>
    </xf>
    <xf numFmtId="0" fontId="6" fillId="0" borderId="2"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5" fillId="3" borderId="1" xfId="0" applyFont="1" applyFill="1" applyBorder="1" applyAlignment="1">
      <alignment horizontal="center" vertical="center" textRotation="90" wrapText="1"/>
    </xf>
    <xf numFmtId="0" fontId="5" fillId="3"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5" fillId="2" borderId="1"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textRotation="90" wrapText="1"/>
    </xf>
    <xf numFmtId="9" fontId="7" fillId="0" borderId="1" xfId="0" applyNumberFormat="1" applyFont="1" applyFill="1" applyBorder="1" applyAlignment="1">
      <alignment horizontal="center" vertical="center" textRotation="90" wrapText="1"/>
    </xf>
    <xf numFmtId="0" fontId="7"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0"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Juan/Desktop/URT%20CONTRATACI&#211;N/Monitoreo_Medios_2024/Anexo_No_9_Matriz_Riesgo_ok.xlsx" TargetMode="External"/><Relationship Id="rId1" Type="http://schemas.openxmlformats.org/officeDocument/2006/relationships/externalLinkPath" Target="/Users/Juan/Desktop/URT%20CONTRATACI&#211;N/Monitoreo_Medios_2024/Anexo_No_9_Matriz_Riesgo_ok.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uan\Desktop\URT%20CONTRATACI&#211;N\Monitoreo_Medios_2024\Anexo_No_9_Matriz_Riesgo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PS- NOV 2023"/>
      <sheetName val="Inputs"/>
    </sheetNames>
    <sheetDataSet>
      <sheetData sheetId="0" refreshError="1"/>
      <sheetData sheetId="1" refreshError="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zoomScaleNormal="100" workbookViewId="0">
      <pane xSplit="1" ySplit="7" topLeftCell="B8" activePane="bottomRight" state="frozen"/>
      <selection pane="topRight" activeCell="B1" sqref="B1"/>
      <selection pane="bottomLeft" activeCell="A4" sqref="A4"/>
      <selection pane="bottomRight" activeCell="F8" sqref="F8:O31"/>
    </sheetView>
  </sheetViews>
  <sheetFormatPr baseColWidth="10" defaultColWidth="11.44140625" defaultRowHeight="14.4" x14ac:dyDescent="0.3"/>
  <cols>
    <col min="1" max="1" width="3.6640625" style="5" customWidth="1"/>
    <col min="2" max="2" width="10.5546875" style="5" customWidth="1"/>
    <col min="3" max="3" width="7.109375" style="5" customWidth="1"/>
    <col min="4" max="4" width="11.109375" style="5" customWidth="1"/>
    <col min="5" max="5" width="12.109375" style="5" customWidth="1"/>
    <col min="6" max="6" width="32.88671875" style="5" customWidth="1"/>
    <col min="7" max="7" width="24.88671875" style="5" customWidth="1"/>
    <col min="8" max="8" width="6.6640625" style="5" customWidth="1"/>
    <col min="9" max="9" width="5.33203125" style="5" customWidth="1"/>
    <col min="10" max="10" width="7.33203125" style="5" customWidth="1"/>
    <col min="11" max="11" width="6.44140625" style="5" customWidth="1"/>
    <col min="12" max="14" width="12.6640625" style="5" customWidth="1"/>
    <col min="15" max="15" width="54.6640625" style="5" customWidth="1"/>
    <col min="16" max="16" width="5.109375" style="5" customWidth="1"/>
    <col min="17" max="17" width="5.33203125" style="5" customWidth="1"/>
    <col min="18" max="18" width="7.6640625" style="5" customWidth="1"/>
    <col min="19" max="19" width="5.5546875" style="5" customWidth="1"/>
    <col min="20" max="20" width="9.33203125" style="5" customWidth="1"/>
    <col min="21" max="21" width="10.44140625" style="5" customWidth="1"/>
    <col min="22" max="22" width="13.5546875" style="5" customWidth="1"/>
    <col min="23" max="23" width="19.44140625" style="5" customWidth="1"/>
    <col min="24" max="24" width="27.88671875" style="5" customWidth="1"/>
    <col min="25" max="25" width="19.88671875" style="5" customWidth="1"/>
    <col min="26" max="16384" width="11.44140625" style="5"/>
  </cols>
  <sheetData>
    <row r="1" spans="1:25" ht="27.75" customHeight="1" x14ac:dyDescent="0.3">
      <c r="B1" s="19" t="s">
        <v>152</v>
      </c>
      <c r="C1" s="20"/>
      <c r="D1" s="20"/>
      <c r="E1" s="20"/>
      <c r="F1" s="20"/>
      <c r="G1" s="20"/>
      <c r="H1" s="20"/>
      <c r="I1" s="20"/>
      <c r="J1" s="20"/>
      <c r="K1" s="20"/>
      <c r="L1" s="20"/>
      <c r="M1" s="20"/>
      <c r="N1" s="20"/>
      <c r="O1" s="20"/>
      <c r="P1" s="20"/>
      <c r="Q1" s="20"/>
      <c r="R1" s="20"/>
      <c r="S1" s="20"/>
      <c r="T1" s="20"/>
      <c r="U1" s="20"/>
      <c r="V1" s="20"/>
      <c r="W1" s="20"/>
      <c r="X1" s="20"/>
      <c r="Y1" s="21"/>
    </row>
    <row r="2" spans="1:25" x14ac:dyDescent="0.3">
      <c r="B2" s="3"/>
    </row>
    <row r="3" spans="1:25" x14ac:dyDescent="0.3">
      <c r="A3" s="22" t="s">
        <v>54</v>
      </c>
      <c r="B3" s="22"/>
      <c r="C3" s="22"/>
      <c r="D3" s="22"/>
      <c r="E3" s="22"/>
      <c r="F3" s="22"/>
      <c r="G3" s="22"/>
      <c r="H3" s="22"/>
      <c r="I3" s="22"/>
      <c r="J3" s="22"/>
      <c r="K3" s="22"/>
      <c r="L3" s="22"/>
      <c r="M3" s="22"/>
      <c r="N3" s="22" t="s">
        <v>55</v>
      </c>
      <c r="O3" s="22"/>
      <c r="P3" s="22"/>
      <c r="Q3" s="22"/>
      <c r="R3" s="22"/>
      <c r="S3" s="22"/>
      <c r="T3" s="22"/>
      <c r="U3" s="22"/>
      <c r="V3" s="22"/>
      <c r="W3" s="22"/>
      <c r="X3" s="22"/>
      <c r="Y3" s="22"/>
    </row>
    <row r="4" spans="1:25" x14ac:dyDescent="0.3">
      <c r="B4" s="2"/>
    </row>
    <row r="5" spans="1:25" ht="22.5" customHeight="1" x14ac:dyDescent="0.3">
      <c r="A5" s="18" t="s">
        <v>0</v>
      </c>
      <c r="B5" s="17" t="s">
        <v>1</v>
      </c>
      <c r="C5" s="17" t="s">
        <v>2</v>
      </c>
      <c r="D5" s="17" t="s">
        <v>3</v>
      </c>
      <c r="E5" s="17" t="s">
        <v>4</v>
      </c>
      <c r="F5" s="18" t="s">
        <v>5</v>
      </c>
      <c r="G5" s="18" t="s">
        <v>6</v>
      </c>
      <c r="H5" s="17" t="s">
        <v>7</v>
      </c>
      <c r="I5" s="17" t="s">
        <v>8</v>
      </c>
      <c r="J5" s="17" t="s">
        <v>9</v>
      </c>
      <c r="K5" s="17" t="s">
        <v>10</v>
      </c>
      <c r="L5" s="17" t="s">
        <v>11</v>
      </c>
      <c r="M5" s="17" t="s">
        <v>46</v>
      </c>
      <c r="N5" s="18" t="s">
        <v>0</v>
      </c>
      <c r="O5" s="16" t="s">
        <v>12</v>
      </c>
      <c r="P5" s="16" t="s">
        <v>13</v>
      </c>
      <c r="Q5" s="16"/>
      <c r="R5" s="16"/>
      <c r="S5" s="16"/>
      <c r="T5" s="15" t="s">
        <v>14</v>
      </c>
      <c r="U5" s="15" t="s">
        <v>15</v>
      </c>
      <c r="V5" s="16" t="s">
        <v>16</v>
      </c>
      <c r="W5" s="16" t="s">
        <v>17</v>
      </c>
      <c r="X5" s="16" t="s">
        <v>18</v>
      </c>
      <c r="Y5" s="16"/>
    </row>
    <row r="6" spans="1:25" x14ac:dyDescent="0.3">
      <c r="A6" s="18"/>
      <c r="B6" s="17"/>
      <c r="C6" s="17"/>
      <c r="D6" s="17"/>
      <c r="E6" s="17"/>
      <c r="F6" s="18"/>
      <c r="G6" s="18"/>
      <c r="H6" s="17"/>
      <c r="I6" s="17"/>
      <c r="J6" s="17"/>
      <c r="K6" s="17"/>
      <c r="L6" s="17"/>
      <c r="M6" s="17"/>
      <c r="N6" s="18"/>
      <c r="O6" s="16"/>
      <c r="P6" s="15" t="s">
        <v>7</v>
      </c>
      <c r="Q6" s="15" t="s">
        <v>8</v>
      </c>
      <c r="R6" s="15" t="s">
        <v>9</v>
      </c>
      <c r="S6" s="15" t="s">
        <v>10</v>
      </c>
      <c r="T6" s="15"/>
      <c r="U6" s="15"/>
      <c r="V6" s="16"/>
      <c r="W6" s="16"/>
      <c r="X6" s="16" t="s">
        <v>19</v>
      </c>
      <c r="Y6" s="16" t="s">
        <v>20</v>
      </c>
    </row>
    <row r="7" spans="1:25" ht="42.75" customHeight="1" x14ac:dyDescent="0.3">
      <c r="A7" s="18"/>
      <c r="B7" s="17"/>
      <c r="C7" s="17"/>
      <c r="D7" s="17"/>
      <c r="E7" s="17"/>
      <c r="F7" s="18"/>
      <c r="G7" s="18"/>
      <c r="H7" s="17"/>
      <c r="I7" s="17"/>
      <c r="J7" s="17"/>
      <c r="K7" s="17"/>
      <c r="L7" s="17"/>
      <c r="M7" s="17"/>
      <c r="N7" s="18"/>
      <c r="O7" s="16"/>
      <c r="P7" s="15"/>
      <c r="Q7" s="15"/>
      <c r="R7" s="15"/>
      <c r="S7" s="15"/>
      <c r="T7" s="15"/>
      <c r="U7" s="15"/>
      <c r="V7" s="16"/>
      <c r="W7" s="16"/>
      <c r="X7" s="16"/>
      <c r="Y7" s="16"/>
    </row>
    <row r="8" spans="1:25" ht="162.75" customHeight="1" x14ac:dyDescent="0.3">
      <c r="A8" s="6">
        <v>1</v>
      </c>
      <c r="B8" s="6" t="s">
        <v>21</v>
      </c>
      <c r="C8" s="6" t="s">
        <v>29</v>
      </c>
      <c r="D8" s="6" t="s">
        <v>34</v>
      </c>
      <c r="E8" s="6" t="s">
        <v>58</v>
      </c>
      <c r="F8" s="23" t="s">
        <v>78</v>
      </c>
      <c r="G8" s="23" t="s">
        <v>79</v>
      </c>
      <c r="H8" s="24">
        <v>4</v>
      </c>
      <c r="I8" s="24">
        <v>3</v>
      </c>
      <c r="J8" s="24">
        <f t="shared" ref="J8:J16" si="0">SUM(H8:I8)</f>
        <v>7</v>
      </c>
      <c r="K8" s="24" t="str">
        <f>VLOOKUP(J8,Inputs!$E$2:$F$12,2,FALSE)</f>
        <v>Alto</v>
      </c>
      <c r="L8" s="24" t="s">
        <v>48</v>
      </c>
      <c r="M8" s="25">
        <v>1</v>
      </c>
      <c r="N8" s="26">
        <v>1</v>
      </c>
      <c r="O8" s="23" t="s">
        <v>80</v>
      </c>
      <c r="P8" s="8">
        <v>2</v>
      </c>
      <c r="Q8" s="7">
        <v>1</v>
      </c>
      <c r="R8" s="7">
        <f>SUM(P8:Q8)</f>
        <v>3</v>
      </c>
      <c r="S8" s="7" t="s">
        <v>62</v>
      </c>
      <c r="T8" s="7" t="s">
        <v>61</v>
      </c>
      <c r="U8" s="6" t="s">
        <v>48</v>
      </c>
      <c r="V8" s="6" t="s">
        <v>81</v>
      </c>
      <c r="W8" s="6" t="s">
        <v>63</v>
      </c>
      <c r="X8" s="6" t="s">
        <v>65</v>
      </c>
      <c r="Y8" s="6" t="s">
        <v>64</v>
      </c>
    </row>
    <row r="9" spans="1:25" ht="199.5" customHeight="1" x14ac:dyDescent="0.3">
      <c r="A9" s="6">
        <v>2</v>
      </c>
      <c r="B9" s="6" t="s">
        <v>21</v>
      </c>
      <c r="C9" s="6" t="s">
        <v>29</v>
      </c>
      <c r="D9" s="6" t="s">
        <v>34</v>
      </c>
      <c r="E9" s="6" t="s">
        <v>58</v>
      </c>
      <c r="F9" s="23" t="s">
        <v>82</v>
      </c>
      <c r="G9" s="23" t="s">
        <v>83</v>
      </c>
      <c r="H9" s="24">
        <v>2</v>
      </c>
      <c r="I9" s="24">
        <v>1</v>
      </c>
      <c r="J9" s="24">
        <f t="shared" si="0"/>
        <v>3</v>
      </c>
      <c r="K9" s="24" t="str">
        <f>VLOOKUP(J9,Inputs!$E$2:$F$12,2,FALSE)</f>
        <v>Bajo</v>
      </c>
      <c r="L9" s="24" t="s">
        <v>48</v>
      </c>
      <c r="M9" s="25">
        <v>1</v>
      </c>
      <c r="N9" s="26">
        <v>2</v>
      </c>
      <c r="O9" s="23" t="s">
        <v>84</v>
      </c>
      <c r="P9" s="8">
        <v>1</v>
      </c>
      <c r="Q9" s="7">
        <v>1</v>
      </c>
      <c r="R9" s="9">
        <f t="shared" ref="R9:R15" si="1">SUM(P9:Q9)</f>
        <v>2</v>
      </c>
      <c r="S9" s="9" t="s">
        <v>62</v>
      </c>
      <c r="T9" s="9" t="s">
        <v>61</v>
      </c>
      <c r="U9" s="6" t="s">
        <v>48</v>
      </c>
      <c r="V9" s="6" t="s">
        <v>66</v>
      </c>
      <c r="W9" s="6" t="s">
        <v>85</v>
      </c>
      <c r="X9" s="6" t="s">
        <v>68</v>
      </c>
      <c r="Y9" s="6" t="s">
        <v>67</v>
      </c>
    </row>
    <row r="10" spans="1:25" ht="150" customHeight="1" x14ac:dyDescent="0.3">
      <c r="A10" s="6">
        <v>3</v>
      </c>
      <c r="B10" s="6" t="s">
        <v>21</v>
      </c>
      <c r="C10" s="6" t="s">
        <v>29</v>
      </c>
      <c r="D10" s="6" t="s">
        <v>23</v>
      </c>
      <c r="E10" s="6" t="s">
        <v>87</v>
      </c>
      <c r="F10" s="23" t="s">
        <v>86</v>
      </c>
      <c r="G10" s="23" t="s">
        <v>88</v>
      </c>
      <c r="H10" s="24">
        <v>1</v>
      </c>
      <c r="I10" s="24">
        <v>1</v>
      </c>
      <c r="J10" s="24">
        <f t="shared" si="0"/>
        <v>2</v>
      </c>
      <c r="K10" s="24" t="str">
        <f>VLOOKUP(J10,Inputs!$E$2:$F$12,2,FALSE)</f>
        <v>Bajo</v>
      </c>
      <c r="L10" s="24" t="s">
        <v>48</v>
      </c>
      <c r="M10" s="25">
        <v>1</v>
      </c>
      <c r="N10" s="26">
        <v>3</v>
      </c>
      <c r="O10" s="23" t="s">
        <v>89</v>
      </c>
      <c r="P10" s="8">
        <v>1</v>
      </c>
      <c r="Q10" s="7">
        <v>1</v>
      </c>
      <c r="R10" s="7">
        <f t="shared" si="1"/>
        <v>2</v>
      </c>
      <c r="S10" s="7" t="s">
        <v>62</v>
      </c>
      <c r="T10" s="7" t="s">
        <v>61</v>
      </c>
      <c r="U10" s="6" t="s">
        <v>48</v>
      </c>
      <c r="V10" s="6" t="s">
        <v>81</v>
      </c>
      <c r="W10" s="6" t="s">
        <v>85</v>
      </c>
      <c r="X10" s="6" t="s">
        <v>65</v>
      </c>
      <c r="Y10" s="6" t="s">
        <v>64</v>
      </c>
    </row>
    <row r="11" spans="1:25" ht="170.25" customHeight="1" x14ac:dyDescent="0.3">
      <c r="A11" s="6">
        <v>4</v>
      </c>
      <c r="B11" s="6" t="s">
        <v>21</v>
      </c>
      <c r="C11" s="6" t="s">
        <v>59</v>
      </c>
      <c r="D11" s="6" t="s">
        <v>37</v>
      </c>
      <c r="E11" s="12" t="s">
        <v>58</v>
      </c>
      <c r="F11" s="23" t="s">
        <v>90</v>
      </c>
      <c r="G11" s="23" t="s">
        <v>91</v>
      </c>
      <c r="H11" s="27">
        <v>1</v>
      </c>
      <c r="I11" s="23">
        <v>2</v>
      </c>
      <c r="J11" s="24">
        <f t="shared" si="0"/>
        <v>3</v>
      </c>
      <c r="K11" s="24" t="str">
        <f>VLOOKUP(J11,Inputs!$E$2:$F$12,2,FALSE)</f>
        <v>Bajo</v>
      </c>
      <c r="L11" s="24" t="s">
        <v>48</v>
      </c>
      <c r="M11" s="25">
        <v>1</v>
      </c>
      <c r="N11" s="26">
        <v>4</v>
      </c>
      <c r="O11" s="23" t="s">
        <v>92</v>
      </c>
      <c r="P11" s="8">
        <v>1</v>
      </c>
      <c r="Q11" s="7">
        <v>1</v>
      </c>
      <c r="R11" s="7">
        <f t="shared" si="1"/>
        <v>2</v>
      </c>
      <c r="S11" s="7" t="str">
        <f>VLOOKUP(R11,Inputs!$E$2:$F$12,2,FALSE)</f>
        <v>Bajo</v>
      </c>
      <c r="T11" s="7" t="s">
        <v>61</v>
      </c>
      <c r="U11" s="6" t="s">
        <v>48</v>
      </c>
      <c r="V11" s="6" t="s">
        <v>69</v>
      </c>
      <c r="W11" s="6" t="s">
        <v>70</v>
      </c>
      <c r="X11" s="6" t="s">
        <v>65</v>
      </c>
      <c r="Y11" s="6" t="s">
        <v>67</v>
      </c>
    </row>
    <row r="12" spans="1:25" ht="184.5" customHeight="1" x14ac:dyDescent="0.3">
      <c r="A12" s="6">
        <v>5</v>
      </c>
      <c r="B12" s="6" t="s">
        <v>21</v>
      </c>
      <c r="C12" s="6" t="s">
        <v>59</v>
      </c>
      <c r="D12" s="6" t="s">
        <v>37</v>
      </c>
      <c r="E12" s="12" t="s">
        <v>58</v>
      </c>
      <c r="F12" s="23" t="s">
        <v>93</v>
      </c>
      <c r="G12" s="23" t="s">
        <v>94</v>
      </c>
      <c r="H12" s="27">
        <v>2</v>
      </c>
      <c r="I12" s="23">
        <v>2</v>
      </c>
      <c r="J12" s="24">
        <f t="shared" si="0"/>
        <v>4</v>
      </c>
      <c r="K12" s="24" t="str">
        <f>VLOOKUP(J12,Inputs!$E$2:$F$12,2,FALSE)</f>
        <v>Bajo</v>
      </c>
      <c r="L12" s="24" t="s">
        <v>27</v>
      </c>
      <c r="M12" s="25">
        <v>1</v>
      </c>
      <c r="N12" s="26">
        <v>5</v>
      </c>
      <c r="O12" s="28" t="s">
        <v>151</v>
      </c>
      <c r="P12" s="8">
        <v>1</v>
      </c>
      <c r="Q12" s="7">
        <v>1</v>
      </c>
      <c r="R12" s="7">
        <f t="shared" si="1"/>
        <v>2</v>
      </c>
      <c r="S12" s="7" t="str">
        <f>VLOOKUP(R12,Inputs!$E$2:$F$12,2,FALSE)</f>
        <v>Bajo</v>
      </c>
      <c r="T12" s="7" t="s">
        <v>61</v>
      </c>
      <c r="U12" s="6" t="s">
        <v>27</v>
      </c>
      <c r="V12" s="6" t="s">
        <v>95</v>
      </c>
      <c r="W12" s="6" t="s">
        <v>71</v>
      </c>
      <c r="X12" s="6" t="s">
        <v>65</v>
      </c>
      <c r="Y12" s="6" t="s">
        <v>72</v>
      </c>
    </row>
    <row r="13" spans="1:25" ht="156.75" customHeight="1" x14ac:dyDescent="0.3">
      <c r="A13" s="6">
        <v>6</v>
      </c>
      <c r="B13" s="6" t="s">
        <v>21</v>
      </c>
      <c r="C13" s="6" t="s">
        <v>59</v>
      </c>
      <c r="D13" s="6" t="s">
        <v>37</v>
      </c>
      <c r="E13" s="12" t="s">
        <v>58</v>
      </c>
      <c r="F13" s="23" t="s">
        <v>96</v>
      </c>
      <c r="G13" s="23" t="s">
        <v>97</v>
      </c>
      <c r="H13" s="27">
        <v>3</v>
      </c>
      <c r="I13" s="23">
        <v>2</v>
      </c>
      <c r="J13" s="24">
        <f t="shared" si="0"/>
        <v>5</v>
      </c>
      <c r="K13" s="24" t="str">
        <f>VLOOKUP(J13,Inputs!$E$2:$F$12,2,FALSE)</f>
        <v>Medio</v>
      </c>
      <c r="L13" s="24" t="s">
        <v>27</v>
      </c>
      <c r="M13" s="25">
        <v>1</v>
      </c>
      <c r="N13" s="26">
        <v>6</v>
      </c>
      <c r="O13" s="23" t="s">
        <v>98</v>
      </c>
      <c r="P13" s="8">
        <v>1</v>
      </c>
      <c r="Q13" s="7">
        <v>1</v>
      </c>
      <c r="R13" s="7">
        <f t="shared" si="1"/>
        <v>2</v>
      </c>
      <c r="S13" s="7" t="str">
        <f>VLOOKUP(R13,Inputs!$E$2:$F$12,2,FALSE)</f>
        <v>Bajo</v>
      </c>
      <c r="T13" s="7" t="s">
        <v>61</v>
      </c>
      <c r="U13" s="6" t="s">
        <v>27</v>
      </c>
      <c r="V13" s="6" t="s">
        <v>95</v>
      </c>
      <c r="W13" s="6" t="s">
        <v>71</v>
      </c>
      <c r="X13" s="6" t="s">
        <v>65</v>
      </c>
      <c r="Y13" s="6" t="s">
        <v>72</v>
      </c>
    </row>
    <row r="14" spans="1:25" ht="148.5" customHeight="1" x14ac:dyDescent="0.3">
      <c r="A14" s="4">
        <v>7</v>
      </c>
      <c r="B14" s="6" t="s">
        <v>21</v>
      </c>
      <c r="C14" s="6" t="s">
        <v>59</v>
      </c>
      <c r="D14" s="6" t="s">
        <v>23</v>
      </c>
      <c r="E14" s="12" t="s">
        <v>58</v>
      </c>
      <c r="F14" s="23" t="s">
        <v>99</v>
      </c>
      <c r="G14" s="23" t="s">
        <v>100</v>
      </c>
      <c r="H14" s="24">
        <v>1</v>
      </c>
      <c r="I14" s="24">
        <v>2</v>
      </c>
      <c r="J14" s="24">
        <f t="shared" si="0"/>
        <v>3</v>
      </c>
      <c r="K14" s="24" t="str">
        <f>VLOOKUP(J14,[1]Inputs!$E$2:$F$12,2,FALSE)</f>
        <v>Bajo</v>
      </c>
      <c r="L14" s="24" t="s">
        <v>48</v>
      </c>
      <c r="M14" s="25">
        <v>1</v>
      </c>
      <c r="N14" s="26">
        <v>7</v>
      </c>
      <c r="O14" s="23" t="s">
        <v>101</v>
      </c>
      <c r="P14" s="8">
        <v>1</v>
      </c>
      <c r="Q14" s="7">
        <v>1</v>
      </c>
      <c r="R14" s="7">
        <f t="shared" si="1"/>
        <v>2</v>
      </c>
      <c r="S14" s="7" t="s">
        <v>41</v>
      </c>
      <c r="T14" s="7" t="s">
        <v>61</v>
      </c>
      <c r="U14" s="6" t="s">
        <v>48</v>
      </c>
      <c r="V14" s="6" t="s">
        <v>95</v>
      </c>
      <c r="W14" s="6" t="s">
        <v>71</v>
      </c>
      <c r="X14" s="6" t="s">
        <v>65</v>
      </c>
      <c r="Y14" s="6" t="s">
        <v>72</v>
      </c>
    </row>
    <row r="15" spans="1:25" ht="117.75" customHeight="1" x14ac:dyDescent="0.3">
      <c r="A15" s="4">
        <v>8</v>
      </c>
      <c r="B15" s="6" t="s">
        <v>21</v>
      </c>
      <c r="C15" s="6" t="s">
        <v>59</v>
      </c>
      <c r="D15" s="6" t="s">
        <v>60</v>
      </c>
      <c r="E15" s="12" t="s">
        <v>58</v>
      </c>
      <c r="F15" s="23" t="s">
        <v>102</v>
      </c>
      <c r="G15" s="23" t="s">
        <v>103</v>
      </c>
      <c r="H15" s="24">
        <v>1</v>
      </c>
      <c r="I15" s="24">
        <v>2</v>
      </c>
      <c r="J15" s="24">
        <f t="shared" si="0"/>
        <v>3</v>
      </c>
      <c r="K15" s="24" t="str">
        <f>VLOOKUP(J15,[1]Inputs!$E$2:$F$12,2,FALSE)</f>
        <v>Bajo</v>
      </c>
      <c r="L15" s="24" t="s">
        <v>27</v>
      </c>
      <c r="M15" s="25">
        <v>1</v>
      </c>
      <c r="N15" s="26">
        <v>8</v>
      </c>
      <c r="O15" s="23" t="s">
        <v>104</v>
      </c>
      <c r="P15" s="8">
        <v>1</v>
      </c>
      <c r="Q15" s="7">
        <v>1</v>
      </c>
      <c r="R15" s="7">
        <f t="shared" si="1"/>
        <v>2</v>
      </c>
      <c r="S15" s="7" t="str">
        <f>VLOOKUP(R15,[1]Inputs!$E$2:$F$12,2,FALSE)</f>
        <v>Bajo</v>
      </c>
      <c r="T15" s="7" t="s">
        <v>61</v>
      </c>
      <c r="U15" s="6" t="s">
        <v>27</v>
      </c>
      <c r="V15" s="6" t="s">
        <v>105</v>
      </c>
      <c r="W15" s="6" t="s">
        <v>71</v>
      </c>
      <c r="X15" s="6" t="s">
        <v>109</v>
      </c>
      <c r="Y15" s="6" t="s">
        <v>72</v>
      </c>
    </row>
    <row r="16" spans="1:25" ht="125.25" customHeight="1" x14ac:dyDescent="0.3">
      <c r="A16" s="4">
        <v>9</v>
      </c>
      <c r="B16" s="6" t="s">
        <v>21</v>
      </c>
      <c r="C16" s="6" t="s">
        <v>59</v>
      </c>
      <c r="D16" s="6" t="s">
        <v>60</v>
      </c>
      <c r="E16" s="12" t="s">
        <v>58</v>
      </c>
      <c r="F16" s="23" t="s">
        <v>106</v>
      </c>
      <c r="G16" s="23" t="s">
        <v>107</v>
      </c>
      <c r="H16" s="24">
        <v>2</v>
      </c>
      <c r="I16" s="24">
        <v>4</v>
      </c>
      <c r="J16" s="24">
        <f t="shared" si="0"/>
        <v>6</v>
      </c>
      <c r="K16" s="24" t="s">
        <v>43</v>
      </c>
      <c r="L16" s="24" t="s">
        <v>27</v>
      </c>
      <c r="M16" s="25">
        <v>1</v>
      </c>
      <c r="N16" s="26">
        <v>9</v>
      </c>
      <c r="O16" s="23" t="s">
        <v>108</v>
      </c>
      <c r="P16" s="8">
        <v>1</v>
      </c>
      <c r="Q16" s="7">
        <v>1</v>
      </c>
      <c r="R16" s="7">
        <f t="shared" ref="R16:R17" si="2">SUM(P16:Q16)</f>
        <v>2</v>
      </c>
      <c r="S16" s="7" t="str">
        <f>VLOOKUP(R16,[1]Inputs!$E$2:$F$12,2,FALSE)</f>
        <v>Bajo</v>
      </c>
      <c r="T16" s="7" t="s">
        <v>61</v>
      </c>
      <c r="U16" s="6" t="s">
        <v>27</v>
      </c>
      <c r="V16" s="6" t="s">
        <v>105</v>
      </c>
      <c r="W16" s="6" t="s">
        <v>71</v>
      </c>
      <c r="X16" s="6" t="s">
        <v>109</v>
      </c>
      <c r="Y16" s="6" t="s">
        <v>74</v>
      </c>
    </row>
    <row r="17" spans="1:25" ht="122.25" customHeight="1" x14ac:dyDescent="0.3">
      <c r="A17" s="4">
        <v>10</v>
      </c>
      <c r="B17" s="6" t="s">
        <v>21</v>
      </c>
      <c r="C17" s="6" t="s">
        <v>29</v>
      </c>
      <c r="D17" s="6" t="s">
        <v>73</v>
      </c>
      <c r="E17" s="12" t="s">
        <v>58</v>
      </c>
      <c r="F17" s="23" t="s">
        <v>110</v>
      </c>
      <c r="G17" s="23" t="s">
        <v>111</v>
      </c>
      <c r="H17" s="24">
        <v>4</v>
      </c>
      <c r="I17" s="24">
        <v>1</v>
      </c>
      <c r="J17" s="24">
        <f t="shared" ref="J17:J23" si="3">SUM(H17:I17)</f>
        <v>5</v>
      </c>
      <c r="K17" s="24" t="str">
        <f>VLOOKUP(J17,[1]Inputs!$E$2:$F$12,2,FALSE)</f>
        <v>Medio</v>
      </c>
      <c r="L17" s="24" t="s">
        <v>27</v>
      </c>
      <c r="M17" s="25">
        <v>1</v>
      </c>
      <c r="N17" s="26">
        <v>10</v>
      </c>
      <c r="O17" s="23" t="s">
        <v>112</v>
      </c>
      <c r="P17" s="8">
        <v>2</v>
      </c>
      <c r="Q17" s="7">
        <v>1</v>
      </c>
      <c r="R17" s="7">
        <f t="shared" si="2"/>
        <v>3</v>
      </c>
      <c r="S17" s="7" t="s">
        <v>35</v>
      </c>
      <c r="T17" s="7" t="s">
        <v>61</v>
      </c>
      <c r="U17" s="13" t="s">
        <v>27</v>
      </c>
      <c r="V17" s="6" t="s">
        <v>105</v>
      </c>
      <c r="W17" s="6" t="s">
        <v>71</v>
      </c>
      <c r="X17" s="6" t="s">
        <v>109</v>
      </c>
      <c r="Y17" s="6" t="s">
        <v>74</v>
      </c>
    </row>
    <row r="18" spans="1:25" s="11" customFormat="1" ht="133.5" customHeight="1" x14ac:dyDescent="0.3">
      <c r="A18" s="6">
        <v>11</v>
      </c>
      <c r="B18" s="6" t="s">
        <v>21</v>
      </c>
      <c r="C18" s="6" t="s">
        <v>29</v>
      </c>
      <c r="D18" s="6" t="s">
        <v>73</v>
      </c>
      <c r="E18" s="12" t="s">
        <v>58</v>
      </c>
      <c r="F18" s="23" t="s">
        <v>113</v>
      </c>
      <c r="G18" s="23" t="s">
        <v>114</v>
      </c>
      <c r="H18" s="24">
        <v>3</v>
      </c>
      <c r="I18" s="24">
        <v>2</v>
      </c>
      <c r="J18" s="24">
        <f t="shared" si="3"/>
        <v>5</v>
      </c>
      <c r="K18" s="24" t="str">
        <f>VLOOKUP(J18,[1]Inputs!$E$2:$F$12,2,FALSE)</f>
        <v>Medio</v>
      </c>
      <c r="L18" s="24" t="s">
        <v>27</v>
      </c>
      <c r="M18" s="25">
        <v>1</v>
      </c>
      <c r="N18" s="26">
        <v>11</v>
      </c>
      <c r="O18" s="23" t="s">
        <v>115</v>
      </c>
      <c r="P18" s="8">
        <v>2</v>
      </c>
      <c r="Q18" s="7">
        <v>1</v>
      </c>
      <c r="R18" s="7">
        <f t="shared" ref="R18:R19" si="4">SUM(P18:Q18)</f>
        <v>3</v>
      </c>
      <c r="S18" s="7" t="s">
        <v>35</v>
      </c>
      <c r="T18" s="7" t="s">
        <v>61</v>
      </c>
      <c r="U18" s="13" t="s">
        <v>27</v>
      </c>
      <c r="V18" s="6" t="s">
        <v>105</v>
      </c>
      <c r="W18" s="6" t="s">
        <v>71</v>
      </c>
      <c r="X18" s="6" t="s">
        <v>109</v>
      </c>
      <c r="Y18" s="6" t="s">
        <v>74</v>
      </c>
    </row>
    <row r="19" spans="1:25" s="10" customFormat="1" ht="105.75" customHeight="1" x14ac:dyDescent="0.3">
      <c r="A19" s="6">
        <v>12</v>
      </c>
      <c r="B19" s="6" t="s">
        <v>57</v>
      </c>
      <c r="C19" s="6" t="s">
        <v>59</v>
      </c>
      <c r="D19" s="6" t="s">
        <v>60</v>
      </c>
      <c r="E19" s="12" t="s">
        <v>58</v>
      </c>
      <c r="F19" s="23" t="s">
        <v>116</v>
      </c>
      <c r="G19" s="23" t="s">
        <v>114</v>
      </c>
      <c r="H19" s="24">
        <v>3</v>
      </c>
      <c r="I19" s="24">
        <v>2</v>
      </c>
      <c r="J19" s="24">
        <f t="shared" si="3"/>
        <v>5</v>
      </c>
      <c r="K19" s="24" t="s">
        <v>41</v>
      </c>
      <c r="L19" s="24" t="s">
        <v>27</v>
      </c>
      <c r="M19" s="25">
        <v>1</v>
      </c>
      <c r="N19" s="23">
        <v>12</v>
      </c>
      <c r="O19" s="23" t="s">
        <v>117</v>
      </c>
      <c r="P19" s="8">
        <v>1</v>
      </c>
      <c r="Q19" s="7">
        <v>1</v>
      </c>
      <c r="R19" s="7">
        <f t="shared" si="4"/>
        <v>2</v>
      </c>
      <c r="S19" s="7" t="s">
        <v>35</v>
      </c>
      <c r="T19" s="7" t="s">
        <v>61</v>
      </c>
      <c r="U19" s="13" t="s">
        <v>27</v>
      </c>
      <c r="V19" s="6" t="s">
        <v>105</v>
      </c>
      <c r="W19" s="6" t="s">
        <v>71</v>
      </c>
      <c r="X19" s="6" t="s">
        <v>109</v>
      </c>
      <c r="Y19" s="6" t="s">
        <v>74</v>
      </c>
    </row>
    <row r="20" spans="1:25" ht="108.75" customHeight="1" x14ac:dyDescent="0.3">
      <c r="A20" s="6">
        <v>13</v>
      </c>
      <c r="B20" s="6" t="s">
        <v>21</v>
      </c>
      <c r="C20" s="6" t="s">
        <v>59</v>
      </c>
      <c r="D20" s="6" t="s">
        <v>60</v>
      </c>
      <c r="E20" s="12" t="s">
        <v>58</v>
      </c>
      <c r="F20" s="23" t="s">
        <v>118</v>
      </c>
      <c r="G20" s="23" t="s">
        <v>114</v>
      </c>
      <c r="H20" s="24">
        <v>1</v>
      </c>
      <c r="I20" s="24">
        <v>2</v>
      </c>
      <c r="J20" s="24">
        <f t="shared" si="3"/>
        <v>3</v>
      </c>
      <c r="K20" s="24" t="s">
        <v>41</v>
      </c>
      <c r="L20" s="24" t="s">
        <v>27</v>
      </c>
      <c r="M20" s="25">
        <v>1</v>
      </c>
      <c r="N20" s="23">
        <v>13</v>
      </c>
      <c r="O20" s="23" t="s">
        <v>119</v>
      </c>
      <c r="P20" s="8">
        <v>1</v>
      </c>
      <c r="Q20" s="7">
        <v>1</v>
      </c>
      <c r="R20" s="7">
        <f t="shared" ref="R20:R28" si="5">SUM(P20:Q20)</f>
        <v>2</v>
      </c>
      <c r="S20" s="7" t="s">
        <v>35</v>
      </c>
      <c r="T20" s="7" t="s">
        <v>61</v>
      </c>
      <c r="U20" s="13" t="s">
        <v>27</v>
      </c>
      <c r="V20" s="6" t="s">
        <v>105</v>
      </c>
      <c r="W20" s="6" t="s">
        <v>71</v>
      </c>
      <c r="X20" s="6" t="s">
        <v>109</v>
      </c>
      <c r="Y20" s="6" t="s">
        <v>74</v>
      </c>
    </row>
    <row r="21" spans="1:25" ht="124.5" customHeight="1" x14ac:dyDescent="0.3">
      <c r="A21" s="6">
        <v>14</v>
      </c>
      <c r="B21" s="6" t="s">
        <v>57</v>
      </c>
      <c r="C21" s="6" t="s">
        <v>59</v>
      </c>
      <c r="D21" s="6" t="s">
        <v>60</v>
      </c>
      <c r="E21" s="12" t="s">
        <v>58</v>
      </c>
      <c r="F21" s="23" t="s">
        <v>120</v>
      </c>
      <c r="G21" s="23" t="s">
        <v>121</v>
      </c>
      <c r="H21" s="24">
        <v>5</v>
      </c>
      <c r="I21" s="24">
        <v>2</v>
      </c>
      <c r="J21" s="24">
        <f t="shared" si="3"/>
        <v>7</v>
      </c>
      <c r="K21" s="24" t="s">
        <v>41</v>
      </c>
      <c r="L21" s="24" t="s">
        <v>27</v>
      </c>
      <c r="M21" s="25">
        <v>1</v>
      </c>
      <c r="N21" s="23">
        <v>14</v>
      </c>
      <c r="O21" s="23" t="s">
        <v>122</v>
      </c>
      <c r="P21" s="8">
        <v>1</v>
      </c>
      <c r="Q21" s="7">
        <v>1</v>
      </c>
      <c r="R21" s="7">
        <f t="shared" si="5"/>
        <v>2</v>
      </c>
      <c r="S21" s="7" t="s">
        <v>35</v>
      </c>
      <c r="T21" s="7" t="s">
        <v>61</v>
      </c>
      <c r="U21" s="13" t="s">
        <v>27</v>
      </c>
      <c r="V21" s="6" t="s">
        <v>105</v>
      </c>
      <c r="W21" s="6" t="s">
        <v>71</v>
      </c>
      <c r="X21" s="6" t="s">
        <v>109</v>
      </c>
      <c r="Y21" s="6" t="s">
        <v>74</v>
      </c>
    </row>
    <row r="22" spans="1:25" ht="129" customHeight="1" x14ac:dyDescent="0.3">
      <c r="A22" s="6">
        <v>15</v>
      </c>
      <c r="B22" s="6" t="s">
        <v>57</v>
      </c>
      <c r="C22" s="6" t="s">
        <v>59</v>
      </c>
      <c r="D22" s="6" t="s">
        <v>60</v>
      </c>
      <c r="E22" s="12" t="s">
        <v>58</v>
      </c>
      <c r="F22" s="23" t="s">
        <v>123</v>
      </c>
      <c r="G22" s="23" t="s">
        <v>121</v>
      </c>
      <c r="H22" s="27">
        <v>3</v>
      </c>
      <c r="I22" s="23">
        <v>2</v>
      </c>
      <c r="J22" s="24">
        <f t="shared" si="3"/>
        <v>5</v>
      </c>
      <c r="K22" s="24" t="str">
        <f>VLOOKUP(J22,Inputs!$E$2:$F$12,2,FALSE)</f>
        <v>Medio</v>
      </c>
      <c r="L22" s="24" t="s">
        <v>27</v>
      </c>
      <c r="M22" s="25">
        <v>1</v>
      </c>
      <c r="N22" s="26">
        <v>15</v>
      </c>
      <c r="O22" s="23" t="s">
        <v>128</v>
      </c>
      <c r="P22" s="8">
        <v>1</v>
      </c>
      <c r="Q22" s="7">
        <v>1</v>
      </c>
      <c r="R22" s="7">
        <f t="shared" si="5"/>
        <v>2</v>
      </c>
      <c r="S22" s="7" t="str">
        <f>VLOOKUP(R22,Inputs!$E$2:$F$12,2,FALSE)</f>
        <v>Bajo</v>
      </c>
      <c r="T22" s="7" t="s">
        <v>61</v>
      </c>
      <c r="U22" s="6" t="s">
        <v>27</v>
      </c>
      <c r="V22" s="6" t="s">
        <v>105</v>
      </c>
      <c r="W22" s="6" t="s">
        <v>71</v>
      </c>
      <c r="X22" s="6" t="s">
        <v>109</v>
      </c>
      <c r="Y22" s="6" t="s">
        <v>75</v>
      </c>
    </row>
    <row r="23" spans="1:25" ht="84" customHeight="1" x14ac:dyDescent="0.3">
      <c r="A23" s="4">
        <v>16</v>
      </c>
      <c r="B23" s="6" t="s">
        <v>57</v>
      </c>
      <c r="C23" s="6" t="s">
        <v>59</v>
      </c>
      <c r="D23" s="6" t="s">
        <v>60</v>
      </c>
      <c r="E23" s="12" t="s">
        <v>58</v>
      </c>
      <c r="F23" s="23" t="s">
        <v>124</v>
      </c>
      <c r="G23" s="23" t="s">
        <v>121</v>
      </c>
      <c r="H23" s="24">
        <v>3</v>
      </c>
      <c r="I23" s="24">
        <v>2</v>
      </c>
      <c r="J23" s="24">
        <f t="shared" si="3"/>
        <v>5</v>
      </c>
      <c r="K23" s="24" t="str">
        <f>VLOOKUP(J23,[1]Inputs!$E$2:$F$12,2,FALSE)</f>
        <v>Medio</v>
      </c>
      <c r="L23" s="24" t="s">
        <v>27</v>
      </c>
      <c r="M23" s="25">
        <v>1</v>
      </c>
      <c r="N23" s="26">
        <v>16</v>
      </c>
      <c r="O23" s="23" t="s">
        <v>126</v>
      </c>
      <c r="P23" s="8">
        <v>1</v>
      </c>
      <c r="Q23" s="7">
        <v>1</v>
      </c>
      <c r="R23" s="7">
        <f t="shared" si="5"/>
        <v>2</v>
      </c>
      <c r="S23" s="7" t="s">
        <v>62</v>
      </c>
      <c r="T23" s="7" t="s">
        <v>61</v>
      </c>
      <c r="U23" s="6" t="s">
        <v>27</v>
      </c>
      <c r="V23" s="6" t="s">
        <v>105</v>
      </c>
      <c r="W23" s="6" t="s">
        <v>71</v>
      </c>
      <c r="X23" s="6" t="s">
        <v>109</v>
      </c>
      <c r="Y23" s="6" t="s">
        <v>75</v>
      </c>
    </row>
    <row r="24" spans="1:25" ht="152.25" customHeight="1" x14ac:dyDescent="0.3">
      <c r="A24" s="4">
        <v>17</v>
      </c>
      <c r="B24" s="6" t="s">
        <v>57</v>
      </c>
      <c r="C24" s="6" t="s">
        <v>59</v>
      </c>
      <c r="D24" s="6" t="s">
        <v>60</v>
      </c>
      <c r="E24" s="12" t="s">
        <v>58</v>
      </c>
      <c r="F24" s="23" t="s">
        <v>125</v>
      </c>
      <c r="G24" s="23" t="s">
        <v>114</v>
      </c>
      <c r="H24" s="24">
        <v>3</v>
      </c>
      <c r="I24" s="24">
        <v>2</v>
      </c>
      <c r="J24" s="24">
        <f>SUM(H24:I24)</f>
        <v>5</v>
      </c>
      <c r="K24" s="24" t="str">
        <f>VLOOKUP(J24,[1]Inputs!$E$2:$F$12,2,FALSE)</f>
        <v>Medio</v>
      </c>
      <c r="L24" s="24" t="s">
        <v>27</v>
      </c>
      <c r="M24" s="25">
        <v>1</v>
      </c>
      <c r="N24" s="26">
        <v>17</v>
      </c>
      <c r="O24" s="23" t="s">
        <v>127</v>
      </c>
      <c r="P24" s="8">
        <v>1</v>
      </c>
      <c r="Q24" s="7">
        <v>1</v>
      </c>
      <c r="R24" s="7">
        <f t="shared" si="5"/>
        <v>2</v>
      </c>
      <c r="S24" s="7" t="str">
        <f>VLOOKUP(R24,[1]Inputs!$E$2:$F$12,2,FALSE)</f>
        <v>Bajo</v>
      </c>
      <c r="T24" s="7" t="s">
        <v>61</v>
      </c>
      <c r="U24" s="6" t="s">
        <v>27</v>
      </c>
      <c r="V24" s="6" t="s">
        <v>105</v>
      </c>
      <c r="W24" s="6" t="s">
        <v>71</v>
      </c>
      <c r="X24" s="6" t="s">
        <v>109</v>
      </c>
      <c r="Y24" s="6" t="s">
        <v>75</v>
      </c>
    </row>
    <row r="25" spans="1:25" ht="132" customHeight="1" x14ac:dyDescent="0.3">
      <c r="A25" s="4">
        <v>18</v>
      </c>
      <c r="B25" s="6" t="s">
        <v>57</v>
      </c>
      <c r="C25" s="6" t="s">
        <v>59</v>
      </c>
      <c r="D25" s="6" t="s">
        <v>60</v>
      </c>
      <c r="E25" s="12" t="s">
        <v>24</v>
      </c>
      <c r="F25" s="23" t="s">
        <v>129</v>
      </c>
      <c r="G25" s="23" t="s">
        <v>130</v>
      </c>
      <c r="H25" s="24">
        <v>2</v>
      </c>
      <c r="I25" s="24">
        <v>4</v>
      </c>
      <c r="J25" s="24">
        <f>SUM(H25:I25)</f>
        <v>6</v>
      </c>
      <c r="K25" s="24" t="s">
        <v>43</v>
      </c>
      <c r="L25" s="24" t="s">
        <v>27</v>
      </c>
      <c r="M25" s="25">
        <v>1</v>
      </c>
      <c r="N25" s="26">
        <v>18</v>
      </c>
      <c r="O25" s="23" t="s">
        <v>133</v>
      </c>
      <c r="P25" s="8">
        <v>1</v>
      </c>
      <c r="Q25" s="7">
        <v>1</v>
      </c>
      <c r="R25" s="7">
        <f t="shared" si="5"/>
        <v>2</v>
      </c>
      <c r="S25" s="7" t="str">
        <f>VLOOKUP(R25,[1]Inputs!$E$2:$F$12,2,FALSE)</f>
        <v>Bajo</v>
      </c>
      <c r="T25" s="7" t="s">
        <v>61</v>
      </c>
      <c r="U25" s="6" t="s">
        <v>27</v>
      </c>
      <c r="V25" s="6" t="s">
        <v>105</v>
      </c>
      <c r="W25" s="6" t="s">
        <v>71</v>
      </c>
      <c r="X25" s="6" t="s">
        <v>109</v>
      </c>
      <c r="Y25" s="6" t="s">
        <v>75</v>
      </c>
    </row>
    <row r="26" spans="1:25" ht="148.5" customHeight="1" x14ac:dyDescent="0.3">
      <c r="A26" s="4">
        <v>19</v>
      </c>
      <c r="B26" s="6" t="s">
        <v>57</v>
      </c>
      <c r="C26" s="6" t="s">
        <v>59</v>
      </c>
      <c r="D26" s="6" t="s">
        <v>60</v>
      </c>
      <c r="E26" s="12" t="s">
        <v>24</v>
      </c>
      <c r="F26" s="23" t="s">
        <v>131</v>
      </c>
      <c r="G26" s="23" t="s">
        <v>132</v>
      </c>
      <c r="H26" s="24">
        <v>4</v>
      </c>
      <c r="I26" s="24">
        <v>1</v>
      </c>
      <c r="J26" s="24">
        <v>5</v>
      </c>
      <c r="K26" s="24" t="str">
        <f>VLOOKUP(J26,[1]Inputs!$E$2:$F$12,2,FALSE)</f>
        <v>Medio</v>
      </c>
      <c r="L26" s="24" t="s">
        <v>27</v>
      </c>
      <c r="M26" s="25">
        <v>1</v>
      </c>
      <c r="N26" s="26">
        <v>19</v>
      </c>
      <c r="O26" s="23" t="s">
        <v>134</v>
      </c>
      <c r="P26" s="8">
        <v>2</v>
      </c>
      <c r="Q26" s="7">
        <v>1</v>
      </c>
      <c r="R26" s="7">
        <f t="shared" si="5"/>
        <v>3</v>
      </c>
      <c r="S26" s="7" t="s">
        <v>35</v>
      </c>
      <c r="T26" s="7" t="s">
        <v>61</v>
      </c>
      <c r="U26" s="13" t="s">
        <v>27</v>
      </c>
      <c r="V26" s="6" t="s">
        <v>105</v>
      </c>
      <c r="W26" s="6" t="s">
        <v>71</v>
      </c>
      <c r="X26" s="6" t="s">
        <v>109</v>
      </c>
      <c r="Y26" s="6" t="s">
        <v>75</v>
      </c>
    </row>
    <row r="27" spans="1:25" s="11" customFormat="1" ht="177" customHeight="1" x14ac:dyDescent="0.3">
      <c r="A27" s="6">
        <v>20</v>
      </c>
      <c r="B27" s="6" t="s">
        <v>57</v>
      </c>
      <c r="C27" s="6" t="s">
        <v>59</v>
      </c>
      <c r="D27" s="6" t="s">
        <v>60</v>
      </c>
      <c r="E27" s="12" t="s">
        <v>58</v>
      </c>
      <c r="F27" s="23" t="s">
        <v>135</v>
      </c>
      <c r="G27" s="23" t="s">
        <v>136</v>
      </c>
      <c r="H27" s="24">
        <v>3</v>
      </c>
      <c r="I27" s="24">
        <v>2</v>
      </c>
      <c r="J27" s="24">
        <v>5</v>
      </c>
      <c r="K27" s="24" t="str">
        <f>VLOOKUP(J27,[1]Inputs!$E$2:$F$12,2,FALSE)</f>
        <v>Medio</v>
      </c>
      <c r="L27" s="24" t="s">
        <v>27</v>
      </c>
      <c r="M27" s="25">
        <v>1</v>
      </c>
      <c r="N27" s="26">
        <v>20</v>
      </c>
      <c r="O27" s="23" t="s">
        <v>150</v>
      </c>
      <c r="P27" s="8">
        <v>2</v>
      </c>
      <c r="Q27" s="7">
        <v>1</v>
      </c>
      <c r="R27" s="7">
        <f t="shared" si="5"/>
        <v>3</v>
      </c>
      <c r="S27" s="7" t="s">
        <v>35</v>
      </c>
      <c r="T27" s="7" t="s">
        <v>61</v>
      </c>
      <c r="U27" s="13" t="s">
        <v>27</v>
      </c>
      <c r="V27" s="6" t="s">
        <v>105</v>
      </c>
      <c r="W27" s="6" t="s">
        <v>71</v>
      </c>
      <c r="X27" s="6" t="s">
        <v>109</v>
      </c>
      <c r="Y27" s="6" t="s">
        <v>75</v>
      </c>
    </row>
    <row r="28" spans="1:25" s="10" customFormat="1" ht="105.75" customHeight="1" x14ac:dyDescent="0.3">
      <c r="A28" s="6">
        <v>21</v>
      </c>
      <c r="B28" s="6" t="s">
        <v>57</v>
      </c>
      <c r="C28" s="6" t="s">
        <v>59</v>
      </c>
      <c r="D28" s="6" t="s">
        <v>60</v>
      </c>
      <c r="E28" s="12" t="s">
        <v>76</v>
      </c>
      <c r="F28" s="23" t="s">
        <v>137</v>
      </c>
      <c r="G28" s="23" t="s">
        <v>138</v>
      </c>
      <c r="H28" s="24">
        <v>3</v>
      </c>
      <c r="I28" s="24">
        <v>2</v>
      </c>
      <c r="J28" s="24">
        <v>5</v>
      </c>
      <c r="K28" s="24" t="s">
        <v>41</v>
      </c>
      <c r="L28" s="24" t="s">
        <v>27</v>
      </c>
      <c r="M28" s="25">
        <v>1</v>
      </c>
      <c r="N28" s="23">
        <v>21</v>
      </c>
      <c r="O28" s="23" t="s">
        <v>139</v>
      </c>
      <c r="P28" s="8">
        <v>1</v>
      </c>
      <c r="Q28" s="7">
        <v>1</v>
      </c>
      <c r="R28" s="7">
        <f t="shared" si="5"/>
        <v>2</v>
      </c>
      <c r="S28" s="7" t="s">
        <v>35</v>
      </c>
      <c r="T28" s="7" t="s">
        <v>61</v>
      </c>
      <c r="U28" s="13" t="s">
        <v>27</v>
      </c>
      <c r="V28" s="6" t="s">
        <v>105</v>
      </c>
      <c r="W28" s="6" t="s">
        <v>71</v>
      </c>
      <c r="X28" s="6" t="s">
        <v>109</v>
      </c>
      <c r="Y28" s="6" t="s">
        <v>75</v>
      </c>
    </row>
    <row r="29" spans="1:25" ht="125.25" customHeight="1" x14ac:dyDescent="0.3">
      <c r="A29" s="6">
        <v>22</v>
      </c>
      <c r="B29" s="6" t="s">
        <v>57</v>
      </c>
      <c r="C29" s="6" t="s">
        <v>59</v>
      </c>
      <c r="D29" s="6" t="s">
        <v>60</v>
      </c>
      <c r="E29" s="12" t="s">
        <v>142</v>
      </c>
      <c r="F29" s="23" t="s">
        <v>140</v>
      </c>
      <c r="G29" s="23" t="s">
        <v>141</v>
      </c>
      <c r="H29" s="24">
        <v>1</v>
      </c>
      <c r="I29" s="24">
        <v>2</v>
      </c>
      <c r="J29" s="24">
        <v>3</v>
      </c>
      <c r="K29" s="24" t="s">
        <v>41</v>
      </c>
      <c r="L29" s="24" t="s">
        <v>27</v>
      </c>
      <c r="M29" s="25">
        <v>1</v>
      </c>
      <c r="N29" s="23">
        <v>22</v>
      </c>
      <c r="O29" s="23" t="s">
        <v>143</v>
      </c>
      <c r="P29" s="8">
        <v>1</v>
      </c>
      <c r="Q29" s="7">
        <v>1</v>
      </c>
      <c r="R29" s="7">
        <f t="shared" ref="R29:R30" si="6">SUM(P29:Q29)</f>
        <v>2</v>
      </c>
      <c r="S29" s="7" t="s">
        <v>35</v>
      </c>
      <c r="T29" s="7" t="s">
        <v>61</v>
      </c>
      <c r="U29" s="13" t="s">
        <v>27</v>
      </c>
      <c r="V29" s="6" t="s">
        <v>105</v>
      </c>
      <c r="W29" s="6" t="s">
        <v>71</v>
      </c>
      <c r="X29" s="6" t="s">
        <v>109</v>
      </c>
      <c r="Y29" s="14" t="s">
        <v>77</v>
      </c>
    </row>
    <row r="30" spans="1:25" ht="102" customHeight="1" x14ac:dyDescent="0.3">
      <c r="A30" s="6">
        <v>23</v>
      </c>
      <c r="B30" s="6" t="s">
        <v>57</v>
      </c>
      <c r="C30" s="6" t="s">
        <v>59</v>
      </c>
      <c r="D30" s="6" t="s">
        <v>60</v>
      </c>
      <c r="E30" s="12" t="s">
        <v>58</v>
      </c>
      <c r="F30" s="23" t="s">
        <v>144</v>
      </c>
      <c r="G30" s="23" t="s">
        <v>145</v>
      </c>
      <c r="H30" s="24">
        <v>1</v>
      </c>
      <c r="I30" s="24">
        <v>2</v>
      </c>
      <c r="J30" s="24">
        <v>3</v>
      </c>
      <c r="K30" s="24" t="s">
        <v>41</v>
      </c>
      <c r="L30" s="24" t="s">
        <v>27</v>
      </c>
      <c r="M30" s="25">
        <v>1</v>
      </c>
      <c r="N30" s="23">
        <v>23</v>
      </c>
      <c r="O30" s="23" t="s">
        <v>146</v>
      </c>
      <c r="P30" s="8">
        <v>1</v>
      </c>
      <c r="Q30" s="7">
        <v>1</v>
      </c>
      <c r="R30" s="7">
        <f t="shared" si="6"/>
        <v>2</v>
      </c>
      <c r="S30" s="7" t="s">
        <v>35</v>
      </c>
      <c r="T30" s="7" t="s">
        <v>61</v>
      </c>
      <c r="U30" s="13" t="s">
        <v>27</v>
      </c>
      <c r="V30" s="6" t="s">
        <v>105</v>
      </c>
      <c r="W30" s="6" t="s">
        <v>71</v>
      </c>
      <c r="X30" s="6" t="s">
        <v>109</v>
      </c>
      <c r="Y30" s="14" t="s">
        <v>77</v>
      </c>
    </row>
    <row r="31" spans="1:25" ht="137.25" customHeight="1" x14ac:dyDescent="0.3">
      <c r="A31" s="6">
        <v>24</v>
      </c>
      <c r="B31" s="6" t="s">
        <v>57</v>
      </c>
      <c r="C31" s="6" t="s">
        <v>59</v>
      </c>
      <c r="D31" s="6" t="s">
        <v>24</v>
      </c>
      <c r="E31" s="12" t="s">
        <v>58</v>
      </c>
      <c r="F31" s="23" t="s">
        <v>147</v>
      </c>
      <c r="G31" s="23" t="s">
        <v>148</v>
      </c>
      <c r="H31" s="24">
        <v>1</v>
      </c>
      <c r="I31" s="24">
        <v>2</v>
      </c>
      <c r="J31" s="24">
        <v>3</v>
      </c>
      <c r="K31" s="24" t="s">
        <v>41</v>
      </c>
      <c r="L31" s="24" t="s">
        <v>27</v>
      </c>
      <c r="M31" s="25">
        <v>1</v>
      </c>
      <c r="N31" s="23">
        <v>24</v>
      </c>
      <c r="O31" s="23" t="s">
        <v>149</v>
      </c>
      <c r="P31" s="8">
        <v>1</v>
      </c>
      <c r="Q31" s="7">
        <v>1</v>
      </c>
      <c r="R31" s="7">
        <f t="shared" ref="R31" si="7">SUM(P31:Q31)</f>
        <v>2</v>
      </c>
      <c r="S31" s="7" t="s">
        <v>35</v>
      </c>
      <c r="T31" s="7" t="s">
        <v>61</v>
      </c>
      <c r="U31" s="13" t="s">
        <v>27</v>
      </c>
      <c r="V31" s="6" t="s">
        <v>105</v>
      </c>
      <c r="W31" s="6" t="s">
        <v>71</v>
      </c>
      <c r="X31" s="6" t="s">
        <v>109</v>
      </c>
      <c r="Y31" s="14" t="s">
        <v>77</v>
      </c>
    </row>
    <row r="32" spans="1:25" ht="25.5" customHeight="1" x14ac:dyDescent="0.3"/>
  </sheetData>
  <autoFilter ref="A7:Y7" xr:uid="{00000000-0009-0000-0000-000000000000}"/>
  <mergeCells count="30">
    <mergeCell ref="B1:Y1"/>
    <mergeCell ref="K5:K7"/>
    <mergeCell ref="M5:M7"/>
    <mergeCell ref="N5:N7"/>
    <mergeCell ref="F5:F7"/>
    <mergeCell ref="G5:G7"/>
    <mergeCell ref="H5:H7"/>
    <mergeCell ref="I5:I7"/>
    <mergeCell ref="J5:J7"/>
    <mergeCell ref="A3:M3"/>
    <mergeCell ref="N3:Y3"/>
    <mergeCell ref="O5:O7"/>
    <mergeCell ref="X6:X7"/>
    <mergeCell ref="Y6:Y7"/>
    <mergeCell ref="X5:Y5"/>
    <mergeCell ref="P6:P7"/>
    <mergeCell ref="A5:A7"/>
    <mergeCell ref="B5:B7"/>
    <mergeCell ref="C5:C7"/>
    <mergeCell ref="D5:D7"/>
    <mergeCell ref="E5:E7"/>
    <mergeCell ref="U5:U7"/>
    <mergeCell ref="V5:V7"/>
    <mergeCell ref="W5:W7"/>
    <mergeCell ref="L5:L7"/>
    <mergeCell ref="Q6:Q7"/>
    <mergeCell ref="R6:R7"/>
    <mergeCell ref="S6:S7"/>
    <mergeCell ref="P5:S5"/>
    <mergeCell ref="T5:T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Inputs!$H$1:$H$7</xm:f>
          </x14:formula1>
          <xm:sqref>L22 L8:L14</xm:sqref>
        </x14:dataValidation>
        <x14:dataValidation type="list" allowBlank="1" showInputMessage="1" showErrorMessage="1" xr:uid="{00000000-0002-0000-0000-000001000000}">
          <x14:formula1>
            <xm:f>'C:\Users\Juan\Desktop\URT CONTRATACIÓN\Monitoreo_Medios_2024\[Anexo_No_9_Matriz_Riesgo_ok.xlsx]Inputs'!#REF!</xm:f>
          </x14:formula1>
          <xm:sqref>L23:L24 L15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workbookViewId="0">
      <selection activeCell="G15" sqref="G15"/>
    </sheetView>
  </sheetViews>
  <sheetFormatPr baseColWidth="10" defaultColWidth="11.44140625" defaultRowHeight="14.4" x14ac:dyDescent="0.3"/>
  <cols>
    <col min="3" max="3" width="33.6640625" customWidth="1"/>
    <col min="8" max="8" width="55.88671875" customWidth="1"/>
  </cols>
  <sheetData>
    <row r="1" spans="1:8" x14ac:dyDescent="0.3">
      <c r="A1" s="1" t="s">
        <v>1</v>
      </c>
      <c r="B1" s="1" t="s">
        <v>2</v>
      </c>
      <c r="C1" s="1" t="s">
        <v>3</v>
      </c>
      <c r="D1" s="1" t="s">
        <v>4</v>
      </c>
      <c r="E1" s="1" t="s">
        <v>32</v>
      </c>
      <c r="F1" s="1" t="s">
        <v>33</v>
      </c>
      <c r="G1">
        <v>1</v>
      </c>
      <c r="H1" t="s">
        <v>25</v>
      </c>
    </row>
    <row r="2" spans="1:8" x14ac:dyDescent="0.3">
      <c r="A2" t="s">
        <v>21</v>
      </c>
      <c r="B2" t="s">
        <v>29</v>
      </c>
      <c r="C2" t="s">
        <v>34</v>
      </c>
      <c r="D2" t="s">
        <v>24</v>
      </c>
      <c r="E2">
        <v>0</v>
      </c>
      <c r="F2" t="s">
        <v>35</v>
      </c>
      <c r="G2">
        <v>2</v>
      </c>
      <c r="H2" t="s">
        <v>27</v>
      </c>
    </row>
    <row r="3" spans="1:8" x14ac:dyDescent="0.3">
      <c r="A3" t="s">
        <v>28</v>
      </c>
      <c r="B3" t="s">
        <v>22</v>
      </c>
      <c r="C3" t="s">
        <v>23</v>
      </c>
      <c r="D3" t="s">
        <v>36</v>
      </c>
      <c r="E3">
        <v>1</v>
      </c>
      <c r="F3" t="s">
        <v>35</v>
      </c>
      <c r="G3">
        <v>3</v>
      </c>
      <c r="H3" t="s">
        <v>48</v>
      </c>
    </row>
    <row r="4" spans="1:8" x14ac:dyDescent="0.3">
      <c r="C4" t="s">
        <v>37</v>
      </c>
      <c r="D4" t="s">
        <v>31</v>
      </c>
      <c r="E4">
        <v>2</v>
      </c>
      <c r="F4" t="s">
        <v>35</v>
      </c>
      <c r="G4">
        <v>4</v>
      </c>
      <c r="H4" t="s">
        <v>38</v>
      </c>
    </row>
    <row r="5" spans="1:8" x14ac:dyDescent="0.3">
      <c r="C5" t="s">
        <v>26</v>
      </c>
      <c r="D5" t="s">
        <v>30</v>
      </c>
      <c r="E5">
        <v>3</v>
      </c>
      <c r="F5" t="s">
        <v>35</v>
      </c>
      <c r="G5">
        <v>5</v>
      </c>
      <c r="H5" t="s">
        <v>51</v>
      </c>
    </row>
    <row r="6" spans="1:8" x14ac:dyDescent="0.3">
      <c r="C6" t="s">
        <v>49</v>
      </c>
      <c r="D6" t="s">
        <v>39</v>
      </c>
      <c r="E6">
        <v>4</v>
      </c>
      <c r="F6" t="s">
        <v>35</v>
      </c>
      <c r="G6">
        <v>6</v>
      </c>
      <c r="H6" t="s">
        <v>52</v>
      </c>
    </row>
    <row r="7" spans="1:8" x14ac:dyDescent="0.3">
      <c r="C7" t="s">
        <v>47</v>
      </c>
      <c r="D7" t="s">
        <v>40</v>
      </c>
      <c r="E7">
        <v>5</v>
      </c>
      <c r="F7" t="s">
        <v>41</v>
      </c>
      <c r="G7">
        <v>7</v>
      </c>
      <c r="H7" t="s">
        <v>53</v>
      </c>
    </row>
    <row r="8" spans="1:8" x14ac:dyDescent="0.3">
      <c r="C8" t="s">
        <v>50</v>
      </c>
      <c r="D8" t="s">
        <v>42</v>
      </c>
      <c r="E8">
        <v>6</v>
      </c>
      <c r="F8" t="s">
        <v>43</v>
      </c>
    </row>
    <row r="9" spans="1:8" x14ac:dyDescent="0.3">
      <c r="C9" t="s">
        <v>56</v>
      </c>
      <c r="D9" t="s">
        <v>44</v>
      </c>
      <c r="E9">
        <v>7</v>
      </c>
      <c r="F9" t="s">
        <v>43</v>
      </c>
    </row>
    <row r="10" spans="1:8" x14ac:dyDescent="0.3">
      <c r="E10">
        <v>8</v>
      </c>
      <c r="F10" t="s">
        <v>45</v>
      </c>
    </row>
    <row r="11" spans="1:8" x14ac:dyDescent="0.3">
      <c r="E11">
        <v>9</v>
      </c>
      <c r="F11" t="s">
        <v>45</v>
      </c>
    </row>
    <row r="12" spans="1:8" x14ac:dyDescent="0.3">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0A1F3715-4806-4C1C-BCAE-9F815B620AB1}">
  <ds:schemaRefs>
    <ds:schemaRef ds:uri="http://schemas.microsoft.com/office/2006/documentManagement/types"/>
    <ds:schemaRef ds:uri="http://purl.org/dc/elements/1.1/"/>
    <ds:schemaRef ds:uri="http://schemas.microsoft.com/office/infopath/2007/PartnerControls"/>
    <ds:schemaRef ds:uri="http://purl.org/dc/terms/"/>
    <ds:schemaRef ds:uri="c59a3860-c47f-48ba-9dba-9627a05fd81b"/>
    <ds:schemaRef ds:uri="http://schemas.microsoft.com/office/2006/metadata/properties"/>
    <ds:schemaRef ds:uri="http://schemas.openxmlformats.org/package/2006/metadata/core-properties"/>
    <ds:schemaRef ds:uri="ad7f1fcc-4ddb-467d-ba1b-894e2f6cc44e"/>
    <ds:schemaRef ds:uri="http://www.w3.org/XML/1998/namespace"/>
    <ds:schemaRef ds:uri="http://purl.org/dc/dcmitype/"/>
  </ds:schemaRefs>
</ds:datastoreItem>
</file>

<file path=customXml/itemProps3.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IP</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Jackson Giovanny Preciado Martinez</cp:lastModifiedBy>
  <cp:revision/>
  <cp:lastPrinted>2023-11-21T15:20:00Z</cp:lastPrinted>
  <dcterms:created xsi:type="dcterms:W3CDTF">2020-08-08T21:11:53Z</dcterms:created>
  <dcterms:modified xsi:type="dcterms:W3CDTF">2026-07-15T10:52:50Z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