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omments1.xml" ContentType="application/vnd.openxmlformats-officedocument.spreadsheetml.comments+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omments2.xml" ContentType="application/vnd.openxmlformats-officedocument.spreadsheetml.comments+xml"/>
  <Override PartName="/xl/drawings/drawing8.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autoCompressPictures="0"/>
  <mc:AlternateContent xmlns:mc="http://schemas.openxmlformats.org/markup-compatibility/2006">
    <mc:Choice Requires="x15">
      <x15ac:absPath xmlns:x15ac="http://schemas.microsoft.com/office/spreadsheetml/2010/11/ac" url="C:\Users\pvtru\Downloads\"/>
    </mc:Choice>
  </mc:AlternateContent>
  <xr:revisionPtr revIDLastSave="0" documentId="13_ncr:1_{1B283743-806D-4AC3-B85C-75A89DCD905C}" xr6:coauthVersionLast="47" xr6:coauthVersionMax="47" xr10:uidLastSave="{00000000-0000-0000-0000-000000000000}"/>
  <bookViews>
    <workbookView xWindow="-108" yWindow="-108" windowWidth="23256" windowHeight="12456" activeTab="2" xr2:uid="{00000000-000D-0000-FFFF-FFFF00000000}"/>
  </bookViews>
  <sheets>
    <sheet name="OFERTA ECONOMICA" sheetId="11" r:id="rId1"/>
    <sheet name="portada" sheetId="16" r:id="rId2"/>
    <sheet name="PTTO" sheetId="6" r:id="rId3"/>
    <sheet name="ANALISIS DEL MERCADO" sheetId="15" r:id="rId4"/>
    <sheet name="z.urbana" sheetId="7" r:id="rId5"/>
    <sheet name="8 KM " sheetId="8" r:id="rId6"/>
    <sheet name="16 KM  " sheetId="9" r:id="rId7"/>
    <sheet name="ADM." sheetId="13" r:id="rId8"/>
    <sheet name="Hoja1" sheetId="14" r:id="rId9"/>
  </sheets>
  <definedNames>
    <definedName name="_1" hidden="1">#REF!</definedName>
    <definedName name="_2">#REF!</definedName>
    <definedName name="_Fill" hidden="1">#REF!</definedName>
    <definedName name="_SAL93">#REF!</definedName>
    <definedName name="_SAL94">#REF!</definedName>
    <definedName name="_SAL95">#REF!</definedName>
    <definedName name="_SAL96">#REF!</definedName>
    <definedName name="_SAL97">#REF!</definedName>
    <definedName name="_SAL98">#REF!</definedName>
    <definedName name="A">#REF!</definedName>
    <definedName name="Alcan">#REF!</definedName>
    <definedName name="alcan1">#REF!</definedName>
    <definedName name="alcan2">#REF!</definedName>
    <definedName name="_xlnm.Print_Area" localSheetId="5">'8 KM '!$A$1:$H$42</definedName>
    <definedName name="_xlnm.Print_Area" localSheetId="7">ADM.!$A$1:$G$35</definedName>
    <definedName name="_xlnm.Print_Area" localSheetId="3">'ANALISIS DEL MERCADO'!$A$1:$J$20</definedName>
    <definedName name="_xlnm.Print_Area" localSheetId="0">'OFERTA ECONOMICA'!$A$1:$F$23</definedName>
    <definedName name="_xlnm.Print_Area" localSheetId="2">PTTO!$A$1:$F$30</definedName>
    <definedName name="_xlnm.Print_Area" localSheetId="4">z.urbana!$A$1:$H$42</definedName>
    <definedName name="_xlnm.Print_Area">#REF!</definedName>
    <definedName name="CiudadL">#REF!</definedName>
    <definedName name="DIVERSOS">#REF!</definedName>
    <definedName name="EGRESOS">#REF!</definedName>
    <definedName name="EntidadL">#REF!</definedName>
    <definedName name="FechaL">#REF!</definedName>
    <definedName name="GRUPOII">#REF!</definedName>
    <definedName name="hoy">#REF!</definedName>
    <definedName name="ingresos">#REF!</definedName>
    <definedName name="IT">#REF!</definedName>
    <definedName name="MANODEOBRA">#REF!</definedName>
    <definedName name="Objeto">#REF!</definedName>
    <definedName name="PIVA">#REF!</definedName>
    <definedName name="PRINT_AREA">#N/A</definedName>
    <definedName name="PRINT_AREA_MI">#N/A</definedName>
    <definedName name="PRINT_TITLES">#N/A</definedName>
    <definedName name="PRINT_TITLES_MI">#N/A</definedName>
    <definedName name="ProponenteL">#REF!</definedName>
    <definedName name="ProyectoN">#REF!</definedName>
    <definedName name="tabla1">#REF!</definedName>
    <definedName name="_xlnm.Print_Titles" localSheetId="3">'ANALISIS DEL MERCADO'!$1:$7</definedName>
  </definedNames>
  <calcPr calcId="191029"/>
  <extLs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calcChain.xml><?xml version="1.0" encoding="utf-8"?>
<calcChain xmlns="http://schemas.openxmlformats.org/spreadsheetml/2006/main">
  <c r="F12" i="6" l="1"/>
  <c r="E19" i="7"/>
  <c r="E19" i="8"/>
  <c r="G19" i="8" s="1"/>
  <c r="E19" i="9"/>
  <c r="G19" i="9" s="1"/>
  <c r="J8" i="15"/>
  <c r="H8" i="15"/>
  <c r="F15" i="14"/>
  <c r="F8" i="14"/>
  <c r="F1" i="14"/>
  <c r="E14" i="9" l="1"/>
  <c r="E14" i="7"/>
  <c r="G14" i="7" s="1"/>
  <c r="H16" i="7" s="1"/>
  <c r="E14" i="8"/>
  <c r="E18" i="13"/>
  <c r="A7" i="13" l="1"/>
  <c r="L13" i="7"/>
  <c r="N13" i="7"/>
  <c r="L19" i="7"/>
  <c r="G14" i="8" l="1"/>
  <c r="H16" i="8" s="1"/>
  <c r="G14" i="9"/>
  <c r="B4" i="8"/>
  <c r="H29" i="7"/>
  <c r="H22" i="8" l="1"/>
  <c r="H22" i="9"/>
  <c r="G19" i="7"/>
  <c r="H22" i="7" s="1"/>
  <c r="H11" i="7"/>
  <c r="H29" i="8"/>
  <c r="H11" i="8"/>
  <c r="H29" i="9"/>
  <c r="H11" i="9"/>
  <c r="H16" i="9"/>
  <c r="B4" i="9"/>
  <c r="H31" i="8" l="1"/>
  <c r="H31" i="9"/>
  <c r="H31" i="7"/>
  <c r="H33" i="7" s="1"/>
  <c r="E9" i="6" s="1"/>
  <c r="H33" i="9" l="1"/>
  <c r="E11" i="6" s="1"/>
  <c r="F11" i="6" s="1"/>
  <c r="H33" i="8"/>
  <c r="E10" i="6" l="1"/>
  <c r="F10" i="6" s="1"/>
  <c r="F9" i="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USUARIO</author>
  </authors>
  <commentList>
    <comment ref="I8" authorId="0" shapeId="0" xr:uid="{081AF566-63B6-4251-B15C-FBE13E34B919}">
      <text>
        <r>
          <rPr>
            <b/>
            <sz val="9"/>
            <color indexed="81"/>
            <rFont val="Tahoma"/>
            <family val="2"/>
          </rPr>
          <t>USUARIO:</t>
        </r>
        <r>
          <rPr>
            <sz val="9"/>
            <color indexed="81"/>
            <rFont val="Tahoma"/>
            <family val="2"/>
          </rPr>
          <t xml:space="preserve">
REVISAR VALOR DE IMPUESTOS ESTA ENTRE 12 Y 13%</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tc={D8AE19DB-07E0-402C-A0D0-FAA81E0A61D1}</author>
  </authors>
  <commentList>
    <comment ref="F19" authorId="0" shapeId="0" xr:uid="{D8AE19DB-07E0-402C-A0D0-FAA81E0A61D1}">
      <text>
        <r>
          <rPr>
            <sz val="11"/>
            <color theme="1"/>
            <rFont val="Calibri"/>
            <family val="2"/>
            <scheme val="minor"/>
          </rPr>
          <t xml:space="preserve">[Comentario encadenado]
Tu versión de Excel te permite leer este comentario encadenado; sin embargo, las ediciones que se apliquen se quitarán si el archivo se abre en una versión más reciente de Excel. Más información: https://go.microsoft.com/fwlink/?linkid=870924
Comentario:
    Apus 1.7 ICCU VIAS </t>
        </r>
      </text>
    </comment>
  </commentList>
</comments>
</file>

<file path=xl/sharedStrings.xml><?xml version="1.0" encoding="utf-8"?>
<sst xmlns="http://schemas.openxmlformats.org/spreadsheetml/2006/main" count="310" uniqueCount="127">
  <si>
    <t>ITEM</t>
  </si>
  <si>
    <t>DESCRIPCION</t>
  </si>
  <si>
    <t>A.</t>
  </si>
  <si>
    <t>MANTENIMIENTO DE VIAS</t>
  </si>
  <si>
    <t>VJ.</t>
  </si>
  <si>
    <t>TOTAL</t>
  </si>
  <si>
    <t>Elaboró:</t>
  </si>
  <si>
    <t>ANALISIS DE PRECIOS UNITARIOS</t>
  </si>
  <si>
    <t xml:space="preserve"> MUNICIPIO DE RICAURTE - CUNDINAMARCA</t>
  </si>
  <si>
    <t>ACTIVIDAD:</t>
  </si>
  <si>
    <t>UNIDAD</t>
  </si>
  <si>
    <t>I. EQUIPO</t>
  </si>
  <si>
    <t>Descripción</t>
  </si>
  <si>
    <t>Unidad</t>
  </si>
  <si>
    <t>Tarifa</t>
  </si>
  <si>
    <t>Rendimiento</t>
  </si>
  <si>
    <t>Valor-Unit.</t>
  </si>
  <si>
    <t>Sub-Total</t>
  </si>
  <si>
    <t>II. MATERIALES EN OBRA</t>
  </si>
  <si>
    <t>Precio-Unit</t>
  </si>
  <si>
    <t>Cantidad</t>
  </si>
  <si>
    <t>III. TRANSPORTES</t>
  </si>
  <si>
    <t>Material</t>
  </si>
  <si>
    <t>Vol-peso ó Cant.</t>
  </si>
  <si>
    <t>Distancia</t>
  </si>
  <si>
    <t>M3-Km</t>
  </si>
  <si>
    <t>IV. MANO DE OBRA</t>
  </si>
  <si>
    <t>Trabajador</t>
  </si>
  <si>
    <t>Jornal</t>
  </si>
  <si>
    <t>Prestaciones</t>
  </si>
  <si>
    <t>Jornal Total</t>
  </si>
  <si>
    <t>Total Costo Directo</t>
  </si>
  <si>
    <t>Ajuste al peso</t>
  </si>
  <si>
    <t>Recebo en planta</t>
  </si>
  <si>
    <t>Recebo</t>
  </si>
  <si>
    <t>- APUs elaborados</t>
  </si>
  <si>
    <t>Fuente:</t>
  </si>
  <si>
    <t>VR. UNITARIO</t>
  </si>
  <si>
    <t>VR. TOTAL</t>
  </si>
  <si>
    <t>CANTIDAD</t>
  </si>
  <si>
    <t>Proyectó:</t>
  </si>
  <si>
    <t>SECRETARIA DE INFRAESTRUCTURA Y OBRAS PUBLICAS</t>
  </si>
  <si>
    <t>M3</t>
  </si>
  <si>
    <t>Revisó:</t>
  </si>
  <si>
    <t>PRESUPUESTO OFICIAL</t>
  </si>
  <si>
    <t>REPUBLICA DE COLOMBIA</t>
  </si>
  <si>
    <t>DEPARTAMENTO DE CUNDINAMARCA</t>
  </si>
  <si>
    <t>MUNICIPIO DE RICAURTE</t>
  </si>
  <si>
    <t>UND</t>
  </si>
  <si>
    <t>OBJETO: "TRANSPORTE Y SUMINISTRO DE MATERIAL DE RECEBO PARA MANTENIMIENTO DE VIAS RURALES Y URBANAS EN EL MUNICIPIO DE RICAURTE CUNDINAMARCA"</t>
  </si>
  <si>
    <t>ANEXO DE OFERTA ECONOMICA</t>
  </si>
  <si>
    <t>Ciudad, fecha</t>
  </si>
  <si>
    <t>NOMBRE E INFORMACION DEL PROPONENTE</t>
  </si>
  <si>
    <t>Validez de la oferta</t>
  </si>
  <si>
    <t>IPC</t>
  </si>
  <si>
    <t>ING. HECTOR DANIEL MORALES DEVIA</t>
  </si>
  <si>
    <t>Contratista Profesional Asesor SIOP</t>
  </si>
  <si>
    <t>Ing. HECTOR DANIEL MORALES DEVIA</t>
  </si>
  <si>
    <t xml:space="preserve"> ING. JUAN PABLO AVILA LOMBANA</t>
  </si>
  <si>
    <t xml:space="preserve">Secretario de  Infraestructura y Obras Publicas (C) </t>
  </si>
  <si>
    <t>VJ</t>
  </si>
  <si>
    <t>ING.MAYERLI CATERINE YATE TRUJILLO</t>
  </si>
  <si>
    <t>Contratista Profesional de Apoyo SIOP</t>
  </si>
  <si>
    <t>Ing. MAYERLI CATERINE YATE TRUJILLO</t>
  </si>
  <si>
    <t>NOTA:</t>
  </si>
  <si>
    <t>ALCALDIA MUNICIPAL DE RICAURTE</t>
  </si>
  <si>
    <t>DETALLE</t>
  </si>
  <si>
    <t>INCIDENCIA %</t>
  </si>
  <si>
    <t>Estampilla Pro Cultura</t>
  </si>
  <si>
    <t>Retención de ICA</t>
  </si>
  <si>
    <t xml:space="preserve">Estampilla Adulto Mayor </t>
  </si>
  <si>
    <t>Estampilla Pro Deporte</t>
  </si>
  <si>
    <t>Estampilla para la justicia familiar</t>
  </si>
  <si>
    <r>
      <t xml:space="preserve"> </t>
    </r>
    <r>
      <rPr>
        <b/>
        <sz val="10"/>
        <rFont val="Arial"/>
        <family val="2"/>
      </rPr>
      <t>ING. JUAN PABLO AVILA LOMBANA</t>
    </r>
  </si>
  <si>
    <t xml:space="preserve">DESGLOSE IMPUESTOS Y RETENCIONES </t>
  </si>
  <si>
    <t>B1</t>
  </si>
  <si>
    <t>B2</t>
  </si>
  <si>
    <t>B3</t>
  </si>
  <si>
    <t>B4</t>
  </si>
  <si>
    <t>B5</t>
  </si>
  <si>
    <t>DESDE</t>
  </si>
  <si>
    <t>HASTA</t>
  </si>
  <si>
    <t xml:space="preserve">CANTERA CALIFORNIA </t>
  </si>
  <si>
    <t>ALCALDÍA MUNICIPAL DE RICAURTE</t>
  </si>
  <si>
    <t>DISTANCIA (KM)</t>
  </si>
  <si>
    <t xml:space="preserve">TIEMPO </t>
  </si>
  <si>
    <t>CANTERA No.0 1</t>
  </si>
  <si>
    <t>CANTERA No.0 2</t>
  </si>
  <si>
    <t>CANTERA No.0 3</t>
  </si>
  <si>
    <t>26 MIN</t>
  </si>
  <si>
    <t xml:space="preserve">CANTERA JUANCHITO </t>
  </si>
  <si>
    <t>8 MIN</t>
  </si>
  <si>
    <t>CONCRETOS FLORESTA</t>
  </si>
  <si>
    <t xml:space="preserve">REPUBLICA DE COLOMBIA </t>
  </si>
  <si>
    <t xml:space="preserve">DEPATAMENTO DE CUNDINAMARCA </t>
  </si>
  <si>
    <t xml:space="preserve">MUNICIPIO DE RICAURTE </t>
  </si>
  <si>
    <t xml:space="preserve">OBJETO </t>
  </si>
  <si>
    <t xml:space="preserve">ANALISIS DEL MERCADO </t>
  </si>
  <si>
    <t>ACTIVIDAD</t>
  </si>
  <si>
    <t>F.M</t>
  </si>
  <si>
    <t xml:space="preserve"> TOTAL VALOR UNITARIO</t>
  </si>
  <si>
    <t>COTIZACIONES COMERCIALES</t>
  </si>
  <si>
    <t xml:space="preserve">Secretario de Infraestructura y Obras Públicas (C) </t>
  </si>
  <si>
    <t xml:space="preserve"> Transporte y suministro de recebo clasificado zona urbana ( 7 M3-L=10 Km)</t>
  </si>
  <si>
    <t xml:space="preserve"> Transporte y suministro de recebo clasificado zona rural (7 M3-L &gt; 18 Km ≤ 26 Km) Veredas: San Francisco, Manuel Norte, Manuel Sur, La Tetilla, La Carrera, Callejón, Cumaca y Casablanca. </t>
  </si>
  <si>
    <t>Nota: El Factor de Mayoración se incluye debido a los impuestos nacionales, locales, estampillas y retenciones.</t>
  </si>
  <si>
    <t xml:space="preserve">FACTOR MULTIPLICADOR </t>
  </si>
  <si>
    <t>SECRETARIA DE INFRAESTRUCTURA Y OBRAS PÚBLICAS</t>
  </si>
  <si>
    <t xml:space="preserve">VALOR PROMEDIO DE COTIZACION </t>
  </si>
  <si>
    <t>VALOR UNITARIO 
SERVICIOS FERRETEROS CD SAS</t>
  </si>
  <si>
    <t>VALOR UNITARIO 
FERRETERIA EL CASTILLO</t>
  </si>
  <si>
    <t xml:space="preserve">- Cotizaciones </t>
  </si>
  <si>
    <t>Ricaurte, Noviembre de 2025</t>
  </si>
  <si>
    <t>Transporte y suministro de recebo clasificado zona rural (7 M3-L ≤ 18 Km) Veredas: El Portal, Las Varas, La Virginia, El Paso, Limoncitos y Llano del Pozo</t>
  </si>
  <si>
    <t xml:space="preserve"> Transporte y suministro de recebo clasificado Zona Urbana ( 1,20 M3-L=25 Km)</t>
  </si>
  <si>
    <t>VALOR UNITARIO 
COMERCIALIZADORA Y MULTISERVICIOS LA CANAL J.B</t>
  </si>
  <si>
    <t>Ricaurte, Mayo de 2026</t>
  </si>
  <si>
    <t>AÑO 2026</t>
  </si>
  <si>
    <t>"SINFRA 040 - TRANSPORTE Y SUMINISTRO DE MATERIAL DE RECEBO PARA MANTENIMIENTO DE VÍAS RURALES Y URBANAS DEL MUNICIPIO DE RICAURTE; CUNDINAMARCA"</t>
  </si>
  <si>
    <t>OBJETO: "SINFRA 040 - TRANSPORTE Y SUMINISTRO DE MATERIAL DE RECEBO PARA MANTENIMIENTO DE VÍAS RURALES Y URBANAS DEL MUNICIPIO DE RICAURTE; CUNDINAMARCA"</t>
  </si>
  <si>
    <t xml:space="preserve"> Transporte y suministro de recebo zona urbana ( 7 M3-L=10 Km)</t>
  </si>
  <si>
    <t xml:space="preserve"> Transporte y suministro de recebo zona rural (7 M3-L ≤ 18 Km) Veredas: El Portal, Las Varas, La Virginia, El Paso, Limoncitos y Llano del Pozo</t>
  </si>
  <si>
    <t xml:space="preserve"> Transporte y suministro de recebo zona rural (7 M3-L &gt; 18 Km ≤ 26 Km) Veredas: San Francisco, Manuel Norte, Manuel Sur, La Tetilla, La Carrera, Callejón, Cumaca y Casablanca. </t>
  </si>
  <si>
    <t xml:space="preserve">Suministro de recebo </t>
  </si>
  <si>
    <t>VALOR TOTAL</t>
  </si>
  <si>
    <t xml:space="preserve">- Los valores unitarios incluye IVA </t>
  </si>
  <si>
    <t xml:space="preserve">-  El contrato se celebrará por monto agotable. Así las cosas, el proponente deberá ofertar por valor unitario, la sumatoria de los valores unitarios es la que define el valor total ofertado. El contrato se ejecutará hasta la suma definida como presupuesto oficial, la cual corresponde a DOSCIENTOS MILLONES DE PESOS ($200.000.000,00) M/CTE y se cancelará su valor de acuerdo con el suministro requerido por la Entidad y el valor unitario ofertado.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</si>
</sst>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8">
    <numFmt numFmtId="44" formatCode="_-&quot;$&quot;\ * #,##0.00_-;\-&quot;$&quot;\ * #,##0.00_-;_-&quot;$&quot;\ * &quot;-&quot;??_-;_-@_-"/>
    <numFmt numFmtId="164" formatCode="_(&quot;$&quot;\ * #,##0.00_);_(&quot;$&quot;\ * \(#,##0.00\);_(&quot;$&quot;\ * &quot;-&quot;??_);_(@_)"/>
    <numFmt numFmtId="165" formatCode="#,##0.000"/>
    <numFmt numFmtId="166" formatCode="#,##0.0000"/>
    <numFmt numFmtId="167" formatCode="_([$$-240A]\ * #,##0_);_([$$-240A]\ * \(#,##0\);_([$$-240A]\ * &quot;-&quot;_);_(@_)"/>
    <numFmt numFmtId="168" formatCode="_([$$-240A]\ * #,##0.00_);_([$$-240A]\ * \(#,##0.00\);_([$$-240A]\ * &quot;-&quot;_);_(@_)"/>
    <numFmt numFmtId="169" formatCode="_([$$-240A]\ * #,##0.00_);_([$$-240A]\ * \(#,##0.00\);_([$$-240A]\ * &quot;-&quot;??_);_(@_)"/>
    <numFmt numFmtId="170" formatCode="_(&quot;$&quot;\ * #,##0.000000_);_(&quot;$&quot;\ * \(#,##0.000000\);_(&quot;$&quot;\ * &quot;-&quot;??_);_(@_)"/>
    <numFmt numFmtId="171" formatCode="0.0000"/>
    <numFmt numFmtId="172" formatCode="_-* #,##0.00\ &quot;€&quot;_-;\-* #,##0.00\ &quot;€&quot;_-;_-* &quot;-&quot;??\ &quot;€&quot;_-;_-@_-"/>
    <numFmt numFmtId="173" formatCode="[$$-240A]\ #,##0.00"/>
    <numFmt numFmtId="174" formatCode="_ * #,##0.00_ ;_ * \-#,##0.00_ ;_ * &quot;-&quot;??_ ;_ @_ "/>
    <numFmt numFmtId="175" formatCode="_(&quot;$&quot;\ * #,##0_);_(&quot;$&quot;\ * \(#,##0\);_(&quot;$&quot;\ * &quot;-&quot;??_);_(@_)"/>
    <numFmt numFmtId="176" formatCode="_-* #,##0.00\ &quot;$&quot;_-;\-* #,##0.00\ &quot;$&quot;_-;_-* &quot;-&quot;??\ &quot;$&quot;_-;_-@_-"/>
    <numFmt numFmtId="177" formatCode="0.0%"/>
    <numFmt numFmtId="178" formatCode="_-&quot;$&quot;* #,##0.00_-;\-&quot;$&quot;* #,##0.00_-;_-&quot;$&quot;* &quot;-&quot;??_-;_-@_-"/>
    <numFmt numFmtId="179" formatCode="_-&quot;$&quot;* #,##0_-;\-&quot;$&quot;* #,##0_-;_-&quot;$&quot;* &quot;-&quot;_-;_-@_-"/>
    <numFmt numFmtId="180" formatCode="_-&quot;$&quot;* #,##0.00_-;\-&quot;$&quot;* #,##0.00_-;_-&quot;$&quot;* &quot;-&quot;_-;_-@_-"/>
  </numFmts>
  <fonts count="36" x14ac:knownFonts="1">
    <font>
      <sz val="11"/>
      <color theme="1"/>
      <name val="Calibri"/>
      <family val="2"/>
      <scheme val="minor"/>
    </font>
    <font>
      <sz val="11"/>
      <color theme="1"/>
      <name val="Calibri"/>
      <family val="2"/>
      <scheme val="minor"/>
    </font>
    <font>
      <sz val="10"/>
      <name val="Arial"/>
      <family val="2"/>
    </font>
    <font>
      <b/>
      <sz val="10"/>
      <name val="Arial"/>
      <family val="2"/>
    </font>
    <font>
      <b/>
      <sz val="10"/>
      <color indexed="8"/>
      <name val="Arial"/>
      <family val="2"/>
    </font>
    <font>
      <b/>
      <sz val="11"/>
      <name val="Arial"/>
      <family val="2"/>
    </font>
    <font>
      <u/>
      <sz val="11"/>
      <color theme="10"/>
      <name val="Calibri"/>
      <family val="2"/>
      <scheme val="minor"/>
    </font>
    <font>
      <u/>
      <sz val="11"/>
      <color theme="11"/>
      <name val="Calibri"/>
      <family val="2"/>
      <scheme val="minor"/>
    </font>
    <font>
      <sz val="11"/>
      <color indexed="8"/>
      <name val="Calibri"/>
      <family val="2"/>
    </font>
    <font>
      <sz val="10"/>
      <color rgb="FF000000"/>
      <name val="Times New Roman"/>
      <family val="1"/>
    </font>
    <font>
      <sz val="11"/>
      <color theme="1"/>
      <name val="Arial"/>
      <family val="2"/>
    </font>
    <font>
      <sz val="10"/>
      <color theme="1"/>
      <name val="Century Gothic"/>
      <family val="2"/>
    </font>
    <font>
      <b/>
      <sz val="10"/>
      <color theme="1"/>
      <name val="Arial"/>
      <family val="2"/>
    </font>
    <font>
      <sz val="10"/>
      <color theme="1"/>
      <name val="Arial"/>
      <family val="2"/>
    </font>
    <font>
      <sz val="10"/>
      <color rgb="FF000000"/>
      <name val="Arial"/>
      <family val="2"/>
    </font>
    <font>
      <b/>
      <sz val="10"/>
      <color rgb="FF000000"/>
      <name val="Arial"/>
      <family val="2"/>
    </font>
    <font>
      <sz val="10"/>
      <color rgb="FFFF0000"/>
      <name val="Arial"/>
      <family val="2"/>
    </font>
    <font>
      <b/>
      <sz val="10"/>
      <color rgb="FFFF0000"/>
      <name val="Arial"/>
      <family val="2"/>
    </font>
    <font>
      <b/>
      <sz val="9"/>
      <color theme="1"/>
      <name val="Arial"/>
      <family val="2"/>
    </font>
    <font>
      <sz val="9"/>
      <color theme="1"/>
      <name val="Arial"/>
      <family val="2"/>
    </font>
    <font>
      <u/>
      <sz val="10"/>
      <color theme="1"/>
      <name val="Arial"/>
      <family val="2"/>
    </font>
    <font>
      <sz val="11"/>
      <color theme="0"/>
      <name val="Calibri"/>
      <family val="2"/>
      <scheme val="minor"/>
    </font>
    <font>
      <b/>
      <i/>
      <sz val="10"/>
      <name val="Arial"/>
      <family val="2"/>
    </font>
    <font>
      <sz val="10"/>
      <color indexed="8"/>
      <name val="Arial"/>
      <family val="2"/>
    </font>
    <font>
      <sz val="10"/>
      <name val="Arial"/>
      <family val="2"/>
    </font>
    <font>
      <b/>
      <sz val="11"/>
      <color theme="1"/>
      <name val="Calibri"/>
      <family val="2"/>
      <scheme val="minor"/>
    </font>
    <font>
      <b/>
      <sz val="12"/>
      <color theme="1"/>
      <name val="Calibri"/>
      <family val="2"/>
      <scheme val="minor"/>
    </font>
    <font>
      <sz val="11"/>
      <color rgb="FF000000"/>
      <name val="Calibri"/>
      <family val="2"/>
    </font>
    <font>
      <sz val="8"/>
      <color theme="1"/>
      <name val="Arial"/>
      <family val="2"/>
    </font>
    <font>
      <sz val="12"/>
      <name val="Arial"/>
      <family val="2"/>
    </font>
    <font>
      <b/>
      <sz val="8"/>
      <color theme="1"/>
      <name val="Arial"/>
      <family val="2"/>
    </font>
    <font>
      <sz val="9"/>
      <color indexed="81"/>
      <name val="Tahoma"/>
      <family val="2"/>
    </font>
    <font>
      <b/>
      <sz val="9"/>
      <color indexed="81"/>
      <name val="Tahoma"/>
      <family val="2"/>
    </font>
    <font>
      <sz val="16"/>
      <color theme="1"/>
      <name val="Calibri"/>
      <family val="2"/>
      <scheme val="minor"/>
    </font>
    <font>
      <b/>
      <sz val="12"/>
      <color theme="1"/>
      <name val="Arial"/>
      <family val="2"/>
    </font>
    <font>
      <sz val="12"/>
      <color theme="1"/>
      <name val="Arial"/>
      <family val="2"/>
    </font>
  </fonts>
  <fills count="7">
    <fill>
      <patternFill patternType="none"/>
    </fill>
    <fill>
      <patternFill patternType="gray125"/>
    </fill>
    <fill>
      <patternFill patternType="solid">
        <fgColor theme="0"/>
        <bgColor indexed="64"/>
      </patternFill>
    </fill>
    <fill>
      <patternFill patternType="solid">
        <fgColor theme="0"/>
        <bgColor rgb="FF000000"/>
      </patternFill>
    </fill>
    <fill>
      <patternFill patternType="solid">
        <fgColor theme="5"/>
      </patternFill>
    </fill>
    <fill>
      <patternFill patternType="solid">
        <fgColor theme="5" tint="0.59999389629810485"/>
        <bgColor indexed="65"/>
      </patternFill>
    </fill>
    <fill>
      <patternFill patternType="solid">
        <fgColor rgb="FFFFFF00"/>
        <bgColor indexed="64"/>
      </patternFill>
    </fill>
  </fills>
  <borders count="68">
    <border>
      <left/>
      <right/>
      <top/>
      <bottom/>
      <diagonal/>
    </border>
    <border>
      <left/>
      <right style="medium">
        <color auto="1"/>
      </right>
      <top style="medium">
        <color auto="1"/>
      </top>
      <bottom style="medium">
        <color auto="1"/>
      </bottom>
      <diagonal/>
    </border>
    <border>
      <left style="thin">
        <color auto="1"/>
      </left>
      <right style="thin">
        <color auto="1"/>
      </right>
      <top style="thin">
        <color auto="1"/>
      </top>
      <bottom/>
      <diagonal/>
    </border>
    <border>
      <left style="medium">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thin">
        <color auto="1"/>
      </left>
      <right style="thin">
        <color auto="1"/>
      </right>
      <top style="medium">
        <color auto="1"/>
      </top>
      <bottom/>
      <diagonal/>
    </border>
    <border>
      <left/>
      <right/>
      <top style="thin">
        <color auto="1"/>
      </top>
      <bottom/>
      <diagonal/>
    </border>
    <border>
      <left style="thin">
        <color auto="1"/>
      </left>
      <right style="medium">
        <color auto="1"/>
      </right>
      <top style="medium">
        <color auto="1"/>
      </top>
      <bottom/>
      <diagonal/>
    </border>
    <border>
      <left style="medium">
        <color auto="1"/>
      </left>
      <right style="thin">
        <color auto="1"/>
      </right>
      <top/>
      <bottom style="thin">
        <color auto="1"/>
      </bottom>
      <diagonal/>
    </border>
    <border>
      <left style="thin">
        <color auto="1"/>
      </left>
      <right style="medium">
        <color auto="1"/>
      </right>
      <top/>
      <bottom style="thin">
        <color auto="1"/>
      </bottom>
      <diagonal/>
    </border>
    <border>
      <left style="medium">
        <color auto="1"/>
      </left>
      <right style="thin">
        <color auto="1"/>
      </right>
      <top style="medium">
        <color auto="1"/>
      </top>
      <bottom/>
      <diagonal/>
    </border>
    <border>
      <left style="thin">
        <color auto="1"/>
      </left>
      <right/>
      <top style="medium">
        <color auto="1"/>
      </top>
      <bottom/>
      <diagonal/>
    </border>
    <border>
      <left/>
      <right/>
      <top style="medium">
        <color auto="1"/>
      </top>
      <bottom/>
      <diagonal/>
    </border>
    <border>
      <left style="medium">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bottom style="medium">
        <color auto="1"/>
      </bottom>
      <diagonal/>
    </border>
    <border>
      <left style="thin">
        <color auto="1"/>
      </left>
      <right/>
      <top/>
      <bottom style="medium">
        <color auto="1"/>
      </bottom>
      <diagonal/>
    </border>
    <border>
      <left/>
      <right/>
      <top/>
      <bottom style="medium">
        <color auto="1"/>
      </bottom>
      <diagonal/>
    </border>
    <border>
      <left style="medium">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top style="medium">
        <color auto="1"/>
      </top>
      <bottom style="medium">
        <color auto="1"/>
      </bottom>
      <diagonal/>
    </border>
    <border>
      <left style="medium">
        <color auto="1"/>
      </left>
      <right style="medium">
        <color auto="1"/>
      </right>
      <top style="medium">
        <color auto="1"/>
      </top>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medium">
        <color auto="1"/>
      </left>
      <right style="medium">
        <color auto="1"/>
      </right>
      <top/>
      <bottom/>
      <diagonal/>
    </border>
    <border>
      <left style="medium">
        <color auto="1"/>
      </left>
      <right style="medium">
        <color auto="1"/>
      </right>
      <top style="medium">
        <color auto="1"/>
      </top>
      <bottom style="medium">
        <color auto="1"/>
      </bottom>
      <diagonal/>
    </border>
    <border>
      <left style="medium">
        <color auto="1"/>
      </left>
      <right style="medium">
        <color auto="1"/>
      </right>
      <top/>
      <bottom style="thin">
        <color auto="1"/>
      </bottom>
      <diagonal/>
    </border>
    <border>
      <left/>
      <right style="thin">
        <color auto="1"/>
      </right>
      <top style="medium">
        <color auto="1"/>
      </top>
      <bottom style="thin">
        <color auto="1"/>
      </bottom>
      <diagonal/>
    </border>
    <border>
      <left style="thin">
        <color auto="1"/>
      </left>
      <right style="thin">
        <color auto="1"/>
      </right>
      <top/>
      <bottom style="thin">
        <color auto="1"/>
      </bottom>
      <diagonal/>
    </border>
    <border>
      <left style="medium">
        <color auto="1"/>
      </left>
      <right style="medium">
        <color auto="1"/>
      </right>
      <top/>
      <bottom style="medium">
        <color auto="1"/>
      </bottom>
      <diagonal/>
    </border>
    <border>
      <left/>
      <right style="thin">
        <color auto="1"/>
      </right>
      <top/>
      <bottom style="thin">
        <color auto="1"/>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style="medium">
        <color auto="1"/>
      </right>
      <top/>
      <bottom style="medium">
        <color auto="1"/>
      </bottom>
      <diagonal/>
    </border>
    <border>
      <left style="medium">
        <color auto="1"/>
      </left>
      <right/>
      <top/>
      <bottom style="thin">
        <color auto="1"/>
      </bottom>
      <diagonal/>
    </border>
    <border>
      <left style="medium">
        <color auto="1"/>
      </left>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top style="thin">
        <color auto="1"/>
      </top>
      <bottom style="medium">
        <color auto="1"/>
      </bottom>
      <diagonal/>
    </border>
    <border>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medium">
        <color auto="1"/>
      </left>
      <right/>
      <top style="medium">
        <color auto="1"/>
      </top>
      <bottom style="thin">
        <color auto="1"/>
      </bottom>
      <diagonal/>
    </border>
    <border>
      <left/>
      <right/>
      <top style="thin">
        <color auto="1"/>
      </top>
      <bottom style="medium">
        <color auto="1"/>
      </bottom>
      <diagonal/>
    </border>
    <border>
      <left/>
      <right style="medium">
        <color auto="1"/>
      </right>
      <top style="thin">
        <color auto="1"/>
      </top>
      <bottom/>
      <diagonal/>
    </border>
    <border>
      <left style="medium">
        <color indexed="64"/>
      </left>
      <right/>
      <top style="medium">
        <color indexed="64"/>
      </top>
      <bottom/>
      <diagonal/>
    </border>
    <border>
      <left/>
      <right style="medium">
        <color indexed="64"/>
      </right>
      <top style="medium">
        <color indexed="64"/>
      </top>
      <bottom/>
      <diagonal/>
    </border>
    <border>
      <left style="thin">
        <color auto="1"/>
      </left>
      <right style="thin">
        <color auto="1"/>
      </right>
      <top style="medium">
        <color indexed="64"/>
      </top>
      <bottom style="thin">
        <color auto="1"/>
      </bottom>
      <diagonal/>
    </border>
    <border>
      <left style="medium">
        <color indexed="64"/>
      </left>
      <right style="thin">
        <color auto="1"/>
      </right>
      <top style="thin">
        <color auto="1"/>
      </top>
      <bottom/>
      <diagonal/>
    </border>
    <border>
      <left style="thin">
        <color auto="1"/>
      </left>
      <right style="medium">
        <color indexed="64"/>
      </right>
      <top style="thin">
        <color auto="1"/>
      </top>
      <bottom/>
      <diagonal/>
    </border>
    <border>
      <left style="medium">
        <color indexed="64"/>
      </left>
      <right style="medium">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top style="medium">
        <color indexed="64"/>
      </top>
      <bottom style="thin">
        <color indexed="64"/>
      </bottom>
      <diagonal/>
    </border>
    <border>
      <left style="medium">
        <color auto="1"/>
      </left>
      <right style="thin">
        <color auto="1"/>
      </right>
      <top style="thin">
        <color auto="1"/>
      </top>
      <bottom style="thin">
        <color auto="1"/>
      </bottom>
      <diagonal/>
    </border>
    <border>
      <left/>
      <right/>
      <top/>
      <bottom style="thin">
        <color indexed="64"/>
      </bottom>
      <diagonal/>
    </border>
    <border>
      <left style="medium">
        <color auto="1"/>
      </left>
      <right style="medium">
        <color indexed="64"/>
      </right>
      <top style="thin">
        <color auto="1"/>
      </top>
      <bottom style="medium">
        <color auto="1"/>
      </bottom>
      <diagonal/>
    </border>
    <border>
      <left/>
      <right style="thin">
        <color auto="1"/>
      </right>
      <top/>
      <bottom style="medium">
        <color indexed="64"/>
      </bottom>
      <diagonal/>
    </border>
    <border>
      <left style="thin">
        <color auto="1"/>
      </left>
      <right style="thin">
        <color auto="1"/>
      </right>
      <top/>
      <bottom style="medium">
        <color indexed="64"/>
      </bottom>
      <diagonal/>
    </border>
    <border>
      <left style="thin">
        <color auto="1"/>
      </left>
      <right style="medium">
        <color indexed="64"/>
      </right>
      <top/>
      <bottom style="medium">
        <color indexed="64"/>
      </bottom>
      <diagonal/>
    </border>
    <border>
      <left style="medium">
        <color indexed="64"/>
      </left>
      <right/>
      <top style="thin">
        <color auto="1"/>
      </top>
      <bottom/>
      <diagonal/>
    </border>
  </borders>
  <cellStyleXfs count="39">
    <xf numFmtId="0" fontId="0" fillId="0" borderId="0"/>
    <xf numFmtId="164" fontId="1" fillId="0" borderId="0" applyFont="0" applyFill="0" applyBorder="0" applyAlignment="0" applyProtection="0"/>
    <xf numFmtId="0" fontId="2" fillId="0" borderId="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2" fillId="0" borderId="0"/>
    <xf numFmtId="0" fontId="1" fillId="0" borderId="0"/>
    <xf numFmtId="172" fontId="8" fillId="0" borderId="0" applyFont="0" applyFill="0" applyBorder="0" applyAlignment="0" applyProtection="0"/>
    <xf numFmtId="164" fontId="1" fillId="0" borderId="0" applyFont="0" applyFill="0" applyBorder="0" applyAlignment="0" applyProtection="0"/>
    <xf numFmtId="0" fontId="2" fillId="0" borderId="0" applyFont="0" applyFill="0" applyBorder="0" applyAlignment="0" applyProtection="0"/>
    <xf numFmtId="0" fontId="9" fillId="0" borderId="0"/>
    <xf numFmtId="174" fontId="2" fillId="0" borderId="0" applyFont="0" applyFill="0" applyBorder="0" applyAlignment="0" applyProtection="0"/>
    <xf numFmtId="0" fontId="11" fillId="0" borderId="0"/>
    <xf numFmtId="0" fontId="1" fillId="5" borderId="0" applyNumberFormat="0" applyBorder="0" applyAlignment="0" applyProtection="0"/>
    <xf numFmtId="0" fontId="2" fillId="0" borderId="0"/>
    <xf numFmtId="0" fontId="21" fillId="4" borderId="0" applyNumberFormat="0" applyBorder="0" applyAlignment="0" applyProtection="0"/>
    <xf numFmtId="176" fontId="2" fillId="0" borderId="0" applyFont="0" applyFill="0" applyBorder="0" applyAlignment="0" applyProtection="0"/>
    <xf numFmtId="9" fontId="2" fillId="0" borderId="0" applyFont="0" applyFill="0" applyBorder="0" applyAlignment="0" applyProtection="0"/>
    <xf numFmtId="176" fontId="2" fillId="0" borderId="0" applyFont="0" applyFill="0" applyBorder="0" applyAlignment="0" applyProtection="0"/>
    <xf numFmtId="178" fontId="1" fillId="0" borderId="0" applyFont="0" applyFill="0" applyBorder="0" applyAlignment="0" applyProtection="0"/>
    <xf numFmtId="0" fontId="8" fillId="0" borderId="0"/>
    <xf numFmtId="0" fontId="24" fillId="0" borderId="0"/>
    <xf numFmtId="0" fontId="27" fillId="0" borderId="0"/>
    <xf numFmtId="178" fontId="27" fillId="0" borderId="0" applyFont="0" applyFill="0" applyBorder="0" applyAlignment="0" applyProtection="0"/>
    <xf numFmtId="179" fontId="27" fillId="0" borderId="0" applyFont="0" applyFill="0" applyBorder="0" applyAlignment="0" applyProtection="0"/>
  </cellStyleXfs>
  <cellXfs count="461">
    <xf numFmtId="0" fontId="0" fillId="0" borderId="0" xfId="0"/>
    <xf numFmtId="164" fontId="0" fillId="0" borderId="0" xfId="0" applyNumberFormat="1"/>
    <xf numFmtId="169" fontId="0" fillId="0" borderId="0" xfId="0" applyNumberFormat="1"/>
    <xf numFmtId="170" fontId="0" fillId="0" borderId="0" xfId="0" applyNumberFormat="1"/>
    <xf numFmtId="171" fontId="0" fillId="0" borderId="0" xfId="0" applyNumberFormat="1"/>
    <xf numFmtId="173" fontId="0" fillId="0" borderId="0" xfId="0" applyNumberFormat="1"/>
    <xf numFmtId="0" fontId="10" fillId="2" borderId="0" xfId="0" applyFont="1" applyFill="1"/>
    <xf numFmtId="0" fontId="10" fillId="2" borderId="36" xfId="0" applyFont="1" applyFill="1" applyBorder="1"/>
    <xf numFmtId="0" fontId="12" fillId="0" borderId="10" xfId="0" applyFont="1" applyBorder="1" applyAlignment="1">
      <alignment horizontal="center" vertical="center"/>
    </xf>
    <xf numFmtId="0" fontId="12" fillId="0" borderId="5" xfId="0" applyFont="1" applyBorder="1" applyAlignment="1">
      <alignment horizontal="center" vertical="center"/>
    </xf>
    <xf numFmtId="0" fontId="12" fillId="0" borderId="7" xfId="0" applyFont="1" applyBorder="1" applyAlignment="1">
      <alignment horizontal="center" vertical="center"/>
    </xf>
    <xf numFmtId="0" fontId="12" fillId="0" borderId="3" xfId="0" applyFont="1" applyBorder="1" applyAlignment="1">
      <alignment horizontal="center" vertical="center"/>
    </xf>
    <xf numFmtId="0" fontId="12" fillId="0" borderId="24" xfId="0" applyFont="1" applyBorder="1" applyAlignment="1">
      <alignment vertical="center"/>
    </xf>
    <xf numFmtId="0" fontId="13" fillId="0" borderId="21" xfId="0" applyFont="1" applyBorder="1" applyAlignment="1">
      <alignment vertical="center"/>
    </xf>
    <xf numFmtId="0" fontId="13" fillId="0" borderId="22" xfId="0" applyFont="1" applyBorder="1" applyAlignment="1">
      <alignment vertical="center"/>
    </xf>
    <xf numFmtId="0" fontId="13" fillId="0" borderId="4" xfId="0" applyFont="1" applyBorder="1" applyAlignment="1">
      <alignment vertical="center"/>
    </xf>
    <xf numFmtId="0" fontId="13" fillId="0" borderId="13" xfId="0" applyFont="1" applyBorder="1" applyAlignment="1">
      <alignment horizontal="center" vertical="center"/>
    </xf>
    <xf numFmtId="0" fontId="13" fillId="0" borderId="51" xfId="0" applyFont="1" applyBorder="1" applyAlignment="1">
      <alignment vertical="center" wrapText="1"/>
    </xf>
    <xf numFmtId="0" fontId="13" fillId="0" borderId="51" xfId="0" applyFont="1" applyBorder="1" applyAlignment="1">
      <alignment horizontal="center" vertical="center"/>
    </xf>
    <xf numFmtId="164" fontId="13" fillId="0" borderId="51" xfId="1" applyFont="1" applyBorder="1" applyAlignment="1">
      <alignment vertical="center"/>
    </xf>
    <xf numFmtId="164" fontId="13" fillId="0" borderId="14" xfId="1" applyFont="1" applyBorder="1" applyAlignment="1">
      <alignment vertical="center"/>
    </xf>
    <xf numFmtId="0" fontId="13" fillId="0" borderId="8" xfId="0" applyFont="1" applyBorder="1" applyAlignment="1">
      <alignment horizontal="center" vertical="center"/>
    </xf>
    <xf numFmtId="0" fontId="13" fillId="0" borderId="2" xfId="0" applyFont="1" applyBorder="1" applyAlignment="1">
      <alignment vertical="center" wrapText="1"/>
    </xf>
    <xf numFmtId="0" fontId="13" fillId="0" borderId="33" xfId="0" applyFont="1" applyBorder="1" applyAlignment="1">
      <alignment horizontal="center" vertical="center"/>
    </xf>
    <xf numFmtId="164" fontId="13" fillId="0" borderId="33" xfId="1" applyFont="1" applyBorder="1" applyAlignment="1">
      <alignment vertical="center"/>
    </xf>
    <xf numFmtId="164" fontId="13" fillId="0" borderId="42" xfId="1" applyFont="1" applyBorder="1" applyAlignment="1">
      <alignment vertical="center"/>
    </xf>
    <xf numFmtId="0" fontId="13" fillId="0" borderId="18" xfId="0" applyFont="1" applyBorder="1" applyAlignment="1">
      <alignment horizontal="center" vertical="center"/>
    </xf>
    <xf numFmtId="0" fontId="13" fillId="0" borderId="15" xfId="0" applyFont="1" applyBorder="1" applyAlignment="1">
      <alignment vertical="center"/>
    </xf>
    <xf numFmtId="164" fontId="12" fillId="0" borderId="34" xfId="1" applyFont="1" applyBorder="1" applyAlignment="1">
      <alignment vertical="center"/>
    </xf>
    <xf numFmtId="0" fontId="13" fillId="2" borderId="36" xfId="0" applyFont="1" applyFill="1" applyBorder="1" applyAlignment="1">
      <alignment vertical="center"/>
    </xf>
    <xf numFmtId="4" fontId="12" fillId="2" borderId="37" xfId="0" applyNumberFormat="1" applyFont="1" applyFill="1" applyBorder="1" applyAlignment="1">
      <alignment vertical="center"/>
    </xf>
    <xf numFmtId="0" fontId="13" fillId="2" borderId="37" xfId="0" applyFont="1" applyFill="1" applyBorder="1" applyAlignment="1">
      <alignment vertical="center"/>
    </xf>
    <xf numFmtId="0" fontId="13" fillId="2" borderId="0" xfId="0" applyFont="1" applyFill="1"/>
    <xf numFmtId="0" fontId="13" fillId="2" borderId="37" xfId="0" applyFont="1" applyFill="1" applyBorder="1"/>
    <xf numFmtId="0" fontId="13" fillId="2" borderId="36" xfId="0" applyFont="1" applyFill="1" applyBorder="1"/>
    <xf numFmtId="0" fontId="13" fillId="2" borderId="37" xfId="0" applyFont="1" applyFill="1" applyBorder="1" applyAlignment="1">
      <alignment horizontal="right" vertical="center"/>
    </xf>
    <xf numFmtId="0" fontId="13" fillId="2" borderId="38" xfId="0" applyFont="1" applyFill="1" applyBorder="1" applyAlignment="1">
      <alignment vertical="center"/>
    </xf>
    <xf numFmtId="0" fontId="13" fillId="2" borderId="17" xfId="0" applyFont="1" applyFill="1" applyBorder="1" applyAlignment="1">
      <alignment vertical="center"/>
    </xf>
    <xf numFmtId="0" fontId="13" fillId="0" borderId="0" xfId="0" applyFont="1" applyAlignment="1">
      <alignment vertical="center"/>
    </xf>
    <xf numFmtId="4" fontId="3" fillId="2" borderId="12" xfId="2" applyNumberFormat="1" applyFont="1" applyFill="1" applyBorder="1" applyAlignment="1">
      <alignment horizontal="center"/>
    </xf>
    <xf numFmtId="0" fontId="10" fillId="0" borderId="0" xfId="0" applyFont="1"/>
    <xf numFmtId="0" fontId="3" fillId="2" borderId="14" xfId="2" applyFont="1" applyFill="1" applyBorder="1" applyAlignment="1">
      <alignment horizontal="center" vertical="center" wrapText="1"/>
    </xf>
    <xf numFmtId="0" fontId="3" fillId="2" borderId="19" xfId="2" applyFont="1" applyFill="1" applyBorder="1" applyAlignment="1">
      <alignment horizontal="center" vertical="center"/>
    </xf>
    <xf numFmtId="4" fontId="3" fillId="2" borderId="36" xfId="2" applyNumberFormat="1" applyFont="1" applyFill="1" applyBorder="1"/>
    <xf numFmtId="164" fontId="4" fillId="2" borderId="30" xfId="1" applyFont="1" applyFill="1" applyBorder="1"/>
    <xf numFmtId="164" fontId="3" fillId="2" borderId="30" xfId="1" applyFont="1" applyFill="1" applyBorder="1"/>
    <xf numFmtId="4" fontId="3" fillId="2" borderId="37" xfId="2" applyNumberFormat="1" applyFont="1" applyFill="1" applyBorder="1"/>
    <xf numFmtId="0" fontId="13" fillId="2" borderId="36" xfId="20" applyFont="1" applyFill="1" applyBorder="1" applyAlignment="1">
      <alignment vertical="center"/>
    </xf>
    <xf numFmtId="168" fontId="3" fillId="2" borderId="37" xfId="2" applyNumberFormat="1" applyFont="1" applyFill="1" applyBorder="1"/>
    <xf numFmtId="0" fontId="16" fillId="2" borderId="36" xfId="0" applyFont="1" applyFill="1" applyBorder="1" applyAlignment="1">
      <alignment vertical="center"/>
    </xf>
    <xf numFmtId="0" fontId="17" fillId="2" borderId="0" xfId="0" applyFont="1" applyFill="1" applyAlignment="1">
      <alignment vertical="center"/>
    </xf>
    <xf numFmtId="0" fontId="16" fillId="2" borderId="0" xfId="0" applyFont="1" applyFill="1" applyAlignment="1">
      <alignment horizontal="center" vertical="center"/>
    </xf>
    <xf numFmtId="164" fontId="17" fillId="2" borderId="37" xfId="1" applyFont="1" applyFill="1" applyBorder="1" applyAlignment="1">
      <alignment vertical="center"/>
    </xf>
    <xf numFmtId="0" fontId="16" fillId="2" borderId="36" xfId="0" applyFont="1" applyFill="1" applyBorder="1" applyAlignment="1">
      <alignment horizontal="left" vertical="center"/>
    </xf>
    <xf numFmtId="0" fontId="16" fillId="2" borderId="0" xfId="0" applyFont="1" applyFill="1" applyAlignment="1">
      <alignment vertical="center"/>
    </xf>
    <xf numFmtId="4" fontId="17" fillId="2" borderId="37" xfId="0" applyNumberFormat="1" applyFont="1" applyFill="1" applyBorder="1" applyAlignment="1">
      <alignment vertical="center"/>
    </xf>
    <xf numFmtId="49" fontId="16" fillId="2" borderId="0" xfId="0" applyNumberFormat="1" applyFont="1" applyFill="1" applyAlignment="1">
      <alignment horizontal="left" vertical="center"/>
    </xf>
    <xf numFmtId="0" fontId="16" fillId="2" borderId="37" xfId="0" applyFont="1" applyFill="1" applyBorder="1" applyAlignment="1">
      <alignment vertical="center"/>
    </xf>
    <xf numFmtId="0" fontId="16" fillId="2" borderId="36" xfId="0" applyFont="1" applyFill="1" applyBorder="1"/>
    <xf numFmtId="0" fontId="16" fillId="2" borderId="0" xfId="0" applyFont="1" applyFill="1"/>
    <xf numFmtId="0" fontId="16" fillId="2" borderId="37" xfId="0" applyFont="1" applyFill="1" applyBorder="1"/>
    <xf numFmtId="0" fontId="16" fillId="2" borderId="37" xfId="0" applyFont="1" applyFill="1" applyBorder="1" applyAlignment="1">
      <alignment horizontal="right" vertical="center"/>
    </xf>
    <xf numFmtId="0" fontId="16" fillId="2" borderId="38" xfId="0" applyFont="1" applyFill="1" applyBorder="1" applyAlignment="1">
      <alignment vertical="center"/>
    </xf>
    <xf numFmtId="0" fontId="16" fillId="2" borderId="17" xfId="0" applyFont="1" applyFill="1" applyBorder="1" applyAlignment="1">
      <alignment vertical="center"/>
    </xf>
    <xf numFmtId="0" fontId="16" fillId="2" borderId="39" xfId="0" applyFont="1" applyFill="1" applyBorder="1" applyAlignment="1">
      <alignment vertical="center"/>
    </xf>
    <xf numFmtId="0" fontId="12" fillId="2" borderId="37" xfId="0" applyFont="1" applyFill="1" applyBorder="1" applyAlignment="1">
      <alignment horizontal="center" vertical="top" wrapText="1"/>
    </xf>
    <xf numFmtId="44" fontId="0" fillId="0" borderId="0" xfId="0" applyNumberFormat="1"/>
    <xf numFmtId="10" fontId="0" fillId="0" borderId="0" xfId="0" applyNumberFormat="1"/>
    <xf numFmtId="164" fontId="0" fillId="0" borderId="0" xfId="1" applyFont="1"/>
    <xf numFmtId="0" fontId="19" fillId="2" borderId="36" xfId="0" applyFont="1" applyFill="1" applyBorder="1" applyAlignment="1">
      <alignment horizontal="left" vertical="center"/>
    </xf>
    <xf numFmtId="0" fontId="19" fillId="2" borderId="36" xfId="0" applyFont="1" applyFill="1" applyBorder="1" applyAlignment="1">
      <alignment vertical="center"/>
    </xf>
    <xf numFmtId="0" fontId="19" fillId="2" borderId="36" xfId="0" applyFont="1" applyFill="1" applyBorder="1"/>
    <xf numFmtId="0" fontId="13" fillId="0" borderId="37" xfId="0" applyFont="1" applyBorder="1" applyAlignment="1">
      <alignment vertical="center"/>
    </xf>
    <xf numFmtId="0" fontId="13" fillId="2" borderId="39" xfId="0" applyFont="1" applyFill="1" applyBorder="1" applyAlignment="1">
      <alignment horizontal="right" vertical="center"/>
    </xf>
    <xf numFmtId="0" fontId="13" fillId="2" borderId="39" xfId="0" applyFont="1" applyFill="1" applyBorder="1"/>
    <xf numFmtId="0" fontId="13" fillId="2" borderId="0" xfId="0" applyFont="1" applyFill="1" applyAlignment="1">
      <alignment vertical="center"/>
    </xf>
    <xf numFmtId="0" fontId="19" fillId="2" borderId="0" xfId="0" applyFont="1" applyFill="1"/>
    <xf numFmtId="0" fontId="12" fillId="2" borderId="0" xfId="0" applyFont="1" applyFill="1" applyAlignment="1">
      <alignment horizontal="center" vertical="top" wrapText="1"/>
    </xf>
    <xf numFmtId="0" fontId="20" fillId="2" borderId="0" xfId="0" applyFont="1" applyFill="1" applyAlignment="1">
      <alignment vertical="center"/>
    </xf>
    <xf numFmtId="0" fontId="13" fillId="0" borderId="36" xfId="0" applyFont="1" applyBorder="1" applyAlignment="1">
      <alignment vertical="center"/>
    </xf>
    <xf numFmtId="0" fontId="13" fillId="0" borderId="2" xfId="0" applyFont="1" applyBorder="1" applyAlignment="1">
      <alignment horizontal="center" vertical="center"/>
    </xf>
    <xf numFmtId="164" fontId="13" fillId="0" borderId="2" xfId="1" applyFont="1" applyBorder="1" applyAlignment="1">
      <alignment vertical="center"/>
    </xf>
    <xf numFmtId="0" fontId="13" fillId="0" borderId="52" xfId="0" applyFont="1" applyBorder="1" applyAlignment="1">
      <alignment horizontal="center" vertical="center"/>
    </xf>
    <xf numFmtId="164" fontId="13" fillId="0" borderId="53" xfId="1" applyFont="1" applyBorder="1" applyAlignment="1">
      <alignment vertical="center"/>
    </xf>
    <xf numFmtId="0" fontId="2" fillId="0" borderId="0" xfId="28"/>
    <xf numFmtId="0" fontId="2" fillId="2" borderId="25" xfId="28" applyFill="1" applyBorder="1" applyAlignment="1">
      <alignment horizontal="center" vertical="center"/>
    </xf>
    <xf numFmtId="10" fontId="2" fillId="2" borderId="54" xfId="31" applyNumberFormat="1" applyFont="1" applyFill="1" applyBorder="1" applyAlignment="1" applyProtection="1">
      <alignment horizontal="center" vertical="center"/>
    </xf>
    <xf numFmtId="0" fontId="2" fillId="2" borderId="56" xfId="28" applyFill="1" applyBorder="1" applyAlignment="1">
      <alignment horizontal="center" vertical="center"/>
    </xf>
    <xf numFmtId="0" fontId="2" fillId="2" borderId="57" xfId="28" applyFill="1" applyBorder="1" applyAlignment="1">
      <alignment horizontal="center" vertical="center"/>
    </xf>
    <xf numFmtId="10" fontId="2" fillId="2" borderId="57" xfId="31" applyNumberFormat="1" applyFont="1" applyFill="1" applyBorder="1" applyAlignment="1" applyProtection="1">
      <alignment horizontal="center" vertical="center"/>
    </xf>
    <xf numFmtId="10" fontId="2" fillId="2" borderId="34" xfId="31" applyNumberFormat="1" applyFont="1" applyFill="1" applyBorder="1" applyAlignment="1" applyProtection="1">
      <alignment horizontal="center" vertical="center"/>
    </xf>
    <xf numFmtId="0" fontId="2" fillId="2" borderId="34" xfId="28" applyFill="1" applyBorder="1" applyAlignment="1">
      <alignment horizontal="center" vertical="center"/>
    </xf>
    <xf numFmtId="10" fontId="2" fillId="2" borderId="29" xfId="31" applyNumberFormat="1" applyFont="1" applyFill="1" applyBorder="1" applyAlignment="1" applyProtection="1">
      <alignment horizontal="center" vertical="center"/>
    </xf>
    <xf numFmtId="177" fontId="2" fillId="2" borderId="0" xfId="31" applyNumberFormat="1" applyFont="1" applyFill="1" applyBorder="1" applyAlignment="1" applyProtection="1">
      <alignment horizontal="center" vertical="center"/>
    </xf>
    <xf numFmtId="175" fontId="2" fillId="2" borderId="0" xfId="30" applyNumberFormat="1" applyFont="1" applyFill="1" applyBorder="1" applyAlignment="1" applyProtection="1">
      <alignment vertical="center"/>
    </xf>
    <xf numFmtId="0" fontId="2" fillId="2" borderId="0" xfId="28" applyFill="1"/>
    <xf numFmtId="0" fontId="18" fillId="2" borderId="6" xfId="0" applyFont="1" applyFill="1" applyBorder="1" applyAlignment="1">
      <alignment horizontal="center" vertical="center"/>
    </xf>
    <xf numFmtId="0" fontId="18" fillId="2" borderId="6" xfId="20" applyFont="1" applyFill="1" applyBorder="1" applyAlignment="1">
      <alignment horizontal="center" vertical="center"/>
    </xf>
    <xf numFmtId="0" fontId="3" fillId="2" borderId="36" xfId="28" applyFont="1" applyFill="1" applyBorder="1"/>
    <xf numFmtId="0" fontId="5" fillId="2" borderId="30" xfId="28" applyFont="1" applyFill="1" applyBorder="1" applyAlignment="1">
      <alignment horizontal="center" vertical="center"/>
    </xf>
    <xf numFmtId="0" fontId="18" fillId="2" borderId="0" xfId="0" applyFont="1" applyFill="1" applyAlignment="1">
      <alignment vertical="center"/>
    </xf>
    <xf numFmtId="0" fontId="19" fillId="2" borderId="0" xfId="0" applyFont="1" applyFill="1" applyAlignment="1">
      <alignment vertical="center"/>
    </xf>
    <xf numFmtId="49" fontId="19" fillId="2" borderId="0" xfId="0" applyNumberFormat="1" applyFont="1" applyFill="1" applyAlignment="1">
      <alignment horizontal="left" vertical="center"/>
    </xf>
    <xf numFmtId="49" fontId="19" fillId="2" borderId="0" xfId="0" applyNumberFormat="1" applyFont="1" applyFill="1" applyAlignment="1">
      <alignment vertical="center"/>
    </xf>
    <xf numFmtId="0" fontId="18" fillId="2" borderId="0" xfId="20" applyFont="1" applyFill="1" applyAlignment="1">
      <alignment horizontal="center" vertical="center"/>
    </xf>
    <xf numFmtId="0" fontId="2" fillId="2" borderId="37" xfId="28" applyFill="1" applyBorder="1"/>
    <xf numFmtId="0" fontId="3" fillId="2" borderId="34" xfId="28" applyFont="1" applyFill="1" applyBorder="1" applyAlignment="1">
      <alignment horizontal="center" vertical="center"/>
    </xf>
    <xf numFmtId="0" fontId="3" fillId="2" borderId="34" xfId="28" applyFont="1" applyFill="1" applyBorder="1" applyAlignment="1">
      <alignment horizontal="center" vertical="center" wrapText="1"/>
    </xf>
    <xf numFmtId="0" fontId="28" fillId="0" borderId="0" xfId="36" applyFont="1"/>
    <xf numFmtId="0" fontId="29" fillId="2" borderId="28" xfId="36" applyFont="1" applyFill="1" applyBorder="1" applyAlignment="1">
      <alignment horizontal="center" vertical="center" wrapText="1"/>
    </xf>
    <xf numFmtId="0" fontId="29" fillId="2" borderId="28" xfId="38" applyNumberFormat="1" applyFont="1" applyFill="1" applyBorder="1" applyAlignment="1">
      <alignment horizontal="center" vertical="center" wrapText="1"/>
    </xf>
    <xf numFmtId="180" fontId="29" fillId="2" borderId="28" xfId="38" applyNumberFormat="1" applyFont="1" applyFill="1" applyBorder="1" applyAlignment="1">
      <alignment horizontal="center" vertical="center" wrapText="1"/>
    </xf>
    <xf numFmtId="180" fontId="28" fillId="0" borderId="0" xfId="36" applyNumberFormat="1" applyFont="1"/>
    <xf numFmtId="173" fontId="29" fillId="2" borderId="36" xfId="36" applyNumberFormat="1" applyFont="1" applyFill="1" applyBorder="1" applyAlignment="1">
      <alignment horizontal="left" vertical="center" wrapText="1"/>
    </xf>
    <xf numFmtId="173" fontId="29" fillId="2" borderId="37" xfId="36" applyNumberFormat="1" applyFont="1" applyFill="1" applyBorder="1" applyAlignment="1">
      <alignment vertical="center" wrapText="1"/>
    </xf>
    <xf numFmtId="0" fontId="28" fillId="0" borderId="0" xfId="36" applyFont="1" applyAlignment="1">
      <alignment horizontal="right"/>
    </xf>
    <xf numFmtId="0" fontId="30" fillId="0" borderId="0" xfId="36" applyFont="1" applyAlignment="1">
      <alignment horizontal="center"/>
    </xf>
    <xf numFmtId="0" fontId="30" fillId="0" borderId="0" xfId="36" applyFont="1" applyAlignment="1">
      <alignment horizontal="center" vertical="center"/>
    </xf>
    <xf numFmtId="178" fontId="28" fillId="0" borderId="0" xfId="37" applyFont="1"/>
    <xf numFmtId="2" fontId="28" fillId="0" borderId="0" xfId="36" applyNumberFormat="1" applyFont="1"/>
    <xf numFmtId="164" fontId="3" fillId="2" borderId="12" xfId="22" applyFont="1" applyFill="1" applyBorder="1" applyAlignment="1">
      <alignment horizontal="center" vertical="center" wrapText="1"/>
    </xf>
    <xf numFmtId="0" fontId="13" fillId="0" borderId="0" xfId="36" applyFont="1"/>
    <xf numFmtId="164" fontId="3" fillId="2" borderId="0" xfId="22" applyFont="1" applyFill="1" applyBorder="1" applyAlignment="1">
      <alignment horizontal="center" vertical="center" wrapText="1"/>
    </xf>
    <xf numFmtId="0" fontId="3" fillId="2" borderId="0" xfId="22" applyNumberFormat="1" applyFont="1" applyFill="1" applyBorder="1" applyAlignment="1">
      <alignment horizontal="center" vertical="center" wrapText="1"/>
    </xf>
    <xf numFmtId="178" fontId="29" fillId="2" borderId="28" xfId="37" applyFont="1" applyFill="1" applyBorder="1" applyAlignment="1">
      <alignment vertical="center" wrapText="1"/>
    </xf>
    <xf numFmtId="180" fontId="29" fillId="2" borderId="28" xfId="38" applyNumberFormat="1" applyFont="1" applyFill="1" applyBorder="1" applyAlignment="1">
      <alignment vertical="center" wrapText="1"/>
    </xf>
    <xf numFmtId="0" fontId="29" fillId="2" borderId="28" xfId="36" applyFont="1" applyFill="1" applyBorder="1" applyAlignment="1">
      <alignment vertical="center" wrapText="1"/>
    </xf>
    <xf numFmtId="0" fontId="3" fillId="2" borderId="49" xfId="22" applyNumberFormat="1" applyFont="1" applyFill="1" applyBorder="1" applyAlignment="1">
      <alignment horizontal="center" vertical="center" wrapText="1"/>
    </xf>
    <xf numFmtId="164" fontId="3" fillId="2" borderId="28" xfId="22" applyFont="1" applyFill="1" applyBorder="1" applyAlignment="1">
      <alignment horizontal="center" vertical="center" wrapText="1"/>
    </xf>
    <xf numFmtId="0" fontId="3" fillId="2" borderId="28" xfId="22" applyNumberFormat="1" applyFont="1" applyFill="1" applyBorder="1" applyAlignment="1">
      <alignment horizontal="center" vertical="center" wrapText="1"/>
    </xf>
    <xf numFmtId="178" fontId="3" fillId="2" borderId="28" xfId="37" applyFont="1" applyFill="1" applyBorder="1" applyAlignment="1">
      <alignment horizontal="center" vertical="center" wrapText="1"/>
    </xf>
    <xf numFmtId="2" fontId="3" fillId="2" borderId="28" xfId="36" applyNumberFormat="1" applyFont="1" applyFill="1" applyBorder="1" applyAlignment="1">
      <alignment horizontal="center" vertical="center" wrapText="1"/>
    </xf>
    <xf numFmtId="0" fontId="28" fillId="2" borderId="0" xfId="36" applyFont="1" applyFill="1"/>
    <xf numFmtId="4" fontId="3" fillId="2" borderId="62" xfId="2" applyNumberFormat="1" applyFont="1" applyFill="1" applyBorder="1" applyAlignment="1">
      <alignment horizontal="center"/>
    </xf>
    <xf numFmtId="0" fontId="13" fillId="2" borderId="62" xfId="0" applyFont="1" applyFill="1" applyBorder="1"/>
    <xf numFmtId="168" fontId="3" fillId="2" borderId="62" xfId="2" applyNumberFormat="1" applyFont="1" applyFill="1" applyBorder="1"/>
    <xf numFmtId="173" fontId="29" fillId="2" borderId="62" xfId="36" applyNumberFormat="1" applyFont="1" applyFill="1" applyBorder="1" applyAlignment="1">
      <alignment vertical="center" wrapText="1"/>
    </xf>
    <xf numFmtId="0" fontId="15" fillId="3" borderId="37" xfId="0" applyFont="1" applyFill="1" applyBorder="1" applyAlignment="1">
      <alignment vertical="center"/>
    </xf>
    <xf numFmtId="0" fontId="14" fillId="3" borderId="0" xfId="0" applyFont="1" applyFill="1" applyAlignment="1">
      <alignment vertical="center" wrapText="1"/>
    </xf>
    <xf numFmtId="0" fontId="14" fillId="3" borderId="37" xfId="0" applyFont="1" applyFill="1" applyBorder="1" applyAlignment="1">
      <alignment vertical="center" wrapText="1"/>
    </xf>
    <xf numFmtId="0" fontId="13" fillId="2" borderId="0" xfId="36" applyFont="1" applyFill="1"/>
    <xf numFmtId="2" fontId="13" fillId="2" borderId="0" xfId="36" applyNumberFormat="1" applyFont="1" applyFill="1"/>
    <xf numFmtId="0" fontId="12" fillId="2" borderId="0" xfId="36" applyFont="1" applyFill="1" applyAlignment="1">
      <alignment horizontal="center"/>
    </xf>
    <xf numFmtId="0" fontId="12" fillId="2" borderId="0" xfId="36" applyFont="1" applyFill="1" applyAlignment="1">
      <alignment horizontal="center" vertical="center"/>
    </xf>
    <xf numFmtId="178" fontId="13" fillId="2" borderId="0" xfId="37" applyFont="1" applyFill="1"/>
    <xf numFmtId="178" fontId="13" fillId="2" borderId="0" xfId="37" applyFont="1" applyFill="1" applyBorder="1"/>
    <xf numFmtId="0" fontId="13" fillId="0" borderId="37" xfId="0" applyFont="1" applyBorder="1"/>
    <xf numFmtId="0" fontId="13" fillId="2" borderId="38" xfId="0" applyFont="1" applyFill="1" applyBorder="1"/>
    <xf numFmtId="0" fontId="13" fillId="2" borderId="17" xfId="0" applyFont="1" applyFill="1" applyBorder="1"/>
    <xf numFmtId="4" fontId="2" fillId="2" borderId="23" xfId="2" applyNumberFormat="1" applyFill="1" applyBorder="1" applyAlignment="1">
      <alignment horizontal="center" vertical="center"/>
    </xf>
    <xf numFmtId="4" fontId="2" fillId="2" borderId="4" xfId="2" applyNumberFormat="1" applyFill="1" applyBorder="1" applyAlignment="1">
      <alignment horizontal="center" vertical="center"/>
    </xf>
    <xf numFmtId="4" fontId="2" fillId="2" borderId="22" xfId="2" applyNumberFormat="1" applyFill="1" applyBorder="1" applyAlignment="1">
      <alignment horizontal="center" vertical="center" wrapText="1"/>
    </xf>
    <xf numFmtId="4" fontId="2" fillId="2" borderId="23" xfId="2" applyNumberFormat="1" applyFill="1" applyBorder="1" applyAlignment="1">
      <alignment horizontal="center" vertical="center" wrapText="1"/>
    </xf>
    <xf numFmtId="4" fontId="2" fillId="2" borderId="4" xfId="2" applyNumberFormat="1" applyFill="1" applyBorder="1" applyAlignment="1">
      <alignment horizontal="center" vertical="center" wrapText="1"/>
    </xf>
    <xf numFmtId="4" fontId="3" fillId="2" borderId="13" xfId="2" applyNumberFormat="1" applyFont="1" applyFill="1" applyBorder="1" applyAlignment="1">
      <alignment horizontal="center" vertical="center" wrapText="1"/>
    </xf>
    <xf numFmtId="0" fontId="13" fillId="2" borderId="18" xfId="0" applyFont="1" applyFill="1" applyBorder="1" applyAlignment="1">
      <alignment horizontal="center" vertical="center"/>
    </xf>
    <xf numFmtId="0" fontId="23" fillId="2" borderId="28" xfId="0" applyFont="1" applyFill="1" applyBorder="1" applyAlignment="1">
      <alignment horizontal="center" vertical="center"/>
    </xf>
    <xf numFmtId="164" fontId="23" fillId="2" borderId="28" xfId="1" applyFont="1" applyFill="1" applyBorder="1" applyAlignment="1">
      <alignment horizontal="center" vertical="center"/>
    </xf>
    <xf numFmtId="4" fontId="23" fillId="2" borderId="28" xfId="0" applyNumberFormat="1" applyFont="1" applyFill="1" applyBorder="1" applyAlignment="1">
      <alignment horizontal="center"/>
    </xf>
    <xf numFmtId="164" fontId="23" fillId="2" borderId="42" xfId="1" applyFont="1" applyFill="1" applyBorder="1" applyAlignment="1">
      <alignment horizontal="center"/>
    </xf>
    <xf numFmtId="0" fontId="23" fillId="2" borderId="45" xfId="0" applyFont="1" applyFill="1" applyBorder="1" applyAlignment="1">
      <alignment horizontal="center" vertical="center"/>
    </xf>
    <xf numFmtId="164" fontId="23" fillId="2" borderId="45" xfId="1" applyFont="1" applyFill="1" applyBorder="1" applyAlignment="1">
      <alignment horizontal="center" vertical="center"/>
    </xf>
    <xf numFmtId="4" fontId="23" fillId="2" borderId="45" xfId="0" applyNumberFormat="1" applyFont="1" applyFill="1" applyBorder="1" applyAlignment="1">
      <alignment horizontal="center"/>
    </xf>
    <xf numFmtId="164" fontId="23" fillId="2" borderId="19" xfId="1" applyFont="1" applyFill="1" applyBorder="1" applyAlignment="1">
      <alignment horizontal="center"/>
    </xf>
    <xf numFmtId="164" fontId="2" fillId="2" borderId="28" xfId="1" applyFont="1" applyFill="1" applyBorder="1" applyAlignment="1">
      <alignment horizontal="center" vertical="center"/>
    </xf>
    <xf numFmtId="4" fontId="23" fillId="2" borderId="28" xfId="0" applyNumberFormat="1" applyFont="1" applyFill="1" applyBorder="1" applyAlignment="1">
      <alignment horizontal="center" vertical="center"/>
    </xf>
    <xf numFmtId="164" fontId="23" fillId="2" borderId="42" xfId="1" applyFont="1" applyFill="1" applyBorder="1" applyAlignment="1">
      <alignment horizontal="center" vertical="center"/>
    </xf>
    <xf numFmtId="165" fontId="23" fillId="2" borderId="45" xfId="0" applyNumberFormat="1" applyFont="1" applyFill="1" applyBorder="1" applyAlignment="1">
      <alignment horizontal="center"/>
    </xf>
    <xf numFmtId="164" fontId="23" fillId="2" borderId="19" xfId="1" applyFont="1" applyFill="1" applyBorder="1" applyAlignment="1">
      <alignment horizontal="center" vertical="center"/>
    </xf>
    <xf numFmtId="4" fontId="2" fillId="2" borderId="1" xfId="2" applyNumberFormat="1" applyFill="1" applyBorder="1" applyAlignment="1">
      <alignment horizontal="center" vertical="center" wrapText="1"/>
    </xf>
    <xf numFmtId="4" fontId="23" fillId="2" borderId="33" xfId="0" applyNumberFormat="1" applyFont="1" applyFill="1" applyBorder="1" applyAlignment="1">
      <alignment horizontal="center" vertical="center"/>
    </xf>
    <xf numFmtId="165" fontId="23" fillId="2" borderId="33" xfId="0" applyNumberFormat="1" applyFont="1" applyFill="1" applyBorder="1" applyAlignment="1">
      <alignment horizontal="center" vertical="center"/>
    </xf>
    <xf numFmtId="4" fontId="23" fillId="2" borderId="9" xfId="0" applyNumberFormat="1" applyFont="1" applyFill="1" applyBorder="1" applyAlignment="1">
      <alignment horizontal="center" vertical="center"/>
    </xf>
    <xf numFmtId="0" fontId="23" fillId="2" borderId="28" xfId="0" applyFont="1" applyFill="1" applyBorder="1"/>
    <xf numFmtId="0" fontId="23" fillId="2" borderId="42" xfId="0" applyFont="1" applyFill="1" applyBorder="1"/>
    <xf numFmtId="0" fontId="23" fillId="2" borderId="45" xfId="0" applyFont="1" applyFill="1" applyBorder="1"/>
    <xf numFmtId="0" fontId="23" fillId="2" borderId="19" xfId="0" applyFont="1" applyFill="1" applyBorder="1"/>
    <xf numFmtId="4" fontId="2" fillId="2" borderId="22" xfId="2" quotePrefix="1" applyNumberFormat="1" applyFill="1" applyBorder="1" applyAlignment="1">
      <alignment horizontal="center" vertical="center" wrapText="1"/>
    </xf>
    <xf numFmtId="166" fontId="2" fillId="2" borderId="23" xfId="2" applyNumberFormat="1" applyFill="1" applyBorder="1" applyAlignment="1">
      <alignment horizontal="center" vertical="center" wrapText="1"/>
    </xf>
    <xf numFmtId="167" fontId="23" fillId="2" borderId="33" xfId="0" applyNumberFormat="1" applyFont="1" applyFill="1" applyBorder="1"/>
    <xf numFmtId="9" fontId="23" fillId="2" borderId="33" xfId="0" applyNumberFormat="1" applyFont="1" applyFill="1" applyBorder="1" applyAlignment="1">
      <alignment horizontal="center"/>
    </xf>
    <xf numFmtId="165" fontId="23" fillId="2" borderId="33" xfId="0" applyNumberFormat="1" applyFont="1" applyFill="1" applyBorder="1" applyAlignment="1">
      <alignment horizontal="center"/>
    </xf>
    <xf numFmtId="164" fontId="23" fillId="2" borderId="9" xfId="1" applyFont="1" applyFill="1" applyBorder="1"/>
    <xf numFmtId="4" fontId="23" fillId="2" borderId="33" xfId="0" applyNumberFormat="1" applyFont="1" applyFill="1" applyBorder="1" applyAlignment="1">
      <alignment horizontal="center"/>
    </xf>
    <xf numFmtId="168" fontId="3" fillId="2" borderId="30" xfId="2" applyNumberFormat="1" applyFont="1" applyFill="1" applyBorder="1"/>
    <xf numFmtId="0" fontId="13" fillId="2" borderId="49" xfId="0" applyFont="1" applyFill="1" applyBorder="1"/>
    <xf numFmtId="0" fontId="13" fillId="2" borderId="12" xfId="0" applyFont="1" applyFill="1" applyBorder="1"/>
    <xf numFmtId="168" fontId="3" fillId="2" borderId="50" xfId="2" applyNumberFormat="1" applyFont="1" applyFill="1" applyBorder="1"/>
    <xf numFmtId="0" fontId="13" fillId="2" borderId="30" xfId="0" applyFont="1" applyFill="1" applyBorder="1" applyAlignment="1">
      <alignment horizontal="center" vertical="center"/>
    </xf>
    <xf numFmtId="4" fontId="3" fillId="2" borderId="30" xfId="2" applyNumberFormat="1" applyFont="1" applyFill="1" applyBorder="1" applyAlignment="1">
      <alignment horizontal="center" vertical="center" wrapText="1"/>
    </xf>
    <xf numFmtId="0" fontId="3" fillId="2" borderId="30" xfId="2" applyFont="1" applyFill="1" applyBorder="1" applyAlignment="1">
      <alignment horizontal="center" vertical="center" wrapText="1"/>
    </xf>
    <xf numFmtId="0" fontId="3" fillId="2" borderId="30" xfId="2" applyFont="1" applyFill="1" applyBorder="1" applyAlignment="1">
      <alignment horizontal="center" vertical="center"/>
    </xf>
    <xf numFmtId="167" fontId="23" fillId="2" borderId="65" xfId="0" applyNumberFormat="1" applyFont="1" applyFill="1" applyBorder="1"/>
    <xf numFmtId="9" fontId="23" fillId="2" borderId="65" xfId="0" applyNumberFormat="1" applyFont="1" applyFill="1" applyBorder="1" applyAlignment="1">
      <alignment horizontal="center"/>
    </xf>
    <xf numFmtId="4" fontId="23" fillId="2" borderId="65" xfId="0" applyNumberFormat="1" applyFont="1" applyFill="1" applyBorder="1" applyAlignment="1">
      <alignment horizontal="center"/>
    </xf>
    <xf numFmtId="164" fontId="23" fillId="2" borderId="66" xfId="1" applyFont="1" applyFill="1" applyBorder="1"/>
    <xf numFmtId="168" fontId="3" fillId="2" borderId="25" xfId="2" applyNumberFormat="1" applyFont="1" applyFill="1" applyBorder="1"/>
    <xf numFmtId="0" fontId="13" fillId="2" borderId="38" xfId="0" applyFont="1" applyFill="1" applyBorder="1" applyAlignment="1">
      <alignment horizontal="center" vertical="center"/>
    </xf>
    <xf numFmtId="4" fontId="3" fillId="2" borderId="20" xfId="2" applyNumberFormat="1" applyFont="1" applyFill="1" applyBorder="1" applyAlignment="1">
      <alignment horizontal="center" vertical="center" wrapText="1"/>
    </xf>
    <xf numFmtId="0" fontId="13" fillId="2" borderId="51" xfId="0" applyFont="1" applyFill="1" applyBorder="1" applyAlignment="1">
      <alignment horizontal="center" vertical="center"/>
    </xf>
    <xf numFmtId="0" fontId="13" fillId="2" borderId="33" xfId="0" applyFont="1" applyFill="1" applyBorder="1" applyAlignment="1">
      <alignment horizontal="center" vertical="center"/>
    </xf>
    <xf numFmtId="0" fontId="13" fillId="2" borderId="2" xfId="0" applyFont="1" applyFill="1" applyBorder="1" applyAlignment="1">
      <alignment horizontal="center" vertical="center"/>
    </xf>
    <xf numFmtId="0" fontId="29" fillId="2" borderId="61" xfId="22" applyNumberFormat="1" applyFont="1" applyFill="1" applyBorder="1" applyAlignment="1">
      <alignment horizontal="center" vertical="center" wrapText="1"/>
    </xf>
    <xf numFmtId="180" fontId="29" fillId="2" borderId="42" xfId="38" applyNumberFormat="1" applyFont="1" applyFill="1" applyBorder="1" applyAlignment="1">
      <alignment horizontal="center" vertical="center" wrapText="1"/>
    </xf>
    <xf numFmtId="173" fontId="29" fillId="2" borderId="0" xfId="36" applyNumberFormat="1" applyFont="1" applyFill="1" applyAlignment="1">
      <alignment horizontal="left" vertical="center" wrapText="1"/>
    </xf>
    <xf numFmtId="173" fontId="29" fillId="2" borderId="0" xfId="36" applyNumberFormat="1" applyFont="1" applyFill="1" applyAlignment="1">
      <alignment vertical="center" wrapText="1"/>
    </xf>
    <xf numFmtId="0" fontId="14" fillId="3" borderId="0" xfId="0" applyFont="1" applyFill="1" applyAlignment="1">
      <alignment horizontal="right" vertical="center"/>
    </xf>
    <xf numFmtId="168" fontId="3" fillId="2" borderId="0" xfId="2" applyNumberFormat="1" applyFont="1" applyFill="1"/>
    <xf numFmtId="4" fontId="3" fillId="2" borderId="0" xfId="2" applyNumberFormat="1" applyFont="1" applyFill="1" applyAlignment="1">
      <alignment horizontal="center"/>
    </xf>
    <xf numFmtId="0" fontId="13" fillId="2" borderId="0" xfId="20" applyFont="1" applyFill="1" applyAlignment="1">
      <alignment horizontal="right" vertical="center"/>
    </xf>
    <xf numFmtId="0" fontId="13" fillId="2" borderId="0" xfId="20" applyFont="1" applyFill="1" applyAlignment="1">
      <alignment vertical="center"/>
    </xf>
    <xf numFmtId="173" fontId="2" fillId="2" borderId="0" xfId="36" applyNumberFormat="1" applyFont="1" applyFill="1" applyAlignment="1">
      <alignment vertical="center" wrapText="1"/>
    </xf>
    <xf numFmtId="0" fontId="13" fillId="2" borderId="0" xfId="0" applyFont="1" applyFill="1" applyAlignment="1">
      <alignment horizontal="center"/>
    </xf>
    <xf numFmtId="0" fontId="28" fillId="2" borderId="37" xfId="36" applyFont="1" applyFill="1" applyBorder="1"/>
    <xf numFmtId="0" fontId="10" fillId="2" borderId="38" xfId="0" applyFont="1" applyFill="1" applyBorder="1"/>
    <xf numFmtId="0" fontId="28" fillId="2" borderId="39" xfId="36" applyFont="1" applyFill="1" applyBorder="1"/>
    <xf numFmtId="4" fontId="2" fillId="2" borderId="0" xfId="2" applyNumberFormat="1" applyFill="1" applyAlignment="1">
      <alignment horizontal="centerContinuous"/>
    </xf>
    <xf numFmtId="0" fontId="3" fillId="2" borderId="0" xfId="28" applyFont="1" applyFill="1"/>
    <xf numFmtId="0" fontId="2" fillId="2" borderId="0" xfId="28" applyFill="1" applyAlignment="1">
      <alignment horizontal="center"/>
    </xf>
    <xf numFmtId="0" fontId="3" fillId="2" borderId="36" xfId="28" applyFont="1" applyFill="1" applyBorder="1" applyAlignment="1">
      <alignment horizontal="center" vertical="center"/>
    </xf>
    <xf numFmtId="0" fontId="22" fillId="2" borderId="0" xfId="28" applyFont="1" applyFill="1" applyAlignment="1">
      <alignment vertical="center"/>
    </xf>
    <xf numFmtId="0" fontId="3" fillId="2" borderId="0" xfId="28" applyFont="1" applyFill="1" applyAlignment="1">
      <alignment horizontal="center" vertical="center"/>
    </xf>
    <xf numFmtId="0" fontId="3" fillId="2" borderId="0" xfId="28" applyFont="1" applyFill="1" applyAlignment="1">
      <alignment vertical="center"/>
    </xf>
    <xf numFmtId="0" fontId="2" fillId="2" borderId="0" xfId="28" applyFill="1" applyAlignment="1">
      <alignment vertical="center"/>
    </xf>
    <xf numFmtId="0" fontId="2" fillId="2" borderId="36" xfId="28" applyFill="1" applyBorder="1" applyAlignment="1">
      <alignment vertical="center"/>
    </xf>
    <xf numFmtId="0" fontId="23" fillId="2" borderId="36" xfId="34" applyFont="1" applyFill="1" applyBorder="1" applyAlignment="1">
      <alignment vertical="top" wrapText="1"/>
    </xf>
    <xf numFmtId="0" fontId="23" fillId="2" borderId="0" xfId="34" applyFont="1" applyFill="1" applyAlignment="1">
      <alignment vertical="top" wrapText="1"/>
    </xf>
    <xf numFmtId="0" fontId="18" fillId="2" borderId="0" xfId="0" applyFont="1" applyFill="1" applyAlignment="1">
      <alignment horizontal="center"/>
    </xf>
    <xf numFmtId="0" fontId="12" fillId="2" borderId="37" xfId="0" applyFont="1" applyFill="1" applyBorder="1"/>
    <xf numFmtId="0" fontId="13" fillId="2" borderId="37" xfId="0" applyFont="1" applyFill="1" applyBorder="1" applyAlignment="1">
      <alignment vertical="top" wrapText="1"/>
    </xf>
    <xf numFmtId="0" fontId="12" fillId="2" borderId="0" xfId="0" applyFont="1" applyFill="1"/>
    <xf numFmtId="0" fontId="2" fillId="2" borderId="36" xfId="28" applyFill="1" applyBorder="1"/>
    <xf numFmtId="0" fontId="13" fillId="2" borderId="0" xfId="0" applyFont="1" applyFill="1" applyAlignment="1">
      <alignment horizontal="right" vertical="center"/>
    </xf>
    <xf numFmtId="0" fontId="2" fillId="2" borderId="38" xfId="28" applyFill="1" applyBorder="1"/>
    <xf numFmtId="0" fontId="2" fillId="2" borderId="17" xfId="28" applyFill="1" applyBorder="1"/>
    <xf numFmtId="0" fontId="2" fillId="6" borderId="0" xfId="28" applyFill="1"/>
    <xf numFmtId="2" fontId="29" fillId="0" borderId="28" xfId="38" applyNumberFormat="1" applyFont="1" applyFill="1" applyBorder="1" applyAlignment="1">
      <alignment horizontal="center" vertical="center" wrapText="1"/>
    </xf>
    <xf numFmtId="173" fontId="3" fillId="2" borderId="28" xfId="22" applyNumberFormat="1" applyFont="1" applyFill="1" applyBorder="1" applyAlignment="1">
      <alignment horizontal="center" vertical="center" wrapText="1"/>
    </xf>
    <xf numFmtId="10" fontId="5" fillId="0" borderId="30" xfId="27" applyNumberFormat="1" applyFont="1" applyFill="1" applyBorder="1" applyAlignment="1" applyProtection="1">
      <alignment horizontal="center" vertical="center"/>
    </xf>
    <xf numFmtId="0" fontId="2" fillId="0" borderId="37" xfId="28" applyBorder="1"/>
    <xf numFmtId="0" fontId="13" fillId="0" borderId="28" xfId="0" applyFont="1" applyBorder="1" applyAlignment="1">
      <alignment vertical="center" wrapText="1"/>
    </xf>
    <xf numFmtId="0" fontId="13" fillId="0" borderId="28" xfId="0" applyFont="1" applyBorder="1" applyAlignment="1">
      <alignment horizontal="center" vertical="center"/>
    </xf>
    <xf numFmtId="0" fontId="13" fillId="2" borderId="28" xfId="0" applyFont="1" applyFill="1" applyBorder="1" applyAlignment="1">
      <alignment horizontal="center" vertical="center"/>
    </xf>
    <xf numFmtId="164" fontId="13" fillId="0" borderId="28" xfId="1" applyFont="1" applyBorder="1" applyAlignment="1">
      <alignment vertical="center"/>
    </xf>
    <xf numFmtId="0" fontId="33" fillId="0" borderId="0" xfId="0" applyFont="1"/>
    <xf numFmtId="164" fontId="12" fillId="0" borderId="42" xfId="1" applyFont="1" applyBorder="1" applyAlignment="1">
      <alignment vertical="center"/>
    </xf>
    <xf numFmtId="49" fontId="13" fillId="2" borderId="0" xfId="0" applyNumberFormat="1" applyFont="1" applyFill="1" applyAlignment="1">
      <alignment vertical="center"/>
    </xf>
    <xf numFmtId="2" fontId="12" fillId="0" borderId="20" xfId="0" applyNumberFormat="1" applyFont="1" applyBorder="1" applyAlignment="1">
      <alignment horizontal="center" vertical="center" wrapText="1"/>
    </xf>
    <xf numFmtId="2" fontId="12" fillId="0" borderId="21" xfId="0" applyNumberFormat="1" applyFont="1" applyBorder="1" applyAlignment="1">
      <alignment horizontal="center" vertical="center" wrapText="1"/>
    </xf>
    <xf numFmtId="2" fontId="12" fillId="0" borderId="1" xfId="0" applyNumberFormat="1" applyFont="1" applyBorder="1" applyAlignment="1">
      <alignment horizontal="center" vertical="center" wrapText="1"/>
    </xf>
    <xf numFmtId="0" fontId="12" fillId="0" borderId="16" xfId="0" applyFont="1" applyBorder="1" applyAlignment="1">
      <alignment horizontal="center" vertical="center"/>
    </xf>
    <xf numFmtId="0" fontId="12" fillId="0" borderId="17" xfId="0" applyFont="1" applyBorder="1" applyAlignment="1">
      <alignment horizontal="center" vertical="center"/>
    </xf>
    <xf numFmtId="0" fontId="12" fillId="0" borderId="39" xfId="0" applyFont="1" applyBorder="1" applyAlignment="1">
      <alignment horizontal="center" vertical="center"/>
    </xf>
    <xf numFmtId="0" fontId="17" fillId="2" borderId="6" xfId="0" applyFont="1" applyFill="1" applyBorder="1" applyAlignment="1">
      <alignment horizontal="center"/>
    </xf>
    <xf numFmtId="0" fontId="12" fillId="0" borderId="3" xfId="20" applyFont="1" applyBorder="1" applyAlignment="1">
      <alignment horizontal="center" vertical="center"/>
    </xf>
    <xf numFmtId="0" fontId="12" fillId="0" borderId="23" xfId="20" applyFont="1" applyBorder="1" applyAlignment="1">
      <alignment horizontal="center" vertical="center"/>
    </xf>
    <xf numFmtId="0" fontId="12" fillId="0" borderId="4" xfId="20" applyFont="1" applyBorder="1" applyAlignment="1">
      <alignment horizontal="center" vertical="center"/>
    </xf>
    <xf numFmtId="0" fontId="13" fillId="0" borderId="49" xfId="20" applyFont="1" applyBorder="1" applyAlignment="1">
      <alignment horizontal="center" vertical="center"/>
    </xf>
    <xf numFmtId="0" fontId="13" fillId="0" borderId="50" xfId="20" applyFont="1" applyBorder="1" applyAlignment="1">
      <alignment horizontal="center" vertical="center"/>
    </xf>
    <xf numFmtId="0" fontId="13" fillId="0" borderId="36" xfId="20" applyFont="1" applyBorder="1" applyAlignment="1">
      <alignment horizontal="center" vertical="center"/>
    </xf>
    <xf numFmtId="0" fontId="13" fillId="0" borderId="37" xfId="20" applyFont="1" applyBorder="1" applyAlignment="1">
      <alignment horizontal="center" vertical="center"/>
    </xf>
    <xf numFmtId="0" fontId="13" fillId="0" borderId="38" xfId="20" applyFont="1" applyBorder="1" applyAlignment="1">
      <alignment horizontal="center" vertical="center"/>
    </xf>
    <xf numFmtId="0" fontId="13" fillId="0" borderId="39" xfId="20" applyFont="1" applyBorder="1" applyAlignment="1">
      <alignment horizontal="center" vertical="center"/>
    </xf>
    <xf numFmtId="2" fontId="34" fillId="0" borderId="20" xfId="0" applyNumberFormat="1" applyFont="1" applyBorder="1" applyAlignment="1">
      <alignment horizontal="center" vertical="center" wrapText="1"/>
    </xf>
    <xf numFmtId="2" fontId="34" fillId="0" borderId="21" xfId="0" applyNumberFormat="1" applyFont="1" applyBorder="1" applyAlignment="1">
      <alignment horizontal="center" vertical="center" wrapText="1"/>
    </xf>
    <xf numFmtId="2" fontId="34" fillId="0" borderId="1" xfId="0" applyNumberFormat="1" applyFont="1" applyBorder="1" applyAlignment="1">
      <alignment horizontal="center" vertical="center" wrapText="1"/>
    </xf>
    <xf numFmtId="0" fontId="34" fillId="0" borderId="3" xfId="20" applyFont="1" applyBorder="1" applyAlignment="1">
      <alignment horizontal="center" vertical="center"/>
    </xf>
    <xf numFmtId="0" fontId="34" fillId="0" borderId="23" xfId="20" applyFont="1" applyBorder="1" applyAlignment="1">
      <alignment horizontal="center" vertical="center"/>
    </xf>
    <xf numFmtId="0" fontId="34" fillId="0" borderId="4" xfId="20" applyFont="1" applyBorder="1" applyAlignment="1">
      <alignment horizontal="center" vertical="center"/>
    </xf>
    <xf numFmtId="0" fontId="35" fillId="0" borderId="49" xfId="20" applyFont="1" applyBorder="1" applyAlignment="1">
      <alignment horizontal="center" vertical="center"/>
    </xf>
    <xf numFmtId="0" fontId="35" fillId="0" borderId="50" xfId="20" applyFont="1" applyBorder="1" applyAlignment="1">
      <alignment horizontal="center" vertical="center"/>
    </xf>
    <xf numFmtId="0" fontId="35" fillId="0" borderId="36" xfId="20" applyFont="1" applyBorder="1" applyAlignment="1">
      <alignment horizontal="center" vertical="center"/>
    </xf>
    <xf numFmtId="0" fontId="35" fillId="0" borderId="37" xfId="20" applyFont="1" applyBorder="1" applyAlignment="1">
      <alignment horizontal="center" vertical="center"/>
    </xf>
    <xf numFmtId="0" fontId="35" fillId="0" borderId="38" xfId="20" applyFont="1" applyBorder="1" applyAlignment="1">
      <alignment horizontal="center" vertical="center"/>
    </xf>
    <xf numFmtId="0" fontId="35" fillId="0" borderId="39" xfId="20" applyFont="1" applyBorder="1" applyAlignment="1">
      <alignment horizontal="center" vertical="center"/>
    </xf>
    <xf numFmtId="0" fontId="19" fillId="2" borderId="36" xfId="0" applyFont="1" applyFill="1" applyBorder="1" applyAlignment="1">
      <alignment horizontal="center"/>
    </xf>
    <xf numFmtId="0" fontId="19" fillId="2" borderId="0" xfId="0" applyFont="1" applyFill="1" applyAlignment="1">
      <alignment horizontal="center"/>
    </xf>
    <xf numFmtId="0" fontId="19" fillId="2" borderId="0" xfId="0" applyFont="1" applyFill="1" applyAlignment="1">
      <alignment horizontal="center" vertical="top" wrapText="1"/>
    </xf>
    <xf numFmtId="0" fontId="19" fillId="2" borderId="37" xfId="0" applyFont="1" applyFill="1" applyBorder="1" applyAlignment="1">
      <alignment horizontal="center" vertical="top" wrapText="1"/>
    </xf>
    <xf numFmtId="0" fontId="18" fillId="2" borderId="6" xfId="0" applyFont="1" applyFill="1" applyBorder="1" applyAlignment="1">
      <alignment horizontal="center"/>
    </xf>
    <xf numFmtId="0" fontId="18" fillId="2" borderId="48" xfId="0" applyFont="1" applyFill="1" applyBorder="1" applyAlignment="1">
      <alignment horizontal="center"/>
    </xf>
    <xf numFmtId="0" fontId="19" fillId="2" borderId="36" xfId="20" applyFont="1" applyFill="1" applyBorder="1" applyAlignment="1">
      <alignment horizontal="center" vertical="top"/>
    </xf>
    <xf numFmtId="0" fontId="19" fillId="2" borderId="0" xfId="20" applyFont="1" applyFill="1" applyAlignment="1">
      <alignment horizontal="center" vertical="top"/>
    </xf>
    <xf numFmtId="0" fontId="12" fillId="0" borderId="61" xfId="0" applyFont="1" applyBorder="1" applyAlignment="1">
      <alignment horizontal="center" vertical="center"/>
    </xf>
    <xf numFmtId="0" fontId="12" fillId="0" borderId="28" xfId="0" applyFont="1" applyBorder="1" applyAlignment="1">
      <alignment horizontal="center" vertical="center"/>
    </xf>
    <xf numFmtId="49" fontId="13" fillId="2" borderId="0" xfId="0" applyNumberFormat="1" applyFont="1" applyFill="1" applyAlignment="1">
      <alignment horizontal="left" vertical="center" wrapText="1"/>
    </xf>
    <xf numFmtId="49" fontId="13" fillId="2" borderId="37" xfId="0" applyNumberFormat="1" applyFont="1" applyFill="1" applyBorder="1" applyAlignment="1">
      <alignment horizontal="left" vertical="center" wrapText="1"/>
    </xf>
    <xf numFmtId="0" fontId="13" fillId="2" borderId="0" xfId="0" applyFont="1" applyFill="1" applyAlignment="1">
      <alignment horizontal="center"/>
    </xf>
    <xf numFmtId="0" fontId="12" fillId="2" borderId="6" xfId="0" applyFont="1" applyFill="1" applyBorder="1" applyAlignment="1">
      <alignment horizontal="center" vertical="center"/>
    </xf>
    <xf numFmtId="0" fontId="13" fillId="2" borderId="17" xfId="0" applyFont="1" applyFill="1" applyBorder="1" applyAlignment="1">
      <alignment horizontal="center"/>
    </xf>
    <xf numFmtId="0" fontId="15" fillId="3" borderId="6" xfId="0" applyFont="1" applyFill="1" applyBorder="1" applyAlignment="1">
      <alignment horizontal="center" vertical="center"/>
    </xf>
    <xf numFmtId="0" fontId="14" fillId="3" borderId="0" xfId="0" applyFont="1" applyFill="1" applyAlignment="1">
      <alignment horizontal="center" vertical="center" wrapText="1"/>
    </xf>
    <xf numFmtId="164" fontId="3" fillId="2" borderId="61" xfId="22" applyFont="1" applyFill="1" applyBorder="1" applyAlignment="1">
      <alignment horizontal="center" vertical="center" wrapText="1"/>
    </xf>
    <xf numFmtId="164" fontId="3" fillId="2" borderId="28" xfId="22" applyFont="1" applyFill="1" applyBorder="1" applyAlignment="1">
      <alignment horizontal="center" vertical="center" wrapText="1"/>
    </xf>
    <xf numFmtId="164" fontId="3" fillId="2" borderId="42" xfId="22" applyFont="1" applyFill="1" applyBorder="1" applyAlignment="1">
      <alignment horizontal="center" vertical="center" wrapText="1"/>
    </xf>
    <xf numFmtId="164" fontId="29" fillId="2" borderId="61" xfId="22" applyFont="1" applyFill="1" applyBorder="1" applyAlignment="1">
      <alignment horizontal="left" vertical="center" wrapText="1"/>
    </xf>
    <xf numFmtId="164" fontId="29" fillId="2" borderId="28" xfId="22" applyFont="1" applyFill="1" applyBorder="1" applyAlignment="1">
      <alignment horizontal="left" vertical="center" wrapText="1"/>
    </xf>
    <xf numFmtId="164" fontId="29" fillId="2" borderId="42" xfId="22" applyFont="1" applyFill="1" applyBorder="1" applyAlignment="1">
      <alignment horizontal="left" vertical="center" wrapText="1"/>
    </xf>
    <xf numFmtId="173" fontId="29" fillId="2" borderId="36" xfId="36" applyNumberFormat="1" applyFont="1" applyFill="1" applyBorder="1" applyAlignment="1">
      <alignment horizontal="left" vertical="center" wrapText="1"/>
    </xf>
    <xf numFmtId="173" fontId="29" fillId="2" borderId="0" xfId="36" applyNumberFormat="1" applyFont="1" applyFill="1" applyAlignment="1">
      <alignment horizontal="left" vertical="center" wrapText="1"/>
    </xf>
    <xf numFmtId="0" fontId="12" fillId="2" borderId="6" xfId="20" applyFont="1" applyFill="1" applyBorder="1" applyAlignment="1">
      <alignment horizontal="center" vertical="center"/>
    </xf>
    <xf numFmtId="0" fontId="13" fillId="2" borderId="0" xfId="20" applyFont="1" applyFill="1" applyAlignment="1">
      <alignment horizontal="center" vertical="top"/>
    </xf>
    <xf numFmtId="173" fontId="29" fillId="2" borderId="37" xfId="36" applyNumberFormat="1" applyFont="1" applyFill="1" applyBorder="1" applyAlignment="1">
      <alignment horizontal="left" vertical="center" wrapText="1"/>
    </xf>
    <xf numFmtId="164" fontId="3" fillId="2" borderId="20" xfId="22" applyFont="1" applyFill="1" applyBorder="1" applyAlignment="1">
      <alignment horizontal="center" vertical="center" wrapText="1"/>
    </xf>
    <xf numFmtId="164" fontId="3" fillId="2" borderId="21" xfId="22" applyFont="1" applyFill="1" applyBorder="1" applyAlignment="1">
      <alignment horizontal="center" vertical="center" wrapText="1"/>
    </xf>
    <xf numFmtId="164" fontId="3" fillId="2" borderId="1" xfId="22" applyFont="1" applyFill="1" applyBorder="1" applyAlignment="1">
      <alignment horizontal="center" vertical="center" wrapText="1"/>
    </xf>
    <xf numFmtId="164" fontId="3" fillId="2" borderId="12" xfId="22" applyFont="1" applyFill="1" applyBorder="1" applyAlignment="1">
      <alignment horizontal="center" vertical="center" wrapText="1"/>
    </xf>
    <xf numFmtId="164" fontId="3" fillId="2" borderId="50" xfId="22" applyFont="1" applyFill="1" applyBorder="1" applyAlignment="1">
      <alignment horizontal="center" vertical="center" wrapText="1"/>
    </xf>
    <xf numFmtId="164" fontId="3" fillId="2" borderId="0" xfId="22" applyFont="1" applyFill="1" applyBorder="1" applyAlignment="1">
      <alignment horizontal="center" vertical="center" wrapText="1"/>
    </xf>
    <xf numFmtId="164" fontId="3" fillId="2" borderId="37" xfId="22" applyFont="1" applyFill="1" applyBorder="1" applyAlignment="1">
      <alignment horizontal="center" vertical="center" wrapText="1"/>
    </xf>
    <xf numFmtId="164" fontId="3" fillId="2" borderId="38" xfId="22" applyFont="1" applyFill="1" applyBorder="1" applyAlignment="1">
      <alignment horizontal="center" vertical="center" wrapText="1"/>
    </xf>
    <xf numFmtId="164" fontId="3" fillId="2" borderId="17" xfId="22" applyFont="1" applyFill="1" applyBorder="1" applyAlignment="1">
      <alignment horizontal="center" vertical="center" wrapText="1"/>
    </xf>
    <xf numFmtId="164" fontId="3" fillId="2" borderId="39" xfId="22" applyFont="1" applyFill="1" applyBorder="1" applyAlignment="1">
      <alignment horizontal="center" vertical="center" wrapText="1"/>
    </xf>
    <xf numFmtId="0" fontId="3" fillId="2" borderId="49" xfId="22" applyNumberFormat="1" applyFont="1" applyFill="1" applyBorder="1" applyAlignment="1">
      <alignment horizontal="center" vertical="center" wrapText="1"/>
    </xf>
    <xf numFmtId="0" fontId="3" fillId="2" borderId="12" xfId="22" applyNumberFormat="1" applyFont="1" applyFill="1" applyBorder="1" applyAlignment="1">
      <alignment horizontal="center" vertical="center" wrapText="1"/>
    </xf>
    <xf numFmtId="0" fontId="3" fillId="2" borderId="50" xfId="22" applyNumberFormat="1" applyFont="1" applyFill="1" applyBorder="1" applyAlignment="1">
      <alignment horizontal="center" vertical="center" wrapText="1"/>
    </xf>
    <xf numFmtId="0" fontId="13" fillId="2" borderId="17" xfId="0" applyFont="1" applyFill="1" applyBorder="1" applyAlignment="1">
      <alignment horizontal="right"/>
    </xf>
    <xf numFmtId="0" fontId="13" fillId="2" borderId="39" xfId="0" applyFont="1" applyFill="1" applyBorder="1" applyAlignment="1">
      <alignment horizontal="right"/>
    </xf>
    <xf numFmtId="0" fontId="4" fillId="2" borderId="49" xfId="0" applyFont="1" applyFill="1" applyBorder="1" applyAlignment="1">
      <alignment horizontal="center" vertical="center"/>
    </xf>
    <xf numFmtId="0" fontId="4" fillId="2" borderId="12" xfId="0" applyFont="1" applyFill="1" applyBorder="1" applyAlignment="1">
      <alignment horizontal="center" vertical="center"/>
    </xf>
    <xf numFmtId="0" fontId="4" fillId="2" borderId="50" xfId="0" applyFont="1" applyFill="1" applyBorder="1" applyAlignment="1">
      <alignment horizontal="center" vertical="center"/>
    </xf>
    <xf numFmtId="4" fontId="3" fillId="2" borderId="20" xfId="2" applyNumberFormat="1" applyFont="1" applyFill="1" applyBorder="1" applyAlignment="1">
      <alignment horizontal="center" vertical="center"/>
    </xf>
    <xf numFmtId="4" fontId="3" fillId="2" borderId="21" xfId="2" applyNumberFormat="1" applyFont="1" applyFill="1" applyBorder="1" applyAlignment="1">
      <alignment horizontal="center" vertical="center"/>
    </xf>
    <xf numFmtId="4" fontId="3" fillId="2" borderId="1" xfId="2" applyNumberFormat="1" applyFont="1" applyFill="1" applyBorder="1" applyAlignment="1">
      <alignment horizontal="center" vertical="center"/>
    </xf>
    <xf numFmtId="0" fontId="4" fillId="2" borderId="38" xfId="0" applyFont="1" applyFill="1" applyBorder="1" applyAlignment="1">
      <alignment horizontal="center" vertical="center" wrapText="1"/>
    </xf>
    <xf numFmtId="0" fontId="4" fillId="2" borderId="17" xfId="0" applyFont="1" applyFill="1" applyBorder="1" applyAlignment="1">
      <alignment horizontal="center" vertical="center" wrapText="1"/>
    </xf>
    <xf numFmtId="0" fontId="4" fillId="2" borderId="39" xfId="0" applyFont="1" applyFill="1" applyBorder="1" applyAlignment="1">
      <alignment horizontal="center" vertical="center" wrapText="1"/>
    </xf>
    <xf numFmtId="0" fontId="4" fillId="2" borderId="36" xfId="0" applyFont="1" applyFill="1" applyBorder="1" applyAlignment="1">
      <alignment horizontal="center" vertical="center"/>
    </xf>
    <xf numFmtId="0" fontId="4" fillId="2" borderId="37" xfId="0" applyFont="1" applyFill="1" applyBorder="1" applyAlignment="1">
      <alignment horizontal="center" vertical="center"/>
    </xf>
    <xf numFmtId="0" fontId="4" fillId="2" borderId="38" xfId="0" applyFont="1" applyFill="1" applyBorder="1" applyAlignment="1">
      <alignment horizontal="center" vertical="center"/>
    </xf>
    <xf numFmtId="0" fontId="4" fillId="2" borderId="39" xfId="0" applyFont="1" applyFill="1" applyBorder="1" applyAlignment="1">
      <alignment horizontal="center" vertical="center"/>
    </xf>
    <xf numFmtId="0" fontId="13" fillId="0" borderId="0" xfId="0" applyFont="1" applyAlignment="1">
      <alignment horizontal="center"/>
    </xf>
    <xf numFmtId="0" fontId="3" fillId="2" borderId="10" xfId="2" applyFont="1" applyFill="1" applyBorder="1" applyAlignment="1">
      <alignment horizontal="center" vertical="center"/>
    </xf>
    <xf numFmtId="0" fontId="3" fillId="2" borderId="15" xfId="2" applyFont="1" applyFill="1" applyBorder="1" applyAlignment="1">
      <alignment horizontal="center" vertical="center"/>
    </xf>
    <xf numFmtId="0" fontId="4" fillId="2" borderId="11" xfId="0" applyFont="1" applyFill="1" applyBorder="1" applyAlignment="1">
      <alignment horizontal="center" vertical="center" wrapText="1"/>
    </xf>
    <xf numFmtId="0" fontId="4" fillId="2" borderId="12" xfId="0" applyFont="1" applyFill="1" applyBorder="1" applyAlignment="1">
      <alignment horizontal="center" vertical="center" wrapText="1"/>
    </xf>
    <xf numFmtId="0" fontId="4" fillId="2" borderId="16" xfId="0" applyFont="1" applyFill="1" applyBorder="1" applyAlignment="1">
      <alignment horizontal="center" vertical="center" wrapText="1"/>
    </xf>
    <xf numFmtId="4" fontId="2" fillId="2" borderId="20" xfId="2" applyNumberFormat="1" applyFill="1" applyBorder="1" applyAlignment="1">
      <alignment horizontal="center" vertical="center"/>
    </xf>
    <xf numFmtId="4" fontId="2" fillId="2" borderId="21" xfId="2" applyNumberFormat="1" applyFill="1" applyBorder="1" applyAlignment="1">
      <alignment horizontal="center" vertical="center"/>
    </xf>
    <xf numFmtId="4" fontId="2" fillId="2" borderId="22" xfId="2" applyNumberFormat="1" applyFill="1" applyBorder="1" applyAlignment="1">
      <alignment horizontal="center" vertical="center"/>
    </xf>
    <xf numFmtId="0" fontId="13" fillId="2" borderId="25" xfId="0" applyFont="1" applyFill="1" applyBorder="1" applyAlignment="1">
      <alignment horizontal="center"/>
    </xf>
    <xf numFmtId="0" fontId="13" fillId="2" borderId="29" xfId="0" applyFont="1" applyFill="1" applyBorder="1" applyAlignment="1">
      <alignment horizontal="center"/>
    </xf>
    <xf numFmtId="0" fontId="23" fillId="2" borderId="41" xfId="0" applyFont="1" applyFill="1" applyBorder="1" applyAlignment="1">
      <alignment horizontal="left"/>
    </xf>
    <xf numFmtId="0" fontId="23" fillId="2" borderId="26" xfId="0" applyFont="1" applyFill="1" applyBorder="1" applyAlignment="1">
      <alignment horizontal="left"/>
    </xf>
    <xf numFmtId="0" fontId="23" fillId="2" borderId="27" xfId="0" applyFont="1" applyFill="1" applyBorder="1" applyAlignment="1">
      <alignment horizontal="left"/>
    </xf>
    <xf numFmtId="0" fontId="23" fillId="2" borderId="43" xfId="0" applyFont="1" applyFill="1" applyBorder="1" applyAlignment="1">
      <alignment horizontal="left"/>
    </xf>
    <xf numFmtId="0" fontId="23" fillId="2" borderId="47" xfId="0" applyFont="1" applyFill="1" applyBorder="1" applyAlignment="1">
      <alignment horizontal="left"/>
    </xf>
    <xf numFmtId="0" fontId="23" fillId="2" borderId="44" xfId="0" applyFont="1" applyFill="1" applyBorder="1" applyAlignment="1">
      <alignment horizontal="left"/>
    </xf>
    <xf numFmtId="4" fontId="2" fillId="2" borderId="20" xfId="2" applyNumberFormat="1" applyFill="1" applyBorder="1" applyAlignment="1">
      <alignment horizontal="center" vertical="center" wrapText="1"/>
    </xf>
    <xf numFmtId="4" fontId="2" fillId="2" borderId="21" xfId="2" applyNumberFormat="1" applyFill="1" applyBorder="1" applyAlignment="1">
      <alignment horizontal="center" vertical="center" wrapText="1"/>
    </xf>
    <xf numFmtId="4" fontId="2" fillId="2" borderId="22" xfId="2" applyNumberFormat="1" applyFill="1" applyBorder="1" applyAlignment="1">
      <alignment horizontal="center" vertical="center" wrapText="1"/>
    </xf>
    <xf numFmtId="0" fontId="13" fillId="2" borderId="31" xfId="0" applyFont="1" applyFill="1" applyBorder="1" applyAlignment="1">
      <alignment horizontal="center"/>
    </xf>
    <xf numFmtId="0" fontId="14" fillId="3" borderId="37" xfId="0" applyFont="1" applyFill="1" applyBorder="1" applyAlignment="1">
      <alignment horizontal="center" vertical="center" wrapText="1"/>
    </xf>
    <xf numFmtId="0" fontId="23" fillId="2" borderId="40" xfId="0" applyFont="1" applyFill="1" applyBorder="1" applyAlignment="1">
      <alignment horizontal="left"/>
    </xf>
    <xf numFmtId="0" fontId="23" fillId="2" borderId="35" xfId="0" applyFont="1" applyFill="1" applyBorder="1" applyAlignment="1">
      <alignment horizontal="left"/>
    </xf>
    <xf numFmtId="0" fontId="23" fillId="2" borderId="38" xfId="0" applyFont="1" applyFill="1" applyBorder="1" applyAlignment="1">
      <alignment horizontal="left"/>
    </xf>
    <xf numFmtId="0" fontId="23" fillId="2" borderId="64" xfId="0" applyFont="1" applyFill="1" applyBorder="1" applyAlignment="1">
      <alignment horizontal="left"/>
    </xf>
    <xf numFmtId="4" fontId="3" fillId="2" borderId="0" xfId="2" applyNumberFormat="1" applyFont="1" applyFill="1" applyAlignment="1">
      <alignment horizontal="center"/>
    </xf>
    <xf numFmtId="0" fontId="15" fillId="3" borderId="48" xfId="0" applyFont="1" applyFill="1" applyBorder="1" applyAlignment="1">
      <alignment horizontal="center" vertical="center"/>
    </xf>
    <xf numFmtId="0" fontId="13" fillId="2" borderId="34" xfId="0" applyFont="1" applyFill="1" applyBorder="1" applyAlignment="1">
      <alignment horizontal="center"/>
    </xf>
    <xf numFmtId="0" fontId="23" fillId="2" borderId="46" xfId="0" applyFont="1" applyFill="1" applyBorder="1" applyAlignment="1">
      <alignment horizontal="left" wrapText="1"/>
    </xf>
    <xf numFmtId="0" fontId="23" fillId="2" borderId="32" xfId="0" applyFont="1" applyFill="1" applyBorder="1" applyAlignment="1">
      <alignment horizontal="left" wrapText="1"/>
    </xf>
    <xf numFmtId="0" fontId="23" fillId="2" borderId="41" xfId="0" applyFont="1" applyFill="1" applyBorder="1" applyAlignment="1">
      <alignment horizontal="center"/>
    </xf>
    <xf numFmtId="0" fontId="23" fillId="2" borderId="27" xfId="0" applyFont="1" applyFill="1" applyBorder="1" applyAlignment="1">
      <alignment horizontal="center"/>
    </xf>
    <xf numFmtId="0" fontId="23" fillId="2" borderId="43" xfId="0" applyFont="1" applyFill="1" applyBorder="1" applyAlignment="1">
      <alignment horizontal="center"/>
    </xf>
    <xf numFmtId="0" fontId="23" fillId="2" borderId="44" xfId="0" applyFont="1" applyFill="1" applyBorder="1" applyAlignment="1">
      <alignment horizontal="center"/>
    </xf>
    <xf numFmtId="0" fontId="23" fillId="2" borderId="41" xfId="0" applyFont="1" applyFill="1" applyBorder="1" applyAlignment="1">
      <alignment horizontal="left" wrapText="1"/>
    </xf>
    <xf numFmtId="0" fontId="23" fillId="2" borderId="26" xfId="0" applyFont="1" applyFill="1" applyBorder="1" applyAlignment="1">
      <alignment horizontal="left" wrapText="1"/>
    </xf>
    <xf numFmtId="0" fontId="23" fillId="2" borderId="27" xfId="0" applyFont="1" applyFill="1" applyBorder="1" applyAlignment="1">
      <alignment horizontal="left" wrapText="1"/>
    </xf>
    <xf numFmtId="0" fontId="4" fillId="2" borderId="10" xfId="0" applyFont="1" applyFill="1" applyBorder="1" applyAlignment="1">
      <alignment horizontal="center" vertical="center"/>
    </xf>
    <xf numFmtId="0" fontId="4" fillId="2" borderId="5" xfId="0" applyFont="1" applyFill="1" applyBorder="1" applyAlignment="1">
      <alignment horizontal="center" vertical="center"/>
    </xf>
    <xf numFmtId="0" fontId="4" fillId="2" borderId="7" xfId="0" applyFont="1" applyFill="1" applyBorder="1" applyAlignment="1">
      <alignment horizontal="center" vertical="center"/>
    </xf>
    <xf numFmtId="4" fontId="3" fillId="2" borderId="3" xfId="2" applyNumberFormat="1" applyFont="1" applyFill="1" applyBorder="1" applyAlignment="1">
      <alignment horizontal="center" vertical="center"/>
    </xf>
    <xf numFmtId="4" fontId="3" fillId="2" borderId="23" xfId="2" applyNumberFormat="1" applyFont="1" applyFill="1" applyBorder="1" applyAlignment="1">
      <alignment horizontal="center" vertical="center"/>
    </xf>
    <xf numFmtId="4" fontId="3" fillId="2" borderId="4" xfId="2" applyNumberFormat="1" applyFont="1" applyFill="1" applyBorder="1" applyAlignment="1">
      <alignment horizontal="center" vertical="center"/>
    </xf>
    <xf numFmtId="0" fontId="4" fillId="2" borderId="3" xfId="0" applyFont="1" applyFill="1" applyBorder="1" applyAlignment="1">
      <alignment horizontal="center" vertical="center" wrapText="1"/>
    </xf>
    <xf numFmtId="0" fontId="4" fillId="2" borderId="23"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4" fillId="2" borderId="13" xfId="0" applyFont="1" applyFill="1" applyBorder="1" applyAlignment="1">
      <alignment horizontal="center" vertical="center"/>
    </xf>
    <xf numFmtId="0" fontId="4" fillId="2" borderId="14" xfId="0" applyFont="1" applyFill="1" applyBorder="1" applyAlignment="1">
      <alignment horizontal="center" vertical="center"/>
    </xf>
    <xf numFmtId="0" fontId="4" fillId="2" borderId="61" xfId="0" applyFont="1" applyFill="1" applyBorder="1" applyAlignment="1">
      <alignment horizontal="center" vertical="center"/>
    </xf>
    <xf numFmtId="0" fontId="4" fillId="2" borderId="42" xfId="0" applyFont="1" applyFill="1" applyBorder="1" applyAlignment="1">
      <alignment horizontal="center" vertical="center"/>
    </xf>
    <xf numFmtId="0" fontId="4" fillId="2" borderId="18" xfId="0" applyFont="1" applyFill="1" applyBorder="1" applyAlignment="1">
      <alignment horizontal="center" vertical="center"/>
    </xf>
    <xf numFmtId="0" fontId="4" fillId="2" borderId="19" xfId="0" applyFont="1" applyFill="1" applyBorder="1" applyAlignment="1">
      <alignment horizontal="center" vertical="center"/>
    </xf>
    <xf numFmtId="0" fontId="3" fillId="2" borderId="54" xfId="2" applyFont="1" applyFill="1" applyBorder="1" applyAlignment="1">
      <alignment horizontal="center" vertical="center"/>
    </xf>
    <xf numFmtId="0" fontId="3" fillId="2" borderId="63" xfId="2" applyFont="1" applyFill="1" applyBorder="1" applyAlignment="1">
      <alignment horizontal="center" vertical="center"/>
    </xf>
    <xf numFmtId="0" fontId="4" fillId="2" borderId="32" xfId="0" applyFont="1" applyFill="1" applyBorder="1" applyAlignment="1">
      <alignment horizontal="center" vertical="center" wrapText="1"/>
    </xf>
    <xf numFmtId="0" fontId="4" fillId="2" borderId="51" xfId="0" applyFont="1" applyFill="1" applyBorder="1" applyAlignment="1">
      <alignment horizontal="center" vertical="center" wrapText="1"/>
    </xf>
    <xf numFmtId="0" fontId="4" fillId="2" borderId="14" xfId="0" applyFont="1" applyFill="1" applyBorder="1" applyAlignment="1">
      <alignment horizontal="center" vertical="center" wrapText="1"/>
    </xf>
    <xf numFmtId="0" fontId="4" fillId="2" borderId="44" xfId="0" applyFont="1" applyFill="1" applyBorder="1" applyAlignment="1">
      <alignment horizontal="center" vertical="center" wrapText="1"/>
    </xf>
    <xf numFmtId="0" fontId="4" fillId="2" borderId="45" xfId="0" applyFont="1" applyFill="1" applyBorder="1" applyAlignment="1">
      <alignment horizontal="center" vertical="center" wrapText="1"/>
    </xf>
    <xf numFmtId="0" fontId="4" fillId="2" borderId="19" xfId="0" applyFont="1" applyFill="1" applyBorder="1" applyAlignment="1">
      <alignment horizontal="center" vertical="center" wrapText="1"/>
    </xf>
    <xf numFmtId="4" fontId="3" fillId="2" borderId="17" xfId="2" applyNumberFormat="1" applyFont="1" applyFill="1" applyBorder="1" applyAlignment="1">
      <alignment horizontal="center"/>
    </xf>
    <xf numFmtId="0" fontId="14" fillId="3" borderId="0" xfId="0" applyFont="1" applyFill="1" applyAlignment="1">
      <alignment horizontal="center" vertical="top" wrapText="1"/>
    </xf>
    <xf numFmtId="0" fontId="14" fillId="3" borderId="37" xfId="0" applyFont="1" applyFill="1" applyBorder="1" applyAlignment="1">
      <alignment horizontal="center" vertical="top" wrapText="1"/>
    </xf>
    <xf numFmtId="0" fontId="4" fillId="2" borderId="20" xfId="0" applyFont="1" applyFill="1" applyBorder="1" applyAlignment="1">
      <alignment horizontal="center"/>
    </xf>
    <xf numFmtId="0" fontId="4" fillId="2" borderId="21" xfId="0" applyFont="1" applyFill="1" applyBorder="1" applyAlignment="1">
      <alignment horizontal="center"/>
    </xf>
    <xf numFmtId="0" fontId="4" fillId="2" borderId="1" xfId="0" applyFont="1" applyFill="1" applyBorder="1" applyAlignment="1">
      <alignment horizontal="center"/>
    </xf>
    <xf numFmtId="4" fontId="3" fillId="2" borderId="20" xfId="2" applyNumberFormat="1" applyFont="1" applyFill="1" applyBorder="1" applyAlignment="1">
      <alignment horizontal="center"/>
    </xf>
    <xf numFmtId="4" fontId="3" fillId="2" borderId="21" xfId="2" applyNumberFormat="1" applyFont="1" applyFill="1" applyBorder="1" applyAlignment="1">
      <alignment horizontal="center"/>
    </xf>
    <xf numFmtId="4" fontId="3" fillId="2" borderId="1" xfId="2" applyNumberFormat="1" applyFont="1" applyFill="1" applyBorder="1" applyAlignment="1">
      <alignment horizontal="center"/>
    </xf>
    <xf numFmtId="0" fontId="4" fillId="2" borderId="38" xfId="0" applyFont="1" applyFill="1" applyBorder="1" applyAlignment="1">
      <alignment horizontal="center" wrapText="1"/>
    </xf>
    <xf numFmtId="0" fontId="4" fillId="2" borderId="17" xfId="0" applyFont="1" applyFill="1" applyBorder="1" applyAlignment="1">
      <alignment horizontal="center" wrapText="1"/>
    </xf>
    <xf numFmtId="0" fontId="4" fillId="2" borderId="39" xfId="0" applyFont="1" applyFill="1" applyBorder="1" applyAlignment="1">
      <alignment horizontal="center" wrapText="1"/>
    </xf>
    <xf numFmtId="0" fontId="15" fillId="3" borderId="0" xfId="0" applyFont="1" applyFill="1" applyAlignment="1">
      <alignment horizontal="center" vertical="center"/>
    </xf>
    <xf numFmtId="0" fontId="15" fillId="3" borderId="37" xfId="0" applyFont="1" applyFill="1" applyBorder="1" applyAlignment="1">
      <alignment horizontal="center" vertical="center"/>
    </xf>
    <xf numFmtId="0" fontId="12" fillId="2" borderId="6" xfId="20" applyFont="1" applyFill="1" applyBorder="1" applyAlignment="1">
      <alignment horizontal="center" vertical="center" wrapText="1"/>
    </xf>
    <xf numFmtId="0" fontId="5" fillId="2" borderId="20" xfId="28" applyFont="1" applyFill="1" applyBorder="1" applyAlignment="1">
      <alignment horizontal="center" vertical="center"/>
    </xf>
    <xf numFmtId="0" fontId="5" fillId="2" borderId="21" xfId="28" applyFont="1" applyFill="1" applyBorder="1" applyAlignment="1">
      <alignment horizontal="center" vertical="center"/>
    </xf>
    <xf numFmtId="0" fontId="5" fillId="2" borderId="1" xfId="28" applyFont="1" applyFill="1" applyBorder="1" applyAlignment="1">
      <alignment horizontal="center" vertical="center"/>
    </xf>
    <xf numFmtId="0" fontId="3" fillId="2" borderId="20" xfId="29" applyFont="1" applyFill="1" applyBorder="1" applyAlignment="1" applyProtection="1">
      <alignment horizontal="center" vertical="center"/>
    </xf>
    <xf numFmtId="0" fontId="3" fillId="2" borderId="21" xfId="29" applyFont="1" applyFill="1" applyBorder="1" applyAlignment="1" applyProtection="1">
      <alignment horizontal="center" vertical="center"/>
    </xf>
    <xf numFmtId="0" fontId="3" fillId="2" borderId="1" xfId="29" applyFont="1" applyFill="1" applyBorder="1" applyAlignment="1" applyProtection="1">
      <alignment horizontal="center" vertical="center"/>
    </xf>
    <xf numFmtId="0" fontId="2" fillId="2" borderId="67" xfId="0" applyFont="1" applyFill="1" applyBorder="1" applyAlignment="1">
      <alignment horizontal="center"/>
    </xf>
    <xf numFmtId="0" fontId="2" fillId="2" borderId="6" xfId="0" applyFont="1" applyFill="1" applyBorder="1" applyAlignment="1">
      <alignment horizontal="center"/>
    </xf>
    <xf numFmtId="0" fontId="2" fillId="2" borderId="36" xfId="0" applyFont="1" applyFill="1" applyBorder="1" applyAlignment="1">
      <alignment horizontal="center"/>
    </xf>
    <xf numFmtId="0" fontId="2" fillId="2" borderId="0" xfId="0" applyFont="1" applyFill="1" applyAlignment="1">
      <alignment horizontal="center"/>
    </xf>
    <xf numFmtId="0" fontId="3" fillId="2" borderId="6" xfId="28" applyFont="1" applyFill="1" applyBorder="1" applyAlignment="1">
      <alignment horizontal="center"/>
    </xf>
    <xf numFmtId="0" fontId="2" fillId="2" borderId="0" xfId="28" applyFill="1" applyAlignment="1">
      <alignment horizontal="center"/>
    </xf>
    <xf numFmtId="0" fontId="2" fillId="2" borderId="46" xfId="28" applyFill="1" applyBorder="1" applyAlignment="1">
      <alignment horizontal="left" vertical="center"/>
    </xf>
    <xf numFmtId="0" fontId="2" fillId="2" borderId="60" xfId="28" applyFill="1" applyBorder="1" applyAlignment="1">
      <alignment horizontal="left" vertical="center"/>
    </xf>
    <xf numFmtId="0" fontId="2" fillId="2" borderId="55" xfId="28" applyFill="1" applyBorder="1" applyAlignment="1">
      <alignment horizontal="left" vertical="center"/>
    </xf>
    <xf numFmtId="0" fontId="2" fillId="2" borderId="41" xfId="28" applyFill="1" applyBorder="1" applyAlignment="1">
      <alignment horizontal="left" vertical="center"/>
    </xf>
    <xf numFmtId="0" fontId="2" fillId="2" borderId="26" xfId="28" applyFill="1" applyBorder="1" applyAlignment="1">
      <alignment horizontal="left" vertical="center"/>
    </xf>
    <xf numFmtId="0" fontId="2" fillId="2" borderId="58" xfId="28" applyFill="1" applyBorder="1" applyAlignment="1">
      <alignment horizontal="left" vertical="center"/>
    </xf>
    <xf numFmtId="0" fontId="2" fillId="2" borderId="43" xfId="28" applyFill="1" applyBorder="1" applyAlignment="1">
      <alignment horizontal="left" vertical="center"/>
    </xf>
    <xf numFmtId="0" fontId="2" fillId="2" borderId="47" xfId="28" applyFill="1" applyBorder="1" applyAlignment="1">
      <alignment horizontal="left" vertical="center"/>
    </xf>
    <xf numFmtId="0" fontId="2" fillId="2" borderId="59" xfId="28" applyFill="1" applyBorder="1" applyAlignment="1">
      <alignment horizontal="left" vertical="center"/>
    </xf>
    <xf numFmtId="0" fontId="12" fillId="2" borderId="67" xfId="0" applyFont="1" applyFill="1" applyBorder="1" applyAlignment="1">
      <alignment horizontal="center"/>
    </xf>
    <xf numFmtId="0" fontId="12" fillId="2" borderId="6" xfId="0" applyFont="1" applyFill="1" applyBorder="1" applyAlignment="1">
      <alignment horizontal="center"/>
    </xf>
    <xf numFmtId="0" fontId="13" fillId="2" borderId="36" xfId="0" applyFont="1" applyFill="1" applyBorder="1" applyAlignment="1">
      <alignment horizontal="center" vertical="top"/>
    </xf>
    <xf numFmtId="0" fontId="13" fillId="2" borderId="0" xfId="0" applyFont="1" applyFill="1" applyAlignment="1">
      <alignment horizontal="center" vertical="top"/>
    </xf>
    <xf numFmtId="0" fontId="3" fillId="2" borderId="17" xfId="28" applyFont="1" applyFill="1" applyBorder="1" applyAlignment="1">
      <alignment horizontal="left" vertical="center"/>
    </xf>
    <xf numFmtId="2" fontId="3" fillId="2" borderId="49" xfId="28" applyNumberFormat="1" applyFont="1" applyFill="1" applyBorder="1" applyAlignment="1">
      <alignment horizontal="center" vertical="center" wrapText="1"/>
    </xf>
    <xf numFmtId="2" fontId="3" fillId="2" borderId="12" xfId="28" applyNumberFormat="1" applyFont="1" applyFill="1" applyBorder="1" applyAlignment="1">
      <alignment horizontal="center" vertical="center" wrapText="1"/>
    </xf>
    <xf numFmtId="2" fontId="3" fillId="2" borderId="50" xfId="28" applyNumberFormat="1" applyFont="1" applyFill="1" applyBorder="1" applyAlignment="1">
      <alignment horizontal="center" vertical="center" wrapText="1"/>
    </xf>
    <xf numFmtId="2" fontId="3" fillId="2" borderId="38" xfId="28" applyNumberFormat="1" applyFont="1" applyFill="1" applyBorder="1" applyAlignment="1">
      <alignment horizontal="center" vertical="center" wrapText="1"/>
    </xf>
    <xf numFmtId="2" fontId="3" fillId="2" borderId="17" xfId="28" applyNumberFormat="1" applyFont="1" applyFill="1" applyBorder="1" applyAlignment="1">
      <alignment horizontal="center" vertical="center" wrapText="1"/>
    </xf>
    <xf numFmtId="2" fontId="3" fillId="2" borderId="39" xfId="28" applyNumberFormat="1" applyFont="1" applyFill="1" applyBorder="1" applyAlignment="1">
      <alignment horizontal="center" vertical="center" wrapText="1"/>
    </xf>
    <xf numFmtId="0" fontId="3" fillId="2" borderId="20" xfId="28" applyFont="1" applyFill="1" applyBorder="1" applyAlignment="1">
      <alignment horizontal="center"/>
    </xf>
    <xf numFmtId="0" fontId="3" fillId="2" borderId="21" xfId="28" applyFont="1" applyFill="1" applyBorder="1" applyAlignment="1">
      <alignment horizontal="center"/>
    </xf>
    <xf numFmtId="0" fontId="3" fillId="2" borderId="1" xfId="28" applyFont="1" applyFill="1" applyBorder="1" applyAlignment="1">
      <alignment horizontal="center"/>
    </xf>
    <xf numFmtId="0" fontId="2" fillId="2" borderId="49" xfId="28" applyFill="1" applyBorder="1" applyAlignment="1">
      <alignment horizontal="center"/>
    </xf>
    <xf numFmtId="0" fontId="2" fillId="2" borderId="50" xfId="28" applyFill="1" applyBorder="1" applyAlignment="1">
      <alignment horizontal="center"/>
    </xf>
    <xf numFmtId="0" fontId="2" fillId="2" borderId="36" xfId="28" applyFill="1" applyBorder="1" applyAlignment="1">
      <alignment horizontal="center"/>
    </xf>
    <xf numFmtId="0" fontId="2" fillId="2" borderId="37" xfId="28" applyFill="1" applyBorder="1" applyAlignment="1">
      <alignment horizontal="center"/>
    </xf>
    <xf numFmtId="0" fontId="2" fillId="2" borderId="38" xfId="28" applyFill="1" applyBorder="1" applyAlignment="1">
      <alignment horizontal="center"/>
    </xf>
    <xf numFmtId="0" fontId="2" fillId="2" borderId="39" xfId="28" applyFill="1" applyBorder="1" applyAlignment="1">
      <alignment horizontal="center"/>
    </xf>
    <xf numFmtId="0" fontId="3" fillId="0" borderId="20" xfId="28" applyFont="1" applyBorder="1" applyAlignment="1">
      <alignment horizontal="center" vertical="center"/>
    </xf>
    <xf numFmtId="0" fontId="3" fillId="0" borderId="21" xfId="28" applyFont="1" applyBorder="1" applyAlignment="1">
      <alignment horizontal="center" vertical="center"/>
    </xf>
    <xf numFmtId="0" fontId="3" fillId="0" borderId="49" xfId="28" applyFont="1" applyBorder="1" applyAlignment="1">
      <alignment horizontal="center" vertical="center"/>
    </xf>
    <xf numFmtId="0" fontId="3" fillId="0" borderId="12" xfId="28" applyFont="1" applyBorder="1" applyAlignment="1">
      <alignment horizontal="center" vertical="center"/>
    </xf>
    <xf numFmtId="0" fontId="3" fillId="0" borderId="50" xfId="28" applyFont="1" applyBorder="1" applyAlignment="1">
      <alignment horizontal="center" vertical="center"/>
    </xf>
    <xf numFmtId="0" fontId="3" fillId="0" borderId="38" xfId="28" applyFont="1" applyBorder="1" applyAlignment="1">
      <alignment horizontal="center" vertical="center"/>
    </xf>
    <xf numFmtId="0" fontId="3" fillId="0" borderId="17" xfId="28" applyFont="1" applyBorder="1" applyAlignment="1">
      <alignment horizontal="center" vertical="center"/>
    </xf>
    <xf numFmtId="0" fontId="3" fillId="0" borderId="39" xfId="28" applyFont="1" applyBorder="1" applyAlignment="1">
      <alignment horizontal="center" vertical="center"/>
    </xf>
    <xf numFmtId="0" fontId="0" fillId="0" borderId="28" xfId="0" applyBorder="1" applyAlignment="1">
      <alignment horizontal="center"/>
    </xf>
    <xf numFmtId="0" fontId="26" fillId="0" borderId="28" xfId="0" applyFont="1" applyBorder="1" applyAlignment="1">
      <alignment horizontal="center"/>
    </xf>
    <xf numFmtId="0" fontId="25" fillId="0" borderId="28" xfId="0" applyFont="1" applyBorder="1" applyAlignment="1">
      <alignment horizontal="center" wrapText="1"/>
    </xf>
    <xf numFmtId="0" fontId="25" fillId="0" borderId="28" xfId="0" applyFont="1" applyBorder="1" applyAlignment="1">
      <alignment horizontal="center"/>
    </xf>
    <xf numFmtId="0" fontId="0" fillId="0" borderId="0" xfId="0" applyAlignment="1">
      <alignment horizontal="center"/>
    </xf>
  </cellXfs>
  <cellStyles count="39">
    <cellStyle name="40% - Énfasis2" xfId="27" builtinId="35"/>
    <cellStyle name="Énfasis2 2" xfId="29" xr:uid="{BDCE32F8-7A8D-4F0E-ADA8-BA1F2E9172FD}"/>
    <cellStyle name="Hipervínculo" xfId="3" builtinId="8" hidden="1"/>
    <cellStyle name="Hipervínculo" xfId="5" builtinId="8" hidden="1"/>
    <cellStyle name="Hipervínculo" xfId="7" builtinId="8" hidden="1"/>
    <cellStyle name="Hipervínculo" xfId="9" builtinId="8" hidden="1"/>
    <cellStyle name="Hipervínculo" xfId="11" builtinId="8" hidden="1"/>
    <cellStyle name="Hipervínculo" xfId="13" builtinId="8" hidden="1"/>
    <cellStyle name="Hipervínculo" xfId="15" builtinId="8" hidden="1"/>
    <cellStyle name="Hipervínculo" xfId="17" builtinId="8" hidden="1"/>
    <cellStyle name="Hipervínculo visitado" xfId="4" builtinId="9" hidden="1"/>
    <cellStyle name="Hipervínculo visitado" xfId="6" builtinId="9" hidden="1"/>
    <cellStyle name="Hipervínculo visitado" xfId="8" builtinId="9" hidden="1"/>
    <cellStyle name="Hipervínculo visitado" xfId="10" builtinId="9" hidden="1"/>
    <cellStyle name="Hipervínculo visitado" xfId="12" builtinId="9" hidden="1"/>
    <cellStyle name="Hipervínculo visitado" xfId="14" builtinId="9" hidden="1"/>
    <cellStyle name="Hipervínculo visitado" xfId="16" builtinId="9" hidden="1"/>
    <cellStyle name="Hipervínculo visitado" xfId="18" builtinId="9" hidden="1"/>
    <cellStyle name="Millares 2" xfId="25" xr:uid="{00000000-0005-0000-0000-000010000000}"/>
    <cellStyle name="Millares 2 2" xfId="23" xr:uid="{00000000-0005-0000-0000-000011000000}"/>
    <cellStyle name="Moneda" xfId="1" builtinId="4"/>
    <cellStyle name="Moneda [0] 2" xfId="38" xr:uid="{E0744599-5EB0-4D69-A656-BE87674E9F76}"/>
    <cellStyle name="Moneda 2" xfId="37" xr:uid="{58DDD34B-501B-4E11-A25E-30AFBFEB7004}"/>
    <cellStyle name="Moneda 2 2" xfId="22" xr:uid="{00000000-0005-0000-0000-000013000000}"/>
    <cellStyle name="Moneda 3" xfId="21" xr:uid="{00000000-0005-0000-0000-000014000000}"/>
    <cellStyle name="Moneda 3 2" xfId="32" xr:uid="{B585AFB6-B7EA-43F7-995B-80569A8F3C8F}"/>
    <cellStyle name="Moneda 7" xfId="30" xr:uid="{B5E30728-2276-4B45-887F-1DCB556FDF96}"/>
    <cellStyle name="Moneda 8" xfId="33" xr:uid="{CA47C930-ACBA-4715-893D-F3F8F2E1C833}"/>
    <cellStyle name="Normal" xfId="0" builtinId="0"/>
    <cellStyle name="Normal 10" xfId="28" xr:uid="{52A4E57E-98A3-49C0-ABD9-8E5DF67B06FC}"/>
    <cellStyle name="Normal 2" xfId="20" xr:uid="{00000000-0005-0000-0000-000016000000}"/>
    <cellStyle name="Normal 2 2" xfId="2" xr:uid="{00000000-0005-0000-0000-000017000000}"/>
    <cellStyle name="Normal 20" xfId="24" xr:uid="{00000000-0005-0000-0000-000018000000}"/>
    <cellStyle name="Normal 3" xfId="26" xr:uid="{00000000-0005-0000-0000-000019000000}"/>
    <cellStyle name="Normal 4" xfId="35" xr:uid="{5873C144-E9CE-4AEA-8BE6-6B4B002E0E83}"/>
    <cellStyle name="Normal 4 2" xfId="19" xr:uid="{00000000-0005-0000-0000-00001A000000}"/>
    <cellStyle name="Normal 5" xfId="36" xr:uid="{4BD2D1C9-4B40-4EA4-B3DC-300D2DFC6AD6}"/>
    <cellStyle name="Normal_Copia de NP 51-63 Y COT ESCAN (1)" xfId="34" xr:uid="{41A3A5F3-7004-4723-BB25-63EFDCEF6906}"/>
    <cellStyle name="Porcentaje 2" xfId="31" xr:uid="{9BE58F38-552D-44FA-ACEE-B82077007C6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microsoft.com/office/2017/10/relationships/person" Target="persons/person.xml"/></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1" Type="http://schemas.openxmlformats.org/officeDocument/2006/relationships/image" Target="../media/image2.png"/></Relationships>
</file>

<file path=xl/drawings/_rels/drawing6.xml.rels><?xml version="1.0" encoding="UTF-8" standalone="yes"?>
<Relationships xmlns="http://schemas.openxmlformats.org/package/2006/relationships"><Relationship Id="rId1" Type="http://schemas.openxmlformats.org/officeDocument/2006/relationships/image" Target="../media/image2.png"/></Relationships>
</file>

<file path=xl/drawings/_rels/drawing7.xml.rels><?xml version="1.0" encoding="UTF-8" standalone="yes"?>
<Relationships xmlns="http://schemas.openxmlformats.org/package/2006/relationships"><Relationship Id="rId1" Type="http://schemas.openxmlformats.org/officeDocument/2006/relationships/image" Target="../media/image2.png"/></Relationships>
</file>

<file path=xl/drawings/_rels/drawing8.xml.rels><?xml version="1.0" encoding="UTF-8" standalone="yes"?>
<Relationships xmlns="http://schemas.openxmlformats.org/package/2006/relationships"><Relationship Id="rId1" Type="http://schemas.openxmlformats.org/officeDocument/2006/relationships/image" Target="../media/image2.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4</xdr:col>
          <xdr:colOff>99060</xdr:colOff>
          <xdr:row>0</xdr:row>
          <xdr:rowOff>99060</xdr:rowOff>
        </xdr:from>
        <xdr:to>
          <xdr:col>5</xdr:col>
          <xdr:colOff>1181100</xdr:colOff>
          <xdr:row>3</xdr:row>
          <xdr:rowOff>160020</xdr:rowOff>
        </xdr:to>
        <xdr:sp macro="" textlink="">
          <xdr:nvSpPr>
            <xdr:cNvPr id="1025" name="Object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editAs="oneCell">
    <xdr:from>
      <xdr:col>4</xdr:col>
      <xdr:colOff>155574</xdr:colOff>
      <xdr:row>0</xdr:row>
      <xdr:rowOff>215899</xdr:rowOff>
    </xdr:from>
    <xdr:to>
      <xdr:col>5</xdr:col>
      <xdr:colOff>952500</xdr:colOff>
      <xdr:row>3</xdr:row>
      <xdr:rowOff>142875</xdr:rowOff>
    </xdr:to>
    <xdr:pic>
      <xdr:nvPicPr>
        <xdr:cNvPr id="2" name="image3.png">
          <a:extLst>
            <a:ext uri="{FF2B5EF4-FFF2-40B4-BE49-F238E27FC236}">
              <a16:creationId xmlns:a16="http://schemas.microsoft.com/office/drawing/2014/main" id="{536BAEB7-39A2-41D2-AE03-2DC928FCC93E}"/>
            </a:ext>
          </a:extLst>
        </xdr:cNvPr>
        <xdr:cNvPicPr/>
      </xdr:nvPicPr>
      <xdr:blipFill rotWithShape="1">
        <a:blip xmlns:r="http://schemas.openxmlformats.org/officeDocument/2006/relationships" r:embed="rId1"/>
        <a:srcRect t="13732" b="14436"/>
        <a:stretch>
          <a:fillRect/>
        </a:stretch>
      </xdr:blipFill>
      <xdr:spPr>
        <a:xfrm>
          <a:off x="5505449" y="215899"/>
          <a:ext cx="2019301" cy="879476"/>
        </a:xfrm>
        <a:prstGeom prst="rect">
          <a:avLst/>
        </a:prstGeom>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4</xdr:col>
      <xdr:colOff>323849</xdr:colOff>
      <xdr:row>0</xdr:row>
      <xdr:rowOff>28574</xdr:rowOff>
    </xdr:from>
    <xdr:to>
      <xdr:col>5</xdr:col>
      <xdr:colOff>1095374</xdr:colOff>
      <xdr:row>3</xdr:row>
      <xdr:rowOff>123825</xdr:rowOff>
    </xdr:to>
    <xdr:pic>
      <xdr:nvPicPr>
        <xdr:cNvPr id="2" name="image3.png">
          <a:extLst>
            <a:ext uri="{FF2B5EF4-FFF2-40B4-BE49-F238E27FC236}">
              <a16:creationId xmlns:a16="http://schemas.microsoft.com/office/drawing/2014/main" id="{00000000-0008-0000-0100-000002000000}"/>
            </a:ext>
          </a:extLst>
        </xdr:cNvPr>
        <xdr:cNvPicPr/>
      </xdr:nvPicPr>
      <xdr:blipFill rotWithShape="1">
        <a:blip xmlns:r="http://schemas.openxmlformats.org/officeDocument/2006/relationships" r:embed="rId1"/>
        <a:srcRect t="13732" b="14436"/>
        <a:stretch>
          <a:fillRect/>
        </a:stretch>
      </xdr:blipFill>
      <xdr:spPr>
        <a:xfrm>
          <a:off x="4724399" y="28574"/>
          <a:ext cx="1857375" cy="695326"/>
        </a:xfrm>
        <a:prstGeom prst="rect">
          <a:avLst/>
        </a:prstGeom>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6</xdr:col>
      <xdr:colOff>704589</xdr:colOff>
      <xdr:row>0</xdr:row>
      <xdr:rowOff>91335</xdr:rowOff>
    </xdr:from>
    <xdr:to>
      <xdr:col>9</xdr:col>
      <xdr:colOff>469726</xdr:colOff>
      <xdr:row>4</xdr:row>
      <xdr:rowOff>339246</xdr:rowOff>
    </xdr:to>
    <xdr:pic>
      <xdr:nvPicPr>
        <xdr:cNvPr id="2" name="image3.png">
          <a:extLst>
            <a:ext uri="{FF2B5EF4-FFF2-40B4-BE49-F238E27FC236}">
              <a16:creationId xmlns:a16="http://schemas.microsoft.com/office/drawing/2014/main" id="{00000000-0008-0000-0200-000002000000}"/>
            </a:ext>
          </a:extLst>
        </xdr:cNvPr>
        <xdr:cNvPicPr/>
      </xdr:nvPicPr>
      <xdr:blipFill rotWithShape="1">
        <a:blip xmlns:r="http://schemas.openxmlformats.org/officeDocument/2006/relationships" r:embed="rId1"/>
        <a:srcRect t="13732" b="14436"/>
        <a:stretch>
          <a:fillRect/>
        </a:stretch>
      </xdr:blipFill>
      <xdr:spPr>
        <a:xfrm>
          <a:off x="7867911" y="91335"/>
          <a:ext cx="2961883" cy="1109075"/>
        </a:xfrm>
        <a:prstGeom prst="rect">
          <a:avLst/>
        </a:prstGeom>
        <a:ln/>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6</xdr:col>
      <xdr:colOff>690825</xdr:colOff>
      <xdr:row>0</xdr:row>
      <xdr:rowOff>41868</xdr:rowOff>
    </xdr:from>
    <xdr:to>
      <xdr:col>7</xdr:col>
      <xdr:colOff>973434</xdr:colOff>
      <xdr:row>2</xdr:row>
      <xdr:rowOff>136072</xdr:rowOff>
    </xdr:to>
    <xdr:pic>
      <xdr:nvPicPr>
        <xdr:cNvPr id="2" name="image3.png">
          <a:extLst>
            <a:ext uri="{FF2B5EF4-FFF2-40B4-BE49-F238E27FC236}">
              <a16:creationId xmlns:a16="http://schemas.microsoft.com/office/drawing/2014/main" id="{00000000-0008-0000-0300-000002000000}"/>
            </a:ext>
          </a:extLst>
        </xdr:cNvPr>
        <xdr:cNvPicPr/>
      </xdr:nvPicPr>
      <xdr:blipFill rotWithShape="1">
        <a:blip xmlns:r="http://schemas.openxmlformats.org/officeDocument/2006/relationships" r:embed="rId1"/>
        <a:srcRect t="13732" b="14436"/>
        <a:stretch>
          <a:fillRect/>
        </a:stretch>
      </xdr:blipFill>
      <xdr:spPr>
        <a:xfrm>
          <a:off x="5798737" y="41868"/>
          <a:ext cx="1318845" cy="481484"/>
        </a:xfrm>
        <a:prstGeom prst="rect">
          <a:avLst/>
        </a:prstGeom>
        <a:ln/>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6</xdr:col>
      <xdr:colOff>752475</xdr:colOff>
      <xdr:row>0</xdr:row>
      <xdr:rowOff>38100</xdr:rowOff>
    </xdr:from>
    <xdr:to>
      <xdr:col>7</xdr:col>
      <xdr:colOff>985470</xdr:colOff>
      <xdr:row>2</xdr:row>
      <xdr:rowOff>119534</xdr:rowOff>
    </xdr:to>
    <xdr:pic>
      <xdr:nvPicPr>
        <xdr:cNvPr id="2" name="image3.png">
          <a:extLst>
            <a:ext uri="{FF2B5EF4-FFF2-40B4-BE49-F238E27FC236}">
              <a16:creationId xmlns:a16="http://schemas.microsoft.com/office/drawing/2014/main" id="{00000000-0008-0000-0400-000002000000}"/>
            </a:ext>
          </a:extLst>
        </xdr:cNvPr>
        <xdr:cNvPicPr/>
      </xdr:nvPicPr>
      <xdr:blipFill rotWithShape="1">
        <a:blip xmlns:r="http://schemas.openxmlformats.org/officeDocument/2006/relationships" r:embed="rId1"/>
        <a:srcRect t="13732" b="14436"/>
        <a:stretch>
          <a:fillRect/>
        </a:stretch>
      </xdr:blipFill>
      <xdr:spPr>
        <a:xfrm>
          <a:off x="5581650" y="38100"/>
          <a:ext cx="1318845" cy="481484"/>
        </a:xfrm>
        <a:prstGeom prst="rect">
          <a:avLst/>
        </a:prstGeom>
        <a:ln/>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6</xdr:col>
      <xdr:colOff>720183</xdr:colOff>
      <xdr:row>0</xdr:row>
      <xdr:rowOff>0</xdr:rowOff>
    </xdr:from>
    <xdr:to>
      <xdr:col>7</xdr:col>
      <xdr:colOff>1132991</xdr:colOff>
      <xdr:row>2</xdr:row>
      <xdr:rowOff>86545</xdr:rowOff>
    </xdr:to>
    <xdr:pic>
      <xdr:nvPicPr>
        <xdr:cNvPr id="2" name="image3.png">
          <a:extLst>
            <a:ext uri="{FF2B5EF4-FFF2-40B4-BE49-F238E27FC236}">
              <a16:creationId xmlns:a16="http://schemas.microsoft.com/office/drawing/2014/main" id="{00000000-0008-0000-0500-000002000000}"/>
            </a:ext>
          </a:extLst>
        </xdr:cNvPr>
        <xdr:cNvPicPr/>
      </xdr:nvPicPr>
      <xdr:blipFill rotWithShape="1">
        <a:blip xmlns:r="http://schemas.openxmlformats.org/officeDocument/2006/relationships" r:embed="rId1"/>
        <a:srcRect t="13732" b="14436"/>
        <a:stretch>
          <a:fillRect/>
        </a:stretch>
      </xdr:blipFill>
      <xdr:spPr>
        <a:xfrm>
          <a:off x="5622073" y="0"/>
          <a:ext cx="1318845" cy="481484"/>
        </a:xfrm>
        <a:prstGeom prst="rect">
          <a:avLst/>
        </a:prstGeom>
        <a:ln/>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5</xdr:col>
      <xdr:colOff>304800</xdr:colOff>
      <xdr:row>0</xdr:row>
      <xdr:rowOff>123825</xdr:rowOff>
    </xdr:from>
    <xdr:to>
      <xdr:col>6</xdr:col>
      <xdr:colOff>280620</xdr:colOff>
      <xdr:row>3</xdr:row>
      <xdr:rowOff>62384</xdr:rowOff>
    </xdr:to>
    <xdr:pic>
      <xdr:nvPicPr>
        <xdr:cNvPr id="2" name="image3.png">
          <a:extLst>
            <a:ext uri="{FF2B5EF4-FFF2-40B4-BE49-F238E27FC236}">
              <a16:creationId xmlns:a16="http://schemas.microsoft.com/office/drawing/2014/main" id="{00000000-0008-0000-0600-000002000000}"/>
            </a:ext>
          </a:extLst>
        </xdr:cNvPr>
        <xdr:cNvPicPr/>
      </xdr:nvPicPr>
      <xdr:blipFill rotWithShape="1">
        <a:blip xmlns:r="http://schemas.openxmlformats.org/officeDocument/2006/relationships" r:embed="rId1"/>
        <a:srcRect t="13732" b="14436"/>
        <a:stretch>
          <a:fillRect/>
        </a:stretch>
      </xdr:blipFill>
      <xdr:spPr>
        <a:xfrm>
          <a:off x="5981700" y="123825"/>
          <a:ext cx="1318845" cy="481484"/>
        </a:xfrm>
        <a:prstGeom prst="rect">
          <a:avLst/>
        </a:prstGeom>
        <a:ln/>
      </xdr:spPr>
    </xdr:pic>
    <xdr:clientData/>
  </xdr:twoCellAnchor>
</xdr:wsDr>
</file>

<file path=xl/persons/person.xml><?xml version="1.0" encoding="utf-8"?>
<personList xmlns="http://schemas.microsoft.com/office/spreadsheetml/2018/threadedcomments" xmlns:x="http://schemas.openxmlformats.org/spreadsheetml/2006/main">
  <person displayName="maribel trujillo" id="{24BA82DF-139E-4CED-A570-0D093F1E4EFD}" userId="4b2a629d9624aa88" providerId="Windows Live"/>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F19" dT="2026-05-12T21:13:38.90" personId="{24BA82DF-139E-4CED-A570-0D093F1E4EFD}" id="{D8AE19DB-07E0-402C-A0D0-FAA81E0A61D1}">
    <text xml:space="preserve">Apus 1.7 ICCU VIAS </text>
  </threadedComment>
</ThreadedComments>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emf"/><Relationship Id="rId4" Type="http://schemas.openxmlformats.org/officeDocument/2006/relationships/oleObject" Target="../embeddings/oleObject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1.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7.xml"/><Relationship Id="rId1" Type="http://schemas.openxmlformats.org/officeDocument/2006/relationships/printerSettings" Target="../printerSettings/printerSettings7.bin"/><Relationship Id="rId5" Type="http://schemas.microsoft.com/office/2017/10/relationships/threadedComment" Target="../threadedComments/threadedComment1.xml"/><Relationship Id="rId4" Type="http://schemas.openxmlformats.org/officeDocument/2006/relationships/comments" Target="../comments2.x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G23"/>
  <sheetViews>
    <sheetView zoomScaleNormal="100" workbookViewId="0">
      <selection sqref="A1:F5"/>
    </sheetView>
  </sheetViews>
  <sheetFormatPr baseColWidth="10" defaultRowHeight="14.4" x14ac:dyDescent="0.3"/>
  <cols>
    <col min="1" max="1" width="7.6640625" style="38" bestFit="1" customWidth="1"/>
    <col min="2" max="2" width="41.6640625" style="38" customWidth="1"/>
    <col min="3" max="3" width="5.33203125" style="38" bestFit="1" customWidth="1"/>
    <col min="4" max="4" width="11.33203125" style="38" customWidth="1"/>
    <col min="5" max="5" width="14.44140625" style="38" bestFit="1" customWidth="1"/>
    <col min="6" max="6" width="20" style="38" customWidth="1"/>
    <col min="7" max="7" width="15" bestFit="1" customWidth="1"/>
  </cols>
  <sheetData>
    <row r="1" spans="1:7" ht="15" thickBot="1" x14ac:dyDescent="0.35">
      <c r="A1" s="254" t="s">
        <v>45</v>
      </c>
      <c r="B1" s="255"/>
      <c r="C1" s="255"/>
      <c r="D1" s="256"/>
      <c r="E1" s="257"/>
      <c r="F1" s="258"/>
    </row>
    <row r="2" spans="1:7" ht="15" thickBot="1" x14ac:dyDescent="0.35">
      <c r="A2" s="254" t="s">
        <v>46</v>
      </c>
      <c r="B2" s="255"/>
      <c r="C2" s="255"/>
      <c r="D2" s="256"/>
      <c r="E2" s="259"/>
      <c r="F2" s="260"/>
    </row>
    <row r="3" spans="1:7" ht="15" thickBot="1" x14ac:dyDescent="0.35">
      <c r="A3" s="254" t="s">
        <v>47</v>
      </c>
      <c r="B3" s="255"/>
      <c r="C3" s="255"/>
      <c r="D3" s="256"/>
      <c r="E3" s="259"/>
      <c r="F3" s="260"/>
    </row>
    <row r="4" spans="1:7" ht="15" thickBot="1" x14ac:dyDescent="0.35">
      <c r="A4" s="254" t="s">
        <v>41</v>
      </c>
      <c r="B4" s="255"/>
      <c r="C4" s="255"/>
      <c r="D4" s="256"/>
      <c r="E4" s="261"/>
      <c r="F4" s="262"/>
    </row>
    <row r="5" spans="1:7" ht="42" customHeight="1" thickBot="1" x14ac:dyDescent="0.35">
      <c r="A5" s="247" t="s">
        <v>49</v>
      </c>
      <c r="B5" s="248"/>
      <c r="C5" s="248"/>
      <c r="D5" s="248"/>
      <c r="E5" s="248"/>
      <c r="F5" s="249"/>
    </row>
    <row r="6" spans="1:7" ht="15" thickBot="1" x14ac:dyDescent="0.35">
      <c r="A6" s="247" t="s">
        <v>50</v>
      </c>
      <c r="B6" s="248"/>
      <c r="C6" s="248"/>
      <c r="D6" s="248"/>
      <c r="E6" s="248"/>
      <c r="F6" s="249"/>
    </row>
    <row r="7" spans="1:7" ht="15" thickBot="1" x14ac:dyDescent="0.35">
      <c r="A7" s="8" t="s">
        <v>0</v>
      </c>
      <c r="B7" s="9" t="s">
        <v>1</v>
      </c>
      <c r="C7" s="9" t="s">
        <v>48</v>
      </c>
      <c r="D7" s="9" t="s">
        <v>39</v>
      </c>
      <c r="E7" s="9" t="s">
        <v>37</v>
      </c>
      <c r="F7" s="10" t="s">
        <v>38</v>
      </c>
    </row>
    <row r="8" spans="1:7" ht="15" thickBot="1" x14ac:dyDescent="0.35">
      <c r="A8" s="11" t="s">
        <v>2</v>
      </c>
      <c r="B8" s="12" t="s">
        <v>3</v>
      </c>
      <c r="C8" s="13"/>
      <c r="D8" s="13"/>
      <c r="E8" s="14"/>
      <c r="F8" s="15"/>
    </row>
    <row r="9" spans="1:7" ht="26.4" x14ac:dyDescent="0.3">
      <c r="A9" s="16">
        <v>1</v>
      </c>
      <c r="B9" s="17" t="s">
        <v>103</v>
      </c>
      <c r="C9" s="18" t="s">
        <v>4</v>
      </c>
      <c r="D9" s="199">
        <v>31</v>
      </c>
      <c r="E9" s="19"/>
      <c r="F9" s="20"/>
      <c r="G9" s="5"/>
    </row>
    <row r="10" spans="1:7" ht="52.8" x14ac:dyDescent="0.3">
      <c r="A10" s="21">
        <v>2</v>
      </c>
      <c r="B10" s="22" t="s">
        <v>113</v>
      </c>
      <c r="C10" s="23" t="s">
        <v>4</v>
      </c>
      <c r="D10" s="200">
        <v>120</v>
      </c>
      <c r="E10" s="24"/>
      <c r="F10" s="25"/>
      <c r="G10" s="5"/>
    </row>
    <row r="11" spans="1:7" ht="66.599999999999994" thickBot="1" x14ac:dyDescent="0.35">
      <c r="A11" s="26">
        <v>3</v>
      </c>
      <c r="B11" s="240" t="s">
        <v>104</v>
      </c>
      <c r="C11" s="241" t="s">
        <v>4</v>
      </c>
      <c r="D11" s="242">
        <v>168</v>
      </c>
      <c r="E11" s="243"/>
      <c r="F11" s="25"/>
      <c r="G11" s="5"/>
    </row>
    <row r="12" spans="1:7" ht="15" thickBot="1" x14ac:dyDescent="0.35">
      <c r="A12" s="27"/>
      <c r="B12" s="250" t="s">
        <v>5</v>
      </c>
      <c r="C12" s="251"/>
      <c r="D12" s="251"/>
      <c r="E12" s="252"/>
      <c r="F12" s="28"/>
    </row>
    <row r="13" spans="1:7" ht="13.5" customHeight="1" x14ac:dyDescent="0.3">
      <c r="A13" s="49"/>
      <c r="B13" s="50"/>
      <c r="C13" s="51"/>
      <c r="D13" s="51"/>
      <c r="E13" s="51"/>
      <c r="F13" s="52"/>
    </row>
    <row r="14" spans="1:7" x14ac:dyDescent="0.3">
      <c r="A14" s="53"/>
      <c r="B14" s="50"/>
      <c r="C14" s="54"/>
      <c r="D14" s="54"/>
      <c r="E14" s="54"/>
      <c r="F14" s="55"/>
    </row>
    <row r="15" spans="1:7" x14ac:dyDescent="0.3">
      <c r="A15" s="49" t="s">
        <v>53</v>
      </c>
      <c r="B15" s="56"/>
      <c r="C15" s="54"/>
      <c r="D15" s="54"/>
      <c r="E15" s="54"/>
      <c r="F15" s="57"/>
    </row>
    <row r="16" spans="1:7" x14ac:dyDescent="0.3">
      <c r="A16" s="49"/>
      <c r="B16" s="56"/>
      <c r="C16" s="54"/>
      <c r="D16" s="54"/>
      <c r="E16" s="54"/>
      <c r="F16" s="57"/>
    </row>
    <row r="17" spans="1:6" x14ac:dyDescent="0.3">
      <c r="A17" s="58"/>
      <c r="B17" s="59"/>
      <c r="C17" s="59"/>
      <c r="D17" s="59"/>
      <c r="E17" s="59"/>
      <c r="F17" s="60"/>
    </row>
    <row r="18" spans="1:6" x14ac:dyDescent="0.3">
      <c r="A18" s="58"/>
      <c r="B18" s="59"/>
      <c r="C18" s="59"/>
      <c r="D18" s="59"/>
      <c r="E18" s="59"/>
      <c r="F18" s="60"/>
    </row>
    <row r="19" spans="1:6" x14ac:dyDescent="0.3">
      <c r="A19" s="58"/>
      <c r="B19" s="253" t="s">
        <v>52</v>
      </c>
      <c r="C19" s="253"/>
      <c r="D19" s="253"/>
      <c r="E19" s="253"/>
      <c r="F19" s="60"/>
    </row>
    <row r="20" spans="1:6" x14ac:dyDescent="0.3">
      <c r="A20" s="58"/>
      <c r="B20" s="59"/>
      <c r="C20" s="59"/>
      <c r="D20" s="59"/>
      <c r="E20" s="59"/>
      <c r="F20" s="60"/>
    </row>
    <row r="21" spans="1:6" x14ac:dyDescent="0.3">
      <c r="A21" s="58"/>
      <c r="B21" s="59"/>
      <c r="C21" s="59"/>
      <c r="D21" s="59"/>
      <c r="E21" s="59"/>
      <c r="F21" s="60"/>
    </row>
    <row r="22" spans="1:6" x14ac:dyDescent="0.3">
      <c r="A22" s="49"/>
      <c r="B22" s="54"/>
      <c r="C22" s="54"/>
      <c r="D22" s="54"/>
      <c r="E22" s="54"/>
      <c r="F22" s="61" t="s">
        <v>51</v>
      </c>
    </row>
    <row r="23" spans="1:6" ht="15" thickBot="1" x14ac:dyDescent="0.35">
      <c r="A23" s="62"/>
      <c r="B23" s="63"/>
      <c r="C23" s="63"/>
      <c r="D23" s="63"/>
      <c r="E23" s="63"/>
      <c r="F23" s="64"/>
    </row>
  </sheetData>
  <mergeCells count="9">
    <mergeCell ref="A6:F6"/>
    <mergeCell ref="B12:E12"/>
    <mergeCell ref="B19:E19"/>
    <mergeCell ref="A1:D1"/>
    <mergeCell ref="E1:F4"/>
    <mergeCell ref="A2:D2"/>
    <mergeCell ref="A3:D3"/>
    <mergeCell ref="A4:D4"/>
    <mergeCell ref="A5:F5"/>
  </mergeCells>
  <pageMargins left="0.7" right="0.7" top="1.33" bottom="0.75" header="0.3" footer="0.3"/>
  <pageSetup scale="91" orientation="portrait" horizontalDpi="1200" verticalDpi="1200" r:id="rId1"/>
  <drawing r:id="rId2"/>
  <legacyDrawing r:id="rId3"/>
  <oleObjects>
    <mc:AlternateContent xmlns:mc="http://schemas.openxmlformats.org/markup-compatibility/2006">
      <mc:Choice Requires="x14">
        <oleObject progId="PBrush" shapeId="1025" r:id="rId4">
          <objectPr defaultSize="0" autoPict="0" r:id="rId5">
            <anchor moveWithCells="1" sizeWithCells="1">
              <from>
                <xdr:col>4</xdr:col>
                <xdr:colOff>99060</xdr:colOff>
                <xdr:row>0</xdr:row>
                <xdr:rowOff>99060</xdr:rowOff>
              </from>
              <to>
                <xdr:col>5</xdr:col>
                <xdr:colOff>1181100</xdr:colOff>
                <xdr:row>3</xdr:row>
                <xdr:rowOff>160020</xdr:rowOff>
              </to>
            </anchor>
          </objectPr>
        </oleObject>
      </mc:Choice>
      <mc:Fallback>
        <oleObject progId="PBrush" shapeId="1025" r:id="rId4"/>
      </mc:Fallback>
    </mc:AlternateContent>
  </oleObjec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980E2B-BDF8-43C0-9D83-E2D3C91EA40B}">
  <dimension ref="A1:F9"/>
  <sheetViews>
    <sheetView view="pageBreakPreview" zoomScale="60" zoomScaleNormal="100" workbookViewId="0">
      <selection activeCell="I19" sqref="I19"/>
    </sheetView>
  </sheetViews>
  <sheetFormatPr baseColWidth="10" defaultRowHeight="14.4" x14ac:dyDescent="0.3"/>
  <cols>
    <col min="1" max="1" width="19.5546875" customWidth="1"/>
    <col min="2" max="2" width="18.44140625" customWidth="1"/>
    <col min="3" max="4" width="21.33203125" customWidth="1"/>
    <col min="5" max="5" width="18.44140625" customWidth="1"/>
    <col min="6" max="6" width="16.6640625" customWidth="1"/>
  </cols>
  <sheetData>
    <row r="1" spans="1:6" ht="18.75" customHeight="1" thickBot="1" x14ac:dyDescent="0.35">
      <c r="A1" s="266" t="s">
        <v>45</v>
      </c>
      <c r="B1" s="267"/>
      <c r="C1" s="267"/>
      <c r="D1" s="268"/>
      <c r="E1" s="269"/>
      <c r="F1" s="270"/>
    </row>
    <row r="2" spans="1:6" ht="27.75" customHeight="1" thickBot="1" x14ac:dyDescent="0.35">
      <c r="A2" s="266" t="s">
        <v>46</v>
      </c>
      <c r="B2" s="267"/>
      <c r="C2" s="267"/>
      <c r="D2" s="268"/>
      <c r="E2" s="271"/>
      <c r="F2" s="272"/>
    </row>
    <row r="3" spans="1:6" ht="29.25" customHeight="1" thickBot="1" x14ac:dyDescent="0.35">
      <c r="A3" s="266" t="s">
        <v>47</v>
      </c>
      <c r="B3" s="267"/>
      <c r="C3" s="267"/>
      <c r="D3" s="268"/>
      <c r="E3" s="271"/>
      <c r="F3" s="272"/>
    </row>
    <row r="4" spans="1:6" ht="33" customHeight="1" thickBot="1" x14ac:dyDescent="0.35">
      <c r="A4" s="266" t="s">
        <v>41</v>
      </c>
      <c r="B4" s="267"/>
      <c r="C4" s="267"/>
      <c r="D4" s="268"/>
      <c r="E4" s="273"/>
      <c r="F4" s="274"/>
    </row>
    <row r="5" spans="1:6" ht="75" customHeight="1" thickBot="1" x14ac:dyDescent="0.35">
      <c r="A5" s="263" t="s">
        <v>119</v>
      </c>
      <c r="B5" s="264"/>
      <c r="C5" s="264"/>
      <c r="D5" s="264"/>
      <c r="E5" s="264"/>
      <c r="F5" s="265"/>
    </row>
    <row r="9" spans="1:6" ht="21" x14ac:dyDescent="0.4">
      <c r="D9" s="244"/>
    </row>
  </sheetData>
  <mergeCells count="6">
    <mergeCell ref="A5:F5"/>
    <mergeCell ref="A1:D1"/>
    <mergeCell ref="E1:F4"/>
    <mergeCell ref="A2:D2"/>
    <mergeCell ref="A3:D3"/>
    <mergeCell ref="A4:D4"/>
  </mergeCells>
  <pageMargins left="0.7" right="0.7" top="0.75" bottom="0.75" header="0.3" footer="0.3"/>
  <pageSetup scale="78"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J30"/>
  <sheetViews>
    <sheetView tabSelected="1" view="pageBreakPreview" topLeftCell="A19" zoomScale="140" zoomScaleNormal="100" zoomScaleSheetLayoutView="140" workbookViewId="0">
      <selection activeCell="F13" sqref="F13"/>
    </sheetView>
  </sheetViews>
  <sheetFormatPr baseColWidth="10" defaultRowHeight="14.4" x14ac:dyDescent="0.3"/>
  <cols>
    <col min="1" max="1" width="6.5546875" style="38" customWidth="1"/>
    <col min="2" max="2" width="33.44140625" style="38" customWidth="1"/>
    <col min="3" max="3" width="5.33203125" style="38" bestFit="1" customWidth="1"/>
    <col min="4" max="4" width="10.44140625" style="38" bestFit="1" customWidth="1"/>
    <col min="5" max="5" width="16.33203125" style="38" customWidth="1"/>
    <col min="6" max="6" width="20.88671875" style="38" bestFit="1" customWidth="1"/>
    <col min="7" max="7" width="15" bestFit="1" customWidth="1"/>
  </cols>
  <sheetData>
    <row r="1" spans="1:10" ht="15" thickBot="1" x14ac:dyDescent="0.35">
      <c r="A1" s="254" t="s">
        <v>45</v>
      </c>
      <c r="B1" s="255"/>
      <c r="C1" s="255"/>
      <c r="D1" s="256"/>
      <c r="E1" s="257"/>
      <c r="F1" s="258"/>
    </row>
    <row r="2" spans="1:10" ht="15" thickBot="1" x14ac:dyDescent="0.35">
      <c r="A2" s="254" t="s">
        <v>46</v>
      </c>
      <c r="B2" s="255"/>
      <c r="C2" s="255"/>
      <c r="D2" s="256"/>
      <c r="E2" s="259"/>
      <c r="F2" s="260"/>
    </row>
    <row r="3" spans="1:10" ht="15" thickBot="1" x14ac:dyDescent="0.35">
      <c r="A3" s="254" t="s">
        <v>47</v>
      </c>
      <c r="B3" s="255"/>
      <c r="C3" s="255"/>
      <c r="D3" s="256"/>
      <c r="E3" s="259"/>
      <c r="F3" s="260"/>
    </row>
    <row r="4" spans="1:10" ht="15" thickBot="1" x14ac:dyDescent="0.35">
      <c r="A4" s="254" t="s">
        <v>41</v>
      </c>
      <c r="B4" s="255"/>
      <c r="C4" s="255"/>
      <c r="D4" s="256"/>
      <c r="E4" s="261"/>
      <c r="F4" s="262"/>
    </row>
    <row r="5" spans="1:10" ht="42" customHeight="1" thickBot="1" x14ac:dyDescent="0.35">
      <c r="A5" s="247" t="s">
        <v>119</v>
      </c>
      <c r="B5" s="248"/>
      <c r="C5" s="248"/>
      <c r="D5" s="248"/>
      <c r="E5" s="248"/>
      <c r="F5" s="249"/>
    </row>
    <row r="6" spans="1:10" ht="15" thickBot="1" x14ac:dyDescent="0.35">
      <c r="A6" s="247" t="s">
        <v>44</v>
      </c>
      <c r="B6" s="248"/>
      <c r="C6" s="248"/>
      <c r="D6" s="248"/>
      <c r="E6" s="248"/>
      <c r="F6" s="249"/>
    </row>
    <row r="7" spans="1:10" ht="15" thickBot="1" x14ac:dyDescent="0.35">
      <c r="A7" s="8" t="s">
        <v>0</v>
      </c>
      <c r="B7" s="9" t="s">
        <v>1</v>
      </c>
      <c r="C7" s="9" t="s">
        <v>48</v>
      </c>
      <c r="D7" s="9" t="s">
        <v>39</v>
      </c>
      <c r="E7" s="9" t="s">
        <v>37</v>
      </c>
      <c r="F7" s="10" t="s">
        <v>38</v>
      </c>
    </row>
    <row r="8" spans="1:10" ht="15" thickBot="1" x14ac:dyDescent="0.35">
      <c r="A8" s="11" t="s">
        <v>2</v>
      </c>
      <c r="B8" s="12" t="s">
        <v>3</v>
      </c>
      <c r="C8" s="13"/>
      <c r="D8" s="13"/>
      <c r="E8" s="14"/>
      <c r="F8" s="15"/>
    </row>
    <row r="9" spans="1:10" ht="26.4" x14ac:dyDescent="0.3">
      <c r="A9" s="16">
        <v>1</v>
      </c>
      <c r="B9" s="17" t="s">
        <v>120</v>
      </c>
      <c r="C9" s="18" t="s">
        <v>4</v>
      </c>
      <c r="D9" s="199">
        <v>1</v>
      </c>
      <c r="E9" s="19">
        <f>+z.urbana!H33</f>
        <v>389410</v>
      </c>
      <c r="F9" s="20">
        <f>+E9*D9</f>
        <v>389410</v>
      </c>
      <c r="G9" s="5"/>
      <c r="J9" s="5"/>
    </row>
    <row r="10" spans="1:10" ht="52.8" x14ac:dyDescent="0.3">
      <c r="A10" s="21">
        <v>2</v>
      </c>
      <c r="B10" s="22" t="s">
        <v>121</v>
      </c>
      <c r="C10" s="23" t="s">
        <v>4</v>
      </c>
      <c r="D10" s="200">
        <v>1</v>
      </c>
      <c r="E10" s="24">
        <f>+'8 KM '!H33</f>
        <v>491498</v>
      </c>
      <c r="F10" s="25">
        <f>+E10*D10</f>
        <v>491498</v>
      </c>
      <c r="G10" s="5"/>
    </row>
    <row r="11" spans="1:10" ht="79.2" x14ac:dyDescent="0.3">
      <c r="A11" s="82">
        <v>3</v>
      </c>
      <c r="B11" s="22" t="s">
        <v>122</v>
      </c>
      <c r="C11" s="80" t="s">
        <v>4</v>
      </c>
      <c r="D11" s="201">
        <v>1</v>
      </c>
      <c r="E11" s="81">
        <f>+'16 KM  '!H33</f>
        <v>593586</v>
      </c>
      <c r="F11" s="83">
        <f>+E11*D11</f>
        <v>593586</v>
      </c>
      <c r="G11" s="5"/>
    </row>
    <row r="12" spans="1:10" x14ac:dyDescent="0.3">
      <c r="A12" s="283" t="s">
        <v>124</v>
      </c>
      <c r="B12" s="284"/>
      <c r="C12" s="284"/>
      <c r="D12" s="284"/>
      <c r="E12" s="284"/>
      <c r="F12" s="245">
        <f>SUM(F9:F11)</f>
        <v>1474494</v>
      </c>
      <c r="G12" s="5"/>
    </row>
    <row r="13" spans="1:10" x14ac:dyDescent="0.3">
      <c r="A13" s="69" t="s">
        <v>36</v>
      </c>
      <c r="B13" s="100"/>
      <c r="C13" s="101"/>
      <c r="D13" s="75"/>
      <c r="E13" s="75"/>
      <c r="F13" s="30"/>
    </row>
    <row r="14" spans="1:10" x14ac:dyDescent="0.3">
      <c r="A14" s="70"/>
      <c r="B14" s="102" t="s">
        <v>111</v>
      </c>
      <c r="C14" s="101"/>
      <c r="D14" s="75"/>
      <c r="E14" s="75"/>
      <c r="F14" s="31"/>
    </row>
    <row r="15" spans="1:10" x14ac:dyDescent="0.3">
      <c r="A15" s="70"/>
      <c r="B15" s="103" t="s">
        <v>35</v>
      </c>
      <c r="C15" s="101"/>
      <c r="D15" s="75"/>
      <c r="E15" s="75"/>
      <c r="F15" s="31"/>
    </row>
    <row r="16" spans="1:10" x14ac:dyDescent="0.3">
      <c r="A16" s="79" t="s">
        <v>64</v>
      </c>
      <c r="B16" s="103"/>
      <c r="C16" s="101"/>
      <c r="D16" s="75"/>
      <c r="E16" s="75"/>
      <c r="F16" s="31"/>
    </row>
    <row r="17" spans="1:6" x14ac:dyDescent="0.3">
      <c r="A17" s="70"/>
      <c r="B17" s="246" t="s">
        <v>125</v>
      </c>
      <c r="C17" s="101"/>
      <c r="D17" s="75"/>
      <c r="E17" s="75"/>
      <c r="F17" s="31"/>
    </row>
    <row r="18" spans="1:6" ht="66" customHeight="1" x14ac:dyDescent="0.3">
      <c r="A18" s="70"/>
      <c r="B18" s="285" t="s">
        <v>126</v>
      </c>
      <c r="C18" s="285"/>
      <c r="D18" s="285"/>
      <c r="E18" s="285"/>
      <c r="F18" s="286"/>
    </row>
    <row r="19" spans="1:6" x14ac:dyDescent="0.3">
      <c r="A19" s="70"/>
      <c r="B19" s="101"/>
      <c r="C19" s="101"/>
      <c r="D19" s="75"/>
      <c r="E19" s="75"/>
      <c r="F19" s="31"/>
    </row>
    <row r="20" spans="1:6" x14ac:dyDescent="0.3">
      <c r="A20" s="71" t="s">
        <v>40</v>
      </c>
      <c r="B20" s="76"/>
      <c r="C20" s="76" t="s">
        <v>43</v>
      </c>
      <c r="D20" s="32"/>
      <c r="E20" s="32"/>
      <c r="F20" s="33"/>
    </row>
    <row r="21" spans="1:6" x14ac:dyDescent="0.3">
      <c r="A21" s="34"/>
      <c r="B21" s="32"/>
      <c r="C21" s="32"/>
      <c r="D21" s="32"/>
      <c r="E21" s="32"/>
      <c r="F21" s="33"/>
    </row>
    <row r="22" spans="1:6" x14ac:dyDescent="0.3">
      <c r="A22" s="34"/>
      <c r="B22" s="32"/>
      <c r="C22" s="32"/>
      <c r="D22" s="32"/>
      <c r="E22" s="32"/>
      <c r="F22" s="33"/>
    </row>
    <row r="23" spans="1:6" x14ac:dyDescent="0.3">
      <c r="A23" s="79"/>
      <c r="B23" s="97" t="s">
        <v>63</v>
      </c>
      <c r="C23" s="104"/>
      <c r="D23" s="279" t="s">
        <v>55</v>
      </c>
      <c r="E23" s="279"/>
      <c r="F23" s="280"/>
    </row>
    <row r="24" spans="1:6" x14ac:dyDescent="0.3">
      <c r="A24" s="281" t="s">
        <v>62</v>
      </c>
      <c r="B24" s="282"/>
      <c r="C24" s="282"/>
      <c r="D24" s="277" t="s">
        <v>59</v>
      </c>
      <c r="E24" s="277"/>
      <c r="F24" s="278"/>
    </row>
    <row r="25" spans="1:6" ht="16.95" customHeight="1" x14ac:dyDescent="0.3">
      <c r="A25" s="7"/>
      <c r="B25" s="6"/>
      <c r="C25" s="6"/>
      <c r="D25" s="77"/>
      <c r="E25" s="77"/>
      <c r="F25" s="65"/>
    </row>
    <row r="26" spans="1:6" ht="16.95" customHeight="1" x14ac:dyDescent="0.3">
      <c r="A26" s="71" t="s">
        <v>43</v>
      </c>
      <c r="B26" s="6"/>
      <c r="C26" s="6"/>
      <c r="D26" s="77"/>
      <c r="E26" s="77"/>
      <c r="F26" s="65"/>
    </row>
    <row r="27" spans="1:6" x14ac:dyDescent="0.3">
      <c r="A27" s="29"/>
      <c r="B27" s="78"/>
      <c r="C27" s="75"/>
      <c r="D27" s="75"/>
      <c r="E27" s="75"/>
      <c r="F27" s="72"/>
    </row>
    <row r="28" spans="1:6" x14ac:dyDescent="0.3">
      <c r="A28" s="79"/>
      <c r="B28" s="96" t="s">
        <v>58</v>
      </c>
      <c r="C28" s="100"/>
      <c r="D28" s="75"/>
      <c r="E28" s="75"/>
      <c r="F28" s="35"/>
    </row>
    <row r="29" spans="1:6" x14ac:dyDescent="0.3">
      <c r="A29" s="275" t="s">
        <v>56</v>
      </c>
      <c r="B29" s="276"/>
      <c r="C29" s="276"/>
      <c r="D29" s="75"/>
      <c r="E29" s="75"/>
      <c r="F29" s="35"/>
    </row>
    <row r="30" spans="1:6" ht="28.8" customHeight="1" thickBot="1" x14ac:dyDescent="0.35">
      <c r="A30" s="36"/>
      <c r="B30" s="37"/>
      <c r="C30" s="37"/>
      <c r="D30" s="37"/>
      <c r="E30" s="37"/>
      <c r="F30" s="73" t="s">
        <v>116</v>
      </c>
    </row>
  </sheetData>
  <mergeCells count="13">
    <mergeCell ref="A29:C29"/>
    <mergeCell ref="D24:F24"/>
    <mergeCell ref="A1:D1"/>
    <mergeCell ref="A5:F5"/>
    <mergeCell ref="D23:F23"/>
    <mergeCell ref="A2:D2"/>
    <mergeCell ref="A4:D4"/>
    <mergeCell ref="E1:F4"/>
    <mergeCell ref="A3:D3"/>
    <mergeCell ref="A6:F6"/>
    <mergeCell ref="A24:C24"/>
    <mergeCell ref="A12:E12"/>
    <mergeCell ref="B18:F18"/>
  </mergeCells>
  <pageMargins left="0.7" right="0.7" top="1.33" bottom="0.75" header="0.3" footer="0.3"/>
  <pageSetup scale="98" fitToHeight="0" orientation="portrait" horizontalDpi="1200" verticalDpi="1200" r:id="rId1"/>
  <drawing r:id="rId2"/>
  <extLs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C9E1F7-2E25-4BF0-BA14-4F2C1DB6D638}">
  <sheetPr>
    <pageSetUpPr fitToPage="1"/>
  </sheetPr>
  <dimension ref="A1:L23"/>
  <sheetViews>
    <sheetView view="pageBreakPreview" zoomScale="73" zoomScaleNormal="96" zoomScaleSheetLayoutView="73" workbookViewId="0">
      <pane ySplit="7" topLeftCell="A8" activePane="bottomLeft" state="frozen"/>
      <selection pane="bottomLeft" activeCell="A9" sqref="A9:J9"/>
    </sheetView>
  </sheetViews>
  <sheetFormatPr baseColWidth="10" defaultColWidth="11.44140625" defaultRowHeight="10.199999999999999" x14ac:dyDescent="0.2"/>
  <cols>
    <col min="1" max="1" width="11.109375" style="108" customWidth="1"/>
    <col min="2" max="2" width="41.44140625" style="108" customWidth="1"/>
    <col min="3" max="3" width="8" style="116" customWidth="1"/>
    <col min="4" max="4" width="9.33203125" style="117" customWidth="1"/>
    <col min="5" max="5" width="16.88671875" style="118" customWidth="1"/>
    <col min="6" max="6" width="20.6640625" style="108" customWidth="1"/>
    <col min="7" max="7" width="22.88671875" style="118" customWidth="1"/>
    <col min="8" max="8" width="15.33203125" style="119" bestFit="1" customWidth="1"/>
    <col min="9" max="9" width="9.6640625" style="119" customWidth="1"/>
    <col min="10" max="10" width="18.5546875" style="108" customWidth="1"/>
    <col min="11" max="11" width="11.44140625" style="108"/>
    <col min="12" max="12" width="12.88671875" style="108" bestFit="1" customWidth="1"/>
    <col min="13" max="16384" width="11.44140625" style="108"/>
  </cols>
  <sheetData>
    <row r="1" spans="1:12" s="121" customFormat="1" ht="17.25" customHeight="1" thickBot="1" x14ac:dyDescent="0.3">
      <c r="A1" s="303" t="s">
        <v>93</v>
      </c>
      <c r="B1" s="304"/>
      <c r="C1" s="304"/>
      <c r="D1" s="304"/>
      <c r="E1" s="304"/>
      <c r="F1" s="305"/>
      <c r="G1" s="120"/>
      <c r="H1" s="306"/>
      <c r="I1" s="306"/>
      <c r="J1" s="307"/>
    </row>
    <row r="2" spans="1:12" s="121" customFormat="1" ht="15" customHeight="1" thickBot="1" x14ac:dyDescent="0.3">
      <c r="A2" s="303" t="s">
        <v>94</v>
      </c>
      <c r="B2" s="304"/>
      <c r="C2" s="304"/>
      <c r="D2" s="304"/>
      <c r="E2" s="304"/>
      <c r="F2" s="305"/>
      <c r="G2" s="122"/>
      <c r="H2" s="308"/>
      <c r="I2" s="308"/>
      <c r="J2" s="309"/>
    </row>
    <row r="3" spans="1:12" s="121" customFormat="1" ht="17.25" customHeight="1" thickBot="1" x14ac:dyDescent="0.3">
      <c r="A3" s="303" t="s">
        <v>95</v>
      </c>
      <c r="B3" s="304"/>
      <c r="C3" s="304"/>
      <c r="D3" s="304"/>
      <c r="E3" s="304"/>
      <c r="F3" s="305"/>
      <c r="G3" s="122"/>
      <c r="H3" s="308"/>
      <c r="I3" s="308"/>
      <c r="J3" s="309"/>
    </row>
    <row r="4" spans="1:12" s="121" customFormat="1" ht="17.25" customHeight="1" thickBot="1" x14ac:dyDescent="0.3">
      <c r="A4" s="310" t="s">
        <v>41</v>
      </c>
      <c r="B4" s="311"/>
      <c r="C4" s="311"/>
      <c r="D4" s="311"/>
      <c r="E4" s="311"/>
      <c r="F4" s="312"/>
      <c r="G4" s="122"/>
      <c r="H4" s="308"/>
      <c r="I4" s="308"/>
      <c r="J4" s="309"/>
    </row>
    <row r="5" spans="1:12" s="121" customFormat="1" ht="48" customHeight="1" x14ac:dyDescent="0.25">
      <c r="A5" s="127" t="s">
        <v>96</v>
      </c>
      <c r="B5" s="313" t="s">
        <v>118</v>
      </c>
      <c r="C5" s="314"/>
      <c r="D5" s="314"/>
      <c r="E5" s="314"/>
      <c r="F5" s="315"/>
      <c r="G5" s="123"/>
      <c r="H5" s="308"/>
      <c r="I5" s="308"/>
      <c r="J5" s="309"/>
    </row>
    <row r="6" spans="1:12" s="121" customFormat="1" ht="28.5" customHeight="1" x14ac:dyDescent="0.25">
      <c r="A6" s="292" t="s">
        <v>97</v>
      </c>
      <c r="B6" s="293"/>
      <c r="C6" s="293"/>
      <c r="D6" s="293"/>
      <c r="E6" s="293"/>
      <c r="F6" s="293"/>
      <c r="G6" s="293"/>
      <c r="H6" s="293"/>
      <c r="I6" s="293"/>
      <c r="J6" s="294"/>
    </row>
    <row r="7" spans="1:12" s="121" customFormat="1" ht="75" customHeight="1" x14ac:dyDescent="0.25">
      <c r="A7" s="129" t="s">
        <v>0</v>
      </c>
      <c r="B7" s="128" t="s">
        <v>98</v>
      </c>
      <c r="C7" s="129" t="s">
        <v>10</v>
      </c>
      <c r="D7" s="129" t="s">
        <v>39</v>
      </c>
      <c r="E7" s="130" t="s">
        <v>109</v>
      </c>
      <c r="F7" s="131" t="s">
        <v>115</v>
      </c>
      <c r="G7" s="131" t="s">
        <v>110</v>
      </c>
      <c r="H7" s="131" t="s">
        <v>108</v>
      </c>
      <c r="I7" s="131" t="s">
        <v>99</v>
      </c>
      <c r="J7" s="237" t="s">
        <v>100</v>
      </c>
    </row>
    <row r="8" spans="1:12" ht="24" customHeight="1" x14ac:dyDescent="0.2">
      <c r="A8" s="202">
        <v>1</v>
      </c>
      <c r="B8" s="126" t="s">
        <v>123</v>
      </c>
      <c r="C8" s="109" t="s">
        <v>42</v>
      </c>
      <c r="D8" s="110">
        <v>1</v>
      </c>
      <c r="E8" s="124">
        <v>32000</v>
      </c>
      <c r="F8" s="125">
        <v>34000</v>
      </c>
      <c r="G8" s="124">
        <v>36000</v>
      </c>
      <c r="H8" s="111">
        <f>AVERAGE(E8:G8)</f>
        <v>34000</v>
      </c>
      <c r="I8" s="236">
        <v>1.1000000000000001</v>
      </c>
      <c r="J8" s="203">
        <f>ROUND(H8*I8,0)</f>
        <v>37400</v>
      </c>
    </row>
    <row r="9" spans="1:12" ht="24" customHeight="1" x14ac:dyDescent="0.2">
      <c r="A9" s="295" t="s">
        <v>101</v>
      </c>
      <c r="B9" s="296"/>
      <c r="C9" s="296"/>
      <c r="D9" s="296"/>
      <c r="E9" s="296"/>
      <c r="F9" s="296"/>
      <c r="G9" s="296"/>
      <c r="H9" s="296"/>
      <c r="I9" s="296"/>
      <c r="J9" s="297"/>
    </row>
    <row r="10" spans="1:12" ht="11.25" customHeight="1" x14ac:dyDescent="0.2">
      <c r="A10" s="298"/>
      <c r="B10" s="299"/>
      <c r="C10" s="299"/>
      <c r="D10" s="299"/>
      <c r="E10" s="299"/>
      <c r="F10" s="299"/>
      <c r="G10" s="299"/>
      <c r="H10" s="299"/>
      <c r="I10" s="205"/>
      <c r="J10" s="114"/>
      <c r="L10" s="112"/>
    </row>
    <row r="11" spans="1:12" ht="15" customHeight="1" x14ac:dyDescent="0.2">
      <c r="A11" s="298" t="s">
        <v>105</v>
      </c>
      <c r="B11" s="299"/>
      <c r="C11" s="299"/>
      <c r="D11" s="299"/>
      <c r="E11" s="299"/>
      <c r="F11" s="299"/>
      <c r="G11" s="299"/>
      <c r="H11" s="299"/>
      <c r="I11" s="299"/>
      <c r="J11" s="302"/>
    </row>
    <row r="12" spans="1:12" ht="15" x14ac:dyDescent="0.2">
      <c r="A12" s="113"/>
      <c r="B12" s="204"/>
      <c r="C12" s="204"/>
      <c r="D12" s="204"/>
      <c r="E12" s="204"/>
      <c r="F12" s="204"/>
      <c r="G12" s="204"/>
      <c r="H12" s="205"/>
      <c r="I12" s="205"/>
      <c r="J12" s="114"/>
    </row>
    <row r="13" spans="1:12" ht="15" x14ac:dyDescent="0.25">
      <c r="A13" s="47" t="s">
        <v>6</v>
      </c>
      <c r="B13" s="32"/>
      <c r="C13" s="32"/>
      <c r="D13" s="32"/>
      <c r="E13" s="32" t="s">
        <v>43</v>
      </c>
      <c r="F13" s="206"/>
      <c r="G13" s="32"/>
      <c r="H13" s="207"/>
      <c r="I13" s="205"/>
      <c r="J13" s="114"/>
    </row>
    <row r="14" spans="1:12" ht="29.25" customHeight="1" x14ac:dyDescent="0.25">
      <c r="A14" s="34"/>
      <c r="B14" s="32"/>
      <c r="C14" s="32"/>
      <c r="D14" s="32"/>
      <c r="E14" s="208"/>
      <c r="F14" s="133"/>
      <c r="G14" s="134"/>
      <c r="H14" s="135"/>
      <c r="I14" s="136"/>
      <c r="J14" s="114"/>
    </row>
    <row r="15" spans="1:12" ht="15" customHeight="1" x14ac:dyDescent="0.25">
      <c r="A15" s="34"/>
      <c r="B15" s="300" t="s">
        <v>63</v>
      </c>
      <c r="C15" s="300"/>
      <c r="D15" s="300"/>
      <c r="E15" s="208"/>
      <c r="F15" s="290" t="s">
        <v>57</v>
      </c>
      <c r="G15" s="290"/>
      <c r="H15" s="290"/>
      <c r="I15" s="290"/>
      <c r="J15" s="137"/>
    </row>
    <row r="16" spans="1:12" ht="15" customHeight="1" x14ac:dyDescent="0.2">
      <c r="A16" s="47"/>
      <c r="B16" s="301" t="s">
        <v>62</v>
      </c>
      <c r="C16" s="301"/>
      <c r="D16" s="301"/>
      <c r="E16" s="209"/>
      <c r="F16" s="291" t="s">
        <v>102</v>
      </c>
      <c r="G16" s="291"/>
      <c r="H16" s="291"/>
      <c r="I16" s="291"/>
      <c r="J16" s="139"/>
    </row>
    <row r="17" spans="1:10" ht="28.5" customHeight="1" x14ac:dyDescent="0.25">
      <c r="A17" s="47"/>
      <c r="B17" s="32"/>
      <c r="C17" s="32"/>
      <c r="D17" s="32"/>
      <c r="E17" s="210"/>
      <c r="F17" s="140"/>
      <c r="G17" s="140"/>
      <c r="H17" s="140"/>
      <c r="I17" s="211"/>
      <c r="J17" s="114"/>
    </row>
    <row r="18" spans="1:10" ht="13.2" x14ac:dyDescent="0.25">
      <c r="A18" s="47" t="s">
        <v>43</v>
      </c>
      <c r="B18" s="287"/>
      <c r="C18" s="287"/>
      <c r="D18" s="287"/>
      <c r="E18" s="210"/>
      <c r="F18" s="140"/>
      <c r="G18" s="140"/>
      <c r="H18" s="140"/>
      <c r="I18" s="141"/>
      <c r="J18" s="213"/>
    </row>
    <row r="19" spans="1:10" ht="13.8" x14ac:dyDescent="0.25">
      <c r="A19" s="7"/>
      <c r="B19" s="288" t="s">
        <v>58</v>
      </c>
      <c r="C19" s="288"/>
      <c r="D19" s="288"/>
      <c r="E19" s="32"/>
      <c r="F19" s="32"/>
      <c r="G19" s="32"/>
      <c r="H19" s="32"/>
      <c r="I19" s="141"/>
      <c r="J19" s="213"/>
    </row>
    <row r="20" spans="1:10" ht="14.4" thickBot="1" x14ac:dyDescent="0.3">
      <c r="A20" s="214"/>
      <c r="B20" s="289" t="s">
        <v>56</v>
      </c>
      <c r="C20" s="289"/>
      <c r="D20" s="289"/>
      <c r="E20" s="148"/>
      <c r="F20" s="148"/>
      <c r="G20" s="148"/>
      <c r="H20" s="148"/>
      <c r="I20" s="74" t="s">
        <v>116</v>
      </c>
      <c r="J20" s="215"/>
    </row>
    <row r="21" spans="1:10" ht="13.2" x14ac:dyDescent="0.25">
      <c r="A21" s="132"/>
      <c r="B21" s="140"/>
      <c r="C21" s="142"/>
      <c r="D21" s="143"/>
      <c r="E21" s="144"/>
      <c r="F21" s="140"/>
      <c r="G21" s="145"/>
      <c r="H21" s="141"/>
      <c r="I21" s="141"/>
      <c r="J21" s="132"/>
    </row>
    <row r="23" spans="1:10" x14ac:dyDescent="0.2">
      <c r="A23" s="115"/>
    </row>
  </sheetData>
  <mergeCells count="17">
    <mergeCell ref="A1:F1"/>
    <mergeCell ref="H1:J5"/>
    <mergeCell ref="A2:F2"/>
    <mergeCell ref="A3:F3"/>
    <mergeCell ref="A4:F4"/>
    <mergeCell ref="B5:F5"/>
    <mergeCell ref="A6:J6"/>
    <mergeCell ref="A9:J9"/>
    <mergeCell ref="A10:H10"/>
    <mergeCell ref="B15:D15"/>
    <mergeCell ref="B16:D16"/>
    <mergeCell ref="A11:J11"/>
    <mergeCell ref="B18:D18"/>
    <mergeCell ref="B19:D19"/>
    <mergeCell ref="B20:D20"/>
    <mergeCell ref="F15:I15"/>
    <mergeCell ref="F16:I16"/>
  </mergeCells>
  <pageMargins left="0.70866141732283472" right="0.70866141732283472" top="0.74803149606299213" bottom="0.74803149606299213" header="0.31496062992125984" footer="0.31496062992125984"/>
  <pageSetup scale="70" fitToHeight="0" orientation="landscape" r:id="rId1"/>
  <drawing r:id="rId2"/>
  <legacy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N42"/>
  <sheetViews>
    <sheetView view="pageBreakPreview" topLeftCell="A22" zoomScale="91" zoomScaleNormal="80" zoomScaleSheetLayoutView="91" workbookViewId="0">
      <selection activeCell="A4" sqref="A4:A5"/>
    </sheetView>
  </sheetViews>
  <sheetFormatPr baseColWidth="10" defaultColWidth="11.44140625" defaultRowHeight="14.4" x14ac:dyDescent="0.3"/>
  <cols>
    <col min="1" max="1" width="11.44140625" style="40"/>
    <col min="2" max="2" width="6.44140625" style="40" customWidth="1"/>
    <col min="3" max="3" width="17.33203125" style="40" customWidth="1"/>
    <col min="4" max="4" width="14.109375" style="40" customWidth="1"/>
    <col min="5" max="5" width="13.109375" style="40" customWidth="1"/>
    <col min="6" max="6" width="14.109375" style="40" customWidth="1"/>
    <col min="7" max="7" width="15.5546875" style="40" customWidth="1"/>
    <col min="8" max="8" width="24.33203125" style="40" customWidth="1"/>
    <col min="9" max="9" width="13" bestFit="1" customWidth="1"/>
    <col min="10" max="10" width="12.88671875" bestFit="1" customWidth="1"/>
    <col min="11" max="11" width="11.5546875" bestFit="1" customWidth="1"/>
    <col min="12" max="12" width="12.88671875" bestFit="1" customWidth="1"/>
    <col min="14" max="14" width="11.88671875" bestFit="1" customWidth="1"/>
  </cols>
  <sheetData>
    <row r="1" spans="1:14" ht="15" customHeight="1" thickBot="1" x14ac:dyDescent="0.35">
      <c r="A1" s="318" t="s">
        <v>7</v>
      </c>
      <c r="B1" s="319"/>
      <c r="C1" s="319"/>
      <c r="D1" s="319"/>
      <c r="E1" s="319"/>
      <c r="F1" s="320"/>
      <c r="G1" s="318"/>
      <c r="H1" s="320"/>
    </row>
    <row r="2" spans="1:14" ht="15" thickBot="1" x14ac:dyDescent="0.35">
      <c r="A2" s="321" t="s">
        <v>8</v>
      </c>
      <c r="B2" s="322"/>
      <c r="C2" s="322"/>
      <c r="D2" s="322"/>
      <c r="E2" s="322"/>
      <c r="F2" s="323"/>
      <c r="G2" s="327"/>
      <c r="H2" s="328"/>
    </row>
    <row r="3" spans="1:14" ht="15" thickBot="1" x14ac:dyDescent="0.35">
      <c r="A3" s="324" t="s">
        <v>117</v>
      </c>
      <c r="B3" s="325"/>
      <c r="C3" s="325"/>
      <c r="D3" s="325"/>
      <c r="E3" s="325"/>
      <c r="F3" s="326"/>
      <c r="G3" s="329"/>
      <c r="H3" s="330"/>
    </row>
    <row r="4" spans="1:14" ht="15" thickBot="1" x14ac:dyDescent="0.35">
      <c r="A4" s="332" t="s">
        <v>9</v>
      </c>
      <c r="B4" s="334" t="s">
        <v>114</v>
      </c>
      <c r="C4" s="335"/>
      <c r="D4" s="335"/>
      <c r="E4" s="335"/>
      <c r="F4" s="335"/>
      <c r="G4" s="198" t="s">
        <v>0</v>
      </c>
      <c r="H4" s="190" t="s">
        <v>10</v>
      </c>
    </row>
    <row r="5" spans="1:14" ht="15" thickBot="1" x14ac:dyDescent="0.35">
      <c r="A5" s="333"/>
      <c r="B5" s="336"/>
      <c r="C5" s="325"/>
      <c r="D5" s="325"/>
      <c r="E5" s="325"/>
      <c r="F5" s="325"/>
      <c r="G5" s="197">
        <v>1</v>
      </c>
      <c r="H5" s="191" t="s">
        <v>60</v>
      </c>
    </row>
    <row r="6" spans="1:14" ht="15" thickBot="1" x14ac:dyDescent="0.35">
      <c r="A6" s="43" t="s">
        <v>11</v>
      </c>
      <c r="B6" s="32"/>
      <c r="C6" s="32"/>
      <c r="D6" s="32"/>
      <c r="E6" s="32"/>
      <c r="F6" s="32"/>
      <c r="G6" s="32"/>
      <c r="H6" s="33"/>
    </row>
    <row r="7" spans="1:14" ht="15" thickBot="1" x14ac:dyDescent="0.35">
      <c r="A7" s="337" t="s">
        <v>12</v>
      </c>
      <c r="B7" s="338"/>
      <c r="C7" s="339"/>
      <c r="D7" s="149" t="s">
        <v>13</v>
      </c>
      <c r="E7" s="149" t="s">
        <v>14</v>
      </c>
      <c r="F7" s="152" t="s">
        <v>15</v>
      </c>
      <c r="G7" s="150" t="s">
        <v>16</v>
      </c>
      <c r="H7" s="340"/>
    </row>
    <row r="8" spans="1:14" x14ac:dyDescent="0.3">
      <c r="A8" s="342"/>
      <c r="B8" s="343"/>
      <c r="C8" s="344"/>
      <c r="D8" s="156"/>
      <c r="E8" s="157"/>
      <c r="F8" s="158"/>
      <c r="G8" s="159"/>
      <c r="H8" s="341"/>
    </row>
    <row r="9" spans="1:14" x14ac:dyDescent="0.3">
      <c r="A9" s="342"/>
      <c r="B9" s="343"/>
      <c r="C9" s="344"/>
      <c r="D9" s="156"/>
      <c r="E9" s="157"/>
      <c r="F9" s="158"/>
      <c r="G9" s="159"/>
      <c r="H9" s="341"/>
    </row>
    <row r="10" spans="1:14" ht="15" thickBot="1" x14ac:dyDescent="0.35">
      <c r="A10" s="345"/>
      <c r="B10" s="346"/>
      <c r="C10" s="347"/>
      <c r="D10" s="160"/>
      <c r="E10" s="161"/>
      <c r="F10" s="162"/>
      <c r="G10" s="163"/>
      <c r="H10" s="341"/>
    </row>
    <row r="11" spans="1:14" ht="15" thickBot="1" x14ac:dyDescent="0.35">
      <c r="A11" s="34"/>
      <c r="B11" s="32"/>
      <c r="C11" s="32"/>
      <c r="D11" s="32"/>
      <c r="E11" s="32"/>
      <c r="F11" s="32"/>
      <c r="G11" s="208" t="s">
        <v>17</v>
      </c>
      <c r="H11" s="44">
        <f>SUM(G8:G10)</f>
        <v>0</v>
      </c>
    </row>
    <row r="12" spans="1:14" ht="15" thickBot="1" x14ac:dyDescent="0.35">
      <c r="A12" s="43" t="s">
        <v>18</v>
      </c>
      <c r="B12" s="32"/>
      <c r="C12" s="32"/>
      <c r="D12" s="32"/>
      <c r="E12" s="32"/>
      <c r="F12" s="32"/>
      <c r="G12" s="32"/>
      <c r="H12" s="33"/>
      <c r="J12">
        <v>2023</v>
      </c>
      <c r="K12" t="s">
        <v>54</v>
      </c>
    </row>
    <row r="13" spans="1:14" ht="15" thickBot="1" x14ac:dyDescent="0.35">
      <c r="A13" s="348" t="s">
        <v>12</v>
      </c>
      <c r="B13" s="349"/>
      <c r="C13" s="350"/>
      <c r="D13" s="152" t="s">
        <v>13</v>
      </c>
      <c r="E13" s="152" t="s">
        <v>19</v>
      </c>
      <c r="F13" s="152" t="s">
        <v>20</v>
      </c>
      <c r="G13" s="153" t="s">
        <v>16</v>
      </c>
      <c r="H13" s="340"/>
      <c r="J13" s="68">
        <v>16154</v>
      </c>
      <c r="K13" s="67">
        <v>8.3500000000000005E-2</v>
      </c>
      <c r="L13" s="66">
        <f>ROUND(J13*K13,0)</f>
        <v>1349</v>
      </c>
      <c r="N13">
        <f>+J13*1.0835</f>
        <v>17502.858999999997</v>
      </c>
    </row>
    <row r="14" spans="1:14" x14ac:dyDescent="0.3">
      <c r="A14" s="366" t="s">
        <v>33</v>
      </c>
      <c r="B14" s="367"/>
      <c r="C14" s="368"/>
      <c r="D14" s="156" t="s">
        <v>42</v>
      </c>
      <c r="E14" s="164">
        <f>+'ANALISIS DEL MERCADO'!J8</f>
        <v>37400</v>
      </c>
      <c r="F14" s="165">
        <v>7</v>
      </c>
      <c r="G14" s="166">
        <f>+F14*E14</f>
        <v>261800</v>
      </c>
      <c r="H14" s="341"/>
      <c r="K14" s="66"/>
    </row>
    <row r="15" spans="1:14" ht="15" thickBot="1" x14ac:dyDescent="0.35">
      <c r="A15" s="345"/>
      <c r="B15" s="346"/>
      <c r="C15" s="347"/>
      <c r="D15" s="160"/>
      <c r="E15" s="161"/>
      <c r="F15" s="167"/>
      <c r="G15" s="168"/>
      <c r="H15" s="351"/>
    </row>
    <row r="16" spans="1:14" ht="15" thickBot="1" x14ac:dyDescent="0.35">
      <c r="A16" s="34"/>
      <c r="B16" s="32"/>
      <c r="C16" s="32"/>
      <c r="D16" s="32"/>
      <c r="E16" s="32"/>
      <c r="F16" s="32"/>
      <c r="G16" s="208" t="s">
        <v>17</v>
      </c>
      <c r="H16" s="45">
        <f>SUM(G14:G15)</f>
        <v>261800</v>
      </c>
    </row>
    <row r="17" spans="1:12" ht="15" thickBot="1" x14ac:dyDescent="0.35">
      <c r="A17" s="43" t="s">
        <v>21</v>
      </c>
      <c r="B17" s="32"/>
      <c r="C17" s="32"/>
      <c r="D17" s="32"/>
      <c r="E17" s="32"/>
      <c r="F17" s="32"/>
      <c r="G17" s="32"/>
      <c r="H17" s="33"/>
    </row>
    <row r="18" spans="1:12" ht="15" thickBot="1" x14ac:dyDescent="0.35">
      <c r="A18" s="348" t="s">
        <v>22</v>
      </c>
      <c r="B18" s="350"/>
      <c r="C18" s="151" t="s">
        <v>23</v>
      </c>
      <c r="D18" s="151" t="s">
        <v>24</v>
      </c>
      <c r="E18" s="151" t="s">
        <v>25</v>
      </c>
      <c r="F18" s="151" t="s">
        <v>14</v>
      </c>
      <c r="G18" s="169" t="s">
        <v>16</v>
      </c>
      <c r="H18" s="340"/>
    </row>
    <row r="19" spans="1:12" x14ac:dyDescent="0.3">
      <c r="A19" s="360" t="s">
        <v>34</v>
      </c>
      <c r="B19" s="361"/>
      <c r="C19" s="170">
        <v>7</v>
      </c>
      <c r="D19" s="170">
        <v>10</v>
      </c>
      <c r="E19" s="170">
        <f>+D19*C19</f>
        <v>70</v>
      </c>
      <c r="F19" s="170">
        <v>1823</v>
      </c>
      <c r="G19" s="172">
        <f>+F19*E19</f>
        <v>127610</v>
      </c>
      <c r="H19" s="341"/>
      <c r="J19">
        <v>1576</v>
      </c>
      <c r="K19" s="67">
        <v>8.3500000000000005E-2</v>
      </c>
      <c r="L19">
        <f>ROUND(J19*K19,0)</f>
        <v>132</v>
      </c>
    </row>
    <row r="20" spans="1:12" x14ac:dyDescent="0.3">
      <c r="A20" s="362"/>
      <c r="B20" s="363"/>
      <c r="C20" s="173"/>
      <c r="D20" s="173"/>
      <c r="E20" s="173"/>
      <c r="F20" s="173"/>
      <c r="G20" s="174"/>
      <c r="H20" s="341"/>
    </row>
    <row r="21" spans="1:12" ht="15" thickBot="1" x14ac:dyDescent="0.35">
      <c r="A21" s="364"/>
      <c r="B21" s="365"/>
      <c r="C21" s="175"/>
      <c r="D21" s="175"/>
      <c r="E21" s="175"/>
      <c r="F21" s="175"/>
      <c r="G21" s="176"/>
      <c r="H21" s="359"/>
    </row>
    <row r="22" spans="1:12" ht="15" thickBot="1" x14ac:dyDescent="0.35">
      <c r="A22" s="34"/>
      <c r="B22" s="32"/>
      <c r="C22" s="32"/>
      <c r="D22" s="32"/>
      <c r="E22" s="32"/>
      <c r="F22" s="32"/>
      <c r="G22" s="208" t="s">
        <v>17</v>
      </c>
      <c r="H22" s="45">
        <f>G19</f>
        <v>127610</v>
      </c>
    </row>
    <row r="23" spans="1:12" x14ac:dyDescent="0.3">
      <c r="A23" s="34"/>
      <c r="B23" s="32"/>
      <c r="C23" s="32"/>
      <c r="D23" s="32"/>
      <c r="E23" s="32"/>
      <c r="F23" s="32"/>
      <c r="G23" s="208"/>
      <c r="H23" s="46"/>
    </row>
    <row r="24" spans="1:12" ht="15" thickBot="1" x14ac:dyDescent="0.35">
      <c r="A24" s="43" t="s">
        <v>26</v>
      </c>
      <c r="B24" s="32"/>
      <c r="C24" s="32"/>
      <c r="D24" s="32"/>
      <c r="E24" s="32"/>
      <c r="F24" s="32"/>
      <c r="G24" s="32"/>
      <c r="H24" s="33"/>
    </row>
    <row r="25" spans="1:12" ht="15" thickBot="1" x14ac:dyDescent="0.35">
      <c r="A25" s="348" t="s">
        <v>27</v>
      </c>
      <c r="B25" s="350"/>
      <c r="C25" s="152" t="s">
        <v>28</v>
      </c>
      <c r="D25" s="151" t="s">
        <v>29</v>
      </c>
      <c r="E25" s="177" t="s">
        <v>30</v>
      </c>
      <c r="F25" s="178" t="s">
        <v>15</v>
      </c>
      <c r="G25" s="169" t="s">
        <v>16</v>
      </c>
      <c r="H25" s="340"/>
    </row>
    <row r="26" spans="1:12" x14ac:dyDescent="0.3">
      <c r="A26" s="353"/>
      <c r="B26" s="354"/>
      <c r="C26" s="179"/>
      <c r="D26" s="180"/>
      <c r="E26" s="179"/>
      <c r="F26" s="181"/>
      <c r="G26" s="182"/>
      <c r="H26" s="341"/>
    </row>
    <row r="27" spans="1:12" x14ac:dyDescent="0.3">
      <c r="A27" s="353"/>
      <c r="B27" s="354"/>
      <c r="C27" s="179"/>
      <c r="D27" s="180"/>
      <c r="E27" s="179"/>
      <c r="F27" s="183"/>
      <c r="G27" s="182"/>
      <c r="H27" s="341"/>
    </row>
    <row r="28" spans="1:12" ht="15" customHeight="1" thickBot="1" x14ac:dyDescent="0.35">
      <c r="A28" s="355"/>
      <c r="B28" s="356"/>
      <c r="C28" s="192"/>
      <c r="D28" s="193"/>
      <c r="E28" s="192"/>
      <c r="F28" s="194"/>
      <c r="G28" s="195"/>
      <c r="H28" s="341"/>
    </row>
    <row r="29" spans="1:12" ht="15.75" customHeight="1" thickBot="1" x14ac:dyDescent="0.35">
      <c r="A29" s="34"/>
      <c r="B29" s="32"/>
      <c r="C29" s="32"/>
      <c r="D29" s="32"/>
      <c r="E29" s="32"/>
      <c r="F29" s="32"/>
      <c r="G29" s="208" t="s">
        <v>17</v>
      </c>
      <c r="H29" s="45">
        <f>SUM(G26:G28)</f>
        <v>0</v>
      </c>
      <c r="I29" s="1"/>
    </row>
    <row r="30" spans="1:12" ht="15.75" customHeight="1" thickBot="1" x14ac:dyDescent="0.35">
      <c r="A30" s="34"/>
      <c r="B30" s="32"/>
      <c r="C30" s="32"/>
      <c r="D30" s="32"/>
      <c r="E30" s="32"/>
      <c r="F30" s="32"/>
      <c r="G30" s="208"/>
      <c r="H30" s="46"/>
    </row>
    <row r="31" spans="1:12" ht="15.75" customHeight="1" thickBot="1" x14ac:dyDescent="0.35">
      <c r="A31" s="34"/>
      <c r="B31" s="32"/>
      <c r="C31" s="32"/>
      <c r="D31" s="32"/>
      <c r="E31" s="357" t="s">
        <v>31</v>
      </c>
      <c r="F31" s="357"/>
      <c r="G31" s="216"/>
      <c r="H31" s="184">
        <f>SUM(H29+H22+H11+H16)</f>
        <v>389410</v>
      </c>
    </row>
    <row r="32" spans="1:12" ht="15.75" customHeight="1" thickBot="1" x14ac:dyDescent="0.35">
      <c r="A32" s="34"/>
      <c r="B32" s="32"/>
      <c r="C32" s="32"/>
      <c r="D32" s="32"/>
      <c r="E32" s="357" t="s">
        <v>32</v>
      </c>
      <c r="F32" s="357"/>
      <c r="G32" s="32"/>
      <c r="H32" s="184"/>
    </row>
    <row r="33" spans="1:9" ht="15.75" customHeight="1" thickBot="1" x14ac:dyDescent="0.35">
      <c r="A33" s="34"/>
      <c r="B33" s="32"/>
      <c r="C33" s="32"/>
      <c r="D33" s="32"/>
      <c r="E33" s="357" t="s">
        <v>31</v>
      </c>
      <c r="F33" s="357"/>
      <c r="G33" s="32"/>
      <c r="H33" s="196">
        <f>+H31+H32</f>
        <v>389410</v>
      </c>
      <c r="I33" s="2"/>
    </row>
    <row r="34" spans="1:9" ht="15.75" customHeight="1" x14ac:dyDescent="0.3">
      <c r="A34" s="185"/>
      <c r="B34" s="186"/>
      <c r="C34" s="186"/>
      <c r="D34" s="186"/>
      <c r="E34" s="39"/>
      <c r="F34" s="39"/>
      <c r="G34" s="186"/>
      <c r="H34" s="187"/>
      <c r="I34" s="2"/>
    </row>
    <row r="35" spans="1:9" ht="15.75" customHeight="1" x14ac:dyDescent="0.3">
      <c r="A35" s="47" t="s">
        <v>6</v>
      </c>
      <c r="B35" s="32"/>
      <c r="C35" s="32"/>
      <c r="D35" s="32"/>
      <c r="E35" s="212" t="s">
        <v>43</v>
      </c>
      <c r="F35" s="206"/>
      <c r="G35" s="32"/>
      <c r="H35" s="48"/>
      <c r="I35" s="2"/>
    </row>
    <row r="36" spans="1:9" ht="15.75" customHeight="1" x14ac:dyDescent="0.3">
      <c r="A36" s="34"/>
      <c r="B36" s="32"/>
      <c r="C36" s="32"/>
      <c r="D36" s="32"/>
      <c r="E36" s="208"/>
      <c r="F36" s="208"/>
      <c r="G36" s="32"/>
      <c r="H36" s="48"/>
      <c r="I36" s="2"/>
    </row>
    <row r="37" spans="1:9" ht="15.75" customHeight="1" x14ac:dyDescent="0.3">
      <c r="A37" s="34"/>
      <c r="B37" s="300" t="s">
        <v>63</v>
      </c>
      <c r="C37" s="300"/>
      <c r="D37" s="300"/>
      <c r="E37" s="208"/>
      <c r="F37" s="290" t="s">
        <v>57</v>
      </c>
      <c r="G37" s="290"/>
      <c r="H37" s="358"/>
      <c r="I37" s="2"/>
    </row>
    <row r="38" spans="1:9" ht="15" customHeight="1" x14ac:dyDescent="0.3">
      <c r="A38" s="47"/>
      <c r="B38" s="301" t="s">
        <v>62</v>
      </c>
      <c r="C38" s="301"/>
      <c r="D38" s="301"/>
      <c r="E38" s="209"/>
      <c r="F38" s="291" t="s">
        <v>102</v>
      </c>
      <c r="G38" s="291"/>
      <c r="H38" s="352"/>
      <c r="I38" s="138"/>
    </row>
    <row r="39" spans="1:9" ht="36" customHeight="1" x14ac:dyDescent="0.3">
      <c r="A39" s="47" t="s">
        <v>43</v>
      </c>
      <c r="B39" s="331"/>
      <c r="C39" s="331"/>
      <c r="D39" s="331"/>
      <c r="E39" s="210"/>
      <c r="F39" s="32"/>
      <c r="G39" s="32"/>
      <c r="H39" s="33"/>
    </row>
    <row r="40" spans="1:9" x14ac:dyDescent="0.3">
      <c r="A40" s="34"/>
      <c r="B40" s="288" t="s">
        <v>58</v>
      </c>
      <c r="C40" s="288"/>
      <c r="D40" s="288"/>
      <c r="E40" s="32"/>
      <c r="F40" s="32"/>
      <c r="G40" s="32"/>
      <c r="H40" s="33"/>
    </row>
    <row r="41" spans="1:9" x14ac:dyDescent="0.3">
      <c r="A41" s="34"/>
      <c r="B41" s="287" t="s">
        <v>56</v>
      </c>
      <c r="C41" s="287"/>
      <c r="D41" s="287"/>
      <c r="E41" s="32"/>
      <c r="F41" s="32"/>
      <c r="G41" s="32"/>
      <c r="H41" s="146"/>
    </row>
    <row r="42" spans="1:9" ht="15" thickBot="1" x14ac:dyDescent="0.35">
      <c r="A42" s="147"/>
      <c r="B42" s="148"/>
      <c r="C42" s="148"/>
      <c r="D42" s="148"/>
      <c r="E42" s="148"/>
      <c r="F42" s="148"/>
      <c r="G42" s="316" t="s">
        <v>116</v>
      </c>
      <c r="H42" s="317"/>
    </row>
  </sheetData>
  <mergeCells count="36">
    <mergeCell ref="H18:H21"/>
    <mergeCell ref="A19:B19"/>
    <mergeCell ref="A20:B20"/>
    <mergeCell ref="A21:B21"/>
    <mergeCell ref="A14:C14"/>
    <mergeCell ref="A15:C15"/>
    <mergeCell ref="A18:B18"/>
    <mergeCell ref="B41:D41"/>
    <mergeCell ref="F38:H38"/>
    <mergeCell ref="H25:H28"/>
    <mergeCell ref="A26:B26"/>
    <mergeCell ref="A27:B27"/>
    <mergeCell ref="A28:B28"/>
    <mergeCell ref="B37:D37"/>
    <mergeCell ref="B38:D38"/>
    <mergeCell ref="E31:F31"/>
    <mergeCell ref="E32:F32"/>
    <mergeCell ref="E33:F33"/>
    <mergeCell ref="A25:B25"/>
    <mergeCell ref="F37:H37"/>
    <mergeCell ref="G42:H42"/>
    <mergeCell ref="A1:F1"/>
    <mergeCell ref="A2:F2"/>
    <mergeCell ref="A3:F3"/>
    <mergeCell ref="G1:H3"/>
    <mergeCell ref="B40:D40"/>
    <mergeCell ref="B39:D39"/>
    <mergeCell ref="A4:A5"/>
    <mergeCell ref="B4:F5"/>
    <mergeCell ref="A7:C7"/>
    <mergeCell ref="H7:H10"/>
    <mergeCell ref="A8:C8"/>
    <mergeCell ref="A9:C9"/>
    <mergeCell ref="A10:C10"/>
    <mergeCell ref="A13:C13"/>
    <mergeCell ref="H13:H15"/>
  </mergeCells>
  <pageMargins left="0.7" right="0.3" top="0.75" bottom="0.75" header="0.34" footer="0.3"/>
  <pageSetup scale="82" orientation="portrait" r:id="rId1"/>
  <drawing r:id="rId2"/>
  <extLst>
    <ext xmlns:mx="http://schemas.microsoft.com/office/mac/excel/2008/main" uri="{64002731-A6B0-56B0-2670-7721B7C09600}">
      <mx:PLV Mode="0" OnePage="0" WScale="0"/>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L42"/>
  <sheetViews>
    <sheetView view="pageBreakPreview" zoomScaleNormal="100" zoomScaleSheetLayoutView="100" workbookViewId="0">
      <selection activeCell="A4" sqref="A4:A5"/>
    </sheetView>
  </sheetViews>
  <sheetFormatPr baseColWidth="10" defaultColWidth="11.44140625" defaultRowHeight="14.4" x14ac:dyDescent="0.3"/>
  <cols>
    <col min="2" max="2" width="6.44140625" customWidth="1"/>
    <col min="3" max="3" width="16" customWidth="1"/>
    <col min="4" max="4" width="14.33203125" customWidth="1"/>
    <col min="5" max="5" width="13.109375" customWidth="1"/>
    <col min="6" max="6" width="11.109375" customWidth="1"/>
    <col min="7" max="7" width="16.33203125" customWidth="1"/>
    <col min="8" max="8" width="20.6640625" customWidth="1"/>
    <col min="9" max="9" width="13" bestFit="1" customWidth="1"/>
  </cols>
  <sheetData>
    <row r="1" spans="1:10" ht="15" thickBot="1" x14ac:dyDescent="0.35">
      <c r="A1" s="369" t="s">
        <v>7</v>
      </c>
      <c r="B1" s="370"/>
      <c r="C1" s="370"/>
      <c r="D1" s="370"/>
      <c r="E1" s="370"/>
      <c r="F1" s="371"/>
      <c r="G1" s="378"/>
      <c r="H1" s="379"/>
    </row>
    <row r="2" spans="1:10" ht="15" thickBot="1" x14ac:dyDescent="0.35">
      <c r="A2" s="372" t="s">
        <v>8</v>
      </c>
      <c r="B2" s="373"/>
      <c r="C2" s="373"/>
      <c r="D2" s="373"/>
      <c r="E2" s="373"/>
      <c r="F2" s="374"/>
      <c r="G2" s="380"/>
      <c r="H2" s="381"/>
    </row>
    <row r="3" spans="1:10" ht="15" thickBot="1" x14ac:dyDescent="0.35">
      <c r="A3" s="375" t="s">
        <v>117</v>
      </c>
      <c r="B3" s="376"/>
      <c r="C3" s="376"/>
      <c r="D3" s="376"/>
      <c r="E3" s="376"/>
      <c r="F3" s="377"/>
      <c r="G3" s="382"/>
      <c r="H3" s="383"/>
    </row>
    <row r="4" spans="1:10" ht="15" thickBot="1" x14ac:dyDescent="0.35">
      <c r="A4" s="384" t="s">
        <v>9</v>
      </c>
      <c r="B4" s="386" t="str">
        <f>+PTTO!B10</f>
        <v xml:space="preserve"> Transporte y suministro de recebo zona rural (7 M3-L ≤ 18 Km) Veredas: El Portal, Las Varas, La Virginia, El Paso, Limoncitos y Llano del Pozo</v>
      </c>
      <c r="C4" s="387"/>
      <c r="D4" s="387"/>
      <c r="E4" s="387"/>
      <c r="F4" s="388"/>
      <c r="G4" s="189" t="s">
        <v>0</v>
      </c>
      <c r="H4" s="190" t="s">
        <v>10</v>
      </c>
    </row>
    <row r="5" spans="1:10" ht="30" customHeight="1" thickBot="1" x14ac:dyDescent="0.35">
      <c r="A5" s="385"/>
      <c r="B5" s="389"/>
      <c r="C5" s="390"/>
      <c r="D5" s="390"/>
      <c r="E5" s="390"/>
      <c r="F5" s="391"/>
      <c r="G5" s="188">
        <v>2</v>
      </c>
      <c r="H5" s="191" t="s">
        <v>60</v>
      </c>
    </row>
    <row r="6" spans="1:10" ht="15" thickBot="1" x14ac:dyDescent="0.35">
      <c r="A6" s="43" t="s">
        <v>11</v>
      </c>
      <c r="B6" s="32"/>
      <c r="C6" s="32"/>
      <c r="D6" s="32"/>
      <c r="E6" s="32"/>
      <c r="F6" s="32"/>
      <c r="G6" s="32"/>
      <c r="H6" s="33"/>
    </row>
    <row r="7" spans="1:10" ht="15" thickBot="1" x14ac:dyDescent="0.35">
      <c r="A7" s="337" t="s">
        <v>12</v>
      </c>
      <c r="B7" s="338"/>
      <c r="C7" s="339"/>
      <c r="D7" s="149" t="s">
        <v>13</v>
      </c>
      <c r="E7" s="149" t="s">
        <v>14</v>
      </c>
      <c r="F7" s="152" t="s">
        <v>15</v>
      </c>
      <c r="G7" s="150" t="s">
        <v>16</v>
      </c>
      <c r="H7" s="340"/>
    </row>
    <row r="8" spans="1:10" x14ac:dyDescent="0.3">
      <c r="A8" s="342"/>
      <c r="B8" s="343"/>
      <c r="C8" s="344"/>
      <c r="D8" s="156"/>
      <c r="E8" s="157"/>
      <c r="F8" s="158"/>
      <c r="G8" s="159"/>
      <c r="H8" s="341"/>
    </row>
    <row r="9" spans="1:10" x14ac:dyDescent="0.3">
      <c r="A9" s="342"/>
      <c r="B9" s="343"/>
      <c r="C9" s="344"/>
      <c r="D9" s="156"/>
      <c r="E9" s="157"/>
      <c r="F9" s="158"/>
      <c r="G9" s="159"/>
      <c r="H9" s="341"/>
    </row>
    <row r="10" spans="1:10" ht="15" thickBot="1" x14ac:dyDescent="0.35">
      <c r="A10" s="345"/>
      <c r="B10" s="346"/>
      <c r="C10" s="347"/>
      <c r="D10" s="160"/>
      <c r="E10" s="161"/>
      <c r="F10" s="162"/>
      <c r="G10" s="163"/>
      <c r="H10" s="341"/>
    </row>
    <row r="11" spans="1:10" ht="15" thickBot="1" x14ac:dyDescent="0.35">
      <c r="A11" s="34"/>
      <c r="B11" s="32"/>
      <c r="C11" s="32"/>
      <c r="D11" s="32"/>
      <c r="E11" s="32"/>
      <c r="F11" s="32"/>
      <c r="G11" s="208" t="s">
        <v>17</v>
      </c>
      <c r="H11" s="44">
        <f>SUM(G8:G10)</f>
        <v>0</v>
      </c>
    </row>
    <row r="12" spans="1:10" ht="15" thickBot="1" x14ac:dyDescent="0.35">
      <c r="A12" s="43" t="s">
        <v>18</v>
      </c>
      <c r="B12" s="32"/>
      <c r="C12" s="32"/>
      <c r="D12" s="32"/>
      <c r="E12" s="32"/>
      <c r="F12" s="32"/>
      <c r="G12" s="32"/>
      <c r="H12" s="33"/>
    </row>
    <row r="13" spans="1:10" ht="15" thickBot="1" x14ac:dyDescent="0.35">
      <c r="A13" s="348" t="s">
        <v>12</v>
      </c>
      <c r="B13" s="349"/>
      <c r="C13" s="350"/>
      <c r="D13" s="152" t="s">
        <v>13</v>
      </c>
      <c r="E13" s="152" t="s">
        <v>19</v>
      </c>
      <c r="F13" s="152" t="s">
        <v>20</v>
      </c>
      <c r="G13" s="153" t="s">
        <v>16</v>
      </c>
      <c r="H13" s="340"/>
    </row>
    <row r="14" spans="1:10" x14ac:dyDescent="0.3">
      <c r="A14" s="366" t="s">
        <v>33</v>
      </c>
      <c r="B14" s="367"/>
      <c r="C14" s="368"/>
      <c r="D14" s="156" t="s">
        <v>42</v>
      </c>
      <c r="E14" s="164">
        <f>+'ANALISIS DEL MERCADO'!J8</f>
        <v>37400</v>
      </c>
      <c r="F14" s="165">
        <v>7</v>
      </c>
      <c r="G14" s="166">
        <f>+F14*E14</f>
        <v>261800</v>
      </c>
      <c r="H14" s="341"/>
      <c r="J14">
        <v>16154</v>
      </c>
    </row>
    <row r="15" spans="1:10" ht="15" thickBot="1" x14ac:dyDescent="0.35">
      <c r="A15" s="345"/>
      <c r="B15" s="346"/>
      <c r="C15" s="347"/>
      <c r="D15" s="160"/>
      <c r="E15" s="161"/>
      <c r="F15" s="167"/>
      <c r="G15" s="168"/>
      <c r="H15" s="351"/>
    </row>
    <row r="16" spans="1:10" ht="15" thickBot="1" x14ac:dyDescent="0.35">
      <c r="A16" s="34"/>
      <c r="B16" s="32"/>
      <c r="C16" s="32"/>
      <c r="D16" s="32"/>
      <c r="E16" s="32"/>
      <c r="F16" s="32"/>
      <c r="G16" s="208" t="s">
        <v>17</v>
      </c>
      <c r="H16" s="45">
        <f>SUM(G14:G15)</f>
        <v>261800</v>
      </c>
    </row>
    <row r="17" spans="1:12" ht="15" thickBot="1" x14ac:dyDescent="0.35">
      <c r="A17" s="43" t="s">
        <v>21</v>
      </c>
      <c r="B17" s="32"/>
      <c r="C17" s="32"/>
      <c r="D17" s="32"/>
      <c r="E17" s="32"/>
      <c r="F17" s="32"/>
      <c r="G17" s="32"/>
      <c r="H17" s="33"/>
    </row>
    <row r="18" spans="1:12" ht="15" thickBot="1" x14ac:dyDescent="0.35">
      <c r="A18" s="348" t="s">
        <v>22</v>
      </c>
      <c r="B18" s="350"/>
      <c r="C18" s="151" t="s">
        <v>23</v>
      </c>
      <c r="D18" s="151" t="s">
        <v>24</v>
      </c>
      <c r="E18" s="151" t="s">
        <v>25</v>
      </c>
      <c r="F18" s="151" t="s">
        <v>14</v>
      </c>
      <c r="G18" s="169" t="s">
        <v>16</v>
      </c>
      <c r="H18" s="340"/>
    </row>
    <row r="19" spans="1:12" x14ac:dyDescent="0.3">
      <c r="A19" s="360" t="s">
        <v>34</v>
      </c>
      <c r="B19" s="361"/>
      <c r="C19" s="170">
        <v>7</v>
      </c>
      <c r="D19" s="170">
        <v>18</v>
      </c>
      <c r="E19" s="171">
        <f>C19*D19</f>
        <v>126</v>
      </c>
      <c r="F19" s="170">
        <v>1823</v>
      </c>
      <c r="G19" s="172">
        <f>+F19*E19</f>
        <v>229698</v>
      </c>
      <c r="H19" s="341"/>
      <c r="J19" s="4"/>
    </row>
    <row r="20" spans="1:12" x14ac:dyDescent="0.3">
      <c r="A20" s="362"/>
      <c r="B20" s="363"/>
      <c r="C20" s="173"/>
      <c r="D20" s="173"/>
      <c r="E20" s="173"/>
      <c r="F20" s="173"/>
      <c r="G20" s="174"/>
      <c r="H20" s="341"/>
    </row>
    <row r="21" spans="1:12" ht="15" thickBot="1" x14ac:dyDescent="0.35">
      <c r="A21" s="364"/>
      <c r="B21" s="365"/>
      <c r="C21" s="175"/>
      <c r="D21" s="175"/>
      <c r="E21" s="175"/>
      <c r="F21" s="175"/>
      <c r="G21" s="176"/>
      <c r="H21" s="359"/>
    </row>
    <row r="22" spans="1:12" ht="15" thickBot="1" x14ac:dyDescent="0.35">
      <c r="A22" s="34"/>
      <c r="B22" s="32"/>
      <c r="C22" s="32"/>
      <c r="D22" s="32"/>
      <c r="E22" s="32"/>
      <c r="F22" s="32"/>
      <c r="G22" s="208" t="s">
        <v>17</v>
      </c>
      <c r="H22" s="45">
        <f>G19</f>
        <v>229698</v>
      </c>
      <c r="I22" s="1"/>
    </row>
    <row r="23" spans="1:12" x14ac:dyDescent="0.3">
      <c r="A23" s="34"/>
      <c r="B23" s="32"/>
      <c r="C23" s="32"/>
      <c r="D23" s="32"/>
      <c r="E23" s="32"/>
      <c r="F23" s="32"/>
      <c r="G23" s="208"/>
      <c r="H23" s="46"/>
    </row>
    <row r="24" spans="1:12" ht="15" thickBot="1" x14ac:dyDescent="0.35">
      <c r="A24" s="43" t="s">
        <v>26</v>
      </c>
      <c r="B24" s="32"/>
      <c r="C24" s="32"/>
      <c r="D24" s="32"/>
      <c r="E24" s="32"/>
      <c r="F24" s="32"/>
      <c r="G24" s="32"/>
      <c r="H24" s="33"/>
    </row>
    <row r="25" spans="1:12" ht="15" thickBot="1" x14ac:dyDescent="0.35">
      <c r="A25" s="348" t="s">
        <v>27</v>
      </c>
      <c r="B25" s="350"/>
      <c r="C25" s="152" t="s">
        <v>28</v>
      </c>
      <c r="D25" s="151" t="s">
        <v>29</v>
      </c>
      <c r="E25" s="177" t="s">
        <v>30</v>
      </c>
      <c r="F25" s="178" t="s">
        <v>15</v>
      </c>
      <c r="G25" s="169" t="s">
        <v>16</v>
      </c>
      <c r="H25" s="340"/>
    </row>
    <row r="26" spans="1:12" x14ac:dyDescent="0.3">
      <c r="A26" s="353"/>
      <c r="B26" s="354"/>
      <c r="C26" s="179"/>
      <c r="D26" s="180"/>
      <c r="E26" s="179"/>
      <c r="F26" s="181"/>
      <c r="G26" s="182"/>
      <c r="H26" s="341"/>
    </row>
    <row r="27" spans="1:12" x14ac:dyDescent="0.3">
      <c r="A27" s="353"/>
      <c r="B27" s="354"/>
      <c r="C27" s="179"/>
      <c r="D27" s="180"/>
      <c r="E27" s="179"/>
      <c r="F27" s="183"/>
      <c r="G27" s="182"/>
      <c r="H27" s="341"/>
    </row>
    <row r="28" spans="1:12" ht="15" customHeight="1" thickBot="1" x14ac:dyDescent="0.35">
      <c r="A28" s="355"/>
      <c r="B28" s="356"/>
      <c r="C28" s="192"/>
      <c r="D28" s="193"/>
      <c r="E28" s="192"/>
      <c r="F28" s="194"/>
      <c r="G28" s="195"/>
      <c r="H28" s="341"/>
    </row>
    <row r="29" spans="1:12" ht="15.75" customHeight="1" thickBot="1" x14ac:dyDescent="0.35">
      <c r="A29" s="34"/>
      <c r="B29" s="32"/>
      <c r="C29" s="32"/>
      <c r="D29" s="32"/>
      <c r="E29" s="32"/>
      <c r="F29" s="32"/>
      <c r="G29" s="208" t="s">
        <v>17</v>
      </c>
      <c r="H29" s="45">
        <f>SUM(G26:G28)</f>
        <v>0</v>
      </c>
      <c r="I29" s="1"/>
      <c r="L29" s="3"/>
    </row>
    <row r="30" spans="1:12" ht="15.75" customHeight="1" thickBot="1" x14ac:dyDescent="0.35">
      <c r="A30" s="34"/>
      <c r="B30" s="32"/>
      <c r="C30" s="32"/>
      <c r="D30" s="32"/>
      <c r="E30" s="32"/>
      <c r="F30" s="32"/>
      <c r="G30" s="208"/>
      <c r="H30" s="46"/>
    </row>
    <row r="31" spans="1:12" ht="15.75" customHeight="1" thickBot="1" x14ac:dyDescent="0.35">
      <c r="A31" s="34"/>
      <c r="B31" s="32"/>
      <c r="C31" s="32"/>
      <c r="D31" s="32"/>
      <c r="E31" s="357" t="s">
        <v>31</v>
      </c>
      <c r="F31" s="357"/>
      <c r="G31" s="216"/>
      <c r="H31" s="184">
        <f>SUM(H29+H22+H11+H16)</f>
        <v>491498</v>
      </c>
    </row>
    <row r="32" spans="1:12" ht="15.75" customHeight="1" thickBot="1" x14ac:dyDescent="0.35">
      <c r="A32" s="34"/>
      <c r="B32" s="32"/>
      <c r="C32" s="32"/>
      <c r="D32" s="32"/>
      <c r="E32" s="357" t="s">
        <v>32</v>
      </c>
      <c r="F32" s="357"/>
      <c r="G32" s="32"/>
      <c r="H32" s="184"/>
    </row>
    <row r="33" spans="1:9" ht="15.75" customHeight="1" thickBot="1" x14ac:dyDescent="0.35">
      <c r="A33" s="147"/>
      <c r="B33" s="148"/>
      <c r="C33" s="148"/>
      <c r="D33" s="148"/>
      <c r="E33" s="392" t="s">
        <v>31</v>
      </c>
      <c r="F33" s="392"/>
      <c r="G33" s="148"/>
      <c r="H33" s="196">
        <f>+H31+H32</f>
        <v>491498</v>
      </c>
      <c r="I33" s="2"/>
    </row>
    <row r="34" spans="1:9" x14ac:dyDescent="0.3">
      <c r="A34" s="185"/>
      <c r="B34" s="186"/>
      <c r="C34" s="186"/>
      <c r="D34" s="186"/>
      <c r="E34" s="39"/>
      <c r="F34" s="39"/>
      <c r="G34" s="186"/>
      <c r="H34" s="187"/>
    </row>
    <row r="35" spans="1:9" x14ac:dyDescent="0.3">
      <c r="A35" s="47" t="s">
        <v>6</v>
      </c>
      <c r="B35" s="32"/>
      <c r="C35" s="32"/>
      <c r="D35" s="32"/>
      <c r="E35" s="212" t="s">
        <v>43</v>
      </c>
      <c r="F35" s="206"/>
      <c r="G35" s="32"/>
      <c r="H35" s="48"/>
    </row>
    <row r="36" spans="1:9" ht="24.75" customHeight="1" x14ac:dyDescent="0.3">
      <c r="A36" s="34"/>
      <c r="B36" s="32"/>
      <c r="C36" s="32"/>
      <c r="D36" s="32"/>
      <c r="E36" s="208"/>
      <c r="F36" s="208"/>
      <c r="G36" s="32"/>
      <c r="H36" s="48"/>
    </row>
    <row r="37" spans="1:9" x14ac:dyDescent="0.3">
      <c r="A37" s="34"/>
      <c r="B37" s="300" t="s">
        <v>63</v>
      </c>
      <c r="C37" s="300"/>
      <c r="D37" s="300"/>
      <c r="E37" s="208"/>
      <c r="F37" s="290" t="s">
        <v>57</v>
      </c>
      <c r="G37" s="290"/>
      <c r="H37" s="358"/>
    </row>
    <row r="38" spans="1:9" x14ac:dyDescent="0.3">
      <c r="A38" s="47"/>
      <c r="B38" s="301" t="s">
        <v>62</v>
      </c>
      <c r="C38" s="301"/>
      <c r="D38" s="301"/>
      <c r="E38" s="209"/>
      <c r="F38" s="291" t="s">
        <v>102</v>
      </c>
      <c r="G38" s="291"/>
      <c r="H38" s="352"/>
    </row>
    <row r="39" spans="1:9" ht="42" customHeight="1" x14ac:dyDescent="0.3">
      <c r="A39" s="47" t="s">
        <v>43</v>
      </c>
      <c r="B39" s="331"/>
      <c r="C39" s="331"/>
      <c r="D39" s="331"/>
      <c r="E39" s="210"/>
      <c r="F39" s="393"/>
      <c r="G39" s="393"/>
      <c r="H39" s="394"/>
    </row>
    <row r="40" spans="1:9" x14ac:dyDescent="0.3">
      <c r="A40" s="34"/>
      <c r="B40" s="288" t="s">
        <v>58</v>
      </c>
      <c r="C40" s="288"/>
      <c r="D40" s="288"/>
      <c r="E40" s="32"/>
      <c r="F40" s="32"/>
      <c r="G40" s="32"/>
      <c r="H40" s="33"/>
    </row>
    <row r="41" spans="1:9" x14ac:dyDescent="0.3">
      <c r="A41" s="34"/>
      <c r="B41" s="287" t="s">
        <v>56</v>
      </c>
      <c r="C41" s="287"/>
      <c r="D41" s="287"/>
      <c r="E41" s="32"/>
      <c r="F41" s="32"/>
      <c r="G41" s="32"/>
      <c r="H41" s="146"/>
    </row>
    <row r="42" spans="1:9" ht="15" thickBot="1" x14ac:dyDescent="0.35">
      <c r="A42" s="147"/>
      <c r="B42" s="148"/>
      <c r="C42" s="148"/>
      <c r="D42" s="148"/>
      <c r="E42" s="148"/>
      <c r="F42" s="148"/>
      <c r="G42" s="316" t="s">
        <v>116</v>
      </c>
      <c r="H42" s="317"/>
    </row>
  </sheetData>
  <mergeCells count="37">
    <mergeCell ref="G42:H42"/>
    <mergeCell ref="A14:C14"/>
    <mergeCell ref="A15:C15"/>
    <mergeCell ref="A18:B18"/>
    <mergeCell ref="H18:H21"/>
    <mergeCell ref="A19:B19"/>
    <mergeCell ref="A20:B20"/>
    <mergeCell ref="A21:B21"/>
    <mergeCell ref="B40:D40"/>
    <mergeCell ref="B41:D41"/>
    <mergeCell ref="F39:H39"/>
    <mergeCell ref="H25:H28"/>
    <mergeCell ref="A26:B26"/>
    <mergeCell ref="A27:B27"/>
    <mergeCell ref="A28:B28"/>
    <mergeCell ref="B39:D39"/>
    <mergeCell ref="E32:F32"/>
    <mergeCell ref="E33:F33"/>
    <mergeCell ref="A25:B25"/>
    <mergeCell ref="B37:D37"/>
    <mergeCell ref="F37:H37"/>
    <mergeCell ref="F38:H38"/>
    <mergeCell ref="A1:F1"/>
    <mergeCell ref="A2:F2"/>
    <mergeCell ref="A3:F3"/>
    <mergeCell ref="G1:H3"/>
    <mergeCell ref="B38:D38"/>
    <mergeCell ref="A4:A5"/>
    <mergeCell ref="B4:F5"/>
    <mergeCell ref="A7:C7"/>
    <mergeCell ref="H7:H10"/>
    <mergeCell ref="A8:C8"/>
    <mergeCell ref="A9:C9"/>
    <mergeCell ref="A10:C10"/>
    <mergeCell ref="A13:C13"/>
    <mergeCell ref="H13:H15"/>
    <mergeCell ref="E31:F31"/>
  </mergeCells>
  <pageMargins left="0.7" right="0.37" top="0.75" bottom="0.75" header="0.3" footer="0.3"/>
  <pageSetup scale="86" orientation="portrait" r:id="rId1"/>
  <drawing r:id="rId2"/>
  <extLst>
    <ext xmlns:mx="http://schemas.microsoft.com/office/mac/excel/2008/main" uri="{64002731-A6B0-56B0-2670-7721B7C09600}">
      <mx:PLV Mode="0" OnePage="0" WScale="0"/>
    </ext>
  </extLs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L43"/>
  <sheetViews>
    <sheetView view="pageBreakPreview" zoomScale="82" zoomScaleNormal="100" zoomScaleSheetLayoutView="82" workbookViewId="0">
      <selection activeCell="B4" sqref="B4:F5"/>
    </sheetView>
  </sheetViews>
  <sheetFormatPr baseColWidth="10" defaultColWidth="11.44140625" defaultRowHeight="14.4" x14ac:dyDescent="0.3"/>
  <cols>
    <col min="2" max="2" width="6.44140625" customWidth="1"/>
    <col min="3" max="3" width="11.33203125" customWidth="1"/>
    <col min="4" max="4" width="16.44140625" customWidth="1"/>
    <col min="5" max="5" width="13.109375" customWidth="1"/>
    <col min="6" max="6" width="14.88671875" customWidth="1"/>
    <col min="7" max="7" width="13.5546875" bestFit="1" customWidth="1"/>
    <col min="8" max="8" width="25.44140625" customWidth="1"/>
    <col min="9" max="9" width="13" bestFit="1" customWidth="1"/>
  </cols>
  <sheetData>
    <row r="1" spans="1:8" ht="15" thickBot="1" x14ac:dyDescent="0.35">
      <c r="A1" s="395" t="s">
        <v>7</v>
      </c>
      <c r="B1" s="396"/>
      <c r="C1" s="396"/>
      <c r="D1" s="396"/>
      <c r="E1" s="396"/>
      <c r="F1" s="397"/>
      <c r="G1" s="318"/>
      <c r="H1" s="320"/>
    </row>
    <row r="2" spans="1:8" ht="15" thickBot="1" x14ac:dyDescent="0.35">
      <c r="A2" s="398" t="s">
        <v>8</v>
      </c>
      <c r="B2" s="399"/>
      <c r="C2" s="399"/>
      <c r="D2" s="399"/>
      <c r="E2" s="399"/>
      <c r="F2" s="400"/>
      <c r="G2" s="327"/>
      <c r="H2" s="328"/>
    </row>
    <row r="3" spans="1:8" ht="15" thickBot="1" x14ac:dyDescent="0.35">
      <c r="A3" s="401" t="s">
        <v>117</v>
      </c>
      <c r="B3" s="402"/>
      <c r="C3" s="402"/>
      <c r="D3" s="402"/>
      <c r="E3" s="402"/>
      <c r="F3" s="403"/>
      <c r="G3" s="329"/>
      <c r="H3" s="330"/>
    </row>
    <row r="4" spans="1:8" x14ac:dyDescent="0.3">
      <c r="A4" s="332" t="s">
        <v>9</v>
      </c>
      <c r="B4" s="334" t="str">
        <f>+PTTO!B11</f>
        <v xml:space="preserve"> Transporte y suministro de recebo zona rural (7 M3-L &gt; 18 Km ≤ 26 Km) Veredas: San Francisco, Manuel Norte, Manuel Sur, La Tetilla, La Carrera, Callejón, Cumaca y Casablanca. </v>
      </c>
      <c r="C4" s="335"/>
      <c r="D4" s="335"/>
      <c r="E4" s="335"/>
      <c r="F4" s="335"/>
      <c r="G4" s="154" t="s">
        <v>0</v>
      </c>
      <c r="H4" s="41" t="s">
        <v>10</v>
      </c>
    </row>
    <row r="5" spans="1:8" ht="42.75" customHeight="1" thickBot="1" x14ac:dyDescent="0.35">
      <c r="A5" s="333"/>
      <c r="B5" s="336"/>
      <c r="C5" s="325"/>
      <c r="D5" s="325"/>
      <c r="E5" s="325"/>
      <c r="F5" s="325"/>
      <c r="G5" s="155">
        <v>3</v>
      </c>
      <c r="H5" s="42" t="s">
        <v>60</v>
      </c>
    </row>
    <row r="6" spans="1:8" ht="15" thickBot="1" x14ac:dyDescent="0.35">
      <c r="A6" s="43" t="s">
        <v>11</v>
      </c>
      <c r="B6" s="32"/>
      <c r="C6" s="32"/>
      <c r="D6" s="32"/>
      <c r="E6" s="32"/>
      <c r="F6" s="32"/>
      <c r="G6" s="32"/>
      <c r="H6" s="33"/>
    </row>
    <row r="7" spans="1:8" ht="15" thickBot="1" x14ac:dyDescent="0.35">
      <c r="A7" s="337" t="s">
        <v>12</v>
      </c>
      <c r="B7" s="338"/>
      <c r="C7" s="339"/>
      <c r="D7" s="149" t="s">
        <v>13</v>
      </c>
      <c r="E7" s="149" t="s">
        <v>14</v>
      </c>
      <c r="F7" s="152" t="s">
        <v>15</v>
      </c>
      <c r="G7" s="150" t="s">
        <v>16</v>
      </c>
      <c r="H7" s="340"/>
    </row>
    <row r="8" spans="1:8" x14ac:dyDescent="0.3">
      <c r="A8" s="342"/>
      <c r="B8" s="343"/>
      <c r="C8" s="344"/>
      <c r="D8" s="156"/>
      <c r="E8" s="157"/>
      <c r="F8" s="158"/>
      <c r="G8" s="159"/>
      <c r="H8" s="341"/>
    </row>
    <row r="9" spans="1:8" x14ac:dyDescent="0.3">
      <c r="A9" s="342"/>
      <c r="B9" s="343"/>
      <c r="C9" s="344"/>
      <c r="D9" s="156"/>
      <c r="E9" s="157"/>
      <c r="F9" s="158"/>
      <c r="G9" s="159"/>
      <c r="H9" s="341"/>
    </row>
    <row r="10" spans="1:8" ht="15" thickBot="1" x14ac:dyDescent="0.35">
      <c r="A10" s="345"/>
      <c r="B10" s="346"/>
      <c r="C10" s="347"/>
      <c r="D10" s="160"/>
      <c r="E10" s="161"/>
      <c r="F10" s="162"/>
      <c r="G10" s="163"/>
      <c r="H10" s="341"/>
    </row>
    <row r="11" spans="1:8" ht="15" thickBot="1" x14ac:dyDescent="0.35">
      <c r="A11" s="34"/>
      <c r="B11" s="32"/>
      <c r="C11" s="32"/>
      <c r="D11" s="32"/>
      <c r="E11" s="32"/>
      <c r="F11" s="32"/>
      <c r="G11" s="208" t="s">
        <v>17</v>
      </c>
      <c r="H11" s="44">
        <f>SUM(G8:G10)</f>
        <v>0</v>
      </c>
    </row>
    <row r="12" spans="1:8" ht="15" thickBot="1" x14ac:dyDescent="0.35">
      <c r="A12" s="43" t="s">
        <v>18</v>
      </c>
      <c r="B12" s="32"/>
      <c r="C12" s="32"/>
      <c r="D12" s="32"/>
      <c r="E12" s="32"/>
      <c r="F12" s="32"/>
      <c r="G12" s="32"/>
      <c r="H12" s="33"/>
    </row>
    <row r="13" spans="1:8" ht="15" thickBot="1" x14ac:dyDescent="0.35">
      <c r="A13" s="348" t="s">
        <v>12</v>
      </c>
      <c r="B13" s="349"/>
      <c r="C13" s="350"/>
      <c r="D13" s="152" t="s">
        <v>13</v>
      </c>
      <c r="E13" s="152" t="s">
        <v>19</v>
      </c>
      <c r="F13" s="152" t="s">
        <v>20</v>
      </c>
      <c r="G13" s="153" t="s">
        <v>16</v>
      </c>
      <c r="H13" s="340"/>
    </row>
    <row r="14" spans="1:8" x14ac:dyDescent="0.3">
      <c r="A14" s="366" t="s">
        <v>33</v>
      </c>
      <c r="B14" s="367"/>
      <c r="C14" s="368"/>
      <c r="D14" s="156" t="s">
        <v>42</v>
      </c>
      <c r="E14" s="164">
        <f>+'ANALISIS DEL MERCADO'!J8</f>
        <v>37400</v>
      </c>
      <c r="F14" s="165">
        <v>7</v>
      </c>
      <c r="G14" s="166">
        <f>+F14*E14</f>
        <v>261800</v>
      </c>
      <c r="H14" s="341"/>
    </row>
    <row r="15" spans="1:8" ht="15" thickBot="1" x14ac:dyDescent="0.35">
      <c r="A15" s="345"/>
      <c r="B15" s="346"/>
      <c r="C15" s="347"/>
      <c r="D15" s="160"/>
      <c r="E15" s="161"/>
      <c r="F15" s="167"/>
      <c r="G15" s="168"/>
      <c r="H15" s="351"/>
    </row>
    <row r="16" spans="1:8" ht="15" thickBot="1" x14ac:dyDescent="0.35">
      <c r="A16" s="34"/>
      <c r="B16" s="32"/>
      <c r="C16" s="32"/>
      <c r="D16" s="32"/>
      <c r="E16" s="32"/>
      <c r="F16" s="32"/>
      <c r="G16" s="208" t="s">
        <v>17</v>
      </c>
      <c r="H16" s="45">
        <f>SUM(G14:G15)</f>
        <v>261800</v>
      </c>
    </row>
    <row r="17" spans="1:12" ht="15" thickBot="1" x14ac:dyDescent="0.35">
      <c r="A17" s="43" t="s">
        <v>21</v>
      </c>
      <c r="B17" s="32"/>
      <c r="C17" s="32"/>
      <c r="D17" s="32"/>
      <c r="E17" s="32"/>
      <c r="F17" s="32"/>
      <c r="G17" s="32"/>
      <c r="H17" s="33"/>
    </row>
    <row r="18" spans="1:12" ht="25.5" customHeight="1" thickBot="1" x14ac:dyDescent="0.35">
      <c r="A18" s="348" t="s">
        <v>22</v>
      </c>
      <c r="B18" s="350"/>
      <c r="C18" s="151" t="s">
        <v>23</v>
      </c>
      <c r="D18" s="151" t="s">
        <v>24</v>
      </c>
      <c r="E18" s="151" t="s">
        <v>25</v>
      </c>
      <c r="F18" s="151" t="s">
        <v>14</v>
      </c>
      <c r="G18" s="169" t="s">
        <v>16</v>
      </c>
      <c r="H18" s="340"/>
    </row>
    <row r="19" spans="1:12" x14ac:dyDescent="0.3">
      <c r="A19" s="360" t="s">
        <v>34</v>
      </c>
      <c r="B19" s="361"/>
      <c r="C19" s="170">
        <v>7</v>
      </c>
      <c r="D19" s="171">
        <v>26</v>
      </c>
      <c r="E19" s="170">
        <f>C19*D19</f>
        <v>182</v>
      </c>
      <c r="F19" s="170">
        <v>1823</v>
      </c>
      <c r="G19" s="172">
        <f>+F19*E19</f>
        <v>331786</v>
      </c>
      <c r="H19" s="341"/>
    </row>
    <row r="20" spans="1:12" x14ac:dyDescent="0.3">
      <c r="A20" s="362"/>
      <c r="B20" s="363"/>
      <c r="C20" s="173"/>
      <c r="D20" s="173"/>
      <c r="E20" s="173"/>
      <c r="F20" s="173"/>
      <c r="G20" s="174"/>
      <c r="H20" s="341"/>
    </row>
    <row r="21" spans="1:12" ht="15" thickBot="1" x14ac:dyDescent="0.35">
      <c r="A21" s="364"/>
      <c r="B21" s="365"/>
      <c r="C21" s="175"/>
      <c r="D21" s="175"/>
      <c r="E21" s="175"/>
      <c r="F21" s="175"/>
      <c r="G21" s="176"/>
      <c r="H21" s="359"/>
    </row>
    <row r="22" spans="1:12" ht="15" thickBot="1" x14ac:dyDescent="0.35">
      <c r="A22" s="34"/>
      <c r="B22" s="32"/>
      <c r="C22" s="32"/>
      <c r="D22" s="32"/>
      <c r="E22" s="32"/>
      <c r="F22" s="32"/>
      <c r="G22" s="208" t="s">
        <v>17</v>
      </c>
      <c r="H22" s="45">
        <f>G19</f>
        <v>331786</v>
      </c>
      <c r="I22" s="1"/>
    </row>
    <row r="23" spans="1:12" x14ac:dyDescent="0.3">
      <c r="A23" s="34"/>
      <c r="B23" s="32"/>
      <c r="C23" s="32"/>
      <c r="D23" s="32"/>
      <c r="E23" s="32"/>
      <c r="F23" s="32"/>
      <c r="G23" s="208"/>
      <c r="H23" s="46"/>
    </row>
    <row r="24" spans="1:12" ht="15" thickBot="1" x14ac:dyDescent="0.35">
      <c r="A24" s="43" t="s">
        <v>26</v>
      </c>
      <c r="B24" s="32"/>
      <c r="C24" s="32"/>
      <c r="D24" s="32"/>
      <c r="E24" s="32"/>
      <c r="F24" s="32"/>
      <c r="G24" s="32"/>
      <c r="H24" s="33"/>
    </row>
    <row r="25" spans="1:12" ht="15" thickBot="1" x14ac:dyDescent="0.35">
      <c r="A25" s="348" t="s">
        <v>27</v>
      </c>
      <c r="B25" s="350"/>
      <c r="C25" s="152" t="s">
        <v>28</v>
      </c>
      <c r="D25" s="151" t="s">
        <v>29</v>
      </c>
      <c r="E25" s="177" t="s">
        <v>30</v>
      </c>
      <c r="F25" s="178" t="s">
        <v>15</v>
      </c>
      <c r="G25" s="169" t="s">
        <v>16</v>
      </c>
      <c r="H25" s="340"/>
    </row>
    <row r="26" spans="1:12" x14ac:dyDescent="0.3">
      <c r="A26" s="353"/>
      <c r="B26" s="354"/>
      <c r="C26" s="179"/>
      <c r="D26" s="180"/>
      <c r="E26" s="179"/>
      <c r="F26" s="181"/>
      <c r="G26" s="182"/>
      <c r="H26" s="341"/>
    </row>
    <row r="27" spans="1:12" x14ac:dyDescent="0.3">
      <c r="A27" s="353"/>
      <c r="B27" s="354"/>
      <c r="C27" s="179"/>
      <c r="D27" s="180"/>
      <c r="E27" s="179"/>
      <c r="F27" s="183"/>
      <c r="G27" s="182"/>
      <c r="H27" s="341"/>
    </row>
    <row r="28" spans="1:12" ht="15" customHeight="1" thickBot="1" x14ac:dyDescent="0.35">
      <c r="A28" s="353"/>
      <c r="B28" s="354"/>
      <c r="C28" s="179"/>
      <c r="D28" s="180"/>
      <c r="E28" s="179"/>
      <c r="F28" s="183"/>
      <c r="G28" s="182"/>
      <c r="H28" s="341"/>
    </row>
    <row r="29" spans="1:12" ht="15.75" customHeight="1" thickBot="1" x14ac:dyDescent="0.35">
      <c r="A29" s="34"/>
      <c r="B29" s="32"/>
      <c r="C29" s="32"/>
      <c r="D29" s="32"/>
      <c r="E29" s="32"/>
      <c r="F29" s="32"/>
      <c r="G29" s="208" t="s">
        <v>17</v>
      </c>
      <c r="H29" s="45">
        <f>SUM(G26:G28)</f>
        <v>0</v>
      </c>
      <c r="I29" s="1"/>
      <c r="L29" s="3"/>
    </row>
    <row r="30" spans="1:12" ht="15.75" customHeight="1" thickBot="1" x14ac:dyDescent="0.35">
      <c r="A30" s="34"/>
      <c r="B30" s="32"/>
      <c r="C30" s="32"/>
      <c r="D30" s="32"/>
      <c r="E30" s="32"/>
      <c r="F30" s="32"/>
      <c r="G30" s="208"/>
      <c r="H30" s="46"/>
    </row>
    <row r="31" spans="1:12" ht="15.75" customHeight="1" thickBot="1" x14ac:dyDescent="0.35">
      <c r="A31" s="34"/>
      <c r="B31" s="32"/>
      <c r="C31" s="32"/>
      <c r="D31" s="32"/>
      <c r="E31" s="357" t="s">
        <v>31</v>
      </c>
      <c r="F31" s="357"/>
      <c r="G31" s="216"/>
      <c r="H31" s="184">
        <f>SUM(H29+H22+H11+H16)</f>
        <v>593586</v>
      </c>
    </row>
    <row r="32" spans="1:12" ht="15.75" customHeight="1" thickBot="1" x14ac:dyDescent="0.35">
      <c r="A32" s="34"/>
      <c r="B32" s="32"/>
      <c r="C32" s="32"/>
      <c r="D32" s="32"/>
      <c r="E32" s="357" t="s">
        <v>32</v>
      </c>
      <c r="F32" s="357"/>
      <c r="G32" s="32"/>
      <c r="H32" s="184"/>
    </row>
    <row r="33" spans="1:9" ht="15.75" customHeight="1" thickBot="1" x14ac:dyDescent="0.35">
      <c r="A33" s="147"/>
      <c r="B33" s="148"/>
      <c r="C33" s="148"/>
      <c r="D33" s="148"/>
      <c r="E33" s="392" t="s">
        <v>31</v>
      </c>
      <c r="F33" s="392"/>
      <c r="G33" s="148"/>
      <c r="H33" s="184">
        <f>+H31+H32</f>
        <v>593586</v>
      </c>
      <c r="I33" s="2"/>
    </row>
    <row r="34" spans="1:9" ht="14.25" customHeight="1" x14ac:dyDescent="0.3">
      <c r="A34" s="185"/>
      <c r="B34" s="186"/>
      <c r="C34" s="186"/>
      <c r="D34" s="186"/>
      <c r="E34" s="39"/>
      <c r="F34" s="39"/>
      <c r="G34" s="186"/>
      <c r="H34" s="187"/>
    </row>
    <row r="35" spans="1:9" x14ac:dyDescent="0.3">
      <c r="A35" s="47" t="s">
        <v>6</v>
      </c>
      <c r="B35" s="32"/>
      <c r="C35" s="32"/>
      <c r="D35" s="32"/>
      <c r="E35" s="212" t="s">
        <v>43</v>
      </c>
      <c r="F35" s="206"/>
      <c r="G35" s="32"/>
      <c r="H35" s="48"/>
    </row>
    <row r="36" spans="1:9" ht="27" customHeight="1" x14ac:dyDescent="0.3">
      <c r="A36" s="34"/>
      <c r="B36" s="32"/>
      <c r="C36" s="32"/>
      <c r="D36" s="32"/>
      <c r="E36" s="208"/>
      <c r="F36" s="208"/>
      <c r="G36" s="32"/>
      <c r="H36" s="48"/>
    </row>
    <row r="37" spans="1:9" ht="23.25" customHeight="1" x14ac:dyDescent="0.3">
      <c r="A37" s="34"/>
      <c r="B37" s="406" t="s">
        <v>63</v>
      </c>
      <c r="C37" s="406"/>
      <c r="D37" s="406"/>
      <c r="E37" s="208"/>
      <c r="F37" s="290" t="s">
        <v>57</v>
      </c>
      <c r="G37" s="290"/>
      <c r="H37" s="358"/>
    </row>
    <row r="38" spans="1:9" x14ac:dyDescent="0.3">
      <c r="A38" s="47"/>
      <c r="B38" s="301" t="s">
        <v>62</v>
      </c>
      <c r="C38" s="301"/>
      <c r="D38" s="301"/>
      <c r="E38" s="209"/>
      <c r="F38" s="291" t="s">
        <v>102</v>
      </c>
      <c r="G38" s="291"/>
      <c r="H38" s="352"/>
    </row>
    <row r="39" spans="1:9" x14ac:dyDescent="0.3">
      <c r="A39" s="47"/>
      <c r="B39" s="32"/>
      <c r="C39" s="32"/>
      <c r="D39" s="32"/>
      <c r="E39" s="210"/>
      <c r="F39" s="404"/>
      <c r="G39" s="404"/>
      <c r="H39" s="405"/>
    </row>
    <row r="40" spans="1:9" ht="39" customHeight="1" x14ac:dyDescent="0.3">
      <c r="A40" s="47" t="s">
        <v>43</v>
      </c>
      <c r="B40" s="331"/>
      <c r="C40" s="331"/>
      <c r="D40" s="331"/>
      <c r="E40" s="210"/>
      <c r="F40" s="393"/>
      <c r="G40" s="393"/>
      <c r="H40" s="394"/>
    </row>
    <row r="41" spans="1:9" x14ac:dyDescent="0.3">
      <c r="A41" s="34"/>
      <c r="B41" s="288" t="s">
        <v>58</v>
      </c>
      <c r="C41" s="288"/>
      <c r="D41" s="288"/>
      <c r="E41" s="32"/>
      <c r="F41" s="32"/>
      <c r="G41" s="32"/>
      <c r="H41" s="33"/>
    </row>
    <row r="42" spans="1:9" x14ac:dyDescent="0.3">
      <c r="A42" s="34"/>
      <c r="B42" s="287" t="s">
        <v>56</v>
      </c>
      <c r="C42" s="287"/>
      <c r="D42" s="287"/>
      <c r="E42" s="32"/>
      <c r="F42" s="32"/>
      <c r="G42" s="32"/>
      <c r="H42" s="146"/>
    </row>
    <row r="43" spans="1:9" ht="15" thickBot="1" x14ac:dyDescent="0.35">
      <c r="A43" s="147"/>
      <c r="B43" s="148"/>
      <c r="C43" s="148"/>
      <c r="D43" s="148"/>
      <c r="E43" s="148"/>
      <c r="F43" s="148"/>
      <c r="G43" s="316" t="s">
        <v>116</v>
      </c>
      <c r="H43" s="317"/>
    </row>
  </sheetData>
  <mergeCells count="38">
    <mergeCell ref="F38:H38"/>
    <mergeCell ref="A18:B18"/>
    <mergeCell ref="H18:H21"/>
    <mergeCell ref="A19:B19"/>
    <mergeCell ref="A20:B20"/>
    <mergeCell ref="A21:B21"/>
    <mergeCell ref="A15:C15"/>
    <mergeCell ref="B41:D41"/>
    <mergeCell ref="B42:D42"/>
    <mergeCell ref="F40:H40"/>
    <mergeCell ref="H25:H28"/>
    <mergeCell ref="A26:B26"/>
    <mergeCell ref="A27:B27"/>
    <mergeCell ref="A28:B28"/>
    <mergeCell ref="B40:D40"/>
    <mergeCell ref="E31:F31"/>
    <mergeCell ref="E32:F32"/>
    <mergeCell ref="E33:F33"/>
    <mergeCell ref="A25:B25"/>
    <mergeCell ref="F39:H39"/>
    <mergeCell ref="B37:D37"/>
    <mergeCell ref="F37:H37"/>
    <mergeCell ref="G43:H43"/>
    <mergeCell ref="A1:F1"/>
    <mergeCell ref="A2:F2"/>
    <mergeCell ref="A3:F3"/>
    <mergeCell ref="G1:H3"/>
    <mergeCell ref="B38:D38"/>
    <mergeCell ref="A4:A5"/>
    <mergeCell ref="B4:F5"/>
    <mergeCell ref="A7:C7"/>
    <mergeCell ref="H7:H10"/>
    <mergeCell ref="A8:C8"/>
    <mergeCell ref="A9:C9"/>
    <mergeCell ref="A10:C10"/>
    <mergeCell ref="A13:C13"/>
    <mergeCell ref="H13:H15"/>
    <mergeCell ref="A14:C14"/>
  </mergeCells>
  <pageMargins left="0.7" right="0.35" top="0.75" bottom="0.75" header="0.3" footer="0.3"/>
  <pageSetup scale="80" orientation="portrait" r:id="rId1"/>
  <drawing r:id="rId2"/>
  <legacyDrawing r:id="rId3"/>
  <extLst>
    <ext xmlns:mx="http://schemas.microsoft.com/office/mac/excel/2008/main" uri="{64002731-A6B0-56B0-2670-7721B7C09600}">
      <mx:PLV Mode="0" OnePage="0" WScale="0"/>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E6ADDF-DA95-403A-9910-816C75EE4799}">
  <sheetPr>
    <pageSetUpPr fitToPage="1"/>
  </sheetPr>
  <dimension ref="A1:H37"/>
  <sheetViews>
    <sheetView view="pageBreakPreview" zoomScaleNormal="100" zoomScaleSheetLayoutView="100" workbookViewId="0">
      <selection activeCell="A7" sqref="A7:G8"/>
    </sheetView>
  </sheetViews>
  <sheetFormatPr baseColWidth="10" defaultRowHeight="13.2" x14ac:dyDescent="0.25"/>
  <cols>
    <col min="1" max="1" width="12.44140625" style="84" customWidth="1"/>
    <col min="2" max="2" width="15.6640625" style="84" customWidth="1"/>
    <col min="3" max="3" width="19.109375" style="84" customWidth="1"/>
    <col min="4" max="4" width="15.6640625" style="84" customWidth="1"/>
    <col min="5" max="5" width="22.109375" style="84" customWidth="1"/>
    <col min="6" max="6" width="20.109375" style="84" customWidth="1"/>
    <col min="7" max="7" width="7.5546875" style="84" customWidth="1"/>
    <col min="8" max="248" width="11.44140625" style="84"/>
    <col min="249" max="249" width="5.88671875" style="84" customWidth="1"/>
    <col min="250" max="254" width="15.6640625" style="84" customWidth="1"/>
    <col min="255" max="255" width="11.6640625" style="84" bestFit="1" customWidth="1"/>
    <col min="256" max="256" width="15.6640625" style="84" customWidth="1"/>
    <col min="257" max="257" width="9.5546875" style="84" customWidth="1"/>
    <col min="258" max="258" width="13.6640625" style="84" customWidth="1"/>
    <col min="259" max="259" width="22" style="84" bestFit="1" customWidth="1"/>
    <col min="260" max="260" width="20.109375" style="84" bestFit="1" customWidth="1"/>
    <col min="261" max="504" width="11.44140625" style="84"/>
    <col min="505" max="505" width="5.88671875" style="84" customWidth="1"/>
    <col min="506" max="510" width="15.6640625" style="84" customWidth="1"/>
    <col min="511" max="511" width="11.6640625" style="84" bestFit="1" customWidth="1"/>
    <col min="512" max="512" width="15.6640625" style="84" customWidth="1"/>
    <col min="513" max="513" width="9.5546875" style="84" customWidth="1"/>
    <col min="514" max="514" width="13.6640625" style="84" customWidth="1"/>
    <col min="515" max="515" width="22" style="84" bestFit="1" customWidth="1"/>
    <col min="516" max="516" width="20.109375" style="84" bestFit="1" customWidth="1"/>
    <col min="517" max="760" width="11.44140625" style="84"/>
    <col min="761" max="761" width="5.88671875" style="84" customWidth="1"/>
    <col min="762" max="766" width="15.6640625" style="84" customWidth="1"/>
    <col min="767" max="767" width="11.6640625" style="84" bestFit="1" customWidth="1"/>
    <col min="768" max="768" width="15.6640625" style="84" customWidth="1"/>
    <col min="769" max="769" width="9.5546875" style="84" customWidth="1"/>
    <col min="770" max="770" width="13.6640625" style="84" customWidth="1"/>
    <col min="771" max="771" width="22" style="84" bestFit="1" customWidth="1"/>
    <col min="772" max="772" width="20.109375" style="84" bestFit="1" customWidth="1"/>
    <col min="773" max="1016" width="11.44140625" style="84"/>
    <col min="1017" max="1017" width="5.88671875" style="84" customWidth="1"/>
    <col min="1018" max="1022" width="15.6640625" style="84" customWidth="1"/>
    <col min="1023" max="1023" width="11.6640625" style="84" bestFit="1" customWidth="1"/>
    <col min="1024" max="1024" width="15.6640625" style="84" customWidth="1"/>
    <col min="1025" max="1025" width="9.5546875" style="84" customWidth="1"/>
    <col min="1026" max="1026" width="13.6640625" style="84" customWidth="1"/>
    <col min="1027" max="1027" width="22" style="84" bestFit="1" customWidth="1"/>
    <col min="1028" max="1028" width="20.109375" style="84" bestFit="1" customWidth="1"/>
    <col min="1029" max="1272" width="11.44140625" style="84"/>
    <col min="1273" max="1273" width="5.88671875" style="84" customWidth="1"/>
    <col min="1274" max="1278" width="15.6640625" style="84" customWidth="1"/>
    <col min="1279" max="1279" width="11.6640625" style="84" bestFit="1" customWidth="1"/>
    <col min="1280" max="1280" width="15.6640625" style="84" customWidth="1"/>
    <col min="1281" max="1281" width="9.5546875" style="84" customWidth="1"/>
    <col min="1282" max="1282" width="13.6640625" style="84" customWidth="1"/>
    <col min="1283" max="1283" width="22" style="84" bestFit="1" customWidth="1"/>
    <col min="1284" max="1284" width="20.109375" style="84" bestFit="1" customWidth="1"/>
    <col min="1285" max="1528" width="11.44140625" style="84"/>
    <col min="1529" max="1529" width="5.88671875" style="84" customWidth="1"/>
    <col min="1530" max="1534" width="15.6640625" style="84" customWidth="1"/>
    <col min="1535" max="1535" width="11.6640625" style="84" bestFit="1" customWidth="1"/>
    <col min="1536" max="1536" width="15.6640625" style="84" customWidth="1"/>
    <col min="1537" max="1537" width="9.5546875" style="84" customWidth="1"/>
    <col min="1538" max="1538" width="13.6640625" style="84" customWidth="1"/>
    <col min="1539" max="1539" width="22" style="84" bestFit="1" customWidth="1"/>
    <col min="1540" max="1540" width="20.109375" style="84" bestFit="1" customWidth="1"/>
    <col min="1541" max="1784" width="11.44140625" style="84"/>
    <col min="1785" max="1785" width="5.88671875" style="84" customWidth="1"/>
    <col min="1786" max="1790" width="15.6640625" style="84" customWidth="1"/>
    <col min="1791" max="1791" width="11.6640625" style="84" bestFit="1" customWidth="1"/>
    <col min="1792" max="1792" width="15.6640625" style="84" customWidth="1"/>
    <col min="1793" max="1793" width="9.5546875" style="84" customWidth="1"/>
    <col min="1794" max="1794" width="13.6640625" style="84" customWidth="1"/>
    <col min="1795" max="1795" width="22" style="84" bestFit="1" customWidth="1"/>
    <col min="1796" max="1796" width="20.109375" style="84" bestFit="1" customWidth="1"/>
    <col min="1797" max="2040" width="11.44140625" style="84"/>
    <col min="2041" max="2041" width="5.88671875" style="84" customWidth="1"/>
    <col min="2042" max="2046" width="15.6640625" style="84" customWidth="1"/>
    <col min="2047" max="2047" width="11.6640625" style="84" bestFit="1" customWidth="1"/>
    <col min="2048" max="2048" width="15.6640625" style="84" customWidth="1"/>
    <col min="2049" max="2049" width="9.5546875" style="84" customWidth="1"/>
    <col min="2050" max="2050" width="13.6640625" style="84" customWidth="1"/>
    <col min="2051" max="2051" width="22" style="84" bestFit="1" customWidth="1"/>
    <col min="2052" max="2052" width="20.109375" style="84" bestFit="1" customWidth="1"/>
    <col min="2053" max="2296" width="11.44140625" style="84"/>
    <col min="2297" max="2297" width="5.88671875" style="84" customWidth="1"/>
    <col min="2298" max="2302" width="15.6640625" style="84" customWidth="1"/>
    <col min="2303" max="2303" width="11.6640625" style="84" bestFit="1" customWidth="1"/>
    <col min="2304" max="2304" width="15.6640625" style="84" customWidth="1"/>
    <col min="2305" max="2305" width="9.5546875" style="84" customWidth="1"/>
    <col min="2306" max="2306" width="13.6640625" style="84" customWidth="1"/>
    <col min="2307" max="2307" width="22" style="84" bestFit="1" customWidth="1"/>
    <col min="2308" max="2308" width="20.109375" style="84" bestFit="1" customWidth="1"/>
    <col min="2309" max="2552" width="11.44140625" style="84"/>
    <col min="2553" max="2553" width="5.88671875" style="84" customWidth="1"/>
    <col min="2554" max="2558" width="15.6640625" style="84" customWidth="1"/>
    <col min="2559" max="2559" width="11.6640625" style="84" bestFit="1" customWidth="1"/>
    <col min="2560" max="2560" width="15.6640625" style="84" customWidth="1"/>
    <col min="2561" max="2561" width="9.5546875" style="84" customWidth="1"/>
    <col min="2562" max="2562" width="13.6640625" style="84" customWidth="1"/>
    <col min="2563" max="2563" width="22" style="84" bestFit="1" customWidth="1"/>
    <col min="2564" max="2564" width="20.109375" style="84" bestFit="1" customWidth="1"/>
    <col min="2565" max="2808" width="11.44140625" style="84"/>
    <col min="2809" max="2809" width="5.88671875" style="84" customWidth="1"/>
    <col min="2810" max="2814" width="15.6640625" style="84" customWidth="1"/>
    <col min="2815" max="2815" width="11.6640625" style="84" bestFit="1" customWidth="1"/>
    <col min="2816" max="2816" width="15.6640625" style="84" customWidth="1"/>
    <col min="2817" max="2817" width="9.5546875" style="84" customWidth="1"/>
    <col min="2818" max="2818" width="13.6640625" style="84" customWidth="1"/>
    <col min="2819" max="2819" width="22" style="84" bestFit="1" customWidth="1"/>
    <col min="2820" max="2820" width="20.109375" style="84" bestFit="1" customWidth="1"/>
    <col min="2821" max="3064" width="11.44140625" style="84"/>
    <col min="3065" max="3065" width="5.88671875" style="84" customWidth="1"/>
    <col min="3066" max="3070" width="15.6640625" style="84" customWidth="1"/>
    <col min="3071" max="3071" width="11.6640625" style="84" bestFit="1" customWidth="1"/>
    <col min="3072" max="3072" width="15.6640625" style="84" customWidth="1"/>
    <col min="3073" max="3073" width="9.5546875" style="84" customWidth="1"/>
    <col min="3074" max="3074" width="13.6640625" style="84" customWidth="1"/>
    <col min="3075" max="3075" width="22" style="84" bestFit="1" customWidth="1"/>
    <col min="3076" max="3076" width="20.109375" style="84" bestFit="1" customWidth="1"/>
    <col min="3077" max="3320" width="11.44140625" style="84"/>
    <col min="3321" max="3321" width="5.88671875" style="84" customWidth="1"/>
    <col min="3322" max="3326" width="15.6640625" style="84" customWidth="1"/>
    <col min="3327" max="3327" width="11.6640625" style="84" bestFit="1" customWidth="1"/>
    <col min="3328" max="3328" width="15.6640625" style="84" customWidth="1"/>
    <col min="3329" max="3329" width="9.5546875" style="84" customWidth="1"/>
    <col min="3330" max="3330" width="13.6640625" style="84" customWidth="1"/>
    <col min="3331" max="3331" width="22" style="84" bestFit="1" customWidth="1"/>
    <col min="3332" max="3332" width="20.109375" style="84" bestFit="1" customWidth="1"/>
    <col min="3333" max="3576" width="11.44140625" style="84"/>
    <col min="3577" max="3577" width="5.88671875" style="84" customWidth="1"/>
    <col min="3578" max="3582" width="15.6640625" style="84" customWidth="1"/>
    <col min="3583" max="3583" width="11.6640625" style="84" bestFit="1" customWidth="1"/>
    <col min="3584" max="3584" width="15.6640625" style="84" customWidth="1"/>
    <col min="3585" max="3585" width="9.5546875" style="84" customWidth="1"/>
    <col min="3586" max="3586" width="13.6640625" style="84" customWidth="1"/>
    <col min="3587" max="3587" width="22" style="84" bestFit="1" customWidth="1"/>
    <col min="3588" max="3588" width="20.109375" style="84" bestFit="1" customWidth="1"/>
    <col min="3589" max="3832" width="11.44140625" style="84"/>
    <col min="3833" max="3833" width="5.88671875" style="84" customWidth="1"/>
    <col min="3834" max="3838" width="15.6640625" style="84" customWidth="1"/>
    <col min="3839" max="3839" width="11.6640625" style="84" bestFit="1" customWidth="1"/>
    <col min="3840" max="3840" width="15.6640625" style="84" customWidth="1"/>
    <col min="3841" max="3841" width="9.5546875" style="84" customWidth="1"/>
    <col min="3842" max="3842" width="13.6640625" style="84" customWidth="1"/>
    <col min="3843" max="3843" width="22" style="84" bestFit="1" customWidth="1"/>
    <col min="3844" max="3844" width="20.109375" style="84" bestFit="1" customWidth="1"/>
    <col min="3845" max="4088" width="11.44140625" style="84"/>
    <col min="4089" max="4089" width="5.88671875" style="84" customWidth="1"/>
    <col min="4090" max="4094" width="15.6640625" style="84" customWidth="1"/>
    <col min="4095" max="4095" width="11.6640625" style="84" bestFit="1" customWidth="1"/>
    <col min="4096" max="4096" width="15.6640625" style="84" customWidth="1"/>
    <col min="4097" max="4097" width="9.5546875" style="84" customWidth="1"/>
    <col min="4098" max="4098" width="13.6640625" style="84" customWidth="1"/>
    <col min="4099" max="4099" width="22" style="84" bestFit="1" customWidth="1"/>
    <col min="4100" max="4100" width="20.109375" style="84" bestFit="1" customWidth="1"/>
    <col min="4101" max="4344" width="11.44140625" style="84"/>
    <col min="4345" max="4345" width="5.88671875" style="84" customWidth="1"/>
    <col min="4346" max="4350" width="15.6640625" style="84" customWidth="1"/>
    <col min="4351" max="4351" width="11.6640625" style="84" bestFit="1" customWidth="1"/>
    <col min="4352" max="4352" width="15.6640625" style="84" customWidth="1"/>
    <col min="4353" max="4353" width="9.5546875" style="84" customWidth="1"/>
    <col min="4354" max="4354" width="13.6640625" style="84" customWidth="1"/>
    <col min="4355" max="4355" width="22" style="84" bestFit="1" customWidth="1"/>
    <col min="4356" max="4356" width="20.109375" style="84" bestFit="1" customWidth="1"/>
    <col min="4357" max="4600" width="11.44140625" style="84"/>
    <col min="4601" max="4601" width="5.88671875" style="84" customWidth="1"/>
    <col min="4602" max="4606" width="15.6640625" style="84" customWidth="1"/>
    <col min="4607" max="4607" width="11.6640625" style="84" bestFit="1" customWidth="1"/>
    <col min="4608" max="4608" width="15.6640625" style="84" customWidth="1"/>
    <col min="4609" max="4609" width="9.5546875" style="84" customWidth="1"/>
    <col min="4610" max="4610" width="13.6640625" style="84" customWidth="1"/>
    <col min="4611" max="4611" width="22" style="84" bestFit="1" customWidth="1"/>
    <col min="4612" max="4612" width="20.109375" style="84" bestFit="1" customWidth="1"/>
    <col min="4613" max="4856" width="11.44140625" style="84"/>
    <col min="4857" max="4857" width="5.88671875" style="84" customWidth="1"/>
    <col min="4858" max="4862" width="15.6640625" style="84" customWidth="1"/>
    <col min="4863" max="4863" width="11.6640625" style="84" bestFit="1" customWidth="1"/>
    <col min="4864" max="4864" width="15.6640625" style="84" customWidth="1"/>
    <col min="4865" max="4865" width="9.5546875" style="84" customWidth="1"/>
    <col min="4866" max="4866" width="13.6640625" style="84" customWidth="1"/>
    <col min="4867" max="4867" width="22" style="84" bestFit="1" customWidth="1"/>
    <col min="4868" max="4868" width="20.109375" style="84" bestFit="1" customWidth="1"/>
    <col min="4869" max="5112" width="11.44140625" style="84"/>
    <col min="5113" max="5113" width="5.88671875" style="84" customWidth="1"/>
    <col min="5114" max="5118" width="15.6640625" style="84" customWidth="1"/>
    <col min="5119" max="5119" width="11.6640625" style="84" bestFit="1" customWidth="1"/>
    <col min="5120" max="5120" width="15.6640625" style="84" customWidth="1"/>
    <col min="5121" max="5121" width="9.5546875" style="84" customWidth="1"/>
    <col min="5122" max="5122" width="13.6640625" style="84" customWidth="1"/>
    <col min="5123" max="5123" width="22" style="84" bestFit="1" customWidth="1"/>
    <col min="5124" max="5124" width="20.109375" style="84" bestFit="1" customWidth="1"/>
    <col min="5125" max="5368" width="11.44140625" style="84"/>
    <col min="5369" max="5369" width="5.88671875" style="84" customWidth="1"/>
    <col min="5370" max="5374" width="15.6640625" style="84" customWidth="1"/>
    <col min="5375" max="5375" width="11.6640625" style="84" bestFit="1" customWidth="1"/>
    <col min="5376" max="5376" width="15.6640625" style="84" customWidth="1"/>
    <col min="5377" max="5377" width="9.5546875" style="84" customWidth="1"/>
    <col min="5378" max="5378" width="13.6640625" style="84" customWidth="1"/>
    <col min="5379" max="5379" width="22" style="84" bestFit="1" customWidth="1"/>
    <col min="5380" max="5380" width="20.109375" style="84" bestFit="1" customWidth="1"/>
    <col min="5381" max="5624" width="11.44140625" style="84"/>
    <col min="5625" max="5625" width="5.88671875" style="84" customWidth="1"/>
    <col min="5626" max="5630" width="15.6640625" style="84" customWidth="1"/>
    <col min="5631" max="5631" width="11.6640625" style="84" bestFit="1" customWidth="1"/>
    <col min="5632" max="5632" width="15.6640625" style="84" customWidth="1"/>
    <col min="5633" max="5633" width="9.5546875" style="84" customWidth="1"/>
    <col min="5634" max="5634" width="13.6640625" style="84" customWidth="1"/>
    <col min="5635" max="5635" width="22" style="84" bestFit="1" customWidth="1"/>
    <col min="5636" max="5636" width="20.109375" style="84" bestFit="1" customWidth="1"/>
    <col min="5637" max="5880" width="11.44140625" style="84"/>
    <col min="5881" max="5881" width="5.88671875" style="84" customWidth="1"/>
    <col min="5882" max="5886" width="15.6640625" style="84" customWidth="1"/>
    <col min="5887" max="5887" width="11.6640625" style="84" bestFit="1" customWidth="1"/>
    <col min="5888" max="5888" width="15.6640625" style="84" customWidth="1"/>
    <col min="5889" max="5889" width="9.5546875" style="84" customWidth="1"/>
    <col min="5890" max="5890" width="13.6640625" style="84" customWidth="1"/>
    <col min="5891" max="5891" width="22" style="84" bestFit="1" customWidth="1"/>
    <col min="5892" max="5892" width="20.109375" style="84" bestFit="1" customWidth="1"/>
    <col min="5893" max="6136" width="11.44140625" style="84"/>
    <col min="6137" max="6137" width="5.88671875" style="84" customWidth="1"/>
    <col min="6138" max="6142" width="15.6640625" style="84" customWidth="1"/>
    <col min="6143" max="6143" width="11.6640625" style="84" bestFit="1" customWidth="1"/>
    <col min="6144" max="6144" width="15.6640625" style="84" customWidth="1"/>
    <col min="6145" max="6145" width="9.5546875" style="84" customWidth="1"/>
    <col min="6146" max="6146" width="13.6640625" style="84" customWidth="1"/>
    <col min="6147" max="6147" width="22" style="84" bestFit="1" customWidth="1"/>
    <col min="6148" max="6148" width="20.109375" style="84" bestFit="1" customWidth="1"/>
    <col min="6149" max="6392" width="11.44140625" style="84"/>
    <col min="6393" max="6393" width="5.88671875" style="84" customWidth="1"/>
    <col min="6394" max="6398" width="15.6640625" style="84" customWidth="1"/>
    <col min="6399" max="6399" width="11.6640625" style="84" bestFit="1" customWidth="1"/>
    <col min="6400" max="6400" width="15.6640625" style="84" customWidth="1"/>
    <col min="6401" max="6401" width="9.5546875" style="84" customWidth="1"/>
    <col min="6402" max="6402" width="13.6640625" style="84" customWidth="1"/>
    <col min="6403" max="6403" width="22" style="84" bestFit="1" customWidth="1"/>
    <col min="6404" max="6404" width="20.109375" style="84" bestFit="1" customWidth="1"/>
    <col min="6405" max="6648" width="11.44140625" style="84"/>
    <col min="6649" max="6649" width="5.88671875" style="84" customWidth="1"/>
    <col min="6650" max="6654" width="15.6640625" style="84" customWidth="1"/>
    <col min="6655" max="6655" width="11.6640625" style="84" bestFit="1" customWidth="1"/>
    <col min="6656" max="6656" width="15.6640625" style="84" customWidth="1"/>
    <col min="6657" max="6657" width="9.5546875" style="84" customWidth="1"/>
    <col min="6658" max="6658" width="13.6640625" style="84" customWidth="1"/>
    <col min="6659" max="6659" width="22" style="84" bestFit="1" customWidth="1"/>
    <col min="6660" max="6660" width="20.109375" style="84" bestFit="1" customWidth="1"/>
    <col min="6661" max="6904" width="11.44140625" style="84"/>
    <col min="6905" max="6905" width="5.88671875" style="84" customWidth="1"/>
    <col min="6906" max="6910" width="15.6640625" style="84" customWidth="1"/>
    <col min="6911" max="6911" width="11.6640625" style="84" bestFit="1" customWidth="1"/>
    <col min="6912" max="6912" width="15.6640625" style="84" customWidth="1"/>
    <col min="6913" max="6913" width="9.5546875" style="84" customWidth="1"/>
    <col min="6914" max="6914" width="13.6640625" style="84" customWidth="1"/>
    <col min="6915" max="6915" width="22" style="84" bestFit="1" customWidth="1"/>
    <col min="6916" max="6916" width="20.109375" style="84" bestFit="1" customWidth="1"/>
    <col min="6917" max="7160" width="11.44140625" style="84"/>
    <col min="7161" max="7161" width="5.88671875" style="84" customWidth="1"/>
    <col min="7162" max="7166" width="15.6640625" style="84" customWidth="1"/>
    <col min="7167" max="7167" width="11.6640625" style="84" bestFit="1" customWidth="1"/>
    <col min="7168" max="7168" width="15.6640625" style="84" customWidth="1"/>
    <col min="7169" max="7169" width="9.5546875" style="84" customWidth="1"/>
    <col min="7170" max="7170" width="13.6640625" style="84" customWidth="1"/>
    <col min="7171" max="7171" width="22" style="84" bestFit="1" customWidth="1"/>
    <col min="7172" max="7172" width="20.109375" style="84" bestFit="1" customWidth="1"/>
    <col min="7173" max="7416" width="11.44140625" style="84"/>
    <col min="7417" max="7417" width="5.88671875" style="84" customWidth="1"/>
    <col min="7418" max="7422" width="15.6640625" style="84" customWidth="1"/>
    <col min="7423" max="7423" width="11.6640625" style="84" bestFit="1" customWidth="1"/>
    <col min="7424" max="7424" width="15.6640625" style="84" customWidth="1"/>
    <col min="7425" max="7425" width="9.5546875" style="84" customWidth="1"/>
    <col min="7426" max="7426" width="13.6640625" style="84" customWidth="1"/>
    <col min="7427" max="7427" width="22" style="84" bestFit="1" customWidth="1"/>
    <col min="7428" max="7428" width="20.109375" style="84" bestFit="1" customWidth="1"/>
    <col min="7429" max="7672" width="11.44140625" style="84"/>
    <col min="7673" max="7673" width="5.88671875" style="84" customWidth="1"/>
    <col min="7674" max="7678" width="15.6640625" style="84" customWidth="1"/>
    <col min="7679" max="7679" width="11.6640625" style="84" bestFit="1" customWidth="1"/>
    <col min="7680" max="7680" width="15.6640625" style="84" customWidth="1"/>
    <col min="7681" max="7681" width="9.5546875" style="84" customWidth="1"/>
    <col min="7682" max="7682" width="13.6640625" style="84" customWidth="1"/>
    <col min="7683" max="7683" width="22" style="84" bestFit="1" customWidth="1"/>
    <col min="7684" max="7684" width="20.109375" style="84" bestFit="1" customWidth="1"/>
    <col min="7685" max="7928" width="11.44140625" style="84"/>
    <col min="7929" max="7929" width="5.88671875" style="84" customWidth="1"/>
    <col min="7930" max="7934" width="15.6640625" style="84" customWidth="1"/>
    <col min="7935" max="7935" width="11.6640625" style="84" bestFit="1" customWidth="1"/>
    <col min="7936" max="7936" width="15.6640625" style="84" customWidth="1"/>
    <col min="7937" max="7937" width="9.5546875" style="84" customWidth="1"/>
    <col min="7938" max="7938" width="13.6640625" style="84" customWidth="1"/>
    <col min="7939" max="7939" width="22" style="84" bestFit="1" customWidth="1"/>
    <col min="7940" max="7940" width="20.109375" style="84" bestFit="1" customWidth="1"/>
    <col min="7941" max="8184" width="11.44140625" style="84"/>
    <col min="8185" max="8185" width="5.88671875" style="84" customWidth="1"/>
    <col min="8186" max="8190" width="15.6640625" style="84" customWidth="1"/>
    <col min="8191" max="8191" width="11.6640625" style="84" bestFit="1" customWidth="1"/>
    <col min="8192" max="8192" width="15.6640625" style="84" customWidth="1"/>
    <col min="8193" max="8193" width="9.5546875" style="84" customWidth="1"/>
    <col min="8194" max="8194" width="13.6640625" style="84" customWidth="1"/>
    <col min="8195" max="8195" width="22" style="84" bestFit="1" customWidth="1"/>
    <col min="8196" max="8196" width="20.109375" style="84" bestFit="1" customWidth="1"/>
    <col min="8197" max="8440" width="11.44140625" style="84"/>
    <col min="8441" max="8441" width="5.88671875" style="84" customWidth="1"/>
    <col min="8442" max="8446" width="15.6640625" style="84" customWidth="1"/>
    <col min="8447" max="8447" width="11.6640625" style="84" bestFit="1" customWidth="1"/>
    <col min="8448" max="8448" width="15.6640625" style="84" customWidth="1"/>
    <col min="8449" max="8449" width="9.5546875" style="84" customWidth="1"/>
    <col min="8450" max="8450" width="13.6640625" style="84" customWidth="1"/>
    <col min="8451" max="8451" width="22" style="84" bestFit="1" customWidth="1"/>
    <col min="8452" max="8452" width="20.109375" style="84" bestFit="1" customWidth="1"/>
    <col min="8453" max="8696" width="11.44140625" style="84"/>
    <col min="8697" max="8697" width="5.88671875" style="84" customWidth="1"/>
    <col min="8698" max="8702" width="15.6640625" style="84" customWidth="1"/>
    <col min="8703" max="8703" width="11.6640625" style="84" bestFit="1" customWidth="1"/>
    <col min="8704" max="8704" width="15.6640625" style="84" customWidth="1"/>
    <col min="8705" max="8705" width="9.5546875" style="84" customWidth="1"/>
    <col min="8706" max="8706" width="13.6640625" style="84" customWidth="1"/>
    <col min="8707" max="8707" width="22" style="84" bestFit="1" customWidth="1"/>
    <col min="8708" max="8708" width="20.109375" style="84" bestFit="1" customWidth="1"/>
    <col min="8709" max="8952" width="11.44140625" style="84"/>
    <col min="8953" max="8953" width="5.88671875" style="84" customWidth="1"/>
    <col min="8954" max="8958" width="15.6640625" style="84" customWidth="1"/>
    <col min="8959" max="8959" width="11.6640625" style="84" bestFit="1" customWidth="1"/>
    <col min="8960" max="8960" width="15.6640625" style="84" customWidth="1"/>
    <col min="8961" max="8961" width="9.5546875" style="84" customWidth="1"/>
    <col min="8962" max="8962" width="13.6640625" style="84" customWidth="1"/>
    <col min="8963" max="8963" width="22" style="84" bestFit="1" customWidth="1"/>
    <col min="8964" max="8964" width="20.109375" style="84" bestFit="1" customWidth="1"/>
    <col min="8965" max="9208" width="11.44140625" style="84"/>
    <col min="9209" max="9209" width="5.88671875" style="84" customWidth="1"/>
    <col min="9210" max="9214" width="15.6640625" style="84" customWidth="1"/>
    <col min="9215" max="9215" width="11.6640625" style="84" bestFit="1" customWidth="1"/>
    <col min="9216" max="9216" width="15.6640625" style="84" customWidth="1"/>
    <col min="9217" max="9217" width="9.5546875" style="84" customWidth="1"/>
    <col min="9218" max="9218" width="13.6640625" style="84" customWidth="1"/>
    <col min="9219" max="9219" width="22" style="84" bestFit="1" customWidth="1"/>
    <col min="9220" max="9220" width="20.109375" style="84" bestFit="1" customWidth="1"/>
    <col min="9221" max="9464" width="11.44140625" style="84"/>
    <col min="9465" max="9465" width="5.88671875" style="84" customWidth="1"/>
    <col min="9466" max="9470" width="15.6640625" style="84" customWidth="1"/>
    <col min="9471" max="9471" width="11.6640625" style="84" bestFit="1" customWidth="1"/>
    <col min="9472" max="9472" width="15.6640625" style="84" customWidth="1"/>
    <col min="9473" max="9473" width="9.5546875" style="84" customWidth="1"/>
    <col min="9474" max="9474" width="13.6640625" style="84" customWidth="1"/>
    <col min="9475" max="9475" width="22" style="84" bestFit="1" customWidth="1"/>
    <col min="9476" max="9476" width="20.109375" style="84" bestFit="1" customWidth="1"/>
    <col min="9477" max="9720" width="11.44140625" style="84"/>
    <col min="9721" max="9721" width="5.88671875" style="84" customWidth="1"/>
    <col min="9722" max="9726" width="15.6640625" style="84" customWidth="1"/>
    <col min="9727" max="9727" width="11.6640625" style="84" bestFit="1" customWidth="1"/>
    <col min="9728" max="9728" width="15.6640625" style="84" customWidth="1"/>
    <col min="9729" max="9729" width="9.5546875" style="84" customWidth="1"/>
    <col min="9730" max="9730" width="13.6640625" style="84" customWidth="1"/>
    <col min="9731" max="9731" width="22" style="84" bestFit="1" customWidth="1"/>
    <col min="9732" max="9732" width="20.109375" style="84" bestFit="1" customWidth="1"/>
    <col min="9733" max="9976" width="11.44140625" style="84"/>
    <col min="9977" max="9977" width="5.88671875" style="84" customWidth="1"/>
    <col min="9978" max="9982" width="15.6640625" style="84" customWidth="1"/>
    <col min="9983" max="9983" width="11.6640625" style="84" bestFit="1" customWidth="1"/>
    <col min="9984" max="9984" width="15.6640625" style="84" customWidth="1"/>
    <col min="9985" max="9985" width="9.5546875" style="84" customWidth="1"/>
    <col min="9986" max="9986" width="13.6640625" style="84" customWidth="1"/>
    <col min="9987" max="9987" width="22" style="84" bestFit="1" customWidth="1"/>
    <col min="9988" max="9988" width="20.109375" style="84" bestFit="1" customWidth="1"/>
    <col min="9989" max="10232" width="11.44140625" style="84"/>
    <col min="10233" max="10233" width="5.88671875" style="84" customWidth="1"/>
    <col min="10234" max="10238" width="15.6640625" style="84" customWidth="1"/>
    <col min="10239" max="10239" width="11.6640625" style="84" bestFit="1" customWidth="1"/>
    <col min="10240" max="10240" width="15.6640625" style="84" customWidth="1"/>
    <col min="10241" max="10241" width="9.5546875" style="84" customWidth="1"/>
    <col min="10242" max="10242" width="13.6640625" style="84" customWidth="1"/>
    <col min="10243" max="10243" width="22" style="84" bestFit="1" customWidth="1"/>
    <col min="10244" max="10244" width="20.109375" style="84" bestFit="1" customWidth="1"/>
    <col min="10245" max="10488" width="11.44140625" style="84"/>
    <col min="10489" max="10489" width="5.88671875" style="84" customWidth="1"/>
    <col min="10490" max="10494" width="15.6640625" style="84" customWidth="1"/>
    <col min="10495" max="10495" width="11.6640625" style="84" bestFit="1" customWidth="1"/>
    <col min="10496" max="10496" width="15.6640625" style="84" customWidth="1"/>
    <col min="10497" max="10497" width="9.5546875" style="84" customWidth="1"/>
    <col min="10498" max="10498" width="13.6640625" style="84" customWidth="1"/>
    <col min="10499" max="10499" width="22" style="84" bestFit="1" customWidth="1"/>
    <col min="10500" max="10500" width="20.109375" style="84" bestFit="1" customWidth="1"/>
    <col min="10501" max="10744" width="11.44140625" style="84"/>
    <col min="10745" max="10745" width="5.88671875" style="84" customWidth="1"/>
    <col min="10746" max="10750" width="15.6640625" style="84" customWidth="1"/>
    <col min="10751" max="10751" width="11.6640625" style="84" bestFit="1" customWidth="1"/>
    <col min="10752" max="10752" width="15.6640625" style="84" customWidth="1"/>
    <col min="10753" max="10753" width="9.5546875" style="84" customWidth="1"/>
    <col min="10754" max="10754" width="13.6640625" style="84" customWidth="1"/>
    <col min="10755" max="10755" width="22" style="84" bestFit="1" customWidth="1"/>
    <col min="10756" max="10756" width="20.109375" style="84" bestFit="1" customWidth="1"/>
    <col min="10757" max="11000" width="11.44140625" style="84"/>
    <col min="11001" max="11001" width="5.88671875" style="84" customWidth="1"/>
    <col min="11002" max="11006" width="15.6640625" style="84" customWidth="1"/>
    <col min="11007" max="11007" width="11.6640625" style="84" bestFit="1" customWidth="1"/>
    <col min="11008" max="11008" width="15.6640625" style="84" customWidth="1"/>
    <col min="11009" max="11009" width="9.5546875" style="84" customWidth="1"/>
    <col min="11010" max="11010" width="13.6640625" style="84" customWidth="1"/>
    <col min="11011" max="11011" width="22" style="84" bestFit="1" customWidth="1"/>
    <col min="11012" max="11012" width="20.109375" style="84" bestFit="1" customWidth="1"/>
    <col min="11013" max="11256" width="11.44140625" style="84"/>
    <col min="11257" max="11257" width="5.88671875" style="84" customWidth="1"/>
    <col min="11258" max="11262" width="15.6640625" style="84" customWidth="1"/>
    <col min="11263" max="11263" width="11.6640625" style="84" bestFit="1" customWidth="1"/>
    <col min="11264" max="11264" width="15.6640625" style="84" customWidth="1"/>
    <col min="11265" max="11265" width="9.5546875" style="84" customWidth="1"/>
    <col min="11266" max="11266" width="13.6640625" style="84" customWidth="1"/>
    <col min="11267" max="11267" width="22" style="84" bestFit="1" customWidth="1"/>
    <col min="11268" max="11268" width="20.109375" style="84" bestFit="1" customWidth="1"/>
    <col min="11269" max="11512" width="11.44140625" style="84"/>
    <col min="11513" max="11513" width="5.88671875" style="84" customWidth="1"/>
    <col min="11514" max="11518" width="15.6640625" style="84" customWidth="1"/>
    <col min="11519" max="11519" width="11.6640625" style="84" bestFit="1" customWidth="1"/>
    <col min="11520" max="11520" width="15.6640625" style="84" customWidth="1"/>
    <col min="11521" max="11521" width="9.5546875" style="84" customWidth="1"/>
    <col min="11522" max="11522" width="13.6640625" style="84" customWidth="1"/>
    <col min="11523" max="11523" width="22" style="84" bestFit="1" customWidth="1"/>
    <col min="11524" max="11524" width="20.109375" style="84" bestFit="1" customWidth="1"/>
    <col min="11525" max="11768" width="11.44140625" style="84"/>
    <col min="11769" max="11769" width="5.88671875" style="84" customWidth="1"/>
    <col min="11770" max="11774" width="15.6640625" style="84" customWidth="1"/>
    <col min="11775" max="11775" width="11.6640625" style="84" bestFit="1" customWidth="1"/>
    <col min="11776" max="11776" width="15.6640625" style="84" customWidth="1"/>
    <col min="11777" max="11777" width="9.5546875" style="84" customWidth="1"/>
    <col min="11778" max="11778" width="13.6640625" style="84" customWidth="1"/>
    <col min="11779" max="11779" width="22" style="84" bestFit="1" customWidth="1"/>
    <col min="11780" max="11780" width="20.109375" style="84" bestFit="1" customWidth="1"/>
    <col min="11781" max="12024" width="11.44140625" style="84"/>
    <col min="12025" max="12025" width="5.88671875" style="84" customWidth="1"/>
    <col min="12026" max="12030" width="15.6640625" style="84" customWidth="1"/>
    <col min="12031" max="12031" width="11.6640625" style="84" bestFit="1" customWidth="1"/>
    <col min="12032" max="12032" width="15.6640625" style="84" customWidth="1"/>
    <col min="12033" max="12033" width="9.5546875" style="84" customWidth="1"/>
    <col min="12034" max="12034" width="13.6640625" style="84" customWidth="1"/>
    <col min="12035" max="12035" width="22" style="84" bestFit="1" customWidth="1"/>
    <col min="12036" max="12036" width="20.109375" style="84" bestFit="1" customWidth="1"/>
    <col min="12037" max="12280" width="11.44140625" style="84"/>
    <col min="12281" max="12281" width="5.88671875" style="84" customWidth="1"/>
    <col min="12282" max="12286" width="15.6640625" style="84" customWidth="1"/>
    <col min="12287" max="12287" width="11.6640625" style="84" bestFit="1" customWidth="1"/>
    <col min="12288" max="12288" width="15.6640625" style="84" customWidth="1"/>
    <col min="12289" max="12289" width="9.5546875" style="84" customWidth="1"/>
    <col min="12290" max="12290" width="13.6640625" style="84" customWidth="1"/>
    <col min="12291" max="12291" width="22" style="84" bestFit="1" customWidth="1"/>
    <col min="12292" max="12292" width="20.109375" style="84" bestFit="1" customWidth="1"/>
    <col min="12293" max="12536" width="11.44140625" style="84"/>
    <col min="12537" max="12537" width="5.88671875" style="84" customWidth="1"/>
    <col min="12538" max="12542" width="15.6640625" style="84" customWidth="1"/>
    <col min="12543" max="12543" width="11.6640625" style="84" bestFit="1" customWidth="1"/>
    <col min="12544" max="12544" width="15.6640625" style="84" customWidth="1"/>
    <col min="12545" max="12545" width="9.5546875" style="84" customWidth="1"/>
    <col min="12546" max="12546" width="13.6640625" style="84" customWidth="1"/>
    <col min="12547" max="12547" width="22" style="84" bestFit="1" customWidth="1"/>
    <col min="12548" max="12548" width="20.109375" style="84" bestFit="1" customWidth="1"/>
    <col min="12549" max="12792" width="11.44140625" style="84"/>
    <col min="12793" max="12793" width="5.88671875" style="84" customWidth="1"/>
    <col min="12794" max="12798" width="15.6640625" style="84" customWidth="1"/>
    <col min="12799" max="12799" width="11.6640625" style="84" bestFit="1" customWidth="1"/>
    <col min="12800" max="12800" width="15.6640625" style="84" customWidth="1"/>
    <col min="12801" max="12801" width="9.5546875" style="84" customWidth="1"/>
    <col min="12802" max="12802" width="13.6640625" style="84" customWidth="1"/>
    <col min="12803" max="12803" width="22" style="84" bestFit="1" customWidth="1"/>
    <col min="12804" max="12804" width="20.109375" style="84" bestFit="1" customWidth="1"/>
    <col min="12805" max="13048" width="11.44140625" style="84"/>
    <col min="13049" max="13049" width="5.88671875" style="84" customWidth="1"/>
    <col min="13050" max="13054" width="15.6640625" style="84" customWidth="1"/>
    <col min="13055" max="13055" width="11.6640625" style="84" bestFit="1" customWidth="1"/>
    <col min="13056" max="13056" width="15.6640625" style="84" customWidth="1"/>
    <col min="13057" max="13057" width="9.5546875" style="84" customWidth="1"/>
    <col min="13058" max="13058" width="13.6640625" style="84" customWidth="1"/>
    <col min="13059" max="13059" width="22" style="84" bestFit="1" customWidth="1"/>
    <col min="13060" max="13060" width="20.109375" style="84" bestFit="1" customWidth="1"/>
    <col min="13061" max="13304" width="11.44140625" style="84"/>
    <col min="13305" max="13305" width="5.88671875" style="84" customWidth="1"/>
    <col min="13306" max="13310" width="15.6640625" style="84" customWidth="1"/>
    <col min="13311" max="13311" width="11.6640625" style="84" bestFit="1" customWidth="1"/>
    <col min="13312" max="13312" width="15.6640625" style="84" customWidth="1"/>
    <col min="13313" max="13313" width="9.5546875" style="84" customWidth="1"/>
    <col min="13314" max="13314" width="13.6640625" style="84" customWidth="1"/>
    <col min="13315" max="13315" width="22" style="84" bestFit="1" customWidth="1"/>
    <col min="13316" max="13316" width="20.109375" style="84" bestFit="1" customWidth="1"/>
    <col min="13317" max="13560" width="11.44140625" style="84"/>
    <col min="13561" max="13561" width="5.88671875" style="84" customWidth="1"/>
    <col min="13562" max="13566" width="15.6640625" style="84" customWidth="1"/>
    <col min="13567" max="13567" width="11.6640625" style="84" bestFit="1" customWidth="1"/>
    <col min="13568" max="13568" width="15.6640625" style="84" customWidth="1"/>
    <col min="13569" max="13569" width="9.5546875" style="84" customWidth="1"/>
    <col min="13570" max="13570" width="13.6640625" style="84" customWidth="1"/>
    <col min="13571" max="13571" width="22" style="84" bestFit="1" customWidth="1"/>
    <col min="13572" max="13572" width="20.109375" style="84" bestFit="1" customWidth="1"/>
    <col min="13573" max="13816" width="11.44140625" style="84"/>
    <col min="13817" max="13817" width="5.88671875" style="84" customWidth="1"/>
    <col min="13818" max="13822" width="15.6640625" style="84" customWidth="1"/>
    <col min="13823" max="13823" width="11.6640625" style="84" bestFit="1" customWidth="1"/>
    <col min="13824" max="13824" width="15.6640625" style="84" customWidth="1"/>
    <col min="13825" max="13825" width="9.5546875" style="84" customWidth="1"/>
    <col min="13826" max="13826" width="13.6640625" style="84" customWidth="1"/>
    <col min="13827" max="13827" width="22" style="84" bestFit="1" customWidth="1"/>
    <col min="13828" max="13828" width="20.109375" style="84" bestFit="1" customWidth="1"/>
    <col min="13829" max="14072" width="11.44140625" style="84"/>
    <col min="14073" max="14073" width="5.88671875" style="84" customWidth="1"/>
    <col min="14074" max="14078" width="15.6640625" style="84" customWidth="1"/>
    <col min="14079" max="14079" width="11.6640625" style="84" bestFit="1" customWidth="1"/>
    <col min="14080" max="14080" width="15.6640625" style="84" customWidth="1"/>
    <col min="14081" max="14081" width="9.5546875" style="84" customWidth="1"/>
    <col min="14082" max="14082" width="13.6640625" style="84" customWidth="1"/>
    <col min="14083" max="14083" width="22" style="84" bestFit="1" customWidth="1"/>
    <col min="14084" max="14084" width="20.109375" style="84" bestFit="1" customWidth="1"/>
    <col min="14085" max="14328" width="11.44140625" style="84"/>
    <col min="14329" max="14329" width="5.88671875" style="84" customWidth="1"/>
    <col min="14330" max="14334" width="15.6640625" style="84" customWidth="1"/>
    <col min="14335" max="14335" width="11.6640625" style="84" bestFit="1" customWidth="1"/>
    <col min="14336" max="14336" width="15.6640625" style="84" customWidth="1"/>
    <col min="14337" max="14337" width="9.5546875" style="84" customWidth="1"/>
    <col min="14338" max="14338" width="13.6640625" style="84" customWidth="1"/>
    <col min="14339" max="14339" width="22" style="84" bestFit="1" customWidth="1"/>
    <col min="14340" max="14340" width="20.109375" style="84" bestFit="1" customWidth="1"/>
    <col min="14341" max="14584" width="11.44140625" style="84"/>
    <col min="14585" max="14585" width="5.88671875" style="84" customWidth="1"/>
    <col min="14586" max="14590" width="15.6640625" style="84" customWidth="1"/>
    <col min="14591" max="14591" width="11.6640625" style="84" bestFit="1" customWidth="1"/>
    <col min="14592" max="14592" width="15.6640625" style="84" customWidth="1"/>
    <col min="14593" max="14593" width="9.5546875" style="84" customWidth="1"/>
    <col min="14594" max="14594" width="13.6640625" style="84" customWidth="1"/>
    <col min="14595" max="14595" width="22" style="84" bestFit="1" customWidth="1"/>
    <col min="14596" max="14596" width="20.109375" style="84" bestFit="1" customWidth="1"/>
    <col min="14597" max="14840" width="11.44140625" style="84"/>
    <col min="14841" max="14841" width="5.88671875" style="84" customWidth="1"/>
    <col min="14842" max="14846" width="15.6640625" style="84" customWidth="1"/>
    <col min="14847" max="14847" width="11.6640625" style="84" bestFit="1" customWidth="1"/>
    <col min="14848" max="14848" width="15.6640625" style="84" customWidth="1"/>
    <col min="14849" max="14849" width="9.5546875" style="84" customWidth="1"/>
    <col min="14850" max="14850" width="13.6640625" style="84" customWidth="1"/>
    <col min="14851" max="14851" width="22" style="84" bestFit="1" customWidth="1"/>
    <col min="14852" max="14852" width="20.109375" style="84" bestFit="1" customWidth="1"/>
    <col min="14853" max="15096" width="11.44140625" style="84"/>
    <col min="15097" max="15097" width="5.88671875" style="84" customWidth="1"/>
    <col min="15098" max="15102" width="15.6640625" style="84" customWidth="1"/>
    <col min="15103" max="15103" width="11.6640625" style="84" bestFit="1" customWidth="1"/>
    <col min="15104" max="15104" width="15.6640625" style="84" customWidth="1"/>
    <col min="15105" max="15105" width="9.5546875" style="84" customWidth="1"/>
    <col min="15106" max="15106" width="13.6640625" style="84" customWidth="1"/>
    <col min="15107" max="15107" width="22" style="84" bestFit="1" customWidth="1"/>
    <col min="15108" max="15108" width="20.109375" style="84" bestFit="1" customWidth="1"/>
    <col min="15109" max="15352" width="11.44140625" style="84"/>
    <col min="15353" max="15353" width="5.88671875" style="84" customWidth="1"/>
    <col min="15354" max="15358" width="15.6640625" style="84" customWidth="1"/>
    <col min="15359" max="15359" width="11.6640625" style="84" bestFit="1" customWidth="1"/>
    <col min="15360" max="15360" width="15.6640625" style="84" customWidth="1"/>
    <col min="15361" max="15361" width="9.5546875" style="84" customWidth="1"/>
    <col min="15362" max="15362" width="13.6640625" style="84" customWidth="1"/>
    <col min="15363" max="15363" width="22" style="84" bestFit="1" customWidth="1"/>
    <col min="15364" max="15364" width="20.109375" style="84" bestFit="1" customWidth="1"/>
    <col min="15365" max="15608" width="11.44140625" style="84"/>
    <col min="15609" max="15609" width="5.88671875" style="84" customWidth="1"/>
    <col min="15610" max="15614" width="15.6640625" style="84" customWidth="1"/>
    <col min="15615" max="15615" width="11.6640625" style="84" bestFit="1" customWidth="1"/>
    <col min="15616" max="15616" width="15.6640625" style="84" customWidth="1"/>
    <col min="15617" max="15617" width="9.5546875" style="84" customWidth="1"/>
    <col min="15618" max="15618" width="13.6640625" style="84" customWidth="1"/>
    <col min="15619" max="15619" width="22" style="84" bestFit="1" customWidth="1"/>
    <col min="15620" max="15620" width="20.109375" style="84" bestFit="1" customWidth="1"/>
    <col min="15621" max="15864" width="11.44140625" style="84"/>
    <col min="15865" max="15865" width="5.88671875" style="84" customWidth="1"/>
    <col min="15866" max="15870" width="15.6640625" style="84" customWidth="1"/>
    <col min="15871" max="15871" width="11.6640625" style="84" bestFit="1" customWidth="1"/>
    <col min="15872" max="15872" width="15.6640625" style="84" customWidth="1"/>
    <col min="15873" max="15873" width="9.5546875" style="84" customWidth="1"/>
    <col min="15874" max="15874" width="13.6640625" style="84" customWidth="1"/>
    <col min="15875" max="15875" width="22" style="84" bestFit="1" customWidth="1"/>
    <col min="15876" max="15876" width="20.109375" style="84" bestFit="1" customWidth="1"/>
    <col min="15877" max="16120" width="11.44140625" style="84"/>
    <col min="16121" max="16121" width="5.88671875" style="84" customWidth="1"/>
    <col min="16122" max="16126" width="15.6640625" style="84" customWidth="1"/>
    <col min="16127" max="16127" width="11.6640625" style="84" bestFit="1" customWidth="1"/>
    <col min="16128" max="16128" width="15.6640625" style="84" customWidth="1"/>
    <col min="16129" max="16129" width="9.5546875" style="84" customWidth="1"/>
    <col min="16130" max="16130" width="13.6640625" style="84" customWidth="1"/>
    <col min="16131" max="16131" width="22" style="84" bestFit="1" customWidth="1"/>
    <col min="16132" max="16132" width="20.109375" style="84" bestFit="1" customWidth="1"/>
    <col min="16133" max="16384" width="11.44140625" style="84"/>
  </cols>
  <sheetData>
    <row r="1" spans="1:7" ht="15.75" customHeight="1" thickBot="1" x14ac:dyDescent="0.3">
      <c r="A1" s="448" t="s">
        <v>65</v>
      </c>
      <c r="B1" s="449"/>
      <c r="C1" s="449"/>
      <c r="D1" s="449"/>
      <c r="E1" s="449"/>
      <c r="F1" s="442"/>
      <c r="G1" s="443"/>
    </row>
    <row r="2" spans="1:7" ht="14.1" customHeight="1" thickBot="1" x14ac:dyDescent="0.3">
      <c r="A2" s="448" t="s">
        <v>46</v>
      </c>
      <c r="B2" s="449"/>
      <c r="C2" s="449"/>
      <c r="D2" s="449"/>
      <c r="E2" s="449"/>
      <c r="F2" s="444"/>
      <c r="G2" s="445"/>
    </row>
    <row r="3" spans="1:7" ht="14.1" customHeight="1" x14ac:dyDescent="0.25">
      <c r="A3" s="450" t="s">
        <v>107</v>
      </c>
      <c r="B3" s="451"/>
      <c r="C3" s="451"/>
      <c r="D3" s="451"/>
      <c r="E3" s="452"/>
      <c r="F3" s="444"/>
      <c r="G3" s="445"/>
    </row>
    <row r="4" spans="1:7" ht="14.1" customHeight="1" thickBot="1" x14ac:dyDescent="0.3">
      <c r="A4" s="453"/>
      <c r="B4" s="454"/>
      <c r="C4" s="454"/>
      <c r="D4" s="454"/>
      <c r="E4" s="455"/>
      <c r="F4" s="446"/>
      <c r="G4" s="447"/>
    </row>
    <row r="5" spans="1:7" ht="14.1" customHeight="1" thickBot="1" x14ac:dyDescent="0.3">
      <c r="A5" s="98"/>
      <c r="B5" s="217"/>
      <c r="C5" s="217"/>
      <c r="D5" s="217"/>
      <c r="E5" s="218"/>
      <c r="F5" s="95"/>
      <c r="G5" s="105"/>
    </row>
    <row r="6" spans="1:7" ht="14.1" customHeight="1" thickBot="1" x14ac:dyDescent="0.3">
      <c r="A6" s="439" t="s">
        <v>106</v>
      </c>
      <c r="B6" s="440"/>
      <c r="C6" s="440"/>
      <c r="D6" s="440"/>
      <c r="E6" s="440"/>
      <c r="F6" s="440"/>
      <c r="G6" s="441"/>
    </row>
    <row r="7" spans="1:7" ht="12.75" customHeight="1" x14ac:dyDescent="0.25">
      <c r="A7" s="433" t="str">
        <f>+PTTO!$A$5</f>
        <v>OBJETO: "SINFRA 040 - TRANSPORTE Y SUMINISTRO DE MATERIAL DE RECEBO PARA MANTENIMIENTO DE VÍAS RURALES Y URBANAS DEL MUNICIPIO DE RICAURTE; CUNDINAMARCA"</v>
      </c>
      <c r="B7" s="434"/>
      <c r="C7" s="434"/>
      <c r="D7" s="434"/>
      <c r="E7" s="434"/>
      <c r="F7" s="434"/>
      <c r="G7" s="435"/>
    </row>
    <row r="8" spans="1:7" ht="15" customHeight="1" thickBot="1" x14ac:dyDescent="0.3">
      <c r="A8" s="436"/>
      <c r="B8" s="437"/>
      <c r="C8" s="437"/>
      <c r="D8" s="437"/>
      <c r="E8" s="437"/>
      <c r="F8" s="437"/>
      <c r="G8" s="438"/>
    </row>
    <row r="9" spans="1:7" ht="14.1" customHeight="1" x14ac:dyDescent="0.25">
      <c r="A9" s="219"/>
      <c r="B9" s="220"/>
      <c r="C9" s="221"/>
      <c r="D9" s="222"/>
      <c r="E9" s="223"/>
      <c r="F9" s="95"/>
      <c r="G9" s="105"/>
    </row>
    <row r="10" spans="1:7" ht="14.1" customHeight="1" thickBot="1" x14ac:dyDescent="0.3">
      <c r="A10" s="219"/>
      <c r="B10" s="220"/>
      <c r="C10" s="221"/>
      <c r="D10" s="222"/>
      <c r="E10" s="223"/>
      <c r="F10" s="95"/>
      <c r="G10" s="105"/>
    </row>
    <row r="11" spans="1:7" ht="14.1" customHeight="1" thickBot="1" x14ac:dyDescent="0.3">
      <c r="A11" s="410" t="s">
        <v>74</v>
      </c>
      <c r="B11" s="411"/>
      <c r="C11" s="411"/>
      <c r="D11" s="411"/>
      <c r="E11" s="412"/>
      <c r="F11" s="95"/>
      <c r="G11" s="105"/>
    </row>
    <row r="12" spans="1:7" ht="14.1" customHeight="1" thickBot="1" x14ac:dyDescent="0.3">
      <c r="A12" s="106" t="s">
        <v>0</v>
      </c>
      <c r="B12" s="432" t="s">
        <v>66</v>
      </c>
      <c r="C12" s="432"/>
      <c r="D12" s="432"/>
      <c r="E12" s="107" t="s">
        <v>67</v>
      </c>
      <c r="F12" s="95"/>
      <c r="G12" s="105"/>
    </row>
    <row r="13" spans="1:7" ht="14.1" customHeight="1" x14ac:dyDescent="0.25">
      <c r="A13" s="85" t="s">
        <v>75</v>
      </c>
      <c r="B13" s="419" t="s">
        <v>69</v>
      </c>
      <c r="C13" s="420"/>
      <c r="D13" s="421"/>
      <c r="E13" s="86">
        <v>0.01</v>
      </c>
      <c r="F13" s="95"/>
      <c r="G13" s="105"/>
    </row>
    <row r="14" spans="1:7" ht="14.1" customHeight="1" x14ac:dyDescent="0.25">
      <c r="A14" s="87" t="s">
        <v>76</v>
      </c>
      <c r="B14" s="422" t="s">
        <v>70</v>
      </c>
      <c r="C14" s="423"/>
      <c r="D14" s="424"/>
      <c r="E14" s="92">
        <v>0.03</v>
      </c>
      <c r="F14" s="95"/>
      <c r="G14" s="105"/>
    </row>
    <row r="15" spans="1:7" ht="14.1" customHeight="1" x14ac:dyDescent="0.25">
      <c r="A15" s="88" t="s">
        <v>77</v>
      </c>
      <c r="B15" s="422" t="s">
        <v>68</v>
      </c>
      <c r="C15" s="423"/>
      <c r="D15" s="424"/>
      <c r="E15" s="89">
        <v>0.02</v>
      </c>
      <c r="F15" s="95"/>
      <c r="G15" s="105"/>
    </row>
    <row r="16" spans="1:7" ht="14.1" customHeight="1" x14ac:dyDescent="0.25">
      <c r="A16" s="88" t="s">
        <v>78</v>
      </c>
      <c r="B16" s="422" t="s">
        <v>71</v>
      </c>
      <c r="C16" s="423"/>
      <c r="D16" s="424"/>
      <c r="E16" s="89">
        <v>0.01</v>
      </c>
      <c r="F16" s="95"/>
      <c r="G16" s="105"/>
    </row>
    <row r="17" spans="1:8" ht="14.1" customHeight="1" thickBot="1" x14ac:dyDescent="0.3">
      <c r="A17" s="91" t="s">
        <v>79</v>
      </c>
      <c r="B17" s="425" t="s">
        <v>72</v>
      </c>
      <c r="C17" s="426"/>
      <c r="D17" s="427"/>
      <c r="E17" s="90">
        <v>0.02</v>
      </c>
      <c r="F17" s="95"/>
      <c r="G17" s="105"/>
    </row>
    <row r="18" spans="1:8" ht="14.1" customHeight="1" thickBot="1" x14ac:dyDescent="0.3">
      <c r="A18" s="99"/>
      <c r="B18" s="407" t="s">
        <v>5</v>
      </c>
      <c r="C18" s="408"/>
      <c r="D18" s="409"/>
      <c r="E18" s="238">
        <f>SUM(E13:E17)</f>
        <v>0.09</v>
      </c>
      <c r="G18" s="239"/>
      <c r="H18" s="235"/>
    </row>
    <row r="19" spans="1:8" ht="14.1" customHeight="1" x14ac:dyDescent="0.25">
      <c r="A19" s="224"/>
      <c r="B19" s="223"/>
      <c r="C19" s="223"/>
      <c r="D19" s="93"/>
      <c r="E19" s="94"/>
      <c r="F19" s="95"/>
      <c r="G19" s="105"/>
    </row>
    <row r="20" spans="1:8" ht="14.1" customHeight="1" x14ac:dyDescent="0.25">
      <c r="A20" s="225"/>
      <c r="B20" s="226"/>
      <c r="C20" s="226"/>
      <c r="D20" s="95"/>
      <c r="E20" s="95"/>
      <c r="F20" s="95"/>
      <c r="G20" s="105"/>
    </row>
    <row r="21" spans="1:8" x14ac:dyDescent="0.25">
      <c r="A21" s="71" t="s">
        <v>40</v>
      </c>
      <c r="B21" s="76"/>
      <c r="C21" s="95"/>
      <c r="D21" s="32"/>
      <c r="E21" s="76" t="s">
        <v>43</v>
      </c>
      <c r="F21" s="95"/>
      <c r="G21" s="105"/>
    </row>
    <row r="22" spans="1:8" x14ac:dyDescent="0.25">
      <c r="A22" s="34"/>
      <c r="B22" s="32"/>
      <c r="C22" s="32"/>
      <c r="D22" s="32"/>
      <c r="E22" s="95"/>
      <c r="F22" s="95"/>
      <c r="G22" s="105"/>
    </row>
    <row r="23" spans="1:8" x14ac:dyDescent="0.25">
      <c r="A23" s="34"/>
      <c r="B23" s="32"/>
      <c r="C23" s="32"/>
      <c r="D23" s="32"/>
      <c r="E23" s="95"/>
      <c r="F23" s="95"/>
      <c r="G23" s="105"/>
    </row>
    <row r="24" spans="1:8" x14ac:dyDescent="0.25">
      <c r="A24" s="34"/>
      <c r="B24" s="227"/>
      <c r="C24" s="32"/>
      <c r="D24" s="95"/>
      <c r="E24" s="95"/>
      <c r="F24" s="32"/>
      <c r="G24" s="105"/>
    </row>
    <row r="25" spans="1:8" x14ac:dyDescent="0.25">
      <c r="A25" s="428" t="s">
        <v>61</v>
      </c>
      <c r="B25" s="429"/>
      <c r="C25" s="429"/>
      <c r="D25" s="95"/>
      <c r="E25" s="417" t="s">
        <v>55</v>
      </c>
      <c r="F25" s="417"/>
      <c r="G25" s="228"/>
    </row>
    <row r="26" spans="1:8" ht="12.75" customHeight="1" x14ac:dyDescent="0.25">
      <c r="A26" s="430" t="s">
        <v>62</v>
      </c>
      <c r="B26" s="431"/>
      <c r="C26" s="431"/>
      <c r="D26" s="95"/>
      <c r="E26" s="418" t="s">
        <v>59</v>
      </c>
      <c r="F26" s="418"/>
      <c r="G26" s="229"/>
    </row>
    <row r="27" spans="1:8" x14ac:dyDescent="0.25">
      <c r="A27" s="71"/>
      <c r="B27" s="75"/>
      <c r="C27" s="230"/>
      <c r="D27" s="77"/>
      <c r="E27" s="95"/>
      <c r="F27" s="95"/>
      <c r="G27" s="105"/>
    </row>
    <row r="28" spans="1:8" x14ac:dyDescent="0.25">
      <c r="A28" s="231"/>
      <c r="B28" s="75"/>
      <c r="C28" s="230"/>
      <c r="D28" s="77"/>
      <c r="E28" s="95"/>
      <c r="F28" s="95"/>
      <c r="G28" s="105"/>
    </row>
    <row r="29" spans="1:8" x14ac:dyDescent="0.25">
      <c r="A29" s="71" t="s">
        <v>43</v>
      </c>
      <c r="B29" s="95"/>
      <c r="C29" s="230"/>
      <c r="D29" s="77"/>
      <c r="E29" s="95"/>
      <c r="F29" s="95"/>
      <c r="G29" s="105"/>
    </row>
    <row r="30" spans="1:8" x14ac:dyDescent="0.25">
      <c r="A30" s="71"/>
      <c r="B30" s="95"/>
      <c r="C30" s="230"/>
      <c r="D30" s="77"/>
      <c r="E30" s="95"/>
      <c r="F30" s="95"/>
      <c r="G30" s="105"/>
    </row>
    <row r="31" spans="1:8" x14ac:dyDescent="0.25">
      <c r="A31" s="71"/>
      <c r="B31" s="95"/>
      <c r="C31" s="230"/>
      <c r="D31" s="77"/>
      <c r="E31" s="95"/>
      <c r="F31" s="95"/>
      <c r="G31" s="105"/>
    </row>
    <row r="32" spans="1:8" x14ac:dyDescent="0.25">
      <c r="A32" s="231"/>
      <c r="B32" s="78"/>
      <c r="C32" s="95"/>
      <c r="D32" s="75"/>
      <c r="E32" s="95"/>
      <c r="F32" s="95"/>
      <c r="G32" s="105"/>
    </row>
    <row r="33" spans="1:7" ht="15" customHeight="1" x14ac:dyDescent="0.25">
      <c r="A33" s="413" t="s">
        <v>73</v>
      </c>
      <c r="B33" s="414"/>
      <c r="C33" s="414"/>
      <c r="D33" s="232"/>
      <c r="E33" s="95"/>
      <c r="F33" s="95"/>
      <c r="G33" s="105"/>
    </row>
    <row r="34" spans="1:7" ht="15" customHeight="1" x14ac:dyDescent="0.25">
      <c r="A34" s="415" t="s">
        <v>56</v>
      </c>
      <c r="B34" s="416"/>
      <c r="C34" s="416"/>
      <c r="D34" s="232"/>
      <c r="E34" s="95"/>
      <c r="F34" s="95"/>
      <c r="G34" s="105"/>
    </row>
    <row r="35" spans="1:7" ht="13.8" thickBot="1" x14ac:dyDescent="0.3">
      <c r="A35" s="233"/>
      <c r="B35" s="234"/>
      <c r="C35" s="234"/>
      <c r="D35" s="234"/>
      <c r="E35" s="234"/>
      <c r="F35" s="234" t="s">
        <v>112</v>
      </c>
      <c r="G35" s="74"/>
    </row>
    <row r="36" spans="1:7" x14ac:dyDescent="0.25">
      <c r="A36" s="95"/>
      <c r="B36" s="95"/>
      <c r="C36" s="95"/>
      <c r="D36" s="95"/>
      <c r="E36" s="75"/>
      <c r="F36" s="95"/>
    </row>
    <row r="37" spans="1:7" x14ac:dyDescent="0.25">
      <c r="A37" s="95"/>
      <c r="B37" s="95"/>
      <c r="C37" s="95"/>
      <c r="D37" s="95"/>
      <c r="E37" s="95"/>
      <c r="F37" s="95"/>
      <c r="G37" s="95"/>
    </row>
  </sheetData>
  <mergeCells count="20">
    <mergeCell ref="A7:G8"/>
    <mergeCell ref="A6:G6"/>
    <mergeCell ref="F1:G4"/>
    <mergeCell ref="A1:E1"/>
    <mergeCell ref="A2:E2"/>
    <mergeCell ref="A3:E4"/>
    <mergeCell ref="B18:D18"/>
    <mergeCell ref="A11:E11"/>
    <mergeCell ref="A33:C33"/>
    <mergeCell ref="A34:C34"/>
    <mergeCell ref="E25:F25"/>
    <mergeCell ref="E26:F26"/>
    <mergeCell ref="B13:D13"/>
    <mergeCell ref="B14:D14"/>
    <mergeCell ref="B15:D15"/>
    <mergeCell ref="B16:D16"/>
    <mergeCell ref="B17:D17"/>
    <mergeCell ref="A25:C25"/>
    <mergeCell ref="A26:C26"/>
    <mergeCell ref="B12:D12"/>
  </mergeCells>
  <printOptions horizontalCentered="1" verticalCentered="1"/>
  <pageMargins left="0.70866141732283472" right="0.70866141732283472" top="0.74803149606299213" bottom="0.74803149606299213" header="0.31496062992125984" footer="0.31496062992125984"/>
  <pageSetup orientation="landscape"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D56D7F-E2E5-473F-8B5D-05993376E847}">
  <dimension ref="A1:F19"/>
  <sheetViews>
    <sheetView workbookViewId="0">
      <selection activeCell="A5" sqref="A5:B5"/>
    </sheetView>
  </sheetViews>
  <sheetFormatPr baseColWidth="10" defaultRowHeight="14.4" x14ac:dyDescent="0.3"/>
  <cols>
    <col min="1" max="2" width="16.44140625" customWidth="1"/>
    <col min="3" max="3" width="16" customWidth="1"/>
    <col min="4" max="4" width="18.33203125" customWidth="1"/>
    <col min="5" max="5" width="12" bestFit="1" customWidth="1"/>
  </cols>
  <sheetData>
    <row r="1" spans="1:6" ht="15.6" x14ac:dyDescent="0.3">
      <c r="A1" s="457" t="s">
        <v>86</v>
      </c>
      <c r="B1" s="457"/>
      <c r="C1" s="457"/>
      <c r="D1" s="457"/>
      <c r="E1" s="68">
        <v>25000</v>
      </c>
      <c r="F1">
        <f>+E1*1.19</f>
        <v>29750</v>
      </c>
    </row>
    <row r="2" spans="1:6" x14ac:dyDescent="0.3">
      <c r="A2" s="458" t="s">
        <v>80</v>
      </c>
      <c r="B2" s="458"/>
      <c r="C2" s="459" t="s">
        <v>81</v>
      </c>
      <c r="D2" s="459"/>
    </row>
    <row r="3" spans="1:6" x14ac:dyDescent="0.3">
      <c r="A3" s="456" t="s">
        <v>82</v>
      </c>
      <c r="B3" s="456"/>
      <c r="C3" s="456" t="s">
        <v>83</v>
      </c>
      <c r="D3" s="456"/>
    </row>
    <row r="4" spans="1:6" x14ac:dyDescent="0.3">
      <c r="A4" s="456" t="s">
        <v>84</v>
      </c>
      <c r="B4" s="456"/>
      <c r="C4" s="456" t="s">
        <v>85</v>
      </c>
      <c r="D4" s="456"/>
    </row>
    <row r="5" spans="1:6" x14ac:dyDescent="0.3">
      <c r="A5" s="456">
        <v>13.8</v>
      </c>
      <c r="B5" s="456"/>
      <c r="C5" s="456" t="s">
        <v>89</v>
      </c>
      <c r="D5" s="456"/>
    </row>
    <row r="6" spans="1:6" x14ac:dyDescent="0.3">
      <c r="A6" s="460"/>
      <c r="B6" s="460"/>
    </row>
    <row r="8" spans="1:6" ht="15.6" x14ac:dyDescent="0.3">
      <c r="A8" s="457" t="s">
        <v>87</v>
      </c>
      <c r="B8" s="457"/>
      <c r="C8" s="457"/>
      <c r="D8" s="457"/>
      <c r="E8" s="68">
        <v>17000</v>
      </c>
      <c r="F8">
        <f>+E8*1.19</f>
        <v>20230</v>
      </c>
    </row>
    <row r="9" spans="1:6" x14ac:dyDescent="0.3">
      <c r="A9" s="458" t="s">
        <v>80</v>
      </c>
      <c r="B9" s="458"/>
      <c r="C9" s="459" t="s">
        <v>81</v>
      </c>
      <c r="D9" s="459"/>
    </row>
    <row r="10" spans="1:6" x14ac:dyDescent="0.3">
      <c r="A10" s="456" t="s">
        <v>90</v>
      </c>
      <c r="B10" s="456"/>
      <c r="C10" s="456" t="s">
        <v>83</v>
      </c>
      <c r="D10" s="456"/>
    </row>
    <row r="11" spans="1:6" x14ac:dyDescent="0.3">
      <c r="A11" s="456" t="s">
        <v>84</v>
      </c>
      <c r="B11" s="456"/>
      <c r="C11" s="456" t="s">
        <v>85</v>
      </c>
      <c r="D11" s="456"/>
    </row>
    <row r="12" spans="1:6" x14ac:dyDescent="0.3">
      <c r="A12" s="456">
        <v>5</v>
      </c>
      <c r="B12" s="456"/>
      <c r="C12" s="456" t="s">
        <v>91</v>
      </c>
      <c r="D12" s="456"/>
    </row>
    <row r="15" spans="1:6" ht="15.6" x14ac:dyDescent="0.3">
      <c r="A15" s="457" t="s">
        <v>88</v>
      </c>
      <c r="B15" s="457"/>
      <c r="C15" s="457"/>
      <c r="D15" s="457"/>
      <c r="E15" s="68">
        <v>16000</v>
      </c>
      <c r="F15">
        <f>+E15*1.19</f>
        <v>19040</v>
      </c>
    </row>
    <row r="16" spans="1:6" x14ac:dyDescent="0.3">
      <c r="A16" s="458" t="s">
        <v>80</v>
      </c>
      <c r="B16" s="458"/>
      <c r="C16" s="459" t="s">
        <v>81</v>
      </c>
      <c r="D16" s="459"/>
    </row>
    <row r="17" spans="1:4" x14ac:dyDescent="0.3">
      <c r="A17" s="456" t="s">
        <v>92</v>
      </c>
      <c r="B17" s="456"/>
      <c r="C17" s="456" t="s">
        <v>83</v>
      </c>
      <c r="D17" s="456"/>
    </row>
    <row r="18" spans="1:4" x14ac:dyDescent="0.3">
      <c r="A18" s="456" t="s">
        <v>84</v>
      </c>
      <c r="B18" s="456"/>
      <c r="C18" s="456" t="s">
        <v>85</v>
      </c>
      <c r="D18" s="456"/>
    </row>
    <row r="19" spans="1:4" x14ac:dyDescent="0.3">
      <c r="A19" s="456">
        <v>11</v>
      </c>
      <c r="B19" s="456"/>
      <c r="C19" s="456"/>
      <c r="D19" s="456"/>
    </row>
  </sheetData>
  <mergeCells count="28">
    <mergeCell ref="A1:D1"/>
    <mergeCell ref="A8:D8"/>
    <mergeCell ref="A9:B9"/>
    <mergeCell ref="C9:D9"/>
    <mergeCell ref="A10:B10"/>
    <mergeCell ref="C10:D10"/>
    <mergeCell ref="A6:B6"/>
    <mergeCell ref="C5:D5"/>
    <mergeCell ref="A2:B2"/>
    <mergeCell ref="C2:D2"/>
    <mergeCell ref="A3:B3"/>
    <mergeCell ref="C3:D3"/>
    <mergeCell ref="A4:B4"/>
    <mergeCell ref="C4:D4"/>
    <mergeCell ref="A5:B5"/>
    <mergeCell ref="A11:B11"/>
    <mergeCell ref="C11:D11"/>
    <mergeCell ref="A12:B12"/>
    <mergeCell ref="C12:D12"/>
    <mergeCell ref="A19:B19"/>
    <mergeCell ref="C19:D19"/>
    <mergeCell ref="A15:D15"/>
    <mergeCell ref="A16:B16"/>
    <mergeCell ref="C16:D16"/>
    <mergeCell ref="A17:B17"/>
    <mergeCell ref="C17:D17"/>
    <mergeCell ref="A18:B18"/>
    <mergeCell ref="C18:D18"/>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9</vt:i4>
      </vt:variant>
      <vt:variant>
        <vt:lpstr>Rangos con nombre</vt:lpstr>
      </vt:variant>
      <vt:variant>
        <vt:i4>7</vt:i4>
      </vt:variant>
    </vt:vector>
  </HeadingPairs>
  <TitlesOfParts>
    <vt:vector size="16" baseType="lpstr">
      <vt:lpstr>OFERTA ECONOMICA</vt:lpstr>
      <vt:lpstr>portada</vt:lpstr>
      <vt:lpstr>PTTO</vt:lpstr>
      <vt:lpstr>ANALISIS DEL MERCADO</vt:lpstr>
      <vt:lpstr>z.urbana</vt:lpstr>
      <vt:lpstr>8 KM </vt:lpstr>
      <vt:lpstr>16 KM  </vt:lpstr>
      <vt:lpstr>ADM.</vt:lpstr>
      <vt:lpstr>Hoja1</vt:lpstr>
      <vt:lpstr>'8 KM '!Área_de_impresión</vt:lpstr>
      <vt:lpstr>ADM.!Área_de_impresión</vt:lpstr>
      <vt:lpstr>'ANALISIS DEL MERCADO'!Área_de_impresión</vt:lpstr>
      <vt:lpstr>'OFERTA ECONOMICA'!Área_de_impresión</vt:lpstr>
      <vt:lpstr>PTTO!Área_de_impresión</vt:lpstr>
      <vt:lpstr>z.urbana!Área_de_impresión</vt:lpstr>
      <vt:lpstr>'ANALISIS DEL MERCADO'!Títulos_a_imprimir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OS</dc:creator>
  <cp:lastModifiedBy>Paula trujillo</cp:lastModifiedBy>
  <cp:lastPrinted>2026-05-28T15:15:07Z</cp:lastPrinted>
  <dcterms:created xsi:type="dcterms:W3CDTF">2015-02-18T20:34:55Z</dcterms:created>
  <dcterms:modified xsi:type="dcterms:W3CDTF">2026-07-15T21:06:50Z</dcterms:modified>
</cp:coreProperties>
</file>