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fusagasugacundinamarcagov-my.sharepoint.com/personal/jmmolano_fusagasugacundinamarca_gov_co/Documents/2026/MANTENIMIENTO OBRA CTP/"/>
    </mc:Choice>
  </mc:AlternateContent>
  <xr:revisionPtr revIDLastSave="31" documentId="14_{6961F59F-1ED0-4BE4-B75C-85DA4BF46998}" xr6:coauthVersionLast="47" xr6:coauthVersionMax="47" xr10:uidLastSave="{E67D36FC-21D2-4F62-9A3A-B6F1E710ABCE}"/>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(Entidad)'!$I$11:$I$91</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(Entidad)'!$A$1:$M$106</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(Entidad)'!$K$101</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(Entidad)'!$K$101</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(Entidad)'!$K$102</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9" i="265" l="1"/>
  <c r="K86" i="265"/>
  <c r="K87" i="265" s="1"/>
  <c r="K83" i="265"/>
  <c r="K84" i="265" s="1"/>
  <c r="K80" i="265"/>
  <c r="K77" i="265"/>
  <c r="K74" i="265"/>
  <c r="K73" i="265"/>
  <c r="K72" i="265"/>
  <c r="K69" i="265"/>
  <c r="K68" i="265"/>
  <c r="K67" i="265"/>
  <c r="K64" i="265"/>
  <c r="K63" i="265"/>
  <c r="K62" i="265"/>
  <c r="K61" i="265"/>
  <c r="K65" i="265" s="1"/>
  <c r="K58" i="265"/>
  <c r="K57" i="265"/>
  <c r="K56" i="265"/>
  <c r="K55" i="265"/>
  <c r="K54" i="265"/>
  <c r="K53" i="265"/>
  <c r="K52" i="265"/>
  <c r="K51" i="265"/>
  <c r="K48" i="265"/>
  <c r="K47" i="265"/>
  <c r="K46" i="265"/>
  <c r="K45" i="265"/>
  <c r="K44" i="265"/>
  <c r="K43" i="265"/>
  <c r="K42" i="265"/>
  <c r="K39" i="265"/>
  <c r="K40" i="265" s="1"/>
  <c r="K36" i="265"/>
  <c r="K35" i="265"/>
  <c r="K34" i="265"/>
  <c r="K31" i="265"/>
  <c r="K32" i="265" s="1"/>
  <c r="K28" i="265"/>
  <c r="K27" i="265"/>
  <c r="K26" i="265"/>
  <c r="K29" i="265" s="1"/>
  <c r="K24" i="265"/>
  <c r="K23" i="265"/>
  <c r="K22" i="265"/>
  <c r="K21" i="265"/>
  <c r="K20" i="265"/>
  <c r="K19" i="265"/>
  <c r="K18" i="265"/>
  <c r="K17" i="265"/>
  <c r="K16" i="265"/>
  <c r="K15" i="265"/>
  <c r="K14" i="265"/>
  <c r="K90" i="265"/>
  <c r="K81" i="265"/>
  <c r="K78" i="265"/>
  <c r="K75" i="265" l="1"/>
  <c r="K49" i="265"/>
  <c r="K93" i="265" s="1"/>
  <c r="K94" i="265" s="1"/>
  <c r="K96" i="265" s="1"/>
  <c r="K59" i="265"/>
  <c r="K70" i="265"/>
  <c r="K37" i="265"/>
</calcChain>
</file>

<file path=xl/sharedStrings.xml><?xml version="1.0" encoding="utf-8"?>
<sst xmlns="http://schemas.openxmlformats.org/spreadsheetml/2006/main" count="264" uniqueCount="149">
  <si>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</si>
  <si>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</si>
  <si>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</si>
  <si>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</si>
  <si>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</si>
  <si>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</si>
  <si>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</si>
  <si>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</si>
  <si>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</si>
  <si>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</si>
  <si>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</si>
  <si>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</si>
  <si>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</si>
  <si>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</si>
  <si>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</si>
  <si>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</si>
  <si>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</si>
  <si>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</si>
  <si>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</si>
  <si>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</si>
  <si>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</si>
  <si>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</si>
  <si>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</si>
  <si>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</si>
  <si>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</si>
  <si>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</si>
  <si>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</si>
  <si>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</si>
  <si>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</si>
  <si>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</si>
  <si>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</si>
  <si>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</si>
  <si>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</si>
  <si>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</si>
  <si>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</si>
  <si>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</si>
  <si>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</si>
  <si>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</si>
  <si>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</si>
  <si>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</si>
  <si>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</si>
  <si>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</si>
  <si>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</si>
  <si>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</si>
  <si>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</si>
  <si>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</si>
  <si>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</si>
  <si>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</si>
  <si>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</si>
  <si>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</si>
  <si>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</si>
  <si>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</si>
  <si>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</si>
  <si>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</si>
  <si>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</si>
  <si>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</si>
  <si>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</si>
  <si>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</si>
  <si>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</si>
  <si>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</si>
  <si>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</si>
  <si>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</si>
  <si>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</si>
  <si>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</si>
  <si>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</si>
  <si>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</si>
  <si>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</si>
  <si>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</si>
  <si>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</si>
  <si>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</si>
  <si>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</si>
  <si>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</si>
  <si>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</si>
  <si>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</si>
  <si>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</si>
  <si>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</si>
  <si>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</si>
  <si>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</si>
  <si>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</si>
  <si>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</si>
  <si>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</si>
  <si>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</si>
  <si>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</si>
  <si>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</si>
  <si>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</si>
  <si>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</si>
  <si>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</si>
  <si>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</si>
  <si>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</si>
  <si>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</si>
  <si>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</si>
  <si>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</si>
  <si>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</si>
  <si>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</si>
  <si>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DEMOLICIÓN PLACA PISO 0.10 M, INC RETIRO</t>
  </si>
  <si>
    <t>DEMOLICIÓN MUROS EN MAMPOSTERÍA 0.15 M, INC RETIRO</t>
  </si>
  <si>
    <t>DESCAPOTE MANUAL Y RETIRO E= 0.20 M APILE A 15 M</t>
  </si>
  <si>
    <t>DESMONTE DE CUBIERTAS (TEJA DE ZINC), INC RETIRO</t>
  </si>
  <si>
    <t>EXCAVACIÓN MANUAL ZANJA EN TIERRA H=1.0 M</t>
  </si>
  <si>
    <t xml:space="preserve">REGATAS SOBRE MUROS EN CONCRETO, LADRILLO Y BLOQUE </t>
  </si>
  <si>
    <t xml:space="preserve">DESMONTE DE MARCOS Y PUERTAS, INC RETIRO </t>
  </si>
  <si>
    <t xml:space="preserve">DESMONTE DE VENTANAS, INC RETIRO </t>
  </si>
  <si>
    <t>RETIRO DE SOBRANTES A UNA DISTANCIA DE 5 KM (INCLUYE CARGUE)</t>
  </si>
  <si>
    <t>DESMONTE APARATOS SANITARIOS, INC RETIRO</t>
  </si>
  <si>
    <t>M2</t>
  </si>
  <si>
    <t>M3</t>
  </si>
  <si>
    <t>ML</t>
  </si>
  <si>
    <t>UN</t>
  </si>
  <si>
    <t xml:space="preserve"> IMPERMEABILIZACIÓN INTEGRAL MORTERO SIKA</t>
  </si>
  <si>
    <t>PAÑETE IMPERMEABILIZADO MUROS 1:3, E=1.5 CM</t>
  </si>
  <si>
    <t>RESANE DE MUROS 1:4, E=3 CM</t>
  </si>
  <si>
    <t xml:space="preserve">M2 </t>
  </si>
  <si>
    <t>CAJA DE INSPECCIÓN 100 X 100</t>
  </si>
  <si>
    <t>FLANCHE EN LÁMINA GALVANIZADA CAL. 22; DS=30</t>
  </si>
  <si>
    <t xml:space="preserve">TEJA TERMOACUSTICA </t>
  </si>
  <si>
    <t>TEJA PLÁSTICA No.6</t>
  </si>
  <si>
    <t>VIDRIO TRANSPARENTE 4 MM</t>
  </si>
  <si>
    <t>ESTRUCTURA EN PERFILES LÁMINA DELGADA (LÁMINA CR), PARA CUBIERTAS, INCLUYE: SOLDADURA, CORREAS, CERCHAS, COLUMNAS, VIGAS DE AMARRE, TORNILLERÍA, ANTICORROSIVO Y ESMALTE . CONTEMPLA TAMBIÉN:FABRICACIÓN, SUMINISTRO Y MONTAJE. NO INCLUYE , CONTRAVIENTOS, TENSORES Y PLATINERÍA</t>
  </si>
  <si>
    <t>KG</t>
  </si>
  <si>
    <t>REJA BANCARIA EN VARILLA CUADRADA DE 1/2" INC. ANTICORROSIVO</t>
  </si>
  <si>
    <t>ACERO DE 3/4" CON SEPARACIONES VERTICALES ENTRE EJES CADA 10 CM Y SEPARACIONES HORIZONTALES ENTRE EJES CADA 20CM, LAS VARILLAS VERTICALES SERÁN CORRIDAS Y LAS HORIZONTALES RECORTADAS Y SOLDADAS CON CORDÓN CORRIDO EN TODO SU PERÍMETRO DE EMPATE, INCLUYE CUALQUIER OTRO ELEMENTO NO MENCIONADO EN LA DESCRIPCIÓN Y QUE HAGAN PARTE DEL PLANO DE DETALLE, UBICACIÓN DE LOS ELEMENTOS SEGÚN PLANOS DE DETALLE. INCLUYE ADEMÁS DE LOS MENCIONADOS, SOLDADURAS, PERNOS DE ANCLAJES Y COMPLEMENTARIOS, SUMINISTRO, FABRICACIÓN, MONTAJE, ANTICORROSIVO APLICADO EN DOS (2) CAPAS. NO INCLUYE PINTURA DE ACABADO. EL PAGO POR M2 SE MEDIRÁ EN EL ALZADO., INCLUYE SOLDADURA, CORTES, ANTICORROSIVO Y EMPOTRAMIENTO A MAMPOSTERÍA.</t>
  </si>
  <si>
    <t>PUERTA PRINCIPAL / PORTÓN ENTABLERADO METÁLICO PARA ACCESO VEHICULAR CON PUERTA PARA ACCESO PEATONAL CONTROLADO, ACCESO VEHICULAR DE APERTURA CORREDIZA CON MEDIDAS EXTREMAS 3,60X2,60 M (L X H), PUERTA DE ACCESO PEATONAL DE APERTURA ABATIBLE CON MEDIDAS 2,10X1,00 M Y MIRILLA DE 0,50X0,30 M (L X H) CON VARILLA LISA DE ACERO Ø.=1/2" CADA 10 CM Y MARCO EN ÁNGULO DE 1"X1/8"; PORTÓN CON MARCO Y DIVISIONES INTERNAS EN TUBULAR ESTRUCTURAL RECTANGULAR DE ACERO GALVANIZADO H.R. FY=46.000 PSI 100X50 MM E.=3,0 MM, TEMPLETES EN DIAGONAL CON VARILLA LISA Ø.=10,5 MM ROSCADAS EN SUS EXTREMOS Y AMARRADAS A ÁNGULOS PERIMETRALES, TABLERO / HOJA EN LÁMINA DE ACERO C.R. CAL.16 FIGURADA SEGÚN DISEÑO; PUERTA PEATONAL CON MARCO Y DIVISIÓN INTERMEDIA EN TUBULAR ESTRUCTURAL RECTANGULAR DE ACERO GALVANIZADO H.R. FY=46.000 PSI 76X38 MM E.=2,0 MM, CON MIRILLA DE 0,50X0,30 M (L X H) CON VARILLA LISA DE ACERO Ø.=1/2" CADA 10 CM Y MARCO EN ÁNGULO DE 1"X1/8", TABLERO / HOJA EN LÁMINA DE ACERO C.R. CAL.16 FIGURADA SEGÚN DISEÑO, REFUERZOS INTERNOS EN PERFILERÍA METÁLICA PARA CERRADURA, PASADOR DE SEGURIDAD CON PORTA CANDADO, CON MANIJA; CON GUÍA INFERIOR EN ÁNGULO DE ACERO DE 1"X1/8" ANCLADOS A LA VIDA INFERIOR CON VARILLA SOLDADA CORRUGADA Ø.=3/8" CADA 30 CM Y DOS (2) RUEDAS ACANALADAS Ø.=4" CON PLACA PARA SOLDAR A PERFIL, GUÍA SUPERIOR DOBLE DE 35 MM EN NYLON CON PLATINA DE 1,1/2"X3,16" DOBLADA Y ANCLADA A MURO / VIGA LIMITANDO POR CADA COSTADO EL MOVIMIENTO DE LA PUERTA; PERFILES Y DISTRIBUCIÓN SEGÚN PLANO DE DETALLE. INCLUYE ADEMÁS DE LOS MENCIONADOS, TOPE INFERIOR PARA AMORTIGUAR EL CIERRE DEL PORTÓN, BISAGRAS TIPO PISTÓN, SOLDADURAS, PERNOS DE ANCLAJES Y COMPLEMENTARIOS, SUMINISTRO, FABRICACIÓN, MONTAJE, ANTICORROSIVO APLICADO EN DOS (2) CAPAS. NO INCLUYE VIDRIOS (SI APLICA), NI CERRADURAS, NI PINTURA DE ACABADO.</t>
  </si>
  <si>
    <t>MARCO PARA PUERTA EN LÁMINA CAL 18 -0.8</t>
  </si>
  <si>
    <t>PUERTA EN LÁMINA CAL 18 INC. ANTICORROSIVO</t>
  </si>
  <si>
    <t>VENTANA EN ALUMINIO CORREDIZA</t>
  </si>
  <si>
    <t>PUNTO HIDRÁULICO PVC-P/PARAL 1/2</t>
  </si>
  <si>
    <t>RED SUMINISTRO PVC 1/2"</t>
  </si>
  <si>
    <t xml:space="preserve"> RED SANITARIA PVC-S 6"</t>
  </si>
  <si>
    <t>CONEXIÓN TANQUE ELEVADO PVC</t>
  </si>
  <si>
    <t>TANQUE PLÁSTICO ELEVADO 1000 LT (INCLUYE ACCESSORIOS E INSTALACIÓN)</t>
  </si>
  <si>
    <t>SUMINISTRO E INSTALACIÓN LAVAMANOS COLGAR (INCLUYE GRIFERÍA)</t>
  </si>
  <si>
    <t>SUMINISTRO E INSTALACIÓN DUCHA SENCILLA</t>
  </si>
  <si>
    <t>SUMINISTRO E INSTALACIÓN SANITARIO TANQUE (INCLUYE GRIFERÍA)</t>
  </si>
  <si>
    <t>SALIDA LÁMPARA CONMUTABLE EMT COMPLETA. INC INTERRUPTOR</t>
  </si>
  <si>
    <t xml:space="preserve"> SALIDA TOMA DOBLE PVC COMPLETA</t>
  </si>
  <si>
    <t>LÁMPARA 2X48 BAJO PLACA LÁMINA LATERAL INDUSTRIAL</t>
  </si>
  <si>
    <t>TABLERO PARCIAL 4 CIRCUITOS</t>
  </si>
  <si>
    <t xml:space="preserve">TAPA REGISTRO 20X20 </t>
  </si>
  <si>
    <t>BALDOSA CERÁMICA PISO-PARED 20X20 CALIDAD PRIMERA</t>
  </si>
  <si>
    <t>GUARDAESCOBA GRES Y CERÁMICA</t>
  </si>
  <si>
    <t>PINTURA EPÓXICA</t>
  </si>
  <si>
    <t>VINILO SOBRE PAÑETE 2 MANOS</t>
  </si>
  <si>
    <t>ANTICORROSIVO SOBRE LÁMINA LLENA</t>
  </si>
  <si>
    <t xml:space="preserve">VALLADO EN CONCERTINA </t>
  </si>
  <si>
    <t xml:space="preserve">EXTRACTOR VENTILADOR 10" ASPA METÁLICA </t>
  </si>
  <si>
    <t>PLACA BASE CONCRETO 0.10 2500 PSI</t>
  </si>
  <si>
    <t>ACERO FIGURADO 60000 PSI</t>
  </si>
  <si>
    <t>CIELO RASO EN PVC e=7 mm (INCLUYE ESTRUCTURA DE APOYO)</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</si>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</sst>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1"/>
      <color rgb="FF000000"/>
      <name val="Arial Narrow"/>
      <family val="2"/>
    </font>
    <font>
      <sz val="11"/>
      <color theme="1"/>
      <name val="Arial Narrow"/>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2F2F2"/>
        <bgColor indexed="64"/>
      </patternFill>
    </fill>
    <fill>
      <patternFill patternType="solid">
        <fgColor rgb="FFFFFFFF"/>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401">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11" xfId="73" applyFont="1" applyFill="1" applyBorder="1" applyAlignment="1">
      <alignment vertical="center"/>
    </xf>
    <xf numFmtId="0" fontId="42" fillId="24" borderId="0" xfId="73" applyFont="1" applyFill="1" applyAlignment="1">
      <alignment vertical="center"/>
    </xf>
    <xf numFmtId="0" fontId="42" fillId="24" borderId="12" xfId="73" applyFont="1" applyFill="1" applyBorder="1" applyAlignment="1">
      <alignment vertical="center"/>
    </xf>
    <xf numFmtId="0" fontId="49" fillId="0" borderId="89" xfId="0" applyFont="1" applyBorder="1" applyAlignment="1">
      <alignment horizontal="center" vertical="center" wrapText="1"/>
    </xf>
    <xf numFmtId="0" fontId="42" fillId="24" borderId="58" xfId="73" applyFont="1" applyFill="1" applyBorder="1" applyAlignment="1">
      <alignment vertical="center"/>
    </xf>
    <xf numFmtId="0" fontId="42" fillId="24" borderId="56" xfId="73" applyFont="1" applyFill="1" applyBorder="1" applyAlignment="1">
      <alignment vertical="center"/>
    </xf>
    <xf numFmtId="0" fontId="49" fillId="28" borderId="18" xfId="0" applyFont="1" applyFill="1" applyBorder="1" applyAlignment="1">
      <alignment horizontal="center" vertical="center" wrapText="1"/>
    </xf>
    <xf numFmtId="0" fontId="42" fillId="0" borderId="18" xfId="89" applyFont="1" applyBorder="1"/>
    <xf numFmtId="0" fontId="49" fillId="0" borderId="15" xfId="0" applyFont="1" applyBorder="1" applyAlignment="1">
      <alignment vertical="center" wrapText="1"/>
    </xf>
    <xf numFmtId="0" fontId="50" fillId="0" borderId="15" xfId="0" applyFont="1" applyBorder="1" applyAlignment="1">
      <alignment vertical="center" wrapText="1"/>
    </xf>
    <xf numFmtId="0" fontId="49" fillId="0" borderId="15" xfId="0" applyFont="1" applyBorder="1" applyAlignment="1">
      <alignment horizontal="center" vertical="center" wrapText="1"/>
    </xf>
    <xf numFmtId="0" fontId="50" fillId="0" borderId="15" xfId="0" applyFont="1" applyBorder="1" applyAlignment="1">
      <alignment horizontal="center" vertical="center" wrapText="1"/>
    </xf>
    <xf numFmtId="0" fontId="49" fillId="29" borderId="89" xfId="0" applyFont="1" applyFill="1" applyBorder="1" applyAlignment="1">
      <alignment horizontal="center" vertical="center" wrapText="1"/>
    </xf>
    <xf numFmtId="0" fontId="49" fillId="29" borderId="18" xfId="0" applyFont="1" applyFill="1" applyBorder="1" applyAlignment="1">
      <alignment vertical="center" wrapText="1"/>
    </xf>
    <xf numFmtId="0" fontId="49" fillId="29" borderId="18" xfId="0" applyFont="1" applyFill="1" applyBorder="1" applyAlignment="1">
      <alignment horizontal="center" vertical="center" wrapText="1"/>
    </xf>
    <xf numFmtId="0" fontId="49" fillId="0" borderId="18" xfId="0" applyFont="1" applyBorder="1" applyAlignment="1">
      <alignment vertical="center" wrapText="1"/>
    </xf>
    <xf numFmtId="0" fontId="42" fillId="24" borderId="13" xfId="73" applyFont="1" applyFill="1" applyBorder="1" applyAlignment="1">
      <alignment vertical="center"/>
    </xf>
    <xf numFmtId="0" fontId="42" fillId="24" borderId="14" xfId="73" applyFont="1" applyFill="1" applyBorder="1" applyAlignment="1">
      <alignment vertical="center"/>
    </xf>
    <xf numFmtId="0" fontId="42" fillId="24" borderId="15" xfId="73" applyFont="1" applyFill="1" applyBorder="1" applyAlignment="1">
      <alignment vertical="center"/>
    </xf>
    <xf numFmtId="0" fontId="49" fillId="0" borderId="42" xfId="0" applyFont="1" applyBorder="1" applyAlignment="1">
      <alignment vertical="center" wrapText="1"/>
    </xf>
    <xf numFmtId="0" fontId="49" fillId="29" borderId="59" xfId="0" applyFont="1" applyFill="1" applyBorder="1" applyAlignment="1">
      <alignment horizontal="center" vertical="center" wrapText="1"/>
    </xf>
    <xf numFmtId="0" fontId="49" fillId="29" borderId="42" xfId="0" applyFont="1" applyFill="1" applyBorder="1" applyAlignment="1">
      <alignment horizontal="center" vertical="center" wrapText="1"/>
    </xf>
    <xf numFmtId="8" fontId="49" fillId="0" borderId="15" xfId="0" applyNumberFormat="1" applyFont="1" applyBorder="1" applyAlignment="1">
      <alignment horizontal="center" vertical="center" wrapText="1"/>
    </xf>
    <xf numFmtId="8" fontId="49" fillId="29" borderId="18" xfId="0" applyNumberFormat="1" applyFont="1" applyFill="1" applyBorder="1" applyAlignment="1">
      <alignment vertical="center" wrapText="1"/>
    </xf>
    <xf numFmtId="8" fontId="49" fillId="29" borderId="18" xfId="0" applyNumberFormat="1" applyFont="1" applyFill="1" applyBorder="1" applyAlignment="1">
      <alignment horizontal="center" vertical="center" wrapText="1"/>
    </xf>
    <xf numFmtId="8" fontId="49" fillId="29" borderId="42" xfId="0" applyNumberFormat="1" applyFont="1" applyFill="1" applyBorder="1" applyAlignment="1">
      <alignment horizontal="center" vertical="center" wrapText="1"/>
    </xf>
    <xf numFmtId="0" fontId="42" fillId="24" borderId="57" xfId="73" applyFont="1" applyFill="1" applyBorder="1" applyAlignment="1">
      <alignment vertical="center"/>
    </xf>
    <xf numFmtId="4" fontId="39" fillId="0" borderId="25" xfId="39" applyNumberFormat="1" applyFont="1" applyBorder="1" applyAlignment="1">
      <alignment vertical="center" wrapText="1"/>
    </xf>
    <xf numFmtId="0" fontId="49" fillId="0" borderId="18" xfId="0" applyFont="1" applyBorder="1" applyAlignment="1">
      <alignment horizontal="center" vertical="center" wrapText="1"/>
    </xf>
    <xf numFmtId="8" fontId="49" fillId="0" borderId="18" xfId="0" applyNumberFormat="1" applyFont="1" applyBorder="1" applyAlignment="1">
      <alignment horizontal="center" vertical="center" wrapText="1"/>
    </xf>
    <xf numFmtId="0" fontId="49" fillId="28" borderId="18" xfId="0" applyFont="1" applyFill="1" applyBorder="1" applyAlignment="1">
      <alignment vertical="center" wrapText="1"/>
    </xf>
    <xf numFmtId="8" fontId="49" fillId="28" borderId="18" xfId="0" applyNumberFormat="1" applyFont="1" applyFill="1" applyBorder="1" applyAlignment="1">
      <alignment horizontal="center" vertical="center" wrapText="1"/>
    </xf>
    <xf numFmtId="0" fontId="50" fillId="0" borderId="18" xfId="0" applyFont="1" applyBorder="1" applyAlignment="1">
      <alignment horizontal="center" vertical="center" wrapText="1"/>
    </xf>
    <xf numFmtId="0" fontId="50" fillId="0" borderId="18" xfId="0" applyFont="1" applyBorder="1" applyAlignment="1">
      <alignment vertical="center" wrapText="1"/>
    </xf>
    <xf numFmtId="0" fontId="39" fillId="0" borderId="18" xfId="73" applyFont="1" applyBorder="1" applyAlignment="1">
      <alignment horizontal="left" vertical="center"/>
    </xf>
    <xf numFmtId="176" fontId="42" fillId="0" borderId="18" xfId="39" applyNumberFormat="1" applyFont="1" applyBorder="1" applyAlignment="1">
      <alignment horizontal="right" vertical="center"/>
    </xf>
    <xf numFmtId="2" fontId="39" fillId="0" borderId="18" xfId="73" applyNumberFormat="1" applyFont="1" applyBorder="1" applyAlignment="1">
      <alignment horizontal="center" vertical="center"/>
    </xf>
    <xf numFmtId="8" fontId="50" fillId="0" borderId="18" xfId="0" applyNumberFormat="1" applyFont="1" applyBorder="1" applyAlignment="1">
      <alignment horizontal="center" vertical="center" wrapText="1"/>
    </xf>
    <xf numFmtId="8" fontId="49" fillId="0" borderId="18" xfId="0" applyNumberFormat="1" applyFont="1" applyBorder="1" applyAlignment="1">
      <alignment vertical="center" wrapText="1"/>
    </xf>
    <xf numFmtId="9" fontId="39" fillId="0" borderId="21" xfId="128" applyNumberFormat="1" applyFont="1" applyBorder="1" applyAlignment="1">
      <alignment horizontal="left" vertical="center"/>
    </xf>
    <xf numFmtId="0" fontId="39" fillId="0" borderId="0" xfId="89" applyFont="1" applyAlignment="1">
      <alignment wrapText="1"/>
    </xf>
    <xf numFmtId="0" fontId="42" fillId="24" borderId="57" xfId="73" applyFont="1" applyFill="1" applyBorder="1" applyAlignment="1">
      <alignment vertical="center" wrapText="1"/>
    </xf>
    <xf numFmtId="0" fontId="39" fillId="0" borderId="14" xfId="89" applyFont="1" applyBorder="1" applyAlignment="1">
      <alignment wrapText="1"/>
    </xf>
    <xf numFmtId="0" fontId="42" fillId="24" borderId="0" xfId="73" applyFont="1" applyFill="1" applyAlignment="1">
      <alignment vertical="center" wrapText="1"/>
    </xf>
    <xf numFmtId="0" fontId="42" fillId="24" borderId="41" xfId="73" applyFont="1" applyFill="1" applyBorder="1" applyAlignment="1">
      <alignment vertical="center" wrapText="1"/>
    </xf>
    <xf numFmtId="0" fontId="42" fillId="24" borderId="14" xfId="73" applyFont="1" applyFill="1" applyBorder="1" applyAlignment="1">
      <alignment vertical="center" wrapText="1"/>
    </xf>
    <xf numFmtId="49" fontId="42" fillId="0" borderId="0" xfId="131" applyNumberFormat="1" applyFont="1" applyAlignment="1">
      <alignment horizontal="right" vertical="center" wrapText="1"/>
    </xf>
    <xf numFmtId="0" fontId="42" fillId="0" borderId="27" xfId="128" applyFont="1" applyBorder="1" applyAlignment="1">
      <alignment horizontal="left" vertical="center" wrapText="1"/>
    </xf>
    <xf numFmtId="0" fontId="39" fillId="0" borderId="0" xfId="128" applyFont="1" applyAlignment="1">
      <alignment wrapText="1"/>
    </xf>
    <xf numFmtId="185" fontId="39" fillId="0" borderId="81" xfId="34" applyNumberFormat="1" applyFont="1" applyBorder="1" applyAlignment="1">
      <alignment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2" fillId="0" borderId="18" xfId="73" applyFont="1" applyBorder="1" applyAlignment="1">
      <alignment horizontal="center" vertical="center"/>
    </xf>
    <xf numFmtId="0" fontId="42" fillId="0" borderId="50" xfId="73" applyFont="1" applyBorder="1" applyAlignment="1">
      <alignment horizontal="center"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06"/>
  <sheetViews>
    <sheetView showGridLines="0" tabSelected="1" view="pageBreakPreview" topLeftCell="A67" zoomScale="70" zoomScaleNormal="55" zoomScaleSheetLayoutView="70" zoomScalePageLayoutView="70" workbookViewId="0">
      <selection activeCell="C93" sqref="C93"/>
    </sheetView>
  </sheetViews>
  <sheetFormatPr baseColWidth="10" defaultColWidth="11.42578125" defaultRowHeight="14.25"/>
  <cols>
    <col min="1" max="2" width="4.42578125" style="1" customWidth="1"/>
    <col min="3" max="3" width="10.140625" style="1" bestFit="1" customWidth="1"/>
    <col min="4" max="4" width="11.140625" style="1" bestFit="1" customWidth="1"/>
    <col min="5" max="5" width="16.140625" style="5" hidden="1" customWidth="1"/>
    <col min="6" max="6" width="17.5703125" style="1" hidden="1" customWidth="1"/>
    <col min="7" max="7" width="73.28515625" style="221" customWidth="1"/>
    <col min="8" max="8" width="8.7109375" style="1" customWidth="1"/>
    <col min="9" max="9" width="14" style="1" bestFit="1" customWidth="1"/>
    <col min="10" max="10" width="23" style="1" bestFit="1" customWidth="1"/>
    <col min="11" max="11" width="30.7109375" style="1" customWidth="1"/>
    <col min="12" max="13" width="4.42578125" style="1" customWidth="1"/>
    <col min="14" max="16384" width="11.42578125" style="1"/>
  </cols>
  <sheetData>
    <row r="1" spans="2:12">
      <c r="B1" s="237" t="s">
        <v>0</v>
      </c>
      <c r="C1" s="237"/>
      <c r="D1" s="237"/>
      <c r="E1" s="237"/>
      <c r="F1" s="237"/>
      <c r="G1" s="237"/>
    </row>
    <row r="2" spans="2:12">
      <c r="B2" s="237" t="s">
        <v>1</v>
      </c>
      <c r="C2" s="237"/>
      <c r="D2" s="237"/>
      <c r="E2" s="237"/>
    </row>
    <row r="3" spans="2:12" ht="15" thickBot="1">
      <c r="B3" s="6"/>
      <c r="C3" s="7"/>
      <c r="D3" s="6"/>
      <c r="E3" s="7"/>
    </row>
    <row r="4" spans="2:12" ht="15.75" thickTop="1" thickBot="1">
      <c r="B4" s="238"/>
      <c r="C4" s="239"/>
      <c r="D4" s="239"/>
      <c r="E4" s="239"/>
      <c r="F4" s="239"/>
      <c r="G4" s="239"/>
      <c r="H4" s="239"/>
      <c r="I4" s="239"/>
      <c r="J4" s="239"/>
      <c r="K4" s="239"/>
      <c r="L4" s="240"/>
    </row>
    <row r="5" spans="2:12" ht="31.5" customHeight="1" thickTop="1">
      <c r="B5" s="3"/>
      <c r="C5" s="241" t="s">
        <v>2</v>
      </c>
      <c r="D5" s="242"/>
      <c r="E5" s="242"/>
      <c r="F5" s="242"/>
      <c r="G5" s="242"/>
      <c r="H5" s="242"/>
      <c r="I5" s="242"/>
      <c r="J5" s="242"/>
      <c r="K5" s="243"/>
      <c r="L5" s="4"/>
    </row>
    <row r="6" spans="2:12">
      <c r="B6" s="8"/>
      <c r="C6" s="244" t="s">
        <v>3</v>
      </c>
      <c r="D6" s="244"/>
      <c r="E6" s="244"/>
      <c r="F6" s="244"/>
      <c r="G6" s="244"/>
      <c r="H6" s="244"/>
      <c r="I6" s="244"/>
      <c r="J6" s="244"/>
      <c r="K6" s="245"/>
      <c r="L6" s="4"/>
    </row>
    <row r="7" spans="2:12" s="2" customFormat="1">
      <c r="B7" s="9"/>
      <c r="C7" s="231" t="s">
        <v>4</v>
      </c>
      <c r="D7" s="232"/>
      <c r="E7" s="232"/>
      <c r="F7" s="232"/>
      <c r="G7" s="232"/>
      <c r="H7" s="232"/>
      <c r="I7" s="232"/>
      <c r="J7" s="232"/>
      <c r="K7" s="233"/>
      <c r="L7" s="10"/>
    </row>
    <row r="8" spans="2:12">
      <c r="B8" s="8"/>
      <c r="C8" s="231"/>
      <c r="D8" s="232"/>
      <c r="E8" s="232"/>
      <c r="F8" s="232"/>
      <c r="G8" s="232"/>
      <c r="H8" s="232"/>
      <c r="I8" s="232"/>
      <c r="J8" s="232"/>
      <c r="K8" s="233"/>
      <c r="L8" s="4"/>
    </row>
    <row r="9" spans="2:12" ht="34.5" customHeight="1">
      <c r="B9" s="8"/>
      <c r="C9" s="234" t="s">
        <v>5</v>
      </c>
      <c r="D9" s="235"/>
      <c r="E9" s="235"/>
      <c r="F9" s="235"/>
      <c r="G9" s="235"/>
      <c r="H9" s="235"/>
      <c r="I9" s="235"/>
      <c r="J9" s="235"/>
      <c r="K9" s="236"/>
      <c r="L9" s="4"/>
    </row>
    <row r="10" spans="2:12" ht="30" customHeight="1" thickBot="1">
      <c r="B10" s="3"/>
      <c r="C10" s="248"/>
      <c r="D10" s="249"/>
      <c r="E10" s="249"/>
      <c r="F10" s="249"/>
      <c r="G10" s="249"/>
      <c r="H10" s="249"/>
      <c r="I10" s="249"/>
      <c r="J10" s="249"/>
      <c r="K10" s="250"/>
      <c r="L10" s="4"/>
    </row>
    <row r="11" spans="2:12" ht="30" customHeight="1">
      <c r="B11" s="3"/>
      <c r="C11" s="264" t="s">
        <v>6</v>
      </c>
      <c r="D11" s="258" t="s">
        <v>7</v>
      </c>
      <c r="E11" s="266" t="s">
        <v>8</v>
      </c>
      <c r="F11" s="266"/>
      <c r="G11" s="264" t="s">
        <v>9</v>
      </c>
      <c r="H11" s="258" t="s">
        <v>10</v>
      </c>
      <c r="I11" s="258" t="s">
        <v>11</v>
      </c>
      <c r="J11" s="260" t="s">
        <v>12</v>
      </c>
      <c r="K11" s="262" t="s">
        <v>13</v>
      </c>
      <c r="L11" s="4"/>
    </row>
    <row r="12" spans="2:12" ht="30" customHeight="1" thickBot="1">
      <c r="B12" s="3"/>
      <c r="C12" s="265"/>
      <c r="D12" s="259"/>
      <c r="E12" s="11" t="s">
        <v>14</v>
      </c>
      <c r="F12" s="11" t="s">
        <v>15</v>
      </c>
      <c r="G12" s="265"/>
      <c r="H12" s="259"/>
      <c r="I12" s="259"/>
      <c r="J12" s="261"/>
      <c r="K12" s="263"/>
      <c r="L12" s="4"/>
    </row>
    <row r="13" spans="2:12" ht="30" customHeight="1">
      <c r="B13" s="3"/>
      <c r="C13" s="185"/>
      <c r="D13" s="186"/>
      <c r="E13" s="207"/>
      <c r="F13" s="207"/>
      <c r="G13" s="222"/>
      <c r="H13" s="207"/>
      <c r="I13" s="207"/>
      <c r="J13" s="207"/>
      <c r="K13" s="186"/>
      <c r="L13" s="4"/>
    </row>
    <row r="14" spans="2:12" ht="30" customHeight="1">
      <c r="B14" s="3"/>
      <c r="C14" s="188">
        <v>1</v>
      </c>
      <c r="D14" s="187">
        <v>1.01</v>
      </c>
      <c r="E14" s="16"/>
      <c r="F14" s="16"/>
      <c r="G14" s="196" t="s">
        <v>94</v>
      </c>
      <c r="H14" s="209" t="s">
        <v>104</v>
      </c>
      <c r="I14" s="209">
        <v>10</v>
      </c>
      <c r="J14" s="210">
        <v>29615</v>
      </c>
      <c r="K14" s="19">
        <f>J14*I14</f>
        <v>296150</v>
      </c>
      <c r="L14" s="4"/>
    </row>
    <row r="15" spans="2:12" ht="30" customHeight="1">
      <c r="B15" s="3"/>
      <c r="C15" s="188">
        <v>2</v>
      </c>
      <c r="D15" s="187">
        <v>1.02</v>
      </c>
      <c r="E15" s="16"/>
      <c r="F15" s="16"/>
      <c r="G15" s="196" t="s">
        <v>95</v>
      </c>
      <c r="H15" s="209" t="s">
        <v>104</v>
      </c>
      <c r="I15" s="209">
        <v>5</v>
      </c>
      <c r="J15" s="210">
        <v>26178</v>
      </c>
      <c r="K15" s="19">
        <f t="shared" ref="K15:K23" si="0">J15*I15</f>
        <v>130890</v>
      </c>
      <c r="L15" s="4"/>
    </row>
    <row r="16" spans="2:12" ht="30" customHeight="1">
      <c r="B16" s="3"/>
      <c r="C16" s="188">
        <v>3</v>
      </c>
      <c r="D16" s="187">
        <v>1.03</v>
      </c>
      <c r="E16" s="16"/>
      <c r="F16" s="16"/>
      <c r="G16" s="211" t="s">
        <v>96</v>
      </c>
      <c r="H16" s="209" t="s">
        <v>104</v>
      </c>
      <c r="I16" s="187">
        <v>45</v>
      </c>
      <c r="J16" s="212">
        <v>11851</v>
      </c>
      <c r="K16" s="19">
        <f t="shared" si="0"/>
        <v>533295</v>
      </c>
      <c r="L16" s="4"/>
    </row>
    <row r="17" spans="2:12" ht="30" customHeight="1">
      <c r="B17" s="3"/>
      <c r="C17" s="188">
        <v>4</v>
      </c>
      <c r="D17" s="187">
        <v>1.04</v>
      </c>
      <c r="E17" s="16"/>
      <c r="F17" s="16"/>
      <c r="G17" s="196" t="s">
        <v>97</v>
      </c>
      <c r="H17" s="209" t="s">
        <v>104</v>
      </c>
      <c r="I17" s="209">
        <v>160</v>
      </c>
      <c r="J17" s="210">
        <v>19404</v>
      </c>
      <c r="K17" s="19">
        <f t="shared" si="0"/>
        <v>3104640</v>
      </c>
      <c r="L17" s="4"/>
    </row>
    <row r="18" spans="2:12" ht="30" customHeight="1">
      <c r="B18" s="3"/>
      <c r="C18" s="188">
        <v>5</v>
      </c>
      <c r="D18" s="187">
        <v>1.05</v>
      </c>
      <c r="E18" s="16"/>
      <c r="F18" s="16"/>
      <c r="G18" s="194" t="s">
        <v>98</v>
      </c>
      <c r="H18" s="209" t="s">
        <v>105</v>
      </c>
      <c r="I18" s="209">
        <v>10</v>
      </c>
      <c r="J18" s="210">
        <v>42489</v>
      </c>
      <c r="K18" s="19">
        <f t="shared" si="0"/>
        <v>424890</v>
      </c>
      <c r="L18" s="4"/>
    </row>
    <row r="19" spans="2:12" ht="30" customHeight="1">
      <c r="B19" s="3"/>
      <c r="C19" s="188">
        <v>6</v>
      </c>
      <c r="D19" s="187">
        <v>1.06</v>
      </c>
      <c r="E19" s="16"/>
      <c r="F19" s="16"/>
      <c r="G19" s="214" t="s">
        <v>99</v>
      </c>
      <c r="H19" s="209" t="s">
        <v>106</v>
      </c>
      <c r="I19" s="209">
        <v>8</v>
      </c>
      <c r="J19" s="210">
        <v>13899</v>
      </c>
      <c r="K19" s="19">
        <f t="shared" si="0"/>
        <v>111192</v>
      </c>
      <c r="L19" s="4"/>
    </row>
    <row r="20" spans="2:12" ht="30" customHeight="1">
      <c r="B20" s="3"/>
      <c r="C20" s="188">
        <v>7</v>
      </c>
      <c r="D20" s="187">
        <v>1.07</v>
      </c>
      <c r="E20" s="16"/>
      <c r="F20" s="16"/>
      <c r="G20" s="194" t="s">
        <v>100</v>
      </c>
      <c r="H20" s="209" t="s">
        <v>104</v>
      </c>
      <c r="I20" s="209">
        <v>9</v>
      </c>
      <c r="J20" s="210">
        <v>26090</v>
      </c>
      <c r="K20" s="19">
        <f t="shared" si="0"/>
        <v>234810</v>
      </c>
      <c r="L20" s="4"/>
    </row>
    <row r="21" spans="2:12" ht="30" customHeight="1">
      <c r="B21" s="3"/>
      <c r="C21" s="188">
        <v>8</v>
      </c>
      <c r="D21" s="187">
        <v>1.08</v>
      </c>
      <c r="E21" s="16"/>
      <c r="F21" s="16"/>
      <c r="G21" s="194" t="s">
        <v>101</v>
      </c>
      <c r="H21" s="209" t="s">
        <v>104</v>
      </c>
      <c r="I21" s="209">
        <v>5.5</v>
      </c>
      <c r="J21" s="210">
        <v>18338</v>
      </c>
      <c r="K21" s="19">
        <f t="shared" si="0"/>
        <v>100859</v>
      </c>
      <c r="L21" s="4"/>
    </row>
    <row r="22" spans="2:12" ht="30" customHeight="1">
      <c r="B22" s="3"/>
      <c r="C22" s="188">
        <v>9</v>
      </c>
      <c r="D22" s="187">
        <v>1.0900000000000001</v>
      </c>
      <c r="E22" s="16"/>
      <c r="F22" s="16"/>
      <c r="G22" s="214" t="s">
        <v>102</v>
      </c>
      <c r="H22" s="209" t="s">
        <v>105</v>
      </c>
      <c r="I22" s="209">
        <v>10</v>
      </c>
      <c r="J22" s="210">
        <v>12762</v>
      </c>
      <c r="K22" s="19">
        <f t="shared" si="0"/>
        <v>127620</v>
      </c>
      <c r="L22" s="4"/>
    </row>
    <row r="23" spans="2:12" ht="30" customHeight="1">
      <c r="B23" s="3"/>
      <c r="C23" s="188">
        <v>10</v>
      </c>
      <c r="D23" s="187">
        <v>1.1000000000000001</v>
      </c>
      <c r="E23" s="16"/>
      <c r="F23" s="16"/>
      <c r="G23" s="214" t="s">
        <v>103</v>
      </c>
      <c r="H23" s="209" t="s">
        <v>107</v>
      </c>
      <c r="I23" s="209">
        <v>6</v>
      </c>
      <c r="J23" s="210">
        <v>40253</v>
      </c>
      <c r="K23" s="19">
        <f t="shared" si="0"/>
        <v>241518</v>
      </c>
      <c r="L23" s="4"/>
    </row>
    <row r="24" spans="2:12" ht="30" customHeight="1" thickBot="1">
      <c r="B24" s="3"/>
      <c r="C24" s="21" t="s">
        <v>16</v>
      </c>
      <c r="D24" s="22"/>
      <c r="E24" s="22"/>
      <c r="F24" s="22"/>
      <c r="G24" s="23"/>
      <c r="H24" s="22"/>
      <c r="I24" s="208"/>
      <c r="J24" s="24"/>
      <c r="K24" s="25">
        <f>SUM(K14:K23)</f>
        <v>5305864</v>
      </c>
      <c r="L24" s="4"/>
    </row>
    <row r="25" spans="2:12" ht="30" customHeight="1">
      <c r="B25" s="3"/>
      <c r="C25" s="185"/>
      <c r="D25" s="207"/>
      <c r="E25" s="207"/>
      <c r="F25" s="207"/>
      <c r="G25" s="222"/>
      <c r="H25" s="207"/>
      <c r="I25" s="207"/>
      <c r="J25" s="207"/>
      <c r="K25" s="186"/>
      <c r="L25" s="4"/>
    </row>
    <row r="26" spans="2:12" ht="30" customHeight="1">
      <c r="B26" s="3"/>
      <c r="C26" s="399">
        <v>11</v>
      </c>
      <c r="D26" s="209">
        <v>2.0099999999999998</v>
      </c>
      <c r="E26" s="16"/>
      <c r="F26" s="16"/>
      <c r="G26" s="196" t="s">
        <v>108</v>
      </c>
      <c r="H26" s="209" t="s">
        <v>111</v>
      </c>
      <c r="I26" s="209">
        <v>25</v>
      </c>
      <c r="J26" s="210">
        <v>25774</v>
      </c>
      <c r="K26" s="19">
        <f t="shared" ref="K26:K28" si="1">J26*I26</f>
        <v>644350</v>
      </c>
      <c r="L26" s="4"/>
    </row>
    <row r="27" spans="2:12" ht="30" customHeight="1">
      <c r="B27" s="3"/>
      <c r="C27" s="399">
        <v>12</v>
      </c>
      <c r="D27" s="209">
        <v>2.02</v>
      </c>
      <c r="E27" s="16"/>
      <c r="F27" s="16"/>
      <c r="G27" s="196" t="s">
        <v>109</v>
      </c>
      <c r="H27" s="209" t="s">
        <v>111</v>
      </c>
      <c r="I27" s="209">
        <v>30</v>
      </c>
      <c r="J27" s="210">
        <v>34152</v>
      </c>
      <c r="K27" s="19">
        <f t="shared" si="1"/>
        <v>1024560</v>
      </c>
      <c r="L27" s="4"/>
    </row>
    <row r="28" spans="2:12" ht="30" customHeight="1">
      <c r="B28" s="3"/>
      <c r="C28" s="399">
        <v>13</v>
      </c>
      <c r="D28" s="209">
        <v>2.0299999999999998</v>
      </c>
      <c r="E28" s="28"/>
      <c r="F28" s="28"/>
      <c r="G28" s="196" t="s">
        <v>110</v>
      </c>
      <c r="H28" s="209" t="s">
        <v>106</v>
      </c>
      <c r="I28" s="209">
        <v>25</v>
      </c>
      <c r="J28" s="210">
        <v>16108</v>
      </c>
      <c r="K28" s="19">
        <f t="shared" si="1"/>
        <v>402700</v>
      </c>
      <c r="L28" s="4"/>
    </row>
    <row r="29" spans="2:12" ht="30" customHeight="1" thickBot="1">
      <c r="B29" s="3"/>
      <c r="C29" s="21" t="s">
        <v>16</v>
      </c>
      <c r="D29" s="30"/>
      <c r="E29" s="31"/>
      <c r="F29" s="30"/>
      <c r="G29" s="223"/>
      <c r="H29" s="30"/>
      <c r="I29" s="208"/>
      <c r="J29" s="30"/>
      <c r="K29" s="25">
        <f>SUM(K26:K28)</f>
        <v>2071610</v>
      </c>
      <c r="L29" s="4"/>
    </row>
    <row r="30" spans="2:12" ht="30" customHeight="1">
      <c r="B30" s="3"/>
      <c r="C30" s="185"/>
      <c r="D30" s="207"/>
      <c r="E30" s="207"/>
      <c r="F30" s="207"/>
      <c r="G30" s="222"/>
      <c r="H30" s="207"/>
      <c r="I30" s="207"/>
      <c r="J30" s="207"/>
      <c r="K30" s="186"/>
      <c r="L30" s="4"/>
    </row>
    <row r="31" spans="2:12" ht="30" customHeight="1">
      <c r="B31" s="3"/>
      <c r="C31" s="399">
        <v>14</v>
      </c>
      <c r="D31" s="32">
        <v>3.01</v>
      </c>
      <c r="E31" s="32"/>
      <c r="F31" s="32"/>
      <c r="G31" s="196" t="s">
        <v>112</v>
      </c>
      <c r="H31" s="209" t="s">
        <v>107</v>
      </c>
      <c r="I31" s="209">
        <v>1</v>
      </c>
      <c r="J31" s="210">
        <v>652360</v>
      </c>
      <c r="K31" s="19">
        <f>J31*I31</f>
        <v>652360</v>
      </c>
      <c r="L31" s="4"/>
    </row>
    <row r="32" spans="2:12" ht="30" customHeight="1">
      <c r="B32" s="3"/>
      <c r="C32" s="215" t="s">
        <v>16</v>
      </c>
      <c r="D32" s="32"/>
      <c r="E32" s="32"/>
      <c r="F32" s="32"/>
      <c r="G32" s="33"/>
      <c r="H32" s="32"/>
      <c r="I32" s="18"/>
      <c r="J32" s="19"/>
      <c r="K32" s="216">
        <f>SUM(K31)</f>
        <v>652360</v>
      </c>
      <c r="L32" s="4"/>
    </row>
    <row r="33" spans="2:12" ht="30" customHeight="1">
      <c r="B33" s="3"/>
      <c r="C33" s="181"/>
      <c r="D33" s="182"/>
      <c r="E33" s="182"/>
      <c r="F33" s="182"/>
      <c r="G33" s="224"/>
      <c r="H33" s="182"/>
      <c r="I33" s="182"/>
      <c r="J33" s="182"/>
      <c r="K33" s="183"/>
      <c r="L33" s="4"/>
    </row>
    <row r="34" spans="2:12" ht="30" customHeight="1">
      <c r="B34" s="3"/>
      <c r="C34" s="399">
        <v>15</v>
      </c>
      <c r="D34" s="195">
        <v>4.01</v>
      </c>
      <c r="E34" s="32"/>
      <c r="F34" s="32"/>
      <c r="G34" s="214" t="s">
        <v>113</v>
      </c>
      <c r="H34" s="213" t="s">
        <v>106</v>
      </c>
      <c r="I34" s="209">
        <v>35</v>
      </c>
      <c r="J34" s="210">
        <v>36657</v>
      </c>
      <c r="K34" s="19">
        <f t="shared" ref="K34:K36" si="2">J34*I34</f>
        <v>1282995</v>
      </c>
      <c r="L34" s="4"/>
    </row>
    <row r="35" spans="2:12" ht="30" customHeight="1">
      <c r="B35" s="3"/>
      <c r="C35" s="399">
        <v>16</v>
      </c>
      <c r="D35" s="195">
        <v>4.0199999999999996</v>
      </c>
      <c r="E35" s="32"/>
      <c r="F35" s="32"/>
      <c r="G35" s="214" t="s">
        <v>114</v>
      </c>
      <c r="H35" s="213" t="s">
        <v>104</v>
      </c>
      <c r="I35" s="209">
        <v>130</v>
      </c>
      <c r="J35" s="210">
        <v>78767</v>
      </c>
      <c r="K35" s="19">
        <f t="shared" si="2"/>
        <v>10239710</v>
      </c>
      <c r="L35" s="4"/>
    </row>
    <row r="36" spans="2:12" ht="30" customHeight="1">
      <c r="B36" s="3"/>
      <c r="C36" s="399">
        <v>17</v>
      </c>
      <c r="D36" s="195">
        <v>4.03</v>
      </c>
      <c r="E36" s="32"/>
      <c r="F36" s="32"/>
      <c r="G36" s="214" t="s">
        <v>115</v>
      </c>
      <c r="H36" s="213" t="s">
        <v>104</v>
      </c>
      <c r="I36" s="209">
        <v>8</v>
      </c>
      <c r="J36" s="210">
        <v>70066</v>
      </c>
      <c r="K36" s="19">
        <f t="shared" si="2"/>
        <v>560528</v>
      </c>
      <c r="L36" s="4"/>
    </row>
    <row r="37" spans="2:12" ht="30" customHeight="1" thickBot="1">
      <c r="B37" s="3"/>
      <c r="C37" s="21" t="s">
        <v>16</v>
      </c>
      <c r="D37" s="45"/>
      <c r="E37" s="45"/>
      <c r="F37" s="45"/>
      <c r="G37" s="48"/>
      <c r="H37" s="47"/>
      <c r="I37" s="208"/>
      <c r="J37" s="24"/>
      <c r="K37" s="25">
        <f>SUM(K34:K36)</f>
        <v>12083233</v>
      </c>
      <c r="L37" s="4"/>
    </row>
    <row r="38" spans="2:12" ht="30" customHeight="1" thickBot="1">
      <c r="B38" s="3"/>
      <c r="C38" s="12"/>
      <c r="D38" s="13"/>
      <c r="E38" s="13"/>
      <c r="F38" s="13"/>
      <c r="G38" s="225"/>
      <c r="H38" s="13"/>
      <c r="I38" s="13"/>
      <c r="J38" s="13"/>
      <c r="K38" s="14"/>
      <c r="L38" s="4"/>
    </row>
    <row r="39" spans="2:12" ht="30" customHeight="1" thickBot="1">
      <c r="B39" s="3"/>
      <c r="C39" s="400">
        <v>18</v>
      </c>
      <c r="D39" s="193">
        <v>5.01</v>
      </c>
      <c r="E39" s="32"/>
      <c r="F39" s="32"/>
      <c r="G39" s="190" t="s">
        <v>116</v>
      </c>
      <c r="H39" s="192" t="s">
        <v>104</v>
      </c>
      <c r="I39" s="191">
        <v>2.2000000000000002</v>
      </c>
      <c r="J39" s="203">
        <v>70863</v>
      </c>
      <c r="K39" s="19">
        <f>J39*I39</f>
        <v>155898.6</v>
      </c>
      <c r="L39" s="4"/>
    </row>
    <row r="40" spans="2:12" ht="30" customHeight="1" thickBot="1">
      <c r="B40" s="3"/>
      <c r="C40" s="21" t="s">
        <v>16</v>
      </c>
      <c r="D40" s="45"/>
      <c r="E40" s="45"/>
      <c r="F40" s="45"/>
      <c r="G40" s="48"/>
      <c r="H40" s="47"/>
      <c r="I40" s="18"/>
      <c r="J40" s="24"/>
      <c r="K40" s="25">
        <f>SUM(K39)</f>
        <v>155898.6</v>
      </c>
      <c r="L40" s="4"/>
    </row>
    <row r="41" spans="2:12" ht="30" customHeight="1">
      <c r="B41" s="3"/>
      <c r="C41" s="185"/>
      <c r="D41" s="207"/>
      <c r="E41" s="207"/>
      <c r="F41" s="207"/>
      <c r="G41" s="222"/>
      <c r="H41" s="207"/>
      <c r="I41" s="207"/>
      <c r="J41" s="207"/>
      <c r="K41" s="186"/>
      <c r="L41" s="4"/>
    </row>
    <row r="42" spans="2:12" ht="92.25" customHeight="1">
      <c r="B42" s="3"/>
      <c r="C42" s="399">
        <v>19</v>
      </c>
      <c r="D42" s="195">
        <v>6.01</v>
      </c>
      <c r="E42" s="32"/>
      <c r="F42" s="32"/>
      <c r="G42" s="196" t="s">
        <v>117</v>
      </c>
      <c r="H42" s="194" t="s">
        <v>118</v>
      </c>
      <c r="I42" s="194">
        <v>2100</v>
      </c>
      <c r="J42" s="204">
        <v>24231</v>
      </c>
      <c r="K42" s="19">
        <f t="shared" ref="K42:K48" si="3">J42*I42</f>
        <v>50885100</v>
      </c>
      <c r="L42" s="4"/>
    </row>
    <row r="43" spans="2:12" ht="30" customHeight="1">
      <c r="B43" s="3"/>
      <c r="C43" s="399">
        <v>20</v>
      </c>
      <c r="D43" s="195">
        <v>6.02</v>
      </c>
      <c r="E43" s="32"/>
      <c r="F43" s="32"/>
      <c r="G43" s="196" t="s">
        <v>119</v>
      </c>
      <c r="H43" s="195" t="s">
        <v>104</v>
      </c>
      <c r="I43" s="195">
        <v>1</v>
      </c>
      <c r="J43" s="205">
        <v>250817</v>
      </c>
      <c r="K43" s="19">
        <f t="shared" si="3"/>
        <v>250817</v>
      </c>
      <c r="L43" s="4"/>
    </row>
    <row r="44" spans="2:12" ht="237" customHeight="1">
      <c r="B44" s="3"/>
      <c r="C44" s="399">
        <v>21</v>
      </c>
      <c r="D44" s="209">
        <v>6.03</v>
      </c>
      <c r="E44" s="32"/>
      <c r="F44" s="32"/>
      <c r="G44" s="196" t="s">
        <v>120</v>
      </c>
      <c r="H44" s="209" t="s">
        <v>111</v>
      </c>
      <c r="I44" s="209">
        <v>200</v>
      </c>
      <c r="J44" s="210">
        <v>350000</v>
      </c>
      <c r="K44" s="19">
        <f t="shared" si="3"/>
        <v>70000000</v>
      </c>
      <c r="L44" s="4"/>
    </row>
    <row r="45" spans="2:12" ht="409.5">
      <c r="B45" s="3"/>
      <c r="C45" s="399">
        <v>22</v>
      </c>
      <c r="D45" s="209">
        <v>6.04</v>
      </c>
      <c r="E45" s="32"/>
      <c r="F45" s="32"/>
      <c r="G45" s="196" t="s">
        <v>121</v>
      </c>
      <c r="H45" s="195" t="s">
        <v>107</v>
      </c>
      <c r="I45" s="209">
        <v>1</v>
      </c>
      <c r="J45" s="210">
        <v>3010000</v>
      </c>
      <c r="K45" s="19">
        <f t="shared" si="3"/>
        <v>3010000</v>
      </c>
      <c r="L45" s="4"/>
    </row>
    <row r="46" spans="2:12" ht="30" customHeight="1">
      <c r="B46" s="3"/>
      <c r="C46" s="399">
        <v>23</v>
      </c>
      <c r="D46" s="195">
        <v>6.05</v>
      </c>
      <c r="E46" s="32"/>
      <c r="F46" s="32"/>
      <c r="G46" s="194" t="s">
        <v>122</v>
      </c>
      <c r="H46" s="195" t="s">
        <v>107</v>
      </c>
      <c r="I46" s="195">
        <v>7</v>
      </c>
      <c r="J46" s="205">
        <v>237302</v>
      </c>
      <c r="K46" s="19">
        <f t="shared" si="3"/>
        <v>1661114</v>
      </c>
      <c r="L46" s="4"/>
    </row>
    <row r="47" spans="2:12" ht="30" customHeight="1">
      <c r="B47" s="3"/>
      <c r="C47" s="399">
        <v>24</v>
      </c>
      <c r="D47" s="195">
        <v>6.06</v>
      </c>
      <c r="E47" s="32"/>
      <c r="F47" s="32"/>
      <c r="G47" s="194" t="s">
        <v>123</v>
      </c>
      <c r="H47" s="195" t="s">
        <v>104</v>
      </c>
      <c r="I47" s="195">
        <v>12</v>
      </c>
      <c r="J47" s="205">
        <v>344131</v>
      </c>
      <c r="K47" s="19">
        <f t="shared" si="3"/>
        <v>4129572</v>
      </c>
      <c r="L47" s="4"/>
    </row>
    <row r="48" spans="2:12" ht="30" customHeight="1">
      <c r="B48" s="3"/>
      <c r="C48" s="399">
        <v>25</v>
      </c>
      <c r="D48" s="195">
        <v>6.07</v>
      </c>
      <c r="E48" s="32"/>
      <c r="F48" s="32"/>
      <c r="G48" s="194" t="s">
        <v>124</v>
      </c>
      <c r="H48" s="195" t="s">
        <v>104</v>
      </c>
      <c r="I48" s="195">
        <v>4</v>
      </c>
      <c r="J48" s="205">
        <v>417567</v>
      </c>
      <c r="K48" s="19">
        <f t="shared" si="3"/>
        <v>1670268</v>
      </c>
      <c r="L48" s="4"/>
    </row>
    <row r="49" spans="2:12" ht="30" customHeight="1" thickBot="1">
      <c r="B49" s="3"/>
      <c r="C49" s="21" t="s">
        <v>16</v>
      </c>
      <c r="D49" s="45"/>
      <c r="E49" s="45"/>
      <c r="F49" s="45"/>
      <c r="G49" s="48"/>
      <c r="H49" s="47"/>
      <c r="I49" s="208"/>
      <c r="J49" s="24"/>
      <c r="K49" s="25">
        <f>SUM(K42:K48)</f>
        <v>131606871</v>
      </c>
      <c r="L49" s="4"/>
    </row>
    <row r="50" spans="2:12" ht="30" customHeight="1">
      <c r="B50" s="3"/>
      <c r="C50" s="181"/>
      <c r="D50" s="182"/>
      <c r="E50" s="182"/>
      <c r="F50" s="182"/>
      <c r="G50" s="224"/>
      <c r="H50" s="182"/>
      <c r="I50" s="182"/>
      <c r="J50" s="182"/>
      <c r="K50" s="183"/>
      <c r="L50" s="4"/>
    </row>
    <row r="51" spans="2:12" ht="30" customHeight="1">
      <c r="B51" s="3"/>
      <c r="C51" s="32">
        <v>26</v>
      </c>
      <c r="D51" s="209">
        <v>7.01</v>
      </c>
      <c r="E51" s="32"/>
      <c r="F51" s="32"/>
      <c r="G51" s="214" t="s">
        <v>125</v>
      </c>
      <c r="H51" s="209" t="s">
        <v>107</v>
      </c>
      <c r="I51" s="209">
        <v>12</v>
      </c>
      <c r="J51" s="210">
        <v>115192</v>
      </c>
      <c r="K51" s="19">
        <f t="shared" ref="K51:K58" si="4">J51*I51</f>
        <v>1382304</v>
      </c>
      <c r="L51" s="4"/>
    </row>
    <row r="52" spans="2:12" ht="30" customHeight="1">
      <c r="B52" s="3"/>
      <c r="C52" s="32">
        <v>27</v>
      </c>
      <c r="D52" s="209">
        <v>7.02</v>
      </c>
      <c r="E52" s="32"/>
      <c r="F52" s="32"/>
      <c r="G52" s="196" t="s">
        <v>126</v>
      </c>
      <c r="H52" s="209" t="s">
        <v>106</v>
      </c>
      <c r="I52" s="209">
        <v>40</v>
      </c>
      <c r="J52" s="210">
        <v>14439</v>
      </c>
      <c r="K52" s="19">
        <f t="shared" si="4"/>
        <v>577560</v>
      </c>
      <c r="L52" s="4"/>
    </row>
    <row r="53" spans="2:12" ht="30" customHeight="1">
      <c r="B53" s="3"/>
      <c r="C53" s="32">
        <v>28</v>
      </c>
      <c r="D53" s="209">
        <v>7.03</v>
      </c>
      <c r="E53" s="32"/>
      <c r="F53" s="32"/>
      <c r="G53" s="214" t="s">
        <v>127</v>
      </c>
      <c r="H53" s="213" t="s">
        <v>106</v>
      </c>
      <c r="I53" s="213">
        <v>38</v>
      </c>
      <c r="J53" s="218">
        <v>135559</v>
      </c>
      <c r="K53" s="19">
        <f t="shared" si="4"/>
        <v>5151242</v>
      </c>
      <c r="L53" s="4"/>
    </row>
    <row r="54" spans="2:12" ht="30" customHeight="1">
      <c r="B54" s="3"/>
      <c r="C54" s="32">
        <v>29</v>
      </c>
      <c r="D54" s="209">
        <v>7.04</v>
      </c>
      <c r="E54" s="32"/>
      <c r="F54" s="32"/>
      <c r="G54" s="214" t="s">
        <v>128</v>
      </c>
      <c r="H54" s="213" t="s">
        <v>107</v>
      </c>
      <c r="I54" s="213">
        <v>1</v>
      </c>
      <c r="J54" s="218">
        <v>390954</v>
      </c>
      <c r="K54" s="19">
        <f t="shared" si="4"/>
        <v>390954</v>
      </c>
      <c r="L54" s="4"/>
    </row>
    <row r="55" spans="2:12" ht="30" customHeight="1">
      <c r="B55" s="3"/>
      <c r="C55" s="32">
        <v>30</v>
      </c>
      <c r="D55" s="196">
        <v>7.05</v>
      </c>
      <c r="E55" s="32"/>
      <c r="F55" s="32"/>
      <c r="G55" s="214" t="s">
        <v>129</v>
      </c>
      <c r="H55" s="214" t="s">
        <v>107</v>
      </c>
      <c r="I55" s="196">
        <v>1</v>
      </c>
      <c r="J55" s="219">
        <v>972027</v>
      </c>
      <c r="K55" s="19">
        <f t="shared" si="4"/>
        <v>972027</v>
      </c>
      <c r="L55" s="4"/>
    </row>
    <row r="56" spans="2:12" ht="30" customHeight="1">
      <c r="B56" s="3"/>
      <c r="C56" s="32">
        <v>31</v>
      </c>
      <c r="D56" s="209">
        <v>7.06</v>
      </c>
      <c r="E56" s="32"/>
      <c r="F56" s="32"/>
      <c r="G56" s="214" t="s">
        <v>130</v>
      </c>
      <c r="H56" s="213" t="s">
        <v>107</v>
      </c>
      <c r="I56" s="209">
        <v>4</v>
      </c>
      <c r="J56" s="210">
        <v>176967</v>
      </c>
      <c r="K56" s="19">
        <f t="shared" si="4"/>
        <v>707868</v>
      </c>
      <c r="L56" s="4"/>
    </row>
    <row r="57" spans="2:12" ht="30" customHeight="1">
      <c r="B57" s="3"/>
      <c r="C57" s="32">
        <v>32</v>
      </c>
      <c r="D57" s="209">
        <v>7.07</v>
      </c>
      <c r="E57" s="32"/>
      <c r="F57" s="32"/>
      <c r="G57" s="214" t="s">
        <v>131</v>
      </c>
      <c r="H57" s="213" t="s">
        <v>107</v>
      </c>
      <c r="I57" s="209">
        <v>3</v>
      </c>
      <c r="J57" s="210">
        <v>119605</v>
      </c>
      <c r="K57" s="19">
        <f t="shared" si="4"/>
        <v>358815</v>
      </c>
      <c r="L57" s="4"/>
    </row>
    <row r="58" spans="2:12" ht="30" customHeight="1">
      <c r="B58" s="3"/>
      <c r="C58" s="32">
        <v>33</v>
      </c>
      <c r="D58" s="209">
        <v>7.08</v>
      </c>
      <c r="E58" s="32"/>
      <c r="F58" s="32"/>
      <c r="G58" s="214" t="s">
        <v>132</v>
      </c>
      <c r="H58" s="213" t="s">
        <v>107</v>
      </c>
      <c r="I58" s="209">
        <v>14</v>
      </c>
      <c r="J58" s="210">
        <v>427115</v>
      </c>
      <c r="K58" s="19">
        <f t="shared" si="4"/>
        <v>5979610</v>
      </c>
      <c r="L58" s="4"/>
    </row>
    <row r="59" spans="2:12" ht="30" customHeight="1" thickBot="1">
      <c r="B59" s="3"/>
      <c r="C59" s="21" t="s">
        <v>16</v>
      </c>
      <c r="D59" s="45"/>
      <c r="E59" s="45"/>
      <c r="F59" s="45"/>
      <c r="G59" s="48"/>
      <c r="H59" s="47"/>
      <c r="I59" s="208"/>
      <c r="J59" s="24"/>
      <c r="K59" s="25">
        <f>SUM(K51:K58)</f>
        <v>15520380</v>
      </c>
      <c r="L59" s="4"/>
    </row>
    <row r="60" spans="2:12" ht="30" customHeight="1">
      <c r="B60" s="3"/>
      <c r="C60" s="181"/>
      <c r="D60" s="182"/>
      <c r="E60" s="182"/>
      <c r="F60" s="182"/>
      <c r="G60" s="224"/>
      <c r="H60" s="182"/>
      <c r="I60" s="182"/>
      <c r="J60" s="182"/>
      <c r="K60" s="183"/>
      <c r="L60" s="4"/>
    </row>
    <row r="61" spans="2:12" ht="30" customHeight="1">
      <c r="B61" s="3"/>
      <c r="C61" s="32">
        <v>34</v>
      </c>
      <c r="D61" s="209">
        <v>8.01</v>
      </c>
      <c r="E61" s="32"/>
      <c r="F61" s="32"/>
      <c r="G61" s="196" t="s">
        <v>133</v>
      </c>
      <c r="H61" s="213" t="s">
        <v>107</v>
      </c>
      <c r="I61" s="209">
        <v>5</v>
      </c>
      <c r="J61" s="210">
        <v>153930</v>
      </c>
      <c r="K61" s="19">
        <f t="shared" ref="K61:K64" si="5">J61*I61</f>
        <v>769650</v>
      </c>
      <c r="L61" s="4"/>
    </row>
    <row r="62" spans="2:12" ht="30" customHeight="1">
      <c r="B62" s="3"/>
      <c r="C62" s="32">
        <v>35</v>
      </c>
      <c r="D62" s="209">
        <v>8.02</v>
      </c>
      <c r="E62" s="32"/>
      <c r="F62" s="32"/>
      <c r="G62" s="214" t="s">
        <v>134</v>
      </c>
      <c r="H62" s="213" t="s">
        <v>107</v>
      </c>
      <c r="I62" s="209">
        <v>20</v>
      </c>
      <c r="J62" s="210">
        <v>102846</v>
      </c>
      <c r="K62" s="19">
        <f t="shared" si="5"/>
        <v>2056920</v>
      </c>
      <c r="L62" s="4"/>
    </row>
    <row r="63" spans="2:12" ht="30" customHeight="1">
      <c r="B63" s="3"/>
      <c r="C63" s="32">
        <v>36</v>
      </c>
      <c r="D63" s="209">
        <v>8.0299999999999994</v>
      </c>
      <c r="E63" s="32"/>
      <c r="F63" s="32"/>
      <c r="G63" s="214" t="s">
        <v>135</v>
      </c>
      <c r="H63" s="213" t="s">
        <v>107</v>
      </c>
      <c r="I63" s="209">
        <v>8</v>
      </c>
      <c r="J63" s="210">
        <v>143760</v>
      </c>
      <c r="K63" s="19">
        <f t="shared" si="5"/>
        <v>1150080</v>
      </c>
      <c r="L63" s="4"/>
    </row>
    <row r="64" spans="2:12" ht="30" customHeight="1">
      <c r="B64" s="3"/>
      <c r="C64" s="32">
        <v>37</v>
      </c>
      <c r="D64" s="209">
        <v>8.0399999999999991</v>
      </c>
      <c r="E64" s="32"/>
      <c r="F64" s="32"/>
      <c r="G64" s="214" t="s">
        <v>136</v>
      </c>
      <c r="H64" s="213" t="s">
        <v>107</v>
      </c>
      <c r="I64" s="209">
        <v>1</v>
      </c>
      <c r="J64" s="210">
        <v>153769</v>
      </c>
      <c r="K64" s="19">
        <f t="shared" si="5"/>
        <v>153769</v>
      </c>
      <c r="L64" s="4"/>
    </row>
    <row r="65" spans="2:12" ht="30" customHeight="1" thickBot="1">
      <c r="B65" s="3"/>
      <c r="C65" s="21" t="s">
        <v>16</v>
      </c>
      <c r="D65" s="45"/>
      <c r="E65" s="45"/>
      <c r="F65" s="45"/>
      <c r="G65" s="48"/>
      <c r="H65" s="47"/>
      <c r="I65" s="208"/>
      <c r="J65" s="24"/>
      <c r="K65" s="25">
        <f>SUM(K61:K64)</f>
        <v>4130419</v>
      </c>
      <c r="L65" s="4"/>
    </row>
    <row r="66" spans="2:12" ht="30" customHeight="1">
      <c r="B66" s="3"/>
      <c r="C66" s="181"/>
      <c r="D66" s="182"/>
      <c r="E66" s="182"/>
      <c r="F66" s="182"/>
      <c r="G66" s="224"/>
      <c r="H66" s="182"/>
      <c r="I66" s="182"/>
      <c r="J66" s="182"/>
      <c r="K66" s="183"/>
      <c r="L66" s="4"/>
    </row>
    <row r="67" spans="2:12" ht="30" customHeight="1">
      <c r="B67" s="3"/>
      <c r="C67" s="32">
        <v>38</v>
      </c>
      <c r="D67" s="209">
        <v>9.01</v>
      </c>
      <c r="E67" s="32"/>
      <c r="F67" s="32"/>
      <c r="G67" s="196" t="s">
        <v>137</v>
      </c>
      <c r="H67" s="209" t="s">
        <v>107</v>
      </c>
      <c r="I67" s="209">
        <v>1</v>
      </c>
      <c r="J67" s="210">
        <v>32425</v>
      </c>
      <c r="K67" s="19">
        <f t="shared" ref="K67:K69" si="6">J67*I67</f>
        <v>32425</v>
      </c>
      <c r="L67" s="4"/>
    </row>
    <row r="68" spans="2:12" ht="30" customHeight="1">
      <c r="B68" s="3"/>
      <c r="C68" s="32">
        <v>39</v>
      </c>
      <c r="D68" s="209">
        <v>9.02</v>
      </c>
      <c r="E68" s="217"/>
      <c r="F68" s="217"/>
      <c r="G68" s="196" t="s">
        <v>138</v>
      </c>
      <c r="H68" s="209" t="s">
        <v>104</v>
      </c>
      <c r="I68" s="209">
        <v>40</v>
      </c>
      <c r="J68" s="210">
        <v>88442</v>
      </c>
      <c r="K68" s="19">
        <f t="shared" si="6"/>
        <v>3537680</v>
      </c>
      <c r="L68" s="4"/>
    </row>
    <row r="69" spans="2:12" ht="30" customHeight="1">
      <c r="B69" s="3"/>
      <c r="C69" s="32">
        <v>40</v>
      </c>
      <c r="D69" s="209">
        <v>9.0299999999999994</v>
      </c>
      <c r="E69" s="217"/>
      <c r="F69" s="217"/>
      <c r="G69" s="196" t="s">
        <v>139</v>
      </c>
      <c r="H69" s="209" t="s">
        <v>106</v>
      </c>
      <c r="I69" s="209">
        <v>20</v>
      </c>
      <c r="J69" s="210">
        <v>20894</v>
      </c>
      <c r="K69" s="19">
        <f t="shared" si="6"/>
        <v>417880</v>
      </c>
      <c r="L69" s="4"/>
    </row>
    <row r="70" spans="2:12" ht="30" customHeight="1" thickBot="1">
      <c r="B70" s="3"/>
      <c r="C70" s="21" t="s">
        <v>16</v>
      </c>
      <c r="D70" s="45"/>
      <c r="E70" s="45"/>
      <c r="F70" s="45"/>
      <c r="G70" s="48"/>
      <c r="H70" s="47"/>
      <c r="I70" s="208"/>
      <c r="J70" s="24"/>
      <c r="K70" s="25">
        <f>SUM(K67:K69)</f>
        <v>3987985</v>
      </c>
      <c r="L70" s="4"/>
    </row>
    <row r="71" spans="2:12" ht="30" customHeight="1">
      <c r="B71" s="3"/>
      <c r="C71" s="181"/>
      <c r="D71" s="182"/>
      <c r="E71" s="182"/>
      <c r="F71" s="182"/>
      <c r="G71" s="224"/>
      <c r="H71" s="182"/>
      <c r="I71" s="182"/>
      <c r="J71" s="182"/>
      <c r="K71" s="183"/>
      <c r="L71" s="4"/>
    </row>
    <row r="72" spans="2:12" ht="30" customHeight="1">
      <c r="B72" s="3"/>
      <c r="C72" s="32">
        <v>41</v>
      </c>
      <c r="D72" s="209">
        <v>10.01</v>
      </c>
      <c r="E72" s="32"/>
      <c r="F72" s="32"/>
      <c r="G72" s="214" t="s">
        <v>140</v>
      </c>
      <c r="H72" s="213" t="s">
        <v>104</v>
      </c>
      <c r="I72" s="209">
        <v>30</v>
      </c>
      <c r="J72" s="210">
        <v>24359</v>
      </c>
      <c r="K72" s="19">
        <f t="shared" ref="K72:K74" si="7">J72*I72</f>
        <v>730770</v>
      </c>
      <c r="L72" s="4"/>
    </row>
    <row r="73" spans="2:12" ht="30" customHeight="1">
      <c r="B73" s="3"/>
      <c r="C73" s="32">
        <v>42</v>
      </c>
      <c r="D73" s="209">
        <v>10.02</v>
      </c>
      <c r="E73" s="32"/>
      <c r="F73" s="32"/>
      <c r="G73" s="214" t="s">
        <v>141</v>
      </c>
      <c r="H73" s="213" t="s">
        <v>104</v>
      </c>
      <c r="I73" s="209">
        <v>40</v>
      </c>
      <c r="J73" s="210">
        <v>17960</v>
      </c>
      <c r="K73" s="19">
        <f t="shared" si="7"/>
        <v>718400</v>
      </c>
      <c r="L73" s="4"/>
    </row>
    <row r="74" spans="2:12" ht="30" customHeight="1">
      <c r="B74" s="3"/>
      <c r="C74" s="32">
        <v>43</v>
      </c>
      <c r="D74" s="209">
        <v>10.029999999999999</v>
      </c>
      <c r="E74" s="32"/>
      <c r="F74" s="32"/>
      <c r="G74" s="214" t="s">
        <v>142</v>
      </c>
      <c r="H74" s="213" t="s">
        <v>104</v>
      </c>
      <c r="I74" s="209">
        <v>50</v>
      </c>
      <c r="J74" s="210">
        <v>19977</v>
      </c>
      <c r="K74" s="19">
        <f t="shared" si="7"/>
        <v>998850</v>
      </c>
      <c r="L74" s="4"/>
    </row>
    <row r="75" spans="2:12" ht="30" customHeight="1" thickBot="1">
      <c r="B75" s="3"/>
      <c r="C75" s="21" t="s">
        <v>16</v>
      </c>
      <c r="D75" s="45"/>
      <c r="E75" s="45"/>
      <c r="F75" s="45"/>
      <c r="G75" s="48"/>
      <c r="H75" s="47"/>
      <c r="I75" s="208"/>
      <c r="J75" s="24"/>
      <c r="K75" s="25">
        <f>SUM(K72:K74)</f>
        <v>2448020</v>
      </c>
      <c r="L75" s="4"/>
    </row>
    <row r="76" spans="2:12" ht="30" customHeight="1">
      <c r="B76" s="3"/>
      <c r="C76" s="181"/>
      <c r="D76" s="182"/>
      <c r="E76" s="182"/>
      <c r="F76" s="182"/>
      <c r="G76" s="224"/>
      <c r="H76" s="182"/>
      <c r="I76" s="182"/>
      <c r="J76" s="182"/>
      <c r="K76" s="183"/>
      <c r="L76" s="4"/>
    </row>
    <row r="77" spans="2:12" ht="30" customHeight="1">
      <c r="B77" s="3"/>
      <c r="C77" s="32">
        <v>44</v>
      </c>
      <c r="D77" s="209">
        <v>11.01</v>
      </c>
      <c r="E77" s="32"/>
      <c r="F77" s="32"/>
      <c r="G77" s="214" t="s">
        <v>143</v>
      </c>
      <c r="H77" s="213" t="s">
        <v>106</v>
      </c>
      <c r="I77" s="209">
        <v>190</v>
      </c>
      <c r="J77" s="210">
        <v>21755.25</v>
      </c>
      <c r="K77" s="19">
        <f>J77*I77</f>
        <v>4133497.5</v>
      </c>
      <c r="L77" s="4"/>
    </row>
    <row r="78" spans="2:12" ht="30" customHeight="1" thickBot="1">
      <c r="B78" s="3"/>
      <c r="C78" s="21" t="s">
        <v>16</v>
      </c>
      <c r="D78" s="45"/>
      <c r="E78" s="45"/>
      <c r="F78" s="45"/>
      <c r="G78" s="48"/>
      <c r="H78" s="47"/>
      <c r="I78" s="208"/>
      <c r="J78" s="24"/>
      <c r="K78" s="25">
        <f>SUM(K77)</f>
        <v>4133497.5</v>
      </c>
      <c r="L78" s="4"/>
    </row>
    <row r="79" spans="2:12" ht="30" customHeight="1" thickBot="1">
      <c r="B79" s="3"/>
      <c r="C79" s="197"/>
      <c r="D79" s="198"/>
      <c r="E79" s="198"/>
      <c r="F79" s="198"/>
      <c r="G79" s="226"/>
      <c r="H79" s="198"/>
      <c r="I79" s="182"/>
      <c r="J79" s="198"/>
      <c r="K79" s="199"/>
      <c r="L79" s="4"/>
    </row>
    <row r="80" spans="2:12" ht="30" customHeight="1" thickBot="1">
      <c r="B80" s="3"/>
      <c r="C80" s="15">
        <v>45</v>
      </c>
      <c r="D80" s="184">
        <v>12.01</v>
      </c>
      <c r="E80" s="32"/>
      <c r="F80" s="32"/>
      <c r="G80" s="189" t="s">
        <v>144</v>
      </c>
      <c r="H80" s="192" t="s">
        <v>107</v>
      </c>
      <c r="I80" s="191">
        <v>5</v>
      </c>
      <c r="J80" s="203">
        <v>731530</v>
      </c>
      <c r="K80" s="19">
        <f>J80*I80</f>
        <v>3657650</v>
      </c>
      <c r="L80" s="4"/>
    </row>
    <row r="81" spans="2:12" ht="30" customHeight="1" thickBot="1">
      <c r="B81" s="3"/>
      <c r="C81" s="21" t="s">
        <v>16</v>
      </c>
      <c r="D81" s="45"/>
      <c r="E81" s="45"/>
      <c r="F81" s="45"/>
      <c r="G81" s="48"/>
      <c r="H81" s="47"/>
      <c r="I81" s="208"/>
      <c r="J81" s="24"/>
      <c r="K81" s="25">
        <f>SUM(K80)</f>
        <v>3657650</v>
      </c>
      <c r="L81" s="4"/>
    </row>
    <row r="82" spans="2:12" ht="30" customHeight="1" thickBot="1">
      <c r="B82" s="3"/>
      <c r="C82" s="197"/>
      <c r="D82" s="198"/>
      <c r="E82" s="198"/>
      <c r="F82" s="198"/>
      <c r="G82" s="226"/>
      <c r="H82" s="198"/>
      <c r="I82" s="182"/>
      <c r="J82" s="198"/>
      <c r="K82" s="199"/>
      <c r="L82" s="4"/>
    </row>
    <row r="83" spans="2:12" ht="30" customHeight="1" thickBot="1">
      <c r="B83" s="3"/>
      <c r="C83" s="15">
        <v>46</v>
      </c>
      <c r="D83" s="184">
        <v>13.01</v>
      </c>
      <c r="E83" s="32"/>
      <c r="F83" s="32"/>
      <c r="G83" s="190" t="s">
        <v>145</v>
      </c>
      <c r="H83" s="192" t="s">
        <v>104</v>
      </c>
      <c r="I83" s="191">
        <v>6</v>
      </c>
      <c r="J83" s="203">
        <v>77033</v>
      </c>
      <c r="K83" s="19">
        <f>J83*I83</f>
        <v>462198</v>
      </c>
      <c r="L83" s="4"/>
    </row>
    <row r="84" spans="2:12" ht="30" customHeight="1" thickBot="1">
      <c r="B84" s="3"/>
      <c r="C84" s="21" t="s">
        <v>16</v>
      </c>
      <c r="D84" s="45"/>
      <c r="E84" s="45"/>
      <c r="F84" s="45"/>
      <c r="G84" s="48"/>
      <c r="H84" s="47"/>
      <c r="I84" s="208"/>
      <c r="J84" s="24"/>
      <c r="K84" s="25">
        <f>SUM(K83)</f>
        <v>462198</v>
      </c>
      <c r="L84" s="4"/>
    </row>
    <row r="85" spans="2:12" ht="30" customHeight="1" thickBot="1">
      <c r="B85" s="3"/>
      <c r="C85" s="197"/>
      <c r="D85" s="198"/>
      <c r="E85" s="198"/>
      <c r="F85" s="198"/>
      <c r="G85" s="226"/>
      <c r="H85" s="198"/>
      <c r="I85" s="182"/>
      <c r="J85" s="198"/>
      <c r="K85" s="199"/>
      <c r="L85" s="4"/>
    </row>
    <row r="86" spans="2:12" ht="30" customHeight="1" thickBot="1">
      <c r="B86" s="3"/>
      <c r="C86" s="21">
        <v>47</v>
      </c>
      <c r="D86" s="184">
        <v>14.01</v>
      </c>
      <c r="E86" s="45"/>
      <c r="F86" s="45"/>
      <c r="G86" s="189" t="s">
        <v>146</v>
      </c>
      <c r="H86" s="192" t="s">
        <v>118</v>
      </c>
      <c r="I86" s="191">
        <v>45</v>
      </c>
      <c r="J86" s="203">
        <v>8616</v>
      </c>
      <c r="K86" s="19">
        <f>J86*I86</f>
        <v>387720</v>
      </c>
      <c r="L86" s="4"/>
    </row>
    <row r="87" spans="2:12" ht="30" customHeight="1" thickBot="1">
      <c r="B87" s="3"/>
      <c r="C87" s="21" t="s">
        <v>16</v>
      </c>
      <c r="D87" s="45"/>
      <c r="E87" s="45"/>
      <c r="F87" s="45"/>
      <c r="G87" s="48"/>
      <c r="H87" s="47"/>
      <c r="I87" s="208"/>
      <c r="J87" s="24"/>
      <c r="K87" s="25">
        <f>SUM(K86)</f>
        <v>387720</v>
      </c>
      <c r="L87" s="4"/>
    </row>
    <row r="88" spans="2:12" ht="30" customHeight="1" thickBot="1">
      <c r="B88" s="3"/>
      <c r="C88" s="12"/>
      <c r="D88" s="13"/>
      <c r="E88" s="13"/>
      <c r="F88" s="13"/>
      <c r="G88" s="225"/>
      <c r="H88" s="13"/>
      <c r="I88" s="13"/>
      <c r="J88" s="13"/>
      <c r="K88" s="14"/>
      <c r="L88" s="4"/>
    </row>
    <row r="89" spans="2:12" ht="30" customHeight="1" thickBot="1">
      <c r="B89" s="3"/>
      <c r="C89" s="15">
        <v>48</v>
      </c>
      <c r="D89" s="201">
        <v>15.01</v>
      </c>
      <c r="E89" s="32"/>
      <c r="F89" s="32"/>
      <c r="G89" s="200" t="s">
        <v>147</v>
      </c>
      <c r="H89" s="202" t="s">
        <v>104</v>
      </c>
      <c r="I89" s="202">
        <v>40</v>
      </c>
      <c r="J89" s="206">
        <v>90614</v>
      </c>
      <c r="K89" s="19">
        <f>J89*I89</f>
        <v>3624560</v>
      </c>
      <c r="L89" s="4"/>
    </row>
    <row r="90" spans="2:12" ht="30" customHeight="1" thickBot="1">
      <c r="B90" s="3"/>
      <c r="C90" s="21" t="s">
        <v>16</v>
      </c>
      <c r="D90" s="45"/>
      <c r="E90" s="45"/>
      <c r="F90" s="45"/>
      <c r="G90" s="48"/>
      <c r="H90" s="47"/>
      <c r="I90" s="208"/>
      <c r="J90" s="24"/>
      <c r="K90" s="25">
        <f>SUM(K89)</f>
        <v>3624560</v>
      </c>
      <c r="L90" s="4"/>
    </row>
    <row r="91" spans="2:12" s="49" customFormat="1" ht="30" customHeight="1" thickBot="1">
      <c r="B91" s="50"/>
      <c r="C91" s="251" t="s">
        <v>17</v>
      </c>
      <c r="D91" s="252"/>
      <c r="E91" s="252"/>
      <c r="F91" s="252"/>
      <c r="G91" s="252"/>
      <c r="H91" s="252"/>
      <c r="I91" s="252"/>
      <c r="J91" s="253"/>
      <c r="K91" s="51"/>
      <c r="L91" s="52"/>
    </row>
    <row r="92" spans="2:12" s="49" customFormat="1">
      <c r="B92" s="50"/>
      <c r="C92" s="53"/>
      <c r="D92" s="53"/>
      <c r="E92" s="53"/>
      <c r="F92" s="53"/>
      <c r="G92" s="227"/>
      <c r="H92" s="53"/>
      <c r="I92" s="53"/>
      <c r="J92" s="53"/>
      <c r="K92" s="54"/>
      <c r="L92" s="52"/>
    </row>
    <row r="93" spans="2:12" s="49" customFormat="1" ht="30" customHeight="1">
      <c r="B93" s="50"/>
      <c r="C93" s="55"/>
      <c r="D93" s="64"/>
      <c r="E93" s="64"/>
      <c r="F93" s="64"/>
      <c r="G93" s="92" t="s">
        <v>18</v>
      </c>
      <c r="H93" s="65"/>
      <c r="I93" s="66"/>
      <c r="J93" s="67"/>
      <c r="K93" s="69">
        <f>SUM(K24,K29,K32,K37,K40,K49,K59,K65,K70,K75,K78,K81,K84,K87,K90)</f>
        <v>190228266.09999999</v>
      </c>
      <c r="L93" s="52"/>
    </row>
    <row r="94" spans="2:12" s="49" customFormat="1" ht="30" customHeight="1">
      <c r="B94" s="50"/>
      <c r="C94" s="55"/>
      <c r="D94" s="56"/>
      <c r="E94" s="55"/>
      <c r="F94" s="55"/>
      <c r="G94" s="70"/>
      <c r="H94" s="59"/>
      <c r="I94" s="59" t="s">
        <v>148</v>
      </c>
      <c r="J94" s="220">
        <v>0.3</v>
      </c>
      <c r="K94" s="63">
        <f>K93*30%</f>
        <v>57068479.829999998</v>
      </c>
      <c r="L94" s="52"/>
    </row>
    <row r="95" spans="2:12" s="49" customFormat="1" ht="30" customHeight="1" thickBot="1">
      <c r="B95" s="50"/>
      <c r="C95" s="55"/>
      <c r="D95" s="56"/>
      <c r="E95" s="55"/>
      <c r="F95" s="72"/>
      <c r="G95" s="70"/>
      <c r="H95" s="65"/>
      <c r="I95" s="66"/>
      <c r="J95" s="71"/>
      <c r="K95" s="69"/>
      <c r="L95" s="52"/>
    </row>
    <row r="96" spans="2:12" s="49" customFormat="1" ht="30" customHeight="1" thickBot="1">
      <c r="B96" s="50"/>
      <c r="C96" s="55"/>
      <c r="D96" s="56"/>
      <c r="E96" s="55"/>
      <c r="F96" s="55"/>
      <c r="G96" s="228" t="s">
        <v>19</v>
      </c>
      <c r="H96" s="74"/>
      <c r="I96" s="75"/>
      <c r="J96" s="76"/>
      <c r="K96" s="51">
        <f>SUM(K93:K95)</f>
        <v>247296745.93000001</v>
      </c>
      <c r="L96" s="52"/>
    </row>
    <row r="97" spans="2:12" s="49" customFormat="1" ht="15" thickBot="1">
      <c r="B97" s="50"/>
      <c r="C97" s="55"/>
      <c r="D97" s="56"/>
      <c r="E97" s="56"/>
      <c r="F97" s="56"/>
      <c r="G97" s="229"/>
      <c r="H97" s="55"/>
      <c r="I97" s="77"/>
      <c r="J97" s="78"/>
      <c r="K97" s="79"/>
      <c r="L97" s="52"/>
    </row>
    <row r="98" spans="2:12" s="49" customFormat="1">
      <c r="B98" s="50"/>
      <c r="C98" s="80"/>
      <c r="D98" s="256"/>
      <c r="E98" s="256"/>
      <c r="F98" s="256"/>
      <c r="G98" s="256"/>
      <c r="H98" s="256"/>
      <c r="I98" s="256"/>
      <c r="J98" s="256"/>
      <c r="K98" s="257"/>
      <c r="L98" s="81"/>
    </row>
    <row r="99" spans="2:12" s="49" customFormat="1" ht="46.5" customHeight="1">
      <c r="B99" s="50"/>
      <c r="C99" s="246" t="s">
        <v>20</v>
      </c>
      <c r="D99" s="247"/>
      <c r="E99" s="247"/>
      <c r="F99" s="247"/>
      <c r="G99" s="247"/>
      <c r="H99" s="254" t="s">
        <v>9</v>
      </c>
      <c r="I99" s="254"/>
      <c r="J99" s="254"/>
      <c r="K99" s="82" t="s">
        <v>21</v>
      </c>
      <c r="L99" s="83"/>
    </row>
    <row r="100" spans="2:12" s="49" customFormat="1" ht="32.25" customHeight="1">
      <c r="B100" s="50"/>
      <c r="C100" s="246" t="s">
        <v>22</v>
      </c>
      <c r="D100" s="247"/>
      <c r="E100" s="247"/>
      <c r="F100" s="247"/>
      <c r="G100" s="247"/>
      <c r="H100" s="255" t="s">
        <v>23</v>
      </c>
      <c r="I100" s="255"/>
      <c r="J100" s="84" t="s">
        <v>24</v>
      </c>
      <c r="K100" s="85" t="s">
        <v>25</v>
      </c>
      <c r="L100" s="83"/>
    </row>
    <row r="101" spans="2:12" s="49" customFormat="1" ht="30" customHeight="1">
      <c r="B101" s="50"/>
      <c r="C101" s="246" t="s">
        <v>26</v>
      </c>
      <c r="D101" s="247"/>
      <c r="E101" s="247"/>
      <c r="F101" s="247"/>
      <c r="G101" s="247"/>
      <c r="H101" s="269" t="s">
        <v>27</v>
      </c>
      <c r="I101" s="270"/>
      <c r="J101" s="84" t="s">
        <v>28</v>
      </c>
      <c r="K101" s="85" t="s">
        <v>25</v>
      </c>
      <c r="L101" s="83"/>
    </row>
    <row r="102" spans="2:12" s="49" customFormat="1" ht="58.5" customHeight="1">
      <c r="B102" s="50"/>
      <c r="C102" s="272"/>
      <c r="D102" s="273"/>
      <c r="E102" s="273"/>
      <c r="F102" s="273"/>
      <c r="G102" s="274"/>
      <c r="H102" s="271" t="s">
        <v>29</v>
      </c>
      <c r="I102" s="255"/>
      <c r="J102" s="84" t="s">
        <v>30</v>
      </c>
      <c r="K102" s="85" t="s">
        <v>25</v>
      </c>
      <c r="L102" s="52"/>
    </row>
    <row r="103" spans="2:12" ht="39" customHeight="1">
      <c r="B103" s="3"/>
      <c r="C103" s="275"/>
      <c r="D103" s="276"/>
      <c r="E103" s="276"/>
      <c r="F103" s="276"/>
      <c r="G103" s="277"/>
      <c r="H103" s="255" t="s">
        <v>31</v>
      </c>
      <c r="I103" s="255"/>
      <c r="J103" s="84" t="s">
        <v>32</v>
      </c>
      <c r="K103" s="85" t="s">
        <v>25</v>
      </c>
      <c r="L103" s="4"/>
    </row>
    <row r="104" spans="2:12" ht="47.25" customHeight="1" thickBot="1">
      <c r="B104" s="3"/>
      <c r="C104" s="278"/>
      <c r="D104" s="279"/>
      <c r="E104" s="279"/>
      <c r="F104" s="279"/>
      <c r="G104" s="280"/>
      <c r="H104" s="267"/>
      <c r="I104" s="267"/>
      <c r="J104" s="267"/>
      <c r="K104" s="268"/>
      <c r="L104" s="4"/>
    </row>
    <row r="105" spans="2:12">
      <c r="B105" s="86"/>
      <c r="C105" s="87"/>
      <c r="D105" s="87"/>
      <c r="E105" s="88"/>
      <c r="F105" s="87"/>
      <c r="G105" s="230"/>
      <c r="H105" s="87"/>
      <c r="I105" s="87"/>
      <c r="J105" s="87"/>
      <c r="K105" s="87"/>
      <c r="L105" s="90"/>
    </row>
    <row r="106" spans="2:12" ht="15" thickTop="1"/>
  </sheetData>
  <mergeCells count="28">
    <mergeCell ref="H104:K104"/>
    <mergeCell ref="C101:G101"/>
    <mergeCell ref="H101:I101"/>
    <mergeCell ref="H102:I102"/>
    <mergeCell ref="H103:I103"/>
    <mergeCell ref="C102:G104"/>
    <mergeCell ref="C100:G100"/>
    <mergeCell ref="C10:K10"/>
    <mergeCell ref="C91:J91"/>
    <mergeCell ref="C99:G99"/>
    <mergeCell ref="H99:J99"/>
    <mergeCell ref="H100:I100"/>
    <mergeCell ref="D98:K98"/>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37" t="s">
        <v>0</v>
      </c>
      <c r="C1" s="237"/>
      <c r="D1" s="237"/>
      <c r="E1" s="237"/>
      <c r="F1" s="237"/>
      <c r="G1" s="237"/>
    </row>
    <row r="2" spans="2:12">
      <c r="B2" s="237" t="s">
        <v>1</v>
      </c>
      <c r="C2" s="237"/>
      <c r="D2" s="237"/>
      <c r="E2" s="237"/>
    </row>
    <row r="3" spans="2:12" ht="15" thickBot="1">
      <c r="C3" s="6"/>
      <c r="D3" s="7"/>
      <c r="E3" s="6"/>
      <c r="F3" s="7"/>
    </row>
    <row r="4" spans="2:12" ht="15.75" thickTop="1" thickBot="1">
      <c r="B4" s="238"/>
      <c r="C4" s="239"/>
      <c r="D4" s="239"/>
      <c r="E4" s="239"/>
      <c r="F4" s="239"/>
      <c r="G4" s="239"/>
      <c r="H4" s="239"/>
      <c r="I4" s="239"/>
      <c r="J4" s="239"/>
      <c r="K4" s="239"/>
      <c r="L4" s="240"/>
    </row>
    <row r="5" spans="2:12" ht="31.5" customHeight="1">
      <c r="B5" s="3"/>
      <c r="C5" s="281" t="s">
        <v>2</v>
      </c>
      <c r="D5" s="282"/>
      <c r="E5" s="282"/>
      <c r="F5" s="282"/>
      <c r="G5" s="282"/>
      <c r="H5" s="282"/>
      <c r="I5" s="282"/>
      <c r="J5" s="282"/>
      <c r="K5" s="283"/>
      <c r="L5" s="4"/>
    </row>
    <row r="6" spans="2:12">
      <c r="B6" s="3"/>
      <c r="C6" s="284" t="s">
        <v>33</v>
      </c>
      <c r="D6" s="285"/>
      <c r="E6" s="285"/>
      <c r="F6" s="285"/>
      <c r="G6" s="285"/>
      <c r="H6" s="285"/>
      <c r="I6" s="285"/>
      <c r="J6" s="285"/>
      <c r="K6" s="286"/>
      <c r="L6" s="4"/>
    </row>
    <row r="7" spans="2:12" s="2" customFormat="1">
      <c r="B7" s="91"/>
      <c r="C7" s="287" t="s">
        <v>34</v>
      </c>
      <c r="D7" s="287"/>
      <c r="E7" s="287"/>
      <c r="F7" s="287"/>
      <c r="G7" s="287"/>
      <c r="H7" s="287"/>
      <c r="I7" s="287"/>
      <c r="J7" s="287"/>
      <c r="K7" s="287"/>
      <c r="L7" s="10"/>
    </row>
    <row r="8" spans="2:12" ht="105.75" customHeight="1">
      <c r="B8" s="3"/>
      <c r="C8" s="287"/>
      <c r="D8" s="287"/>
      <c r="E8" s="287"/>
      <c r="F8" s="287"/>
      <c r="G8" s="287"/>
      <c r="H8" s="287"/>
      <c r="I8" s="287"/>
      <c r="J8" s="287"/>
      <c r="K8" s="287"/>
      <c r="L8" s="4"/>
    </row>
    <row r="9" spans="2:12" ht="34.5" customHeight="1">
      <c r="B9" s="3"/>
      <c r="C9" s="288" t="s">
        <v>35</v>
      </c>
      <c r="D9" s="235"/>
      <c r="E9" s="235"/>
      <c r="F9" s="235"/>
      <c r="G9" s="235"/>
      <c r="H9" s="235"/>
      <c r="I9" s="235"/>
      <c r="J9" s="235"/>
      <c r="K9" s="289"/>
      <c r="L9" s="4"/>
    </row>
    <row r="10" spans="2:12" ht="30" customHeight="1" thickBot="1">
      <c r="B10" s="3"/>
      <c r="C10" s="248"/>
      <c r="D10" s="249"/>
      <c r="E10" s="249"/>
      <c r="F10" s="249"/>
      <c r="G10" s="249"/>
      <c r="H10" s="249"/>
      <c r="I10" s="249"/>
      <c r="J10" s="249"/>
      <c r="K10" s="250"/>
      <c r="L10" s="4"/>
    </row>
    <row r="11" spans="2:12" ht="30" customHeight="1">
      <c r="B11" s="3"/>
      <c r="C11" s="264" t="s">
        <v>6</v>
      </c>
      <c r="D11" s="258" t="s">
        <v>7</v>
      </c>
      <c r="E11" s="266" t="s">
        <v>8</v>
      </c>
      <c r="F11" s="266"/>
      <c r="G11" s="264" t="s">
        <v>9</v>
      </c>
      <c r="H11" s="258" t="s">
        <v>10</v>
      </c>
      <c r="I11" s="258" t="s">
        <v>11</v>
      </c>
      <c r="J11" s="260" t="s">
        <v>12</v>
      </c>
      <c r="K11" s="262" t="s">
        <v>13</v>
      </c>
      <c r="L11" s="4"/>
    </row>
    <row r="12" spans="2:12" ht="30" customHeight="1" thickBot="1">
      <c r="B12" s="3"/>
      <c r="C12" s="265"/>
      <c r="D12" s="259"/>
      <c r="E12" s="11" t="s">
        <v>14</v>
      </c>
      <c r="F12" s="11" t="s">
        <v>15</v>
      </c>
      <c r="G12" s="265"/>
      <c r="H12" s="259"/>
      <c r="I12" s="259"/>
      <c r="J12" s="261"/>
      <c r="K12" s="263"/>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51" t="s">
        <v>17</v>
      </c>
      <c r="D40" s="252"/>
      <c r="E40" s="252"/>
      <c r="F40" s="252"/>
      <c r="G40" s="252"/>
      <c r="H40" s="252"/>
      <c r="I40" s="252"/>
      <c r="J40" s="25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90"/>
      <c r="H42" s="291"/>
      <c r="I42" s="292"/>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56"/>
      <c r="E51" s="256"/>
      <c r="F51" s="256"/>
      <c r="G51" s="256"/>
      <c r="H51" s="256"/>
      <c r="I51" s="256"/>
      <c r="J51" s="256"/>
      <c r="K51" s="257"/>
      <c r="L51" s="81"/>
    </row>
    <row r="52" spans="2:12" s="49" customFormat="1" ht="46.5" customHeight="1">
      <c r="B52" s="50"/>
      <c r="C52" s="246" t="s">
        <v>20</v>
      </c>
      <c r="D52" s="247"/>
      <c r="E52" s="247"/>
      <c r="F52" s="247"/>
      <c r="G52" s="247"/>
      <c r="H52" s="254" t="s">
        <v>9</v>
      </c>
      <c r="I52" s="254"/>
      <c r="J52" s="254"/>
      <c r="K52" s="82" t="s">
        <v>21</v>
      </c>
      <c r="L52" s="83"/>
    </row>
    <row r="53" spans="2:12" s="49" customFormat="1" ht="32.25" customHeight="1">
      <c r="B53" s="50"/>
      <c r="C53" s="246" t="s">
        <v>22</v>
      </c>
      <c r="D53" s="247"/>
      <c r="E53" s="247"/>
      <c r="F53" s="247"/>
      <c r="G53" s="247"/>
      <c r="H53" s="255" t="s">
        <v>23</v>
      </c>
      <c r="I53" s="255"/>
      <c r="J53" s="84" t="s">
        <v>24</v>
      </c>
      <c r="K53" s="85" t="s">
        <v>36</v>
      </c>
      <c r="L53" s="83"/>
    </row>
    <row r="54" spans="2:12" s="49" customFormat="1" ht="30" customHeight="1">
      <c r="B54" s="50"/>
      <c r="C54" s="246" t="s">
        <v>26</v>
      </c>
      <c r="D54" s="247"/>
      <c r="E54" s="247"/>
      <c r="F54" s="247"/>
      <c r="G54" s="247"/>
      <c r="H54" s="269" t="s">
        <v>27</v>
      </c>
      <c r="I54" s="270"/>
      <c r="J54" s="84" t="s">
        <v>28</v>
      </c>
      <c r="K54" s="85" t="s">
        <v>36</v>
      </c>
      <c r="L54" s="83"/>
    </row>
    <row r="55" spans="2:12" s="49" customFormat="1" ht="58.5" customHeight="1">
      <c r="B55" s="50"/>
      <c r="C55" s="272"/>
      <c r="D55" s="273"/>
      <c r="E55" s="273"/>
      <c r="F55" s="273"/>
      <c r="G55" s="274"/>
      <c r="H55" s="271" t="s">
        <v>29</v>
      </c>
      <c r="I55" s="255"/>
      <c r="J55" s="84" t="s">
        <v>30</v>
      </c>
      <c r="K55" s="85" t="s">
        <v>36</v>
      </c>
      <c r="L55" s="52"/>
    </row>
    <row r="56" spans="2:12" ht="39" customHeight="1">
      <c r="B56" s="3"/>
      <c r="C56" s="275"/>
      <c r="D56" s="276"/>
      <c r="E56" s="276"/>
      <c r="F56" s="276"/>
      <c r="G56" s="277"/>
      <c r="H56" s="255" t="s">
        <v>31</v>
      </c>
      <c r="I56" s="255"/>
      <c r="J56" s="84" t="s">
        <v>32</v>
      </c>
      <c r="K56" s="85" t="s">
        <v>36</v>
      </c>
      <c r="L56" s="4"/>
    </row>
    <row r="57" spans="2:12" ht="47.25" customHeight="1" thickBot="1">
      <c r="B57" s="3"/>
      <c r="C57" s="278"/>
      <c r="D57" s="279"/>
      <c r="E57" s="279"/>
      <c r="F57" s="279"/>
      <c r="G57" s="280"/>
      <c r="H57" s="267"/>
      <c r="I57" s="267"/>
      <c r="J57" s="267"/>
      <c r="K57" s="268"/>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37" t="s">
        <v>38</v>
      </c>
      <c r="C1" s="237"/>
      <c r="D1" s="237"/>
      <c r="E1" s="237"/>
      <c r="F1" s="237"/>
      <c r="G1" s="237"/>
      <c r="H1" s="237"/>
      <c r="I1" s="237"/>
      <c r="J1" s="237"/>
      <c r="K1" s="237"/>
      <c r="L1" s="237"/>
    </row>
    <row r="2" spans="2:16">
      <c r="B2" s="237" t="s">
        <v>1</v>
      </c>
      <c r="C2" s="237"/>
      <c r="D2" s="237"/>
      <c r="E2" s="237"/>
    </row>
    <row r="3" spans="2:16" ht="15" thickBot="1"/>
    <row r="4" spans="2:16" ht="25.5" customHeight="1" thickTop="1">
      <c r="B4" s="293"/>
      <c r="C4" s="294"/>
      <c r="D4" s="294"/>
      <c r="E4" s="294"/>
      <c r="F4" s="294"/>
      <c r="G4" s="294"/>
      <c r="H4" s="294"/>
      <c r="I4" s="294"/>
      <c r="J4" s="294"/>
      <c r="K4" s="294"/>
      <c r="L4" s="294"/>
      <c r="M4" s="294"/>
      <c r="N4" s="294"/>
      <c r="O4" s="294"/>
      <c r="P4" s="295"/>
    </row>
    <row r="5" spans="2:16" ht="36.75" customHeight="1">
      <c r="B5" s="97"/>
      <c r="C5" s="389" t="s">
        <v>39</v>
      </c>
      <c r="D5" s="389"/>
      <c r="E5" s="389"/>
      <c r="F5" s="389"/>
      <c r="G5" s="389"/>
      <c r="H5" s="389"/>
      <c r="I5" s="389"/>
      <c r="J5" s="389"/>
      <c r="K5" s="389"/>
      <c r="L5" s="389"/>
      <c r="M5" s="389"/>
      <c r="N5" s="389"/>
      <c r="O5" s="389"/>
      <c r="P5" s="96"/>
    </row>
    <row r="6" spans="2:16" ht="15" thickBot="1">
      <c r="B6" s="97"/>
      <c r="P6" s="96"/>
    </row>
    <row r="7" spans="2:16">
      <c r="B7" s="97"/>
      <c r="C7" s="393"/>
      <c r="D7" s="395"/>
      <c r="E7" s="396"/>
      <c r="F7" s="396"/>
      <c r="G7" s="396"/>
      <c r="H7" s="396"/>
      <c r="I7" s="396"/>
      <c r="J7" s="396"/>
      <c r="K7" s="397"/>
      <c r="L7" s="364"/>
      <c r="M7" s="365"/>
      <c r="N7" s="365"/>
      <c r="O7" s="366"/>
      <c r="P7" s="96"/>
    </row>
    <row r="8" spans="2:16">
      <c r="B8" s="97"/>
      <c r="C8" s="394"/>
      <c r="D8" s="376" t="s">
        <v>40</v>
      </c>
      <c r="E8" s="377"/>
      <c r="F8" s="377"/>
      <c r="G8" s="377"/>
      <c r="H8" s="377"/>
      <c r="I8" s="377"/>
      <c r="J8" s="377"/>
      <c r="K8" s="378"/>
      <c r="L8" s="367"/>
      <c r="M8" s="368"/>
      <c r="N8" s="368"/>
      <c r="O8" s="369"/>
      <c r="P8" s="96"/>
    </row>
    <row r="9" spans="2:16">
      <c r="B9" s="97"/>
      <c r="C9" s="394"/>
      <c r="D9" s="376"/>
      <c r="E9" s="377"/>
      <c r="F9" s="377"/>
      <c r="G9" s="377"/>
      <c r="H9" s="377"/>
      <c r="I9" s="377"/>
      <c r="J9" s="377"/>
      <c r="K9" s="378"/>
      <c r="L9" s="379" t="s">
        <v>41</v>
      </c>
      <c r="M9" s="370"/>
      <c r="N9" s="371"/>
      <c r="O9" s="372"/>
      <c r="P9" s="96"/>
    </row>
    <row r="10" spans="2:16">
      <c r="B10" s="97"/>
      <c r="C10" s="394"/>
      <c r="D10" s="376" t="s">
        <v>42</v>
      </c>
      <c r="E10" s="377"/>
      <c r="F10" s="377"/>
      <c r="G10" s="377"/>
      <c r="H10" s="377"/>
      <c r="I10" s="377"/>
      <c r="J10" s="377"/>
      <c r="K10" s="378"/>
      <c r="L10" s="398"/>
      <c r="M10" s="373"/>
      <c r="N10" s="374"/>
      <c r="O10" s="375"/>
      <c r="P10" s="96"/>
    </row>
    <row r="11" spans="2:16" ht="12.75" customHeight="1">
      <c r="B11" s="97"/>
      <c r="C11" s="394"/>
      <c r="D11" s="390"/>
      <c r="E11" s="391"/>
      <c r="F11" s="391"/>
      <c r="G11" s="391"/>
      <c r="H11" s="391"/>
      <c r="I11" s="391"/>
      <c r="J11" s="391"/>
      <c r="K11" s="392"/>
      <c r="L11" s="379" t="s">
        <v>43</v>
      </c>
      <c r="M11" s="379">
        <v>1</v>
      </c>
      <c r="N11" s="379" t="s">
        <v>44</v>
      </c>
      <c r="O11" s="362">
        <v>1</v>
      </c>
      <c r="P11" s="96"/>
    </row>
    <row r="12" spans="2:16">
      <c r="B12" s="97"/>
      <c r="C12" s="394"/>
      <c r="D12" s="390"/>
      <c r="E12" s="391"/>
      <c r="F12" s="391"/>
      <c r="G12" s="391"/>
      <c r="H12" s="391"/>
      <c r="I12" s="391"/>
      <c r="J12" s="391"/>
      <c r="K12" s="392"/>
      <c r="L12" s="380"/>
      <c r="M12" s="380"/>
      <c r="N12" s="380"/>
      <c r="O12" s="363"/>
      <c r="P12" s="96"/>
    </row>
    <row r="13" spans="2:16">
      <c r="B13" s="97"/>
      <c r="C13" s="394"/>
      <c r="D13" s="376" t="s">
        <v>45</v>
      </c>
      <c r="E13" s="377"/>
      <c r="F13" s="377"/>
      <c r="G13" s="377"/>
      <c r="H13" s="377"/>
      <c r="I13" s="377"/>
      <c r="J13" s="377"/>
      <c r="K13" s="378"/>
      <c r="L13" s="380"/>
      <c r="M13" s="380"/>
      <c r="N13" s="380"/>
      <c r="O13" s="363"/>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302" t="s">
        <v>50</v>
      </c>
      <c r="D17" s="303"/>
      <c r="E17" s="303"/>
      <c r="F17" s="303"/>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85" t="s">
        <v>52</v>
      </c>
      <c r="D21" s="386"/>
      <c r="E21" s="386"/>
      <c r="F21" s="386"/>
      <c r="G21" s="386"/>
      <c r="H21" s="386"/>
      <c r="I21" s="386"/>
      <c r="J21" s="386"/>
      <c r="K21" s="386"/>
      <c r="L21" s="386"/>
      <c r="M21" s="386"/>
      <c r="N21" s="386"/>
      <c r="O21" s="387"/>
      <c r="P21" s="96"/>
    </row>
    <row r="22" spans="2:16" ht="15" thickBot="1">
      <c r="B22" s="97"/>
      <c r="C22" s="122"/>
      <c r="O22" s="123"/>
      <c r="P22" s="96"/>
    </row>
    <row r="23" spans="2:16">
      <c r="B23" s="97"/>
      <c r="C23" s="124" t="s">
        <v>53</v>
      </c>
      <c r="D23" s="359" t="s">
        <v>54</v>
      </c>
      <c r="E23" s="360"/>
      <c r="F23" s="360"/>
      <c r="G23" s="360"/>
      <c r="H23" s="360"/>
      <c r="I23" s="360"/>
      <c r="J23" s="360"/>
      <c r="K23" s="360"/>
      <c r="L23" s="361"/>
      <c r="M23" s="383" t="s">
        <v>55</v>
      </c>
      <c r="N23" s="384"/>
      <c r="O23" s="124" t="s">
        <v>11</v>
      </c>
      <c r="P23" s="96"/>
    </row>
    <row r="24" spans="2:16" ht="15" thickBot="1">
      <c r="B24" s="97"/>
      <c r="C24" s="125"/>
      <c r="D24" s="351"/>
      <c r="E24" s="352"/>
      <c r="F24" s="352"/>
      <c r="G24" s="352"/>
      <c r="H24" s="352"/>
      <c r="I24" s="352"/>
      <c r="J24" s="352"/>
      <c r="K24" s="352"/>
      <c r="L24" s="353"/>
      <c r="M24" s="351"/>
      <c r="N24" s="353"/>
      <c r="O24" s="126"/>
      <c r="P24" s="96"/>
    </row>
    <row r="25" spans="2:16">
      <c r="B25" s="97"/>
      <c r="C25" s="326" t="s">
        <v>56</v>
      </c>
      <c r="D25" s="327"/>
      <c r="E25" s="327"/>
      <c r="F25" s="327"/>
      <c r="G25" s="327"/>
      <c r="H25" s="327"/>
      <c r="I25" s="327"/>
      <c r="J25" s="327"/>
      <c r="K25" s="327"/>
      <c r="L25" s="327"/>
      <c r="M25" s="327"/>
      <c r="N25" s="327"/>
      <c r="O25" s="328"/>
      <c r="P25" s="96"/>
    </row>
    <row r="26" spans="2:16">
      <c r="B26" s="97"/>
      <c r="C26" s="329"/>
      <c r="D26" s="330"/>
      <c r="E26" s="330"/>
      <c r="F26" s="330"/>
      <c r="G26" s="330"/>
      <c r="H26" s="330"/>
      <c r="I26" s="330"/>
      <c r="J26" s="330"/>
      <c r="K26" s="330"/>
      <c r="L26" s="330"/>
      <c r="M26" s="330"/>
      <c r="N26" s="330"/>
      <c r="O26" s="331"/>
      <c r="P26" s="96"/>
    </row>
    <row r="27" spans="2:16" ht="15" thickBot="1">
      <c r="B27" s="97"/>
      <c r="C27" s="332"/>
      <c r="D27" s="333"/>
      <c r="E27" s="333"/>
      <c r="F27" s="333"/>
      <c r="G27" s="333"/>
      <c r="H27" s="333"/>
      <c r="I27" s="333"/>
      <c r="J27" s="333"/>
      <c r="K27" s="333"/>
      <c r="L27" s="333"/>
      <c r="M27" s="333"/>
      <c r="N27" s="333"/>
      <c r="O27" s="334"/>
      <c r="P27" s="96"/>
    </row>
    <row r="28" spans="2:16">
      <c r="B28" s="97"/>
      <c r="C28" s="337" t="s">
        <v>54</v>
      </c>
      <c r="D28" s="381"/>
      <c r="E28" s="381"/>
      <c r="F28" s="381"/>
      <c r="G28" s="382"/>
      <c r="H28" s="340" t="s">
        <v>57</v>
      </c>
      <c r="I28" s="381"/>
      <c r="J28" s="349" t="s">
        <v>58</v>
      </c>
      <c r="K28" s="350"/>
      <c r="L28" s="128" t="s">
        <v>59</v>
      </c>
      <c r="M28" s="340" t="s">
        <v>60</v>
      </c>
      <c r="N28" s="339"/>
      <c r="O28" s="129" t="s">
        <v>61</v>
      </c>
      <c r="P28" s="96"/>
    </row>
    <row r="29" spans="2:16">
      <c r="B29" s="97"/>
      <c r="C29" s="310"/>
      <c r="D29" s="311"/>
      <c r="E29" s="311"/>
      <c r="F29" s="311"/>
      <c r="G29" s="336"/>
      <c r="H29" s="388"/>
      <c r="I29" s="336"/>
      <c r="J29" s="388"/>
      <c r="K29" s="336"/>
      <c r="L29" s="131"/>
      <c r="M29" s="357"/>
      <c r="N29" s="358"/>
      <c r="O29" s="132"/>
      <c r="P29" s="96"/>
    </row>
    <row r="30" spans="2:16">
      <c r="B30" s="97"/>
      <c r="C30" s="133"/>
      <c r="D30" s="134"/>
      <c r="E30" s="134"/>
      <c r="F30" s="134"/>
      <c r="G30" s="135"/>
      <c r="H30" s="136"/>
      <c r="I30" s="135"/>
      <c r="J30" s="136"/>
      <c r="K30" s="135"/>
      <c r="L30" s="131"/>
      <c r="M30" s="357"/>
      <c r="N30" s="358"/>
      <c r="O30" s="132"/>
      <c r="P30" s="96"/>
    </row>
    <row r="31" spans="2:16" ht="15" thickBot="1">
      <c r="B31" s="97"/>
      <c r="C31" s="322"/>
      <c r="D31" s="323"/>
      <c r="E31" s="323"/>
      <c r="F31" s="323"/>
      <c r="G31" s="335"/>
      <c r="H31" s="354"/>
      <c r="I31" s="335"/>
      <c r="J31" s="354"/>
      <c r="K31" s="335"/>
      <c r="L31" s="137"/>
      <c r="M31" s="355"/>
      <c r="N31" s="356"/>
      <c r="O31" s="132"/>
      <c r="P31" s="96"/>
    </row>
    <row r="32" spans="2:16" ht="15" thickBot="1">
      <c r="B32" s="97"/>
      <c r="C32" s="316" t="s">
        <v>62</v>
      </c>
      <c r="D32" s="317"/>
      <c r="E32" s="317"/>
      <c r="F32" s="317"/>
      <c r="G32" s="317"/>
      <c r="H32" s="317"/>
      <c r="I32" s="317"/>
      <c r="J32" s="317"/>
      <c r="K32" s="317"/>
      <c r="L32" s="317"/>
      <c r="M32" s="317"/>
      <c r="N32" s="318"/>
      <c r="O32" s="138"/>
      <c r="P32" s="96"/>
    </row>
    <row r="33" spans="2:16" ht="13.5" customHeight="1">
      <c r="B33" s="97"/>
      <c r="C33" s="326" t="s">
        <v>63</v>
      </c>
      <c r="D33" s="327"/>
      <c r="E33" s="327"/>
      <c r="F33" s="327"/>
      <c r="G33" s="327"/>
      <c r="H33" s="327"/>
      <c r="I33" s="327"/>
      <c r="J33" s="327"/>
      <c r="K33" s="327"/>
      <c r="L33" s="327"/>
      <c r="M33" s="327"/>
      <c r="N33" s="327"/>
      <c r="O33" s="328"/>
      <c r="P33" s="96"/>
    </row>
    <row r="34" spans="2:16">
      <c r="B34" s="97"/>
      <c r="C34" s="329"/>
      <c r="D34" s="330"/>
      <c r="E34" s="330"/>
      <c r="F34" s="330"/>
      <c r="G34" s="330"/>
      <c r="H34" s="330"/>
      <c r="I34" s="330"/>
      <c r="J34" s="330"/>
      <c r="K34" s="330"/>
      <c r="L34" s="330"/>
      <c r="M34" s="330"/>
      <c r="N34" s="330"/>
      <c r="O34" s="331"/>
      <c r="P34" s="96"/>
    </row>
    <row r="35" spans="2:16" ht="15" thickBot="1">
      <c r="B35" s="97"/>
      <c r="C35" s="332"/>
      <c r="D35" s="333"/>
      <c r="E35" s="333"/>
      <c r="F35" s="333"/>
      <c r="G35" s="333"/>
      <c r="H35" s="333"/>
      <c r="I35" s="333"/>
      <c r="J35" s="333"/>
      <c r="K35" s="333"/>
      <c r="L35" s="333"/>
      <c r="M35" s="333"/>
      <c r="N35" s="333"/>
      <c r="O35" s="334"/>
      <c r="P35" s="96"/>
    </row>
    <row r="36" spans="2:16">
      <c r="B36" s="97"/>
      <c r="C36" s="337" t="s">
        <v>54</v>
      </c>
      <c r="D36" s="338"/>
      <c r="E36" s="338"/>
      <c r="F36" s="338"/>
      <c r="G36" s="338"/>
      <c r="H36" s="338"/>
      <c r="I36" s="338"/>
      <c r="J36" s="339"/>
      <c r="K36" s="127" t="s">
        <v>55</v>
      </c>
      <c r="L36" s="128" t="s">
        <v>11</v>
      </c>
      <c r="M36" s="340" t="s">
        <v>64</v>
      </c>
      <c r="N36" s="339"/>
      <c r="O36" s="129" t="s">
        <v>61</v>
      </c>
      <c r="P36" s="96"/>
    </row>
    <row r="37" spans="2:16">
      <c r="B37" s="97"/>
      <c r="C37" s="310"/>
      <c r="D37" s="311"/>
      <c r="E37" s="311"/>
      <c r="F37" s="311"/>
      <c r="G37" s="311"/>
      <c r="H37" s="311"/>
      <c r="I37" s="311"/>
      <c r="J37" s="336"/>
      <c r="K37" s="140"/>
      <c r="L37" s="141"/>
      <c r="M37" s="341"/>
      <c r="N37" s="342"/>
      <c r="O37" s="132"/>
      <c r="P37" s="96"/>
    </row>
    <row r="38" spans="2:16" ht="15" thickBot="1">
      <c r="B38" s="97"/>
      <c r="C38" s="322"/>
      <c r="D38" s="323"/>
      <c r="E38" s="323"/>
      <c r="F38" s="323"/>
      <c r="G38" s="323"/>
      <c r="H38" s="323"/>
      <c r="I38" s="323"/>
      <c r="J38" s="335"/>
      <c r="K38" s="134"/>
      <c r="L38" s="142"/>
      <c r="M38" s="324"/>
      <c r="N38" s="325"/>
      <c r="O38" s="143"/>
      <c r="P38" s="96"/>
    </row>
    <row r="39" spans="2:16" ht="15" thickBot="1">
      <c r="B39" s="97"/>
      <c r="C39" s="316" t="s">
        <v>62</v>
      </c>
      <c r="D39" s="317"/>
      <c r="E39" s="317"/>
      <c r="F39" s="317"/>
      <c r="G39" s="317"/>
      <c r="H39" s="317"/>
      <c r="I39" s="317"/>
      <c r="J39" s="317"/>
      <c r="K39" s="317"/>
      <c r="L39" s="317"/>
      <c r="M39" s="317"/>
      <c r="N39" s="318"/>
      <c r="O39" s="144">
        <v>0</v>
      </c>
      <c r="P39" s="96"/>
    </row>
    <row r="40" spans="2:16">
      <c r="B40" s="97"/>
      <c r="C40" s="326" t="s">
        <v>65</v>
      </c>
      <c r="D40" s="327"/>
      <c r="E40" s="327"/>
      <c r="F40" s="327"/>
      <c r="G40" s="327"/>
      <c r="H40" s="327"/>
      <c r="I40" s="327"/>
      <c r="J40" s="327"/>
      <c r="K40" s="327"/>
      <c r="L40" s="327"/>
      <c r="M40" s="327"/>
      <c r="N40" s="327"/>
      <c r="O40" s="328"/>
      <c r="P40" s="96"/>
    </row>
    <row r="41" spans="2:16">
      <c r="B41" s="97"/>
      <c r="C41" s="329"/>
      <c r="D41" s="330"/>
      <c r="E41" s="330"/>
      <c r="F41" s="330"/>
      <c r="G41" s="330"/>
      <c r="H41" s="330"/>
      <c r="I41" s="330"/>
      <c r="J41" s="330"/>
      <c r="K41" s="330"/>
      <c r="L41" s="330"/>
      <c r="M41" s="330"/>
      <c r="N41" s="330"/>
      <c r="O41" s="331"/>
      <c r="P41" s="96"/>
    </row>
    <row r="42" spans="2:16" ht="15" thickBot="1">
      <c r="B42" s="97"/>
      <c r="C42" s="332"/>
      <c r="D42" s="333"/>
      <c r="E42" s="333"/>
      <c r="F42" s="333"/>
      <c r="G42" s="333"/>
      <c r="H42" s="333"/>
      <c r="I42" s="333"/>
      <c r="J42" s="333"/>
      <c r="K42" s="333"/>
      <c r="L42" s="333"/>
      <c r="M42" s="333"/>
      <c r="N42" s="333"/>
      <c r="O42" s="334"/>
      <c r="P42" s="96"/>
    </row>
    <row r="43" spans="2:16" ht="15.75">
      <c r="B43" s="97"/>
      <c r="C43" s="337" t="s">
        <v>66</v>
      </c>
      <c r="D43" s="338"/>
      <c r="E43" s="338"/>
      <c r="F43" s="338"/>
      <c r="G43" s="338"/>
      <c r="H43" s="338"/>
      <c r="I43" s="338"/>
      <c r="J43" s="128" t="s">
        <v>67</v>
      </c>
      <c r="K43" s="139" t="s">
        <v>68</v>
      </c>
      <c r="L43" s="145" t="s">
        <v>69</v>
      </c>
      <c r="M43" s="340" t="s">
        <v>70</v>
      </c>
      <c r="N43" s="339"/>
      <c r="O43" s="129" t="s">
        <v>61</v>
      </c>
      <c r="P43" s="96"/>
    </row>
    <row r="44" spans="2:16">
      <c r="B44" s="97"/>
      <c r="C44" s="310"/>
      <c r="D44" s="311"/>
      <c r="E44" s="311"/>
      <c r="F44" s="311"/>
      <c r="G44" s="311"/>
      <c r="H44" s="311"/>
      <c r="I44" s="311"/>
      <c r="J44" s="146"/>
      <c r="K44" s="147"/>
      <c r="L44" s="146"/>
      <c r="M44" s="345"/>
      <c r="N44" s="346"/>
      <c r="O44" s="132"/>
      <c r="P44" s="96"/>
    </row>
    <row r="45" spans="2:16" ht="15" thickBot="1">
      <c r="B45" s="97"/>
      <c r="C45" s="322"/>
      <c r="D45" s="323"/>
      <c r="E45" s="323"/>
      <c r="F45" s="323"/>
      <c r="G45" s="323"/>
      <c r="H45" s="323"/>
      <c r="I45" s="323"/>
      <c r="J45" s="148"/>
      <c r="K45" s="149"/>
      <c r="L45" s="148"/>
      <c r="M45" s="324"/>
      <c r="N45" s="325"/>
      <c r="O45" s="150"/>
      <c r="P45" s="96"/>
    </row>
    <row r="46" spans="2:16" ht="15" thickBot="1">
      <c r="B46" s="97"/>
      <c r="C46" s="316" t="s">
        <v>62</v>
      </c>
      <c r="D46" s="317"/>
      <c r="E46" s="317"/>
      <c r="F46" s="317"/>
      <c r="G46" s="317"/>
      <c r="H46" s="317"/>
      <c r="I46" s="317"/>
      <c r="J46" s="317"/>
      <c r="K46" s="317"/>
      <c r="L46" s="317"/>
      <c r="M46" s="317"/>
      <c r="N46" s="318"/>
      <c r="O46" s="138"/>
      <c r="P46" s="96"/>
    </row>
    <row r="47" spans="2:16">
      <c r="B47" s="97"/>
      <c r="C47" s="326" t="s">
        <v>71</v>
      </c>
      <c r="D47" s="327"/>
      <c r="E47" s="327"/>
      <c r="F47" s="327"/>
      <c r="G47" s="327"/>
      <c r="H47" s="327"/>
      <c r="I47" s="327"/>
      <c r="J47" s="327"/>
      <c r="K47" s="327"/>
      <c r="L47" s="327"/>
      <c r="M47" s="327"/>
      <c r="N47" s="327"/>
      <c r="O47" s="328"/>
      <c r="P47" s="96"/>
    </row>
    <row r="48" spans="2:16">
      <c r="B48" s="97"/>
      <c r="C48" s="329"/>
      <c r="D48" s="330"/>
      <c r="E48" s="330"/>
      <c r="F48" s="330"/>
      <c r="G48" s="330"/>
      <c r="H48" s="330"/>
      <c r="I48" s="330"/>
      <c r="J48" s="330"/>
      <c r="K48" s="330"/>
      <c r="L48" s="330"/>
      <c r="M48" s="330"/>
      <c r="N48" s="330"/>
      <c r="O48" s="331"/>
      <c r="P48" s="96"/>
    </row>
    <row r="49" spans="2:16" ht="15" thickBot="1">
      <c r="B49" s="97"/>
      <c r="C49" s="332"/>
      <c r="D49" s="333"/>
      <c r="E49" s="333"/>
      <c r="F49" s="333"/>
      <c r="G49" s="333"/>
      <c r="H49" s="333"/>
      <c r="I49" s="333"/>
      <c r="J49" s="333"/>
      <c r="K49" s="333"/>
      <c r="L49" s="333"/>
      <c r="M49" s="333"/>
      <c r="N49" s="333"/>
      <c r="O49" s="334"/>
      <c r="P49" s="96"/>
    </row>
    <row r="50" spans="2:16" ht="31.5" customHeight="1">
      <c r="B50" s="97"/>
      <c r="C50" s="337" t="s">
        <v>72</v>
      </c>
      <c r="D50" s="338"/>
      <c r="E50" s="338"/>
      <c r="F50" s="338"/>
      <c r="G50" s="338"/>
      <c r="H50" s="338"/>
      <c r="I50" s="338"/>
      <c r="J50" s="128" t="s">
        <v>73</v>
      </c>
      <c r="K50" s="151" t="s">
        <v>74</v>
      </c>
      <c r="L50" s="152" t="s">
        <v>75</v>
      </c>
      <c r="M50" s="343" t="s">
        <v>60</v>
      </c>
      <c r="N50" s="344"/>
      <c r="O50" s="154" t="s">
        <v>61</v>
      </c>
      <c r="P50" s="96"/>
    </row>
    <row r="51" spans="2:16">
      <c r="B51" s="97"/>
      <c r="C51" s="155"/>
      <c r="D51" s="156"/>
      <c r="E51" s="156"/>
      <c r="F51" s="156"/>
      <c r="G51" s="156"/>
      <c r="H51" s="156"/>
      <c r="I51" s="156"/>
      <c r="J51" s="157"/>
      <c r="K51" s="158"/>
      <c r="L51" s="159"/>
      <c r="M51" s="347"/>
      <c r="N51" s="348"/>
      <c r="O51" s="160"/>
      <c r="P51" s="96"/>
    </row>
    <row r="52" spans="2:16">
      <c r="B52" s="97"/>
      <c r="C52" s="155"/>
      <c r="D52" s="156"/>
      <c r="E52" s="156"/>
      <c r="F52" s="156"/>
      <c r="G52" s="156"/>
      <c r="H52" s="156"/>
      <c r="I52" s="156"/>
      <c r="J52" s="157"/>
      <c r="K52" s="158"/>
      <c r="L52" s="159"/>
      <c r="M52" s="347"/>
      <c r="N52" s="348"/>
      <c r="O52" s="160"/>
      <c r="P52" s="96"/>
    </row>
    <row r="53" spans="2:16">
      <c r="B53" s="97"/>
      <c r="C53" s="155"/>
      <c r="D53" s="156"/>
      <c r="E53" s="156"/>
      <c r="F53" s="156"/>
      <c r="G53" s="156"/>
      <c r="H53" s="156"/>
      <c r="I53" s="156"/>
      <c r="J53" s="157"/>
      <c r="K53" s="158"/>
      <c r="L53" s="159"/>
      <c r="M53" s="345"/>
      <c r="N53" s="346"/>
      <c r="O53" s="160"/>
      <c r="P53" s="96"/>
    </row>
    <row r="54" spans="2:16" ht="15" thickBot="1">
      <c r="B54" s="97"/>
      <c r="C54" s="322"/>
      <c r="D54" s="323"/>
      <c r="E54" s="323"/>
      <c r="F54" s="323"/>
      <c r="G54" s="323"/>
      <c r="H54" s="323"/>
      <c r="I54" s="323"/>
      <c r="J54" s="148"/>
      <c r="K54" s="149"/>
      <c r="L54" s="148"/>
      <c r="M54" s="324"/>
      <c r="N54" s="325"/>
      <c r="O54" s="150"/>
      <c r="P54" s="96"/>
    </row>
    <row r="55" spans="2:16" ht="15" thickBot="1">
      <c r="B55" s="97"/>
      <c r="C55" s="316" t="s">
        <v>62</v>
      </c>
      <c r="D55" s="317"/>
      <c r="E55" s="317"/>
      <c r="F55" s="317"/>
      <c r="G55" s="317"/>
      <c r="H55" s="317"/>
      <c r="I55" s="317"/>
      <c r="J55" s="317"/>
      <c r="K55" s="317"/>
      <c r="L55" s="317"/>
      <c r="M55" s="317"/>
      <c r="N55" s="318"/>
      <c r="O55" s="144"/>
      <c r="P55" s="96"/>
    </row>
    <row r="56" spans="2:16" ht="15" thickBot="1">
      <c r="B56" s="97"/>
      <c r="C56" s="122"/>
      <c r="O56" s="123"/>
      <c r="P56" s="96"/>
    </row>
    <row r="57" spans="2:16" ht="15" thickBot="1">
      <c r="B57" s="97"/>
      <c r="C57" s="319" t="s">
        <v>76</v>
      </c>
      <c r="D57" s="320"/>
      <c r="E57" s="320"/>
      <c r="F57" s="320"/>
      <c r="G57" s="320"/>
      <c r="H57" s="320"/>
      <c r="I57" s="320"/>
      <c r="J57" s="320"/>
      <c r="K57" s="320"/>
      <c r="L57" s="320"/>
      <c r="M57" s="320"/>
      <c r="N57" s="321"/>
      <c r="O57" s="161"/>
      <c r="P57" s="96"/>
    </row>
    <row r="58" spans="2:16">
      <c r="B58" s="97"/>
      <c r="C58" s="326" t="s">
        <v>77</v>
      </c>
      <c r="D58" s="327"/>
      <c r="E58" s="327"/>
      <c r="F58" s="327"/>
      <c r="G58" s="327"/>
      <c r="H58" s="327"/>
      <c r="I58" s="327"/>
      <c r="J58" s="327"/>
      <c r="K58" s="327"/>
      <c r="L58" s="327"/>
      <c r="M58" s="327"/>
      <c r="N58" s="327"/>
      <c r="O58" s="328"/>
      <c r="P58" s="96"/>
    </row>
    <row r="59" spans="2:16">
      <c r="B59" s="97"/>
      <c r="C59" s="329"/>
      <c r="D59" s="330"/>
      <c r="E59" s="330"/>
      <c r="F59" s="330"/>
      <c r="G59" s="330"/>
      <c r="H59" s="330"/>
      <c r="I59" s="330"/>
      <c r="J59" s="330"/>
      <c r="K59" s="330"/>
      <c r="L59" s="330"/>
      <c r="M59" s="330"/>
      <c r="N59" s="330"/>
      <c r="O59" s="331"/>
      <c r="P59" s="96"/>
    </row>
    <row r="60" spans="2:16" ht="15" thickBot="1">
      <c r="B60" s="97"/>
      <c r="C60" s="332"/>
      <c r="D60" s="333"/>
      <c r="E60" s="333"/>
      <c r="F60" s="333"/>
      <c r="G60" s="333"/>
      <c r="H60" s="333"/>
      <c r="I60" s="333"/>
      <c r="J60" s="333"/>
      <c r="K60" s="333"/>
      <c r="L60" s="333"/>
      <c r="M60" s="333"/>
      <c r="N60" s="333"/>
      <c r="O60" s="334"/>
      <c r="P60" s="96"/>
    </row>
    <row r="61" spans="2:16" ht="28.5">
      <c r="B61" s="97"/>
      <c r="C61" s="337" t="s">
        <v>78</v>
      </c>
      <c r="D61" s="338"/>
      <c r="E61" s="338"/>
      <c r="F61" s="338"/>
      <c r="G61" s="338"/>
      <c r="H61" s="338"/>
      <c r="I61" s="338"/>
      <c r="J61" s="139"/>
      <c r="K61" s="153"/>
      <c r="L61" s="152" t="s">
        <v>79</v>
      </c>
      <c r="M61" s="343" t="s">
        <v>80</v>
      </c>
      <c r="N61" s="344"/>
      <c r="O61" s="154"/>
      <c r="P61" s="96"/>
    </row>
    <row r="62" spans="2:16">
      <c r="B62" s="97"/>
      <c r="C62" s="310" t="s">
        <v>23</v>
      </c>
      <c r="D62" s="311"/>
      <c r="E62" s="311"/>
      <c r="F62" s="311"/>
      <c r="G62" s="311"/>
      <c r="H62" s="311"/>
      <c r="I62" s="311"/>
      <c r="J62" s="162"/>
      <c r="K62" s="163"/>
      <c r="L62" s="164"/>
      <c r="M62" s="312"/>
      <c r="N62" s="313"/>
      <c r="O62" s="165"/>
      <c r="P62" s="96"/>
    </row>
    <row r="63" spans="2:16">
      <c r="B63" s="97"/>
      <c r="C63" s="133" t="s">
        <v>81</v>
      </c>
      <c r="D63" s="134"/>
      <c r="E63" s="134"/>
      <c r="F63" s="134"/>
      <c r="G63" s="134"/>
      <c r="H63" s="134"/>
      <c r="I63" s="134"/>
      <c r="J63" s="162"/>
      <c r="K63" s="163"/>
      <c r="L63" s="164"/>
      <c r="M63" s="312"/>
      <c r="N63" s="313"/>
      <c r="O63" s="165"/>
      <c r="P63" s="96"/>
    </row>
    <row r="64" spans="2:16" ht="15" thickBot="1">
      <c r="B64" s="97"/>
      <c r="C64" s="116" t="s">
        <v>82</v>
      </c>
      <c r="D64" s="117"/>
      <c r="E64" s="117"/>
      <c r="F64" s="117"/>
      <c r="G64" s="117"/>
      <c r="H64" s="117"/>
      <c r="I64" s="117"/>
      <c r="J64" s="166"/>
      <c r="K64" s="167"/>
      <c r="L64" s="164"/>
      <c r="M64" s="314"/>
      <c r="N64" s="315"/>
      <c r="O64" s="165"/>
      <c r="P64" s="96"/>
    </row>
    <row r="65" spans="2:16" ht="15" thickBot="1">
      <c r="B65" s="97"/>
      <c r="C65" s="316" t="s">
        <v>62</v>
      </c>
      <c r="D65" s="317"/>
      <c r="E65" s="317"/>
      <c r="F65" s="317"/>
      <c r="G65" s="317"/>
      <c r="H65" s="317"/>
      <c r="I65" s="317"/>
      <c r="J65" s="317"/>
      <c r="K65" s="317"/>
      <c r="L65" s="317"/>
      <c r="M65" s="317"/>
      <c r="N65" s="318"/>
      <c r="O65" s="168"/>
      <c r="P65" s="96"/>
    </row>
    <row r="66" spans="2:16" ht="15" thickBot="1">
      <c r="B66" s="97"/>
      <c r="C66" s="122"/>
      <c r="O66" s="123"/>
      <c r="P66" s="96"/>
    </row>
    <row r="67" spans="2:16" ht="15" thickBot="1">
      <c r="B67" s="97"/>
      <c r="C67" s="319" t="s">
        <v>83</v>
      </c>
      <c r="D67" s="320"/>
      <c r="E67" s="320"/>
      <c r="F67" s="320"/>
      <c r="G67" s="320"/>
      <c r="H67" s="320"/>
      <c r="I67" s="320"/>
      <c r="J67" s="320"/>
      <c r="K67" s="320"/>
      <c r="L67" s="320"/>
      <c r="M67" s="320"/>
      <c r="N67" s="321"/>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307"/>
      <c r="D77" s="308"/>
      <c r="E77" s="308"/>
      <c r="F77" s="308"/>
      <c r="G77" s="308"/>
      <c r="H77" s="308"/>
      <c r="I77" s="308"/>
      <c r="J77" s="308"/>
      <c r="K77" s="308"/>
      <c r="L77" s="308"/>
      <c r="M77" s="308"/>
      <c r="N77" s="308"/>
      <c r="O77" s="309"/>
      <c r="P77" s="96"/>
    </row>
    <row r="78" spans="2:16">
      <c r="B78" s="97"/>
      <c r="C78" s="307"/>
      <c r="D78" s="308"/>
      <c r="E78" s="308"/>
      <c r="F78" s="308"/>
      <c r="G78" s="308"/>
      <c r="H78" s="308"/>
      <c r="I78" s="308"/>
      <c r="J78" s="308"/>
      <c r="K78" s="308"/>
      <c r="L78" s="308"/>
      <c r="M78" s="308"/>
      <c r="N78" s="308"/>
      <c r="O78" s="309"/>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304" t="s">
        <v>91</v>
      </c>
      <c r="D81" s="305"/>
      <c r="E81" s="305"/>
      <c r="F81" s="305"/>
      <c r="G81" s="305"/>
      <c r="H81" s="305"/>
      <c r="I81" s="305"/>
      <c r="J81" s="305"/>
      <c r="K81" s="305"/>
      <c r="L81" s="305"/>
      <c r="M81" s="305"/>
      <c r="N81" s="305"/>
      <c r="O81" s="306"/>
      <c r="P81" s="96"/>
    </row>
    <row r="82" spans="2:16">
      <c r="B82" s="97"/>
      <c r="C82" s="304"/>
      <c r="D82" s="305"/>
      <c r="E82" s="305"/>
      <c r="F82" s="305"/>
      <c r="G82" s="305"/>
      <c r="H82" s="305"/>
      <c r="I82" s="305"/>
      <c r="J82" s="305"/>
      <c r="K82" s="305"/>
      <c r="L82" s="305"/>
      <c r="M82" s="305"/>
      <c r="N82" s="305"/>
      <c r="O82" s="306"/>
      <c r="P82" s="96"/>
    </row>
    <row r="83" spans="2:16" ht="12.95" customHeight="1">
      <c r="B83" s="97"/>
      <c r="C83" s="304" t="s">
        <v>92</v>
      </c>
      <c r="D83" s="305"/>
      <c r="E83" s="305"/>
      <c r="F83" s="305"/>
      <c r="G83" s="305"/>
      <c r="H83" s="305"/>
      <c r="I83" s="305"/>
      <c r="J83" s="305"/>
      <c r="K83" s="305"/>
      <c r="L83" s="305"/>
      <c r="M83" s="305"/>
      <c r="N83" s="305"/>
      <c r="O83" s="306"/>
      <c r="P83" s="96"/>
    </row>
    <row r="84" spans="2:16">
      <c r="B84" s="97"/>
      <c r="C84" s="304"/>
      <c r="D84" s="305"/>
      <c r="E84" s="305"/>
      <c r="F84" s="305"/>
      <c r="G84" s="305"/>
      <c r="H84" s="305"/>
      <c r="I84" s="305"/>
      <c r="J84" s="305"/>
      <c r="K84" s="305"/>
      <c r="L84" s="305"/>
      <c r="M84" s="305"/>
      <c r="N84" s="305"/>
      <c r="O84" s="306"/>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296"/>
      <c r="L90" s="296"/>
      <c r="M90" s="296"/>
      <c r="N90" s="296"/>
      <c r="O90" s="297"/>
      <c r="P90" s="96"/>
    </row>
    <row r="91" spans="2:16" ht="18.75" customHeight="1" thickBot="1">
      <c r="B91" s="97"/>
      <c r="C91" s="300"/>
      <c r="D91" s="301"/>
      <c r="E91" s="301"/>
      <c r="F91" s="149"/>
      <c r="G91" s="149"/>
      <c r="H91" s="149"/>
      <c r="I91" s="149"/>
      <c r="J91" s="149"/>
      <c r="K91" s="298"/>
      <c r="L91" s="298"/>
      <c r="M91" s="298"/>
      <c r="N91" s="298"/>
      <c r="O91" s="299"/>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JOHANNA MERCEDES MOLANO CESPEDES</cp:lastModifiedBy>
  <cp:revision/>
  <dcterms:created xsi:type="dcterms:W3CDTF">2006-06-27T16:47:25Z</dcterms:created>
  <dcterms:modified xsi:type="dcterms:W3CDTF">2026-07-17T16:39:45Z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