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D:\Trabajos\Trabajo\ICCU\2026\198-2026\Obras\Suesca-Pacho LP022\Apertura\"/>
    </mc:Choice>
  </mc:AlternateContent>
  <xr:revisionPtr revIDLastSave="0" documentId="13_ncr:1_{E492EA56-8E95-4FC9-872F-5305DDFCA315}" xr6:coauthVersionLast="47" xr6:coauthVersionMax="47" xr10:uidLastSave="{00000000-0000-0000-0000-000000000000}"/>
  <bookViews>
    <workbookView xWindow="-108" yWindow="-108" windowWidth="23256" windowHeight="12456" xr2:uid="{00000000-000D-0000-FFFF-FFFF00000000}"/>
  </bookViews>
  <sheets>
    <sheet name="Presupuesto oficial (Entidad)" sheetId="1" r:id="rId1"/>
    <sheet name="Oferta Economica (Proponente)" sheetId="6" r:id="rId2"/>
  </sheets>
  <definedNames>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localSheetId="1" hidden="1">'Oferta Economica (Proponente)'!$C$1:$I$91</definedName>
    <definedName name="_xlnm._FilterDatabase" localSheetId="0" hidden="1">'Presupuesto oficial (Entidad)'!$C$1:$I$91</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cessDatabase" hidden="1">"C:\C-314\VOLUMENES\volfin4.mdb"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qaq" hidden="1">{"TAB1",#N/A,TRUE,"GENERAL";"TAB2",#N/A,TRUE,"GENERAL";"TAB3",#N/A,TRUE,"GENERAL";"TAB4",#N/A,TRUE,"GENERAL";"TAB5",#N/A,TRUE,"GENERAL"}</definedName>
    <definedName name="_xlnm.Print_Area" localSheetId="1">'Oferta Economica (Proponente)'!$A$1:$J$64</definedName>
    <definedName name="_xlnm.Print_Area" localSheetId="0">'Presupuesto oficial (Entidad)'!$A$1:$J$64</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ccc" hidden="1">{"TAB1",#N/A,TRUE,"GENERAL";"TAB2",#N/A,TRUE,"GENERAL";"TAB3",#N/A,TRUE,"GENERAL";"TAB4",#N/A,TRUE,"GENERAL";"TAB5",#N/A,TRUE,"GENERAL"}</definedName>
    <definedName name="cdcdc" hidden="1">{"via1",#N/A,TRUE,"general";"via2",#N/A,TRUE,"general";"via3",#N/A,TRUE,"general"}</definedName>
    <definedName name="ceerf" hidden="1">{"TAB1",#N/A,TRUE,"GENERAL";"TAB2",#N/A,TRUE,"GENERAL";"TAB3",#N/A,TRUE,"GENERAL";"TAB4",#N/A,TRUE,"GENERAL";"TAB5",#N/A,TRUE,"GENERAL"}</definedName>
    <definedName name="CUNET" hidden="1">{"via1",#N/A,TRUE,"general";"via2",#N/A,TRUE,"general";"via3",#N/A,TRUE,"general"}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Actor">#REF!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tope" hidden="1">{"TAB1",#N/A,TRUE,"GENERAL";"TAB2",#N/A,TRUE,"GENERAL";"TAB3",#N/A,TRUE,"GENERAL";"TAB4",#N/A,TRUE,"GENERAL";"TAB5",#N/A,TRUE,"GENERAL"}</definedName>
    <definedName name="ptopes"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63" i="6" l="1"/>
  <c r="I48" i="6"/>
  <c r="I47" i="6"/>
  <c r="I46" i="6"/>
  <c r="I45" i="6"/>
  <c r="I44" i="6"/>
  <c r="I43" i="6"/>
  <c r="I40" i="6"/>
  <c r="I39" i="6"/>
  <c r="I38" i="6"/>
  <c r="I37" i="6"/>
  <c r="I36" i="6"/>
  <c r="I35" i="6"/>
  <c r="I34" i="6"/>
  <c r="I33" i="6"/>
  <c r="I30" i="6"/>
  <c r="I29" i="6"/>
  <c r="I28" i="6"/>
  <c r="I27" i="6"/>
  <c r="I26" i="6"/>
  <c r="I25" i="6"/>
  <c r="I22" i="6"/>
  <c r="I21" i="6"/>
  <c r="I20" i="6"/>
  <c r="I19" i="6"/>
  <c r="I18" i="6"/>
  <c r="I17" i="6"/>
  <c r="I16" i="6"/>
  <c r="I15" i="6"/>
  <c r="I12" i="6"/>
  <c r="I11" i="6"/>
  <c r="I48" i="1"/>
  <c r="I47" i="1"/>
  <c r="I46" i="1"/>
  <c r="I45" i="1"/>
  <c r="I44" i="1"/>
  <c r="I43" i="1"/>
  <c r="I35" i="1"/>
  <c r="I36" i="1"/>
  <c r="I37" i="1"/>
  <c r="I38" i="1"/>
  <c r="I39" i="1"/>
  <c r="I34" i="1"/>
  <c r="I40" i="1"/>
  <c r="I33" i="1"/>
  <c r="I30" i="1"/>
  <c r="I27" i="1"/>
  <c r="I28" i="1"/>
  <c r="I29" i="1"/>
  <c r="I26" i="1"/>
  <c r="I22" i="1"/>
  <c r="I25" i="1"/>
  <c r="I17" i="1"/>
  <c r="I18" i="1"/>
  <c r="I19" i="1"/>
  <c r="I20" i="1"/>
  <c r="I21" i="1"/>
  <c r="I16" i="1"/>
  <c r="I15" i="1"/>
  <c r="I41" i="6" l="1"/>
  <c r="I13" i="6"/>
  <c r="I49" i="6"/>
  <c r="I23" i="6"/>
  <c r="I31" i="6"/>
  <c r="I49" i="1"/>
  <c r="I23" i="1"/>
  <c r="I41" i="1"/>
  <c r="I31" i="1"/>
  <c r="I50" i="6" l="1"/>
  <c r="I52" i="6" s="1"/>
  <c r="I57" i="6" s="1"/>
  <c r="I11" i="1" l="1"/>
  <c r="I12" i="1" l="1"/>
  <c r="I13" i="1" s="1"/>
  <c r="I50" i="1" l="1"/>
  <c r="I52" i="1" s="1"/>
  <c r="I57" i="1" s="1"/>
  <c r="I63" i="1"/>
</calcChain>
</file>

<file path=xl/sharedStrings.xml><?xml version="1.0" encoding="utf-8"?>
<sst xmlns="http://schemas.openxmlformats.org/spreadsheetml/2006/main" count="289" uniqueCount="101">
  <si>
    <t>ITEM</t>
  </si>
  <si>
    <t>DESCRIPCIÓN</t>
  </si>
  <si>
    <t>UND.</t>
  </si>
  <si>
    <t>CANT.</t>
  </si>
  <si>
    <t>VALOR UNITARIO</t>
  </si>
  <si>
    <t xml:space="preserve">VALOR TOTAL                                </t>
  </si>
  <si>
    <t>Subtotal</t>
  </si>
  <si>
    <t/>
  </si>
  <si>
    <t>SUMINISTRO FIGURADO Y ARMADO DE ACERO DE REFUERZO 60000 PSI</t>
  </si>
  <si>
    <t>SUBTOTAL COSTO DIRECTO</t>
  </si>
  <si>
    <t>VALOR TOTAL OBRA</t>
  </si>
  <si>
    <t>PLAN DE MANEJO DE TRAFICO</t>
  </si>
  <si>
    <t>PLAN DE ADAPTACION DE LA GUIA AMBIENTAL</t>
  </si>
  <si>
    <t>VALOR TOTAL</t>
  </si>
  <si>
    <t>M3</t>
  </si>
  <si>
    <t>KG</t>
  </si>
  <si>
    <r>
      <rPr>
        <b/>
        <sz val="16"/>
        <rFont val="Arial Narrow"/>
        <family val="2"/>
      </rPr>
      <t xml:space="preserve">NOTA 1:  </t>
    </r>
    <r>
      <rPr>
        <sz val="16"/>
        <rFont val="Arial Narrow"/>
        <family val="2"/>
      </rPr>
      <t>Se debe tener en cuenta que el PRECIO UNITARIO incluye el valor de A.I.U.</t>
    </r>
  </si>
  <si>
    <t>DESCRIPCION</t>
  </si>
  <si>
    <t>PORCENTAJE</t>
  </si>
  <si>
    <r>
      <rPr>
        <b/>
        <sz val="16"/>
        <rFont val="Arial Narrow"/>
        <family val="2"/>
      </rPr>
      <t>NOTA 2</t>
    </r>
    <r>
      <rPr>
        <sz val="16"/>
        <rFont val="Arial Narrow"/>
        <family val="2"/>
      </rPr>
      <t>: Cuando la fracción decimal del peso sea  igual o superior a 5 se aproximará por exceso al número entero siguiente del peso y cuando la fracción decimal del peso sea inferior a 5 se aproximará por defecto al número entero del peso.</t>
    </r>
  </si>
  <si>
    <t>ADMINISTRACIÓN</t>
  </si>
  <si>
    <r>
      <rPr>
        <b/>
        <sz val="16"/>
        <rFont val="Arial Narrow"/>
        <family val="2"/>
      </rPr>
      <t xml:space="preserve">NOTA 3: </t>
    </r>
    <r>
      <rPr>
        <sz val="16"/>
        <rFont val="Arial Narrow"/>
        <family val="2"/>
      </rPr>
      <t>El A.I.U y su discriminación deben estar en porcentaje (%).</t>
    </r>
  </si>
  <si>
    <t>IMPREVISTO</t>
  </si>
  <si>
    <t>UTILIDAD</t>
  </si>
  <si>
    <t>TOTAL A.I.U</t>
  </si>
  <si>
    <r>
      <rPr>
        <b/>
        <sz val="16"/>
        <rFont val="Arial Narrow"/>
        <family val="2"/>
      </rPr>
      <t>NOTA 6:</t>
    </r>
    <r>
      <rPr>
        <sz val="16"/>
        <rFont val="Arial Narrow"/>
        <family val="2"/>
      </rPr>
      <t xml:space="preserve"> Para la elaboración de la presente propuesta económica, el proponente deberá tener en cuenta dentro de su análisis todos los costos inherentes al contrato generados durante la ejecución del contrato, que correponde la provisión de materiales, costos administrativos, de personal, impuestos y demás que se puedan llegar a generar en la ejecución del contrato y que no hagan parte de la fórmula de reajuste establecida para el presente proceso.</t>
    </r>
  </si>
  <si>
    <t>NO MODIFICAR</t>
  </si>
  <si>
    <t>PRESUPUESTO OFICIAL</t>
  </si>
  <si>
    <t>INSTITUTO DE CAMINOS Y CONSTRUCCIONES DE CUNDINAMARCA – ICCU</t>
  </si>
  <si>
    <t>SUBGERENCIA DE INFRAESTRUCTURA VIAL</t>
  </si>
  <si>
    <t>ESPECIFICACIÓN INVÍAS</t>
  </si>
  <si>
    <t>ACTIVIDAD ICCU/INVÍAS</t>
  </si>
  <si>
    <t>[Oferta del proponente]</t>
  </si>
  <si>
    <t>PROVISIÓN PARA AJUSTE POR POSIBLE VARIACIÓN COSTOS EN INSUMOS</t>
  </si>
  <si>
    <t>Capitulo 1. EXPLANACIÓN Y EXCAVACIONES</t>
  </si>
  <si>
    <t>EXCAVACIONES VARIAS SIN CLASIFICAR (INCLUYE RETIRO DE SOBRANTES A UNA DISTANCIA MENOR DE 5 KM)</t>
  </si>
  <si>
    <t>1.6</t>
  </si>
  <si>
    <t>***</t>
  </si>
  <si>
    <t>M3-KM</t>
  </si>
  <si>
    <t>Capitulo 2. ESTRUCTURA DE PAVIMENTO</t>
  </si>
  <si>
    <t>RAJÓN PARA MEJORAMIENTO DE LA SUBRASANTE</t>
  </si>
  <si>
    <t>AFIRMADO</t>
  </si>
  <si>
    <t>M2</t>
  </si>
  <si>
    <t>APU 1</t>
  </si>
  <si>
    <t>2.9.</t>
  </si>
  <si>
    <t>600.1-07</t>
  </si>
  <si>
    <t>TRANSPORTE DE MATERIALES PROV. DE EXPLANACIÓN, CANALES, PRESTAMOS, SOBREACARREOS Y DERRUMBES</t>
  </si>
  <si>
    <t>TUBERÍA DRENAJE PVC 110, INC TRITURADO</t>
  </si>
  <si>
    <t>MATERIAL GRANULAR FILTRANTE</t>
  </si>
  <si>
    <t>CONCRETO CLASE F, 2000 PSI PARA SOLADOS Y ATRAQUES</t>
  </si>
  <si>
    <t>801.1</t>
  </si>
  <si>
    <t>LIMPIEZA DE ALCANTARILLAS CON DIÁMETRO MENOR O IGUAL A Ø= 36", INCLUYE RECTIFICACIÓN DE DESCOLES, Y RETIRO DE SOBRANTES A UNA DISTANCIA DE 5 KM</t>
  </si>
  <si>
    <r>
      <rPr>
        <b/>
        <sz val="16"/>
        <rFont val="Arial Narrow"/>
        <family val="2"/>
      </rPr>
      <t>NOTA 5:</t>
    </r>
    <r>
      <rPr>
        <sz val="16"/>
        <rFont val="Arial Narrow"/>
        <family val="2"/>
      </rPr>
      <t xml:space="preserve"> El proponente deberá adjuntar en su propuesta el Formulario 1 - Formulario de Presupuesto Oficial, debidamente diligenciado en su totalidad en formato excel. 
En caso de presentar propuesta economica en formato PDF/otro formato y Excel, primará el archivo EXCEL. En todo caso no será causal de rechazo presentar este documento en otro formato siempre y cuando cumpla con la presentacion de todos los items, cantidades y valores requeridos. No se requiere que este documento se presente firmado.
Los proponentes deben tener en cuenta la NOTA establecida en el numeral 2.3.2 del pliego de condiciones para la presentación de la oferta economica.</t>
    </r>
  </si>
  <si>
    <t>A =</t>
  </si>
  <si>
    <t>I =</t>
  </si>
  <si>
    <t>U =</t>
  </si>
  <si>
    <t>A.I.U. =</t>
  </si>
  <si>
    <t>MANTENIMIENTO DE LA VÍA DESDE EL SECTOR LA PLAYA HACIA EL CASCO URBANO DEL MUNICIPIO DE SUESCA, DEPARTAMENTO DE CUNDINAMARCA</t>
  </si>
  <si>
    <t>CARACTERIZACIÓN VIAL</t>
  </si>
  <si>
    <t>460.1</t>
  </si>
  <si>
    <t>311.1</t>
  </si>
  <si>
    <t>320.1</t>
  </si>
  <si>
    <t>330.1</t>
  </si>
  <si>
    <t>420.1</t>
  </si>
  <si>
    <t>421.1</t>
  </si>
  <si>
    <t>450.2 P</t>
  </si>
  <si>
    <t>FRESADO CONCRETO ASFÁLTICO (E=5-12 cm)</t>
  </si>
  <si>
    <t>SUBBASE GRANULAR</t>
  </si>
  <si>
    <t>BASE GRANULAR</t>
  </si>
  <si>
    <t>RIEGO DE IMPRIMACIÓN</t>
  </si>
  <si>
    <t>RIEGO DE LIGA CON EMULSIÓN ASFÁLTICA CRR-1</t>
  </si>
  <si>
    <t>MEZCLA DENSA EN CALIENTE TIPO MDC-19  (INCLUYE CEMENTO ASFÁLTICO)</t>
  </si>
  <si>
    <t>Capitulo 3. FILTROS Y CUNETAS</t>
  </si>
  <si>
    <t>801.4</t>
  </si>
  <si>
    <t>673.1</t>
  </si>
  <si>
    <t>640.1</t>
  </si>
  <si>
    <t>CUNETA EN CONCRETO CLASE E, 3000 PSI FUNDIDA EN EL LUGAR</t>
  </si>
  <si>
    <t>LIMPIEZA A MANO DE CUNETAS EN CONCRETO (INCLUYE RETIRO DE SOBRANTES A UNA DISTANCIA DE 5 KM)</t>
  </si>
  <si>
    <t xml:space="preserve">SUMINISTRO  E  INSTALACIÓN  DE  GEOTEXTIL NT 2500 (ESTABILIZACIÓN, FILTRO Y SEPARACIÓN) </t>
  </si>
  <si>
    <t>ML</t>
  </si>
  <si>
    <t>Capitulo 4. ALCANTARILLAS</t>
  </si>
  <si>
    <t>630.6</t>
  </si>
  <si>
    <t>630.4</t>
  </si>
  <si>
    <t>610.1</t>
  </si>
  <si>
    <t>201 P</t>
  </si>
  <si>
    <t>801.6</t>
  </si>
  <si>
    <t>CONCRETOS CLASE D, f´c =3000 psi (bases)</t>
  </si>
  <si>
    <t>CONCRETOS CLASE D, f´c =3000 psi (elevaciones)</t>
  </si>
  <si>
    <t>SUMINISTRO E INSTALACIÓN TUBERÍA EN PVC-ALCANTARILLADO, DIÁMETRO 36"</t>
  </si>
  <si>
    <t>RELLENO PARA ESTRUCTURAS</t>
  </si>
  <si>
    <t>DEMOLICIÓN CONCRETO ESTRUCTURAL (INCLUYE CARGUE Y RETIRO DE SOBRANTES A UNA DISTANCIA DE 5KM)</t>
  </si>
  <si>
    <t>UN</t>
  </si>
  <si>
    <t>Capitulo 5. SEÑALIZACIÓN HORIZONTAL Y VERTICAL</t>
  </si>
  <si>
    <t>LÍNEAS DE DEMARCACIÓN CON PINTURA EN FRÍO</t>
  </si>
  <si>
    <t>SEÑAL DE TRÁNSITO GRUPO I 0.90X0.90M, POSTE 3.5M</t>
  </si>
  <si>
    <t>MARCA VIAL CON PINTURA EN FRÍO</t>
  </si>
  <si>
    <t>REFUERZO MALLA ELECTROSOLDADA</t>
  </si>
  <si>
    <t>ROCERÍA  (INCLUYE RETIRO DE SOBRANTES A UNA DISTANCIA DE 5 KM)</t>
  </si>
  <si>
    <t>HA</t>
  </si>
  <si>
    <t>FORMULARIO 1
PROPUESTA ECONÓMICA</t>
  </si>
  <si>
    <r>
      <rPr>
        <b/>
        <sz val="16"/>
        <rFont val="Arial Narrow"/>
        <family val="2"/>
      </rPr>
      <t>NOTA 4</t>
    </r>
    <r>
      <rPr>
        <sz val="16"/>
        <rFont val="Arial Narrow"/>
        <family val="2"/>
      </rPr>
      <t>: Los siguientes ITEMS del presupuesto son INMODIFICABLES, so pena de incurrir en causal de rechazo:  "PLAN DE MANEJO DE TRAFICO", "PLAN DE ADAPTACION DE LA GUIA AMBIENTAL",  "CARACTERIZACIÓN VIAL" y  "PROVISIÓN PARA AJUSTE POR POSIBLE VARIACIÓN COSTOS EN INSUMOS".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</si>
</sst>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164" formatCode="_ * #,##0.00_ ;_ * \-#,##0.00_ ;_ * &quot;-&quot;??_ ;_ @_ "/>
    <numFmt numFmtId="165" formatCode="_ &quot;$&quot;\ * #,##0_ ;_ &quot;$&quot;\ * \-#,##0_ ;_ &quot;$&quot;\ * &quot;-&quot;_ ;_ @_ "/>
    <numFmt numFmtId="166" formatCode="_-&quot;$&quot;* #,##0_-;\-&quot;$&quot;* #,##0_-;_-&quot;$&quot;* &quot;-&quot;_-;_-@_-"/>
    <numFmt numFmtId="167" formatCode="_-&quot;$&quot;\ * #,##0.00_-;\-&quot;$&quot;\ * #,##0.00_-;_-&quot;$&quot;\ * &quot;-&quot;_-;_-@_-"/>
    <numFmt numFmtId="168" formatCode="&quot;$&quot;\ #,##0.00"/>
    <numFmt numFmtId="169" formatCode="_-[$$-240A]* #,##0.00_-;\-[$$-240A]* #,##0.00_-;_-[$$-240A]* &quot;-&quot;??_-;_-@_-"/>
    <numFmt numFmtId="170" formatCode="_-&quot;$&quot;* #,##0.00_-;\-&quot;$&quot;* #,##0.00_-;_-&quot;$&quot;* &quot;-&quot;??_-;_-@_-"/>
    <numFmt numFmtId="171" formatCode="&quot;$&quot;\ #,##0.00;[Red]&quot;$&quot;\ \-#,##0.00"/>
    <numFmt numFmtId="172" formatCode="&quot;$&quot;\ #,##0.00_);\(&quot;$&quot;\ #,##0.00\)"/>
    <numFmt numFmtId="173" formatCode="_-&quot;$&quot;* #,##0.00_-;\-&quot;$&quot;* #,##0.00_-;_-&quot;$&quot;* &quot;-&quot;_-;_-@_-"/>
    <numFmt numFmtId="174" formatCode="\$\ #,##0"/>
    <numFmt numFmtId="175" formatCode="0.0%"/>
  </numFmts>
  <fonts count="22" x14ac:knownFonts="1">
    <font>
      <sz val="11"/>
      <color theme="1"/>
      <name val="Aptos Narrow"/>
      <family val="2"/>
      <scheme val="minor"/>
    </font>
    <font>
      <sz val="11"/>
      <color theme="1"/>
      <name val="Aptos Narrow"/>
      <family val="2"/>
      <scheme val="minor"/>
    </font>
    <font>
      <sz val="12"/>
      <name val="Arial Narrow"/>
      <family val="2"/>
    </font>
    <font>
      <sz val="14"/>
      <name val="Arial Narrow"/>
      <family val="2"/>
    </font>
    <font>
      <sz val="10"/>
      <name val="Arial"/>
      <family val="2"/>
    </font>
    <font>
      <b/>
      <sz val="22"/>
      <name val="Arial Narrow"/>
      <family val="2"/>
    </font>
    <font>
      <b/>
      <sz val="20"/>
      <name val="Arial Narrow"/>
      <family val="2"/>
    </font>
    <font>
      <b/>
      <sz val="18"/>
      <name val="Arial Narrow"/>
      <family val="2"/>
    </font>
    <font>
      <b/>
      <sz val="16"/>
      <color rgb="FFFF0000"/>
      <name val="Arial Narrow"/>
      <family val="2"/>
    </font>
    <font>
      <b/>
      <sz val="14"/>
      <color rgb="FFFF0000"/>
      <name val="Arial Narrow"/>
      <family val="2"/>
    </font>
    <font>
      <b/>
      <i/>
      <sz val="14"/>
      <name val="Arial Narrow"/>
      <family val="2"/>
    </font>
    <font>
      <b/>
      <sz val="20"/>
      <color rgb="FFFF0000"/>
      <name val="Arial Narrow"/>
      <family val="2"/>
    </font>
    <font>
      <b/>
      <sz val="14"/>
      <name val="Arial Narrow"/>
      <family val="2"/>
    </font>
    <font>
      <u/>
      <sz val="10"/>
      <color indexed="12"/>
      <name val="Arial"/>
      <family val="2"/>
    </font>
    <font>
      <sz val="14"/>
      <color indexed="12"/>
      <name val="Arial"/>
      <family val="2"/>
    </font>
    <font>
      <sz val="11"/>
      <name val="Arial Narrow"/>
      <family val="2"/>
    </font>
    <font>
      <sz val="22"/>
      <name val="Arial Narrow"/>
      <family val="2"/>
    </font>
    <font>
      <sz val="16"/>
      <name val="Arial Narrow"/>
      <family val="2"/>
    </font>
    <font>
      <b/>
      <sz val="16"/>
      <name val="Arial Narrow"/>
      <family val="2"/>
    </font>
    <font>
      <sz val="20"/>
      <name val="Arial Narrow"/>
      <family val="2"/>
    </font>
    <font>
      <sz val="8"/>
      <name val="Aptos Narrow"/>
      <family val="2"/>
      <scheme val="minor"/>
    </font>
    <font>
      <sz val="14"/>
      <color indexed="12"/>
      <name val="Arial Narrow"/>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rgb="FFFFFF00"/>
      </patternFill>
    </fill>
    <fill>
      <patternFill patternType="solid">
        <fgColor rgb="FFBEBEBE"/>
      </patternFill>
    </fill>
    <fill>
      <patternFill patternType="solid">
        <fgColor theme="2" tint="-9.9978637043366805E-2"/>
        <bgColor indexed="64"/>
      </patternFill>
    </fill>
  </fills>
  <borders count="3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auto="1"/>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s>
  <cellStyleXfs count="14">
    <xf numFmtId="0" fontId="0" fillId="0" borderId="0"/>
    <xf numFmtId="170"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 fillId="0" borderId="0"/>
    <xf numFmtId="164" fontId="4" fillId="0" borderId="0" applyFont="0" applyFill="0" applyBorder="0" applyAlignment="0" applyProtection="0"/>
    <xf numFmtId="0" fontId="1" fillId="0" borderId="0"/>
    <xf numFmtId="0" fontId="4" fillId="0" borderId="0"/>
    <xf numFmtId="0" fontId="4" fillId="0" borderId="0"/>
    <xf numFmtId="0" fontId="13" fillId="0" borderId="0" applyNumberFormat="0" applyFill="0" applyBorder="0" applyAlignment="0" applyProtection="0">
      <alignment vertical="top"/>
      <protection locked="0"/>
    </xf>
    <xf numFmtId="165" fontId="4" fillId="0" borderId="0" applyFont="0" applyFill="0" applyBorder="0" applyAlignment="0" applyProtection="0"/>
    <xf numFmtId="0" fontId="4" fillId="0" borderId="0"/>
    <xf numFmtId="171" fontId="4" fillId="0" borderId="0" applyFont="0" applyFill="0" applyBorder="0" applyAlignment="0" applyProtection="0"/>
    <xf numFmtId="0" fontId="4" fillId="0" borderId="0"/>
  </cellStyleXfs>
  <cellXfs count="270">
    <xf numFmtId="0" fontId="0" fillId="0" borderId="0" xfId="0"/>
    <xf numFmtId="164" fontId="2" fillId="0" borderId="0" xfId="5" applyFont="1" applyFill="1" applyAlignment="1" applyProtection="1">
      <alignment horizontal="center" vertical="center"/>
    </xf>
    <xf numFmtId="4" fontId="3" fillId="0" borderId="18" xfId="10" applyNumberFormat="1" applyFont="1" applyFill="1" applyBorder="1" applyAlignment="1" applyProtection="1">
      <alignment horizontal="center" vertical="center" wrapText="1"/>
    </xf>
    <xf numFmtId="4" fontId="3" fillId="0" borderId="0" xfId="10" applyNumberFormat="1" applyFont="1" applyFill="1" applyBorder="1" applyAlignment="1" applyProtection="1">
      <alignment horizontal="center" vertical="center" wrapText="1"/>
    </xf>
    <xf numFmtId="172" fontId="3" fillId="0" borderId="0" xfId="12" applyNumberFormat="1" applyFont="1" applyFill="1" applyBorder="1" applyAlignment="1" applyProtection="1">
      <alignment horizontal="right" vertical="center" wrapText="1"/>
    </xf>
    <xf numFmtId="168" fontId="12" fillId="0" borderId="0" xfId="10" applyNumberFormat="1" applyFont="1" applyFill="1" applyBorder="1" applyAlignment="1" applyProtection="1">
      <alignment horizontal="right" vertical="center"/>
    </xf>
    <xf numFmtId="0" fontId="14" fillId="3" borderId="20" xfId="9" applyFont="1" applyFill="1" applyBorder="1" applyAlignment="1" applyProtection="1">
      <alignment horizontal="center" vertical="center"/>
    </xf>
    <xf numFmtId="4" fontId="3" fillId="3" borderId="21" xfId="10" applyNumberFormat="1" applyFont="1" applyFill="1" applyBorder="1" applyAlignment="1" applyProtection="1">
      <alignment horizontal="center" vertical="center" wrapText="1"/>
    </xf>
    <xf numFmtId="4" fontId="3" fillId="0" borderId="7" xfId="10" applyNumberFormat="1" applyFont="1" applyFill="1" applyBorder="1" applyAlignment="1" applyProtection="1">
      <alignment horizontal="center" vertical="center" wrapText="1"/>
    </xf>
    <xf numFmtId="170" fontId="3" fillId="3" borderId="21" xfId="1" applyFont="1" applyFill="1" applyBorder="1" applyAlignment="1" applyProtection="1">
      <alignment horizontal="right" vertical="center" wrapText="1"/>
    </xf>
    <xf numFmtId="170" fontId="3" fillId="0" borderId="33" xfId="1" applyFont="1" applyFill="1" applyBorder="1" applyAlignment="1" applyProtection="1">
      <alignment horizontal="right" vertical="center" wrapText="1"/>
    </xf>
    <xf numFmtId="4" fontId="3" fillId="0" borderId="13" xfId="10" applyNumberFormat="1" applyFont="1" applyFill="1" applyBorder="1" applyAlignment="1" applyProtection="1">
      <alignment horizontal="center" vertical="center" wrapText="1"/>
    </xf>
    <xf numFmtId="170" fontId="3" fillId="0" borderId="13" xfId="1" applyFont="1" applyFill="1" applyBorder="1" applyAlignment="1" applyProtection="1">
      <alignment horizontal="right" vertical="center" wrapText="1"/>
    </xf>
    <xf numFmtId="170" fontId="3" fillId="0" borderId="18" xfId="1" applyFont="1" applyFill="1" applyBorder="1" applyAlignment="1" applyProtection="1">
      <alignment horizontal="right" vertical="center" wrapText="1"/>
    </xf>
    <xf numFmtId="4" fontId="3" fillId="0" borderId="21" xfId="10" applyNumberFormat="1" applyFont="1" applyFill="1" applyBorder="1" applyAlignment="1" applyProtection="1">
      <alignment horizontal="center" vertical="center" wrapText="1"/>
    </xf>
    <xf numFmtId="170" fontId="3" fillId="0" borderId="21" xfId="1" applyFont="1" applyFill="1" applyBorder="1" applyAlignment="1" applyProtection="1">
      <alignment horizontal="right" vertical="center" wrapText="1"/>
    </xf>
    <xf numFmtId="170" fontId="12" fillId="7" borderId="2" xfId="1" applyFont="1" applyFill="1" applyBorder="1" applyAlignment="1" applyProtection="1">
      <alignment horizontal="center" vertical="center"/>
    </xf>
    <xf numFmtId="170" fontId="12" fillId="2" borderId="2" xfId="1" applyFont="1" applyFill="1" applyBorder="1" applyAlignment="1" applyProtection="1">
      <alignment horizontal="center" vertical="center"/>
    </xf>
    <xf numFmtId="170" fontId="12" fillId="2" borderId="10" xfId="1" applyFont="1" applyFill="1" applyBorder="1" applyAlignment="1" applyProtection="1">
      <alignment horizontal="center" vertical="center"/>
    </xf>
    <xf numFmtId="175" fontId="19" fillId="6" borderId="19" xfId="3" applyNumberFormat="1" applyFont="1" applyFill="1" applyBorder="1" applyAlignment="1" applyProtection="1">
      <alignment horizontal="center" vertical="center" shrinkToFit="1"/>
    </xf>
    <xf numFmtId="168" fontId="12" fillId="0" borderId="34" xfId="10" applyNumberFormat="1" applyFont="1" applyFill="1" applyBorder="1" applyAlignment="1" applyProtection="1">
      <alignment horizontal="right" vertical="center"/>
    </xf>
    <xf numFmtId="167" fontId="3" fillId="0" borderId="22" xfId="2" applyNumberFormat="1" applyFont="1" applyFill="1" applyBorder="1" applyAlignment="1" applyProtection="1">
      <alignment horizontal="right" vertical="center" wrapText="1"/>
    </xf>
    <xf numFmtId="167" fontId="3" fillId="7" borderId="34" xfId="2" applyNumberFormat="1" applyFont="1" applyFill="1" applyBorder="1" applyAlignment="1" applyProtection="1">
      <alignment horizontal="right" vertical="center" wrapText="1"/>
    </xf>
    <xf numFmtId="170" fontId="3" fillId="0" borderId="13" xfId="1" applyFont="1" applyFill="1" applyBorder="1" applyAlignment="1" applyProtection="1">
      <alignment horizontal="right" vertical="center" wrapText="1"/>
      <protection locked="0"/>
    </xf>
    <xf numFmtId="170" fontId="3" fillId="0" borderId="18" xfId="1" applyFont="1" applyFill="1" applyBorder="1" applyAlignment="1" applyProtection="1">
      <alignment horizontal="right" vertical="center" wrapText="1"/>
      <protection locked="0"/>
    </xf>
    <xf numFmtId="170" fontId="3" fillId="3" borderId="21" xfId="1" applyFont="1" applyFill="1" applyBorder="1" applyAlignment="1" applyProtection="1">
      <alignment horizontal="right" vertical="center" wrapText="1"/>
      <protection locked="0"/>
    </xf>
    <xf numFmtId="170" fontId="3" fillId="0" borderId="21" xfId="1" applyFont="1" applyFill="1" applyBorder="1" applyAlignment="1" applyProtection="1">
      <alignment horizontal="right" vertical="center" wrapText="1"/>
      <protection locked="0"/>
    </xf>
    <xf numFmtId="4" fontId="3" fillId="0" borderId="38" xfId="10" applyNumberFormat="1" applyFont="1" applyFill="1" applyBorder="1" applyAlignment="1" applyProtection="1">
      <alignment horizontal="center" vertical="center" wrapText="1"/>
    </xf>
    <xf numFmtId="170" fontId="3" fillId="0" borderId="38" xfId="1" applyFont="1" applyFill="1" applyBorder="1" applyAlignment="1" applyProtection="1">
      <alignment horizontal="right" vertical="center" wrapText="1"/>
    </xf>
    <xf numFmtId="0" fontId="21" fillId="3" borderId="17" xfId="9" applyFont="1" applyFill="1" applyBorder="1" applyAlignment="1" applyProtection="1">
      <alignment horizontal="center" vertical="center"/>
    </xf>
    <xf numFmtId="0" fontId="21" fillId="0" borderId="12" xfId="9" applyFont="1" applyFill="1" applyBorder="1" applyAlignment="1" applyProtection="1">
      <alignment horizontal="center" vertical="center"/>
    </xf>
    <xf numFmtId="0" fontId="21" fillId="0" borderId="37" xfId="9" applyFont="1" applyFill="1" applyBorder="1" applyAlignment="1" applyProtection="1">
      <alignment horizontal="center" vertical="center"/>
    </xf>
    <xf numFmtId="0" fontId="21" fillId="0" borderId="17" xfId="9" applyFont="1" applyFill="1" applyBorder="1" applyAlignment="1" applyProtection="1">
      <alignment horizontal="center" vertical="center"/>
    </xf>
    <xf numFmtId="0" fontId="21" fillId="0" borderId="35" xfId="9" applyFont="1" applyFill="1" applyBorder="1" applyAlignment="1" applyProtection="1">
      <alignment horizontal="center" vertical="center"/>
    </xf>
    <xf numFmtId="0" fontId="21" fillId="3" borderId="20" xfId="9" applyFont="1" applyFill="1" applyBorder="1" applyAlignment="1" applyProtection="1">
      <alignment horizontal="center" vertical="center"/>
    </xf>
    <xf numFmtId="170" fontId="3" fillId="0" borderId="38" xfId="1" applyFont="1" applyFill="1" applyBorder="1" applyAlignment="1" applyProtection="1">
      <alignment horizontal="right" vertical="center" wrapText="1"/>
      <protection locked="0"/>
    </xf>
    <xf numFmtId="0" fontId="2" fillId="0" borderId="0" xfId="4" applyFont="1"/>
    <xf numFmtId="0" fontId="3" fillId="0" borderId="0" xfId="4" applyFont="1" applyAlignment="1">
      <alignment horizontal="center" vertical="center"/>
    </xf>
    <xf numFmtId="0" fontId="2" fillId="0" borderId="0" xfId="4" applyFont="1" applyAlignment="1">
      <alignment horizontal="center" vertical="center"/>
    </xf>
    <xf numFmtId="0" fontId="5" fillId="0" borderId="1" xfId="6" applyFont="1" applyBorder="1"/>
    <xf numFmtId="0" fontId="5" fillId="0" borderId="2" xfId="6" applyFont="1" applyBorder="1"/>
    <xf numFmtId="0" fontId="5" fillId="0" borderId="3" xfId="6" applyFont="1" applyBorder="1"/>
    <xf numFmtId="0" fontId="6" fillId="0" borderId="4" xfId="6" applyFont="1" applyBorder="1"/>
    <xf numFmtId="0" fontId="6" fillId="0" borderId="0" xfId="6" applyFont="1"/>
    <xf numFmtId="0" fontId="6" fillId="0" borderId="5" xfId="6" applyFont="1" applyBorder="1"/>
    <xf numFmtId="0" fontId="7" fillId="0" borderId="4" xfId="6" applyFont="1" applyBorder="1" applyAlignment="1">
      <alignment vertical="center"/>
    </xf>
    <xf numFmtId="0" fontId="7" fillId="0" borderId="0" xfId="6" applyFont="1" applyAlignment="1">
      <alignment vertical="center"/>
    </xf>
    <xf numFmtId="0" fontId="7" fillId="0" borderId="5" xfId="6" applyFont="1" applyBorder="1" applyAlignment="1">
      <alignment vertical="center"/>
    </xf>
    <xf numFmtId="0" fontId="2" fillId="0" borderId="0" xfId="4" applyFont="1" applyAlignment="1">
      <alignment vertical="center"/>
    </xf>
    <xf numFmtId="0" fontId="8" fillId="0" borderId="4" xfId="6" applyFont="1" applyBorder="1" applyAlignment="1">
      <alignment vertical="center"/>
    </xf>
    <xf numFmtId="0" fontId="9" fillId="0" borderId="0" xfId="6" applyFont="1" applyAlignment="1">
      <alignment horizontal="center" vertical="center"/>
    </xf>
    <xf numFmtId="0" fontId="8" fillId="0" borderId="5" xfId="6" applyFont="1" applyBorder="1" applyAlignment="1">
      <alignment vertical="center"/>
    </xf>
    <xf numFmtId="0" fontId="2" fillId="0" borderId="6" xfId="7" applyFont="1" applyBorder="1" applyAlignment="1">
      <alignment horizontal="center"/>
    </xf>
    <xf numFmtId="0" fontId="10" fillId="0" borderId="7" xfId="7" applyFont="1" applyBorder="1" applyAlignment="1">
      <alignment horizontal="center" vertical="center" wrapText="1"/>
    </xf>
    <xf numFmtId="0" fontId="11" fillId="0" borderId="7" xfId="7" applyFont="1" applyBorder="1" applyAlignment="1">
      <alignment vertical="center" wrapText="1"/>
    </xf>
    <xf numFmtId="0" fontId="2" fillId="0" borderId="8" xfId="7" applyFont="1" applyBorder="1"/>
    <xf numFmtId="0" fontId="12" fillId="2" borderId="9" xfId="7" applyFont="1" applyFill="1" applyBorder="1" applyAlignment="1">
      <alignment vertical="center"/>
    </xf>
    <xf numFmtId="0" fontId="12" fillId="2" borderId="10" xfId="7" applyFont="1" applyFill="1" applyBorder="1" applyAlignment="1">
      <alignment vertical="center"/>
    </xf>
    <xf numFmtId="0" fontId="12" fillId="2" borderId="11" xfId="7" applyFont="1" applyFill="1" applyBorder="1" applyAlignment="1">
      <alignment vertical="center"/>
    </xf>
    <xf numFmtId="0" fontId="2" fillId="0" borderId="0" xfId="4" applyFont="1" applyAlignment="1">
      <alignment horizontal="center"/>
    </xf>
    <xf numFmtId="0" fontId="12" fillId="3" borderId="12" xfId="7" applyFont="1" applyFill="1" applyBorder="1" applyAlignment="1">
      <alignment horizontal="center" vertical="center" wrapText="1"/>
    </xf>
    <xf numFmtId="0" fontId="12" fillId="3" borderId="13" xfId="7" applyFont="1" applyFill="1" applyBorder="1" applyAlignment="1">
      <alignment horizontal="center" vertical="center" wrapText="1"/>
    </xf>
    <xf numFmtId="0" fontId="12" fillId="0" borderId="13" xfId="8" applyFont="1" applyBorder="1" applyAlignment="1">
      <alignment horizontal="center" vertical="center" wrapText="1"/>
    </xf>
    <xf numFmtId="0" fontId="12" fillId="3" borderId="14" xfId="7" applyFont="1" applyFill="1" applyBorder="1" applyAlignment="1">
      <alignment horizontal="center" vertical="center" wrapText="1"/>
    </xf>
    <xf numFmtId="4" fontId="12" fillId="3" borderId="13" xfId="7" applyNumberFormat="1" applyFont="1" applyFill="1" applyBorder="1" applyAlignment="1">
      <alignment horizontal="center" vertical="center" wrapText="1"/>
    </xf>
    <xf numFmtId="4" fontId="12" fillId="3" borderId="15" xfId="7" applyNumberFormat="1" applyFont="1" applyFill="1" applyBorder="1" applyAlignment="1">
      <alignment horizontal="center" vertical="center" wrapText="1"/>
    </xf>
    <xf numFmtId="0" fontId="12" fillId="7" borderId="1" xfId="7" applyFont="1" applyFill="1" applyBorder="1" applyAlignment="1">
      <alignment vertical="center"/>
    </xf>
    <xf numFmtId="0" fontId="12" fillId="7" borderId="2" xfId="7" applyFont="1" applyFill="1" applyBorder="1" applyAlignment="1">
      <alignment vertical="center"/>
    </xf>
    <xf numFmtId="0" fontId="12" fillId="7" borderId="2" xfId="7" applyFont="1" applyFill="1" applyBorder="1" applyAlignment="1">
      <alignment horizontal="center" vertical="center"/>
    </xf>
    <xf numFmtId="0" fontId="12" fillId="7" borderId="10" xfId="7" applyFont="1" applyFill="1" applyBorder="1" applyAlignment="1">
      <alignment vertical="center"/>
    </xf>
    <xf numFmtId="0" fontId="12" fillId="7" borderId="11" xfId="7" applyFont="1" applyFill="1" applyBorder="1" applyAlignment="1">
      <alignment vertical="center"/>
    </xf>
    <xf numFmtId="0" fontId="3" fillId="0" borderId="13" xfId="8" applyFont="1" applyBorder="1" applyAlignment="1">
      <alignment horizontal="center" vertical="center" wrapText="1"/>
    </xf>
    <xf numFmtId="0" fontId="3" fillId="3" borderId="13" xfId="8" applyFont="1" applyFill="1" applyBorder="1" applyAlignment="1">
      <alignment horizontal="justify" vertical="center" wrapText="1"/>
    </xf>
    <xf numFmtId="0" fontId="3" fillId="3" borderId="13" xfId="8" applyFont="1" applyFill="1" applyBorder="1" applyAlignment="1">
      <alignment horizontal="center" vertical="center" wrapText="1"/>
    </xf>
    <xf numFmtId="8" fontId="3" fillId="0" borderId="16" xfId="7" applyNumberFormat="1" applyFont="1" applyBorder="1" applyAlignment="1">
      <alignment vertical="center"/>
    </xf>
    <xf numFmtId="0" fontId="3" fillId="0" borderId="21" xfId="7" applyFont="1" applyBorder="1" applyAlignment="1">
      <alignment horizontal="center" vertical="center"/>
    </xf>
    <xf numFmtId="0" fontId="3" fillId="0" borderId="21" xfId="13" applyFont="1" applyBorder="1" applyAlignment="1">
      <alignment horizontal="center" vertical="center"/>
    </xf>
    <xf numFmtId="0" fontId="3" fillId="3" borderId="21" xfId="8" applyFont="1" applyFill="1" applyBorder="1" applyAlignment="1">
      <alignment horizontal="justify" vertical="center" wrapText="1"/>
    </xf>
    <xf numFmtId="0" fontId="3" fillId="3" borderId="21" xfId="8" applyFont="1" applyFill="1" applyBorder="1" applyAlignment="1">
      <alignment horizontal="center" vertical="center" wrapText="1"/>
    </xf>
    <xf numFmtId="0" fontId="3" fillId="0" borderId="6" xfId="7" applyFont="1" applyBorder="1" applyAlignment="1">
      <alignment horizontal="left" vertical="center"/>
    </xf>
    <xf numFmtId="0" fontId="3" fillId="0" borderId="7" xfId="13" applyFont="1" applyBorder="1" applyAlignment="1">
      <alignment horizontal="center" vertical="center"/>
    </xf>
    <xf numFmtId="0" fontId="3" fillId="0" borderId="7" xfId="13" applyFont="1" applyBorder="1" applyAlignment="1">
      <alignment horizontal="left" vertical="center" wrapText="1"/>
    </xf>
    <xf numFmtId="0" fontId="3" fillId="0" borderId="38" xfId="8" applyFont="1" applyBorder="1" applyAlignment="1">
      <alignment horizontal="center" vertical="center" wrapText="1"/>
    </xf>
    <xf numFmtId="0" fontId="3" fillId="3" borderId="38" xfId="8" applyFont="1" applyFill="1" applyBorder="1" applyAlignment="1">
      <alignment horizontal="justify" vertical="center" wrapText="1"/>
    </xf>
    <xf numFmtId="0" fontId="3" fillId="3" borderId="38" xfId="8" applyFont="1" applyFill="1" applyBorder="1" applyAlignment="1">
      <alignment horizontal="center" vertical="center" wrapText="1"/>
    </xf>
    <xf numFmtId="0" fontId="12" fillId="2" borderId="1" xfId="7" applyFont="1" applyFill="1" applyBorder="1" applyAlignment="1">
      <alignment vertical="center"/>
    </xf>
    <xf numFmtId="0" fontId="12" fillId="2" borderId="2" xfId="7" applyFont="1" applyFill="1" applyBorder="1" applyAlignment="1">
      <alignment vertical="center"/>
    </xf>
    <xf numFmtId="0" fontId="12" fillId="2" borderId="2" xfId="7" applyFont="1" applyFill="1" applyBorder="1" applyAlignment="1">
      <alignment horizontal="center" vertical="center"/>
    </xf>
    <xf numFmtId="3" fontId="3" fillId="0" borderId="13" xfId="8" applyNumberFormat="1" applyFont="1" applyBorder="1" applyAlignment="1">
      <alignment horizontal="center" vertical="center" wrapText="1"/>
    </xf>
    <xf numFmtId="3" fontId="3" fillId="0" borderId="18" xfId="8" applyNumberFormat="1" applyFont="1" applyBorder="1" applyAlignment="1">
      <alignment horizontal="center" vertical="center" wrapText="1"/>
    </xf>
    <xf numFmtId="0" fontId="3" fillId="0" borderId="18" xfId="8" applyFont="1" applyBorder="1" applyAlignment="1">
      <alignment horizontal="center" vertical="center" wrapText="1"/>
    </xf>
    <xf numFmtId="0" fontId="3" fillId="3" borderId="18" xfId="8" applyFont="1" applyFill="1" applyBorder="1" applyAlignment="1">
      <alignment horizontal="justify" vertical="center" wrapText="1"/>
    </xf>
    <xf numFmtId="3" fontId="3" fillId="0" borderId="38" xfId="8" applyNumberFormat="1" applyFont="1" applyBorder="1" applyAlignment="1">
      <alignment horizontal="center" vertical="center" wrapText="1"/>
    </xf>
    <xf numFmtId="3" fontId="3" fillId="0" borderId="36" xfId="8" applyNumberFormat="1" applyFont="1" applyBorder="1" applyAlignment="1">
      <alignment horizontal="center" vertical="center" wrapText="1"/>
    </xf>
    <xf numFmtId="0" fontId="3" fillId="0" borderId="36" xfId="8" applyFont="1" applyBorder="1" applyAlignment="1">
      <alignment horizontal="center" vertical="center" wrapText="1"/>
    </xf>
    <xf numFmtId="0" fontId="3" fillId="3" borderId="36" xfId="8" applyFont="1" applyFill="1" applyBorder="1" applyAlignment="1">
      <alignment horizontal="justify" vertical="center" wrapText="1"/>
    </xf>
    <xf numFmtId="173" fontId="3" fillId="0" borderId="21" xfId="7" applyNumberFormat="1" applyFont="1" applyBorder="1" applyAlignment="1">
      <alignment vertical="center"/>
    </xf>
    <xf numFmtId="0" fontId="12" fillId="2" borderId="10" xfId="7" applyFont="1" applyFill="1" applyBorder="1" applyAlignment="1">
      <alignment horizontal="center" vertical="center"/>
    </xf>
    <xf numFmtId="0" fontId="3" fillId="0" borderId="18" xfId="7" applyFont="1" applyBorder="1" applyAlignment="1">
      <alignment horizontal="center" vertical="center"/>
    </xf>
    <xf numFmtId="0" fontId="3" fillId="0" borderId="18" xfId="13" applyFont="1" applyBorder="1" applyAlignment="1">
      <alignment horizontal="center" vertical="center"/>
    </xf>
    <xf numFmtId="0" fontId="3" fillId="3" borderId="18" xfId="8" applyFont="1" applyFill="1" applyBorder="1" applyAlignment="1">
      <alignment horizontal="center" vertical="center" wrapText="1"/>
    </xf>
    <xf numFmtId="0" fontId="3" fillId="0" borderId="38" xfId="7" applyFont="1" applyBorder="1" applyAlignment="1">
      <alignment horizontal="center" vertical="center"/>
    </xf>
    <xf numFmtId="0" fontId="3" fillId="0" borderId="38" xfId="13" applyFont="1" applyBorder="1" applyAlignment="1">
      <alignment horizontal="center" vertical="center"/>
    </xf>
    <xf numFmtId="0" fontId="2" fillId="0" borderId="0" xfId="11" applyFont="1"/>
    <xf numFmtId="0" fontId="5" fillId="2" borderId="9" xfId="7" applyFont="1" applyFill="1" applyBorder="1" applyAlignment="1">
      <alignment vertical="center"/>
    </xf>
    <xf numFmtId="0" fontId="5" fillId="2" borderId="10" xfId="7" applyFont="1" applyFill="1" applyBorder="1" applyAlignment="1">
      <alignment vertical="center"/>
    </xf>
    <xf numFmtId="0" fontId="5" fillId="2" borderId="10" xfId="7" applyFont="1" applyFill="1" applyBorder="1" applyAlignment="1">
      <alignment horizontal="right" vertical="center"/>
    </xf>
    <xf numFmtId="169" fontId="5" fillId="2" borderId="11" xfId="7" applyNumberFormat="1" applyFont="1" applyFill="1" applyBorder="1" applyAlignment="1">
      <alignment vertical="center"/>
    </xf>
    <xf numFmtId="6" fontId="2" fillId="0" borderId="0" xfId="5" applyNumberFormat="1" applyFont="1" applyFill="1" applyAlignment="1" applyProtection="1">
      <alignment horizontal="center" vertical="center"/>
    </xf>
    <xf numFmtId="0" fontId="15" fillId="0" borderId="0" xfId="4" applyFont="1"/>
    <xf numFmtId="0" fontId="15" fillId="0" borderId="0" xfId="4" applyFont="1" applyAlignment="1">
      <alignment horizontal="center" vertical="center"/>
    </xf>
    <xf numFmtId="0" fontId="12" fillId="0" borderId="0" xfId="7" applyFont="1" applyAlignment="1">
      <alignment horizontal="center" vertical="center"/>
    </xf>
    <xf numFmtId="169" fontId="5" fillId="4" borderId="15" xfId="7" applyNumberFormat="1" applyFont="1" applyFill="1" applyBorder="1" applyAlignment="1">
      <alignment vertical="center"/>
    </xf>
    <xf numFmtId="169" fontId="5" fillId="0" borderId="19" xfId="7" applyNumberFormat="1" applyFont="1" applyBorder="1" applyAlignment="1">
      <alignment vertical="center"/>
    </xf>
    <xf numFmtId="164" fontId="9" fillId="0" borderId="0" xfId="5" applyFont="1" applyFill="1" applyAlignment="1" applyProtection="1">
      <alignment horizontal="left" vertical="center"/>
    </xf>
    <xf numFmtId="169" fontId="5" fillId="4" borderId="22" xfId="7" applyNumberFormat="1" applyFont="1" applyFill="1" applyBorder="1" applyAlignment="1">
      <alignment vertical="center"/>
    </xf>
    <xf numFmtId="6" fontId="2" fillId="0" borderId="0" xfId="1" applyNumberFormat="1" applyFont="1" applyFill="1" applyAlignment="1" applyProtection="1">
      <alignment horizontal="center" vertical="center"/>
    </xf>
    <xf numFmtId="0" fontId="3" fillId="0" borderId="0" xfId="7" applyFont="1" applyAlignment="1">
      <alignment horizontal="left" vertical="center"/>
    </xf>
    <xf numFmtId="0" fontId="3" fillId="0" borderId="0" xfId="7" applyFont="1" applyAlignment="1">
      <alignment horizontal="center" vertical="center"/>
    </xf>
    <xf numFmtId="168" fontId="6" fillId="5" borderId="15" xfId="7" applyNumberFormat="1" applyFont="1" applyFill="1" applyBorder="1" applyAlignment="1">
      <alignment horizontal="center" vertical="center" wrapText="1"/>
    </xf>
    <xf numFmtId="174" fontId="6" fillId="5" borderId="18" xfId="7" applyNumberFormat="1" applyFont="1" applyFill="1" applyBorder="1" applyAlignment="1">
      <alignment horizontal="center" vertical="center" wrapText="1"/>
    </xf>
    <xf numFmtId="174" fontId="6" fillId="5" borderId="18" xfId="7" applyNumberFormat="1" applyFont="1" applyFill="1" applyBorder="1" applyAlignment="1">
      <alignment horizontal="center" vertical="top" wrapText="1"/>
    </xf>
    <xf numFmtId="164" fontId="2" fillId="0" borderId="0" xfId="5" applyFont="1" applyFill="1" applyAlignment="1" applyProtection="1">
      <alignment horizontal="left" vertical="center"/>
    </xf>
    <xf numFmtId="0" fontId="16" fillId="5" borderId="30" xfId="7" applyFont="1" applyFill="1" applyBorder="1" applyAlignment="1">
      <alignment vertical="top" wrapText="1"/>
    </xf>
    <xf numFmtId="0" fontId="16" fillId="5" borderId="32" xfId="7" applyFont="1" applyFill="1" applyBorder="1" applyAlignment="1">
      <alignment vertical="top" wrapText="1"/>
    </xf>
    <xf numFmtId="175" fontId="19" fillId="6" borderId="19" xfId="3" applyNumberFormat="1" applyFont="1" applyFill="1" applyBorder="1" applyAlignment="1" applyProtection="1">
      <alignment horizontal="center" vertical="center" shrinkToFit="1"/>
      <protection locked="0"/>
    </xf>
    <xf numFmtId="0" fontId="17" fillId="5" borderId="26" xfId="7" applyFont="1" applyFill="1" applyBorder="1" applyAlignment="1">
      <alignment horizontal="justify" vertical="top" wrapText="1"/>
    </xf>
    <xf numFmtId="0" fontId="17" fillId="5" borderId="27" xfId="7" applyFont="1" applyFill="1" applyBorder="1" applyAlignment="1">
      <alignment horizontal="justify" vertical="top" wrapText="1"/>
    </xf>
    <xf numFmtId="0" fontId="17" fillId="5" borderId="28" xfId="7" applyFont="1" applyFill="1" applyBorder="1" applyAlignment="1">
      <alignment horizontal="justify" vertical="top" wrapText="1"/>
    </xf>
    <xf numFmtId="0" fontId="6" fillId="5" borderId="18" xfId="7" applyFont="1" applyFill="1" applyBorder="1" applyAlignment="1">
      <alignment horizontal="center" vertical="center" wrapText="1"/>
    </xf>
    <xf numFmtId="0" fontId="17" fillId="5" borderId="29" xfId="7" applyFont="1" applyFill="1" applyBorder="1" applyAlignment="1">
      <alignment horizontal="justify" vertical="top" wrapText="1"/>
    </xf>
    <xf numFmtId="0" fontId="17" fillId="5" borderId="30" xfId="7" applyFont="1" applyFill="1" applyBorder="1" applyAlignment="1">
      <alignment horizontal="justify" vertical="top" wrapText="1"/>
    </xf>
    <xf numFmtId="0" fontId="6" fillId="5" borderId="18" xfId="7" applyFont="1" applyFill="1" applyBorder="1" applyAlignment="1">
      <alignment horizontal="center" vertical="top" wrapText="1"/>
    </xf>
    <xf numFmtId="0" fontId="5" fillId="4" borderId="29" xfId="7" applyFont="1" applyFill="1" applyBorder="1" applyAlignment="1">
      <alignment horizontal="left" vertical="center"/>
    </xf>
    <xf numFmtId="0" fontId="5" fillId="4" borderId="30" xfId="7" applyFont="1" applyFill="1" applyBorder="1" applyAlignment="1">
      <alignment horizontal="left" vertical="center"/>
    </xf>
    <xf numFmtId="0" fontId="5" fillId="4" borderId="31" xfId="7" applyFont="1" applyFill="1" applyBorder="1" applyAlignment="1">
      <alignment horizontal="left" vertical="center"/>
    </xf>
    <xf numFmtId="0" fontId="17" fillId="5" borderId="23" xfId="7" applyFont="1" applyFill="1" applyBorder="1" applyAlignment="1">
      <alignment horizontal="justify" vertical="center" wrapText="1"/>
    </xf>
    <xf numFmtId="0" fontId="17" fillId="5" borderId="24" xfId="7" applyFont="1" applyFill="1" applyBorder="1" applyAlignment="1">
      <alignment horizontal="justify" vertical="center" wrapText="1"/>
    </xf>
    <xf numFmtId="0" fontId="17" fillId="5" borderId="25" xfId="7" applyFont="1" applyFill="1" applyBorder="1" applyAlignment="1">
      <alignment horizontal="justify" vertical="center" wrapText="1"/>
    </xf>
    <xf numFmtId="0" fontId="6" fillId="5" borderId="13" xfId="7" applyFont="1" applyFill="1" applyBorder="1" applyAlignment="1">
      <alignment horizontal="center" vertical="center" wrapText="1"/>
    </xf>
    <xf numFmtId="0" fontId="5" fillId="4" borderId="23" xfId="7" applyFont="1" applyFill="1" applyBorder="1" applyAlignment="1">
      <alignment horizontal="left" vertical="center"/>
    </xf>
    <xf numFmtId="0" fontId="5" fillId="4" borderId="24" xfId="7" applyFont="1" applyFill="1" applyBorder="1" applyAlignment="1">
      <alignment horizontal="left" vertical="center"/>
    </xf>
    <xf numFmtId="0" fontId="5" fillId="4" borderId="25" xfId="7" applyFont="1" applyFill="1" applyBorder="1" applyAlignment="1">
      <alignment horizontal="left" vertical="center"/>
    </xf>
    <xf numFmtId="0" fontId="16" fillId="0" borderId="26" xfId="7" applyFont="1" applyBorder="1" applyAlignment="1">
      <alignment horizontal="left" vertical="center"/>
    </xf>
    <xf numFmtId="0" fontId="16" fillId="0" borderId="27" xfId="7" applyFont="1" applyBorder="1" applyAlignment="1">
      <alignment horizontal="left" vertical="center"/>
    </xf>
    <xf numFmtId="0" fontId="16" fillId="0" borderId="28" xfId="7" applyFont="1" applyBorder="1" applyAlignment="1">
      <alignment horizontal="left" vertical="center"/>
    </xf>
    <xf numFmtId="0" fontId="16" fillId="0" borderId="26" xfId="7" applyFont="1" applyBorder="1" applyAlignment="1">
      <alignment horizontal="left" vertical="center" wrapText="1"/>
    </xf>
    <xf numFmtId="0" fontId="16" fillId="0" borderId="27" xfId="7" applyFont="1" applyBorder="1" applyAlignment="1">
      <alignment horizontal="left" vertical="center" wrapText="1"/>
    </xf>
    <xf numFmtId="0" fontId="16" fillId="0" borderId="28" xfId="7" applyFont="1" applyBorder="1" applyAlignment="1">
      <alignment horizontal="left" vertical="center" wrapText="1"/>
    </xf>
    <xf numFmtId="0" fontId="5" fillId="0" borderId="2" xfId="6" applyFont="1" applyBorder="1" applyAlignment="1">
      <alignment horizontal="center"/>
    </xf>
    <xf numFmtId="0" fontId="6" fillId="0" borderId="0" xfId="6" applyFont="1" applyAlignment="1">
      <alignment horizontal="center"/>
    </xf>
    <xf numFmtId="0" fontId="6" fillId="0" borderId="0" xfId="6" applyFont="1" applyAlignment="1">
      <alignment horizontal="center" vertical="center"/>
    </xf>
    <xf numFmtId="164" fontId="5" fillId="0" borderId="0" xfId="6" applyNumberFormat="1" applyFont="1" applyAlignment="1">
      <alignment horizontal="center" vertical="center" wrapText="1"/>
    </xf>
    <xf numFmtId="170" fontId="3" fillId="0" borderId="33" xfId="1" applyFont="1" applyFill="1" applyBorder="1" applyAlignment="1" applyProtection="1">
      <alignment horizontal="right" vertical="center" wrapText="1"/>
      <protection locked="0"/>
    </xf>
    <xf numFmtId="170" fontId="12" fillId="7" borderId="2" xfId="1" applyFont="1" applyFill="1" applyBorder="1" applyAlignment="1" applyProtection="1">
      <alignment horizontal="center" vertical="center"/>
      <protection locked="0"/>
    </xf>
    <xf numFmtId="170" fontId="12" fillId="2" borderId="2" xfId="1" applyFont="1" applyFill="1" applyBorder="1" applyAlignment="1" applyProtection="1">
      <alignment horizontal="center" vertical="center"/>
      <protection locked="0"/>
    </xf>
    <xf numFmtId="173" fontId="3" fillId="0" borderId="21" xfId="7" applyNumberFormat="1" applyFont="1" applyBorder="1" applyAlignment="1" applyProtection="1">
      <alignment vertical="center"/>
      <protection locked="0"/>
    </xf>
    <xf numFmtId="170" fontId="12" fillId="2" borderId="10" xfId="1" applyFont="1" applyFill="1" applyBorder="1" applyAlignment="1" applyProtection="1">
      <alignment horizontal="center" vertical="center"/>
      <protection locked="0"/>
    </xf>
    <xf numFmtId="0" fontId="15" fillId="0" borderId="0" xfId="4" applyFont="1" applyProtection="1"/>
    <xf numFmtId="0" fontId="17" fillId="5" borderId="26" xfId="7" applyFont="1" applyFill="1" applyBorder="1" applyAlignment="1" applyProtection="1">
      <alignment horizontal="justify" vertical="top" wrapText="1"/>
    </xf>
    <xf numFmtId="0" fontId="17" fillId="5" borderId="27" xfId="7" applyFont="1" applyFill="1" applyBorder="1" applyAlignment="1" applyProtection="1">
      <alignment horizontal="justify" vertical="top" wrapText="1"/>
    </xf>
    <xf numFmtId="0" fontId="17" fillId="5" borderId="28" xfId="7" applyFont="1" applyFill="1" applyBorder="1" applyAlignment="1" applyProtection="1">
      <alignment horizontal="justify" vertical="top" wrapText="1"/>
    </xf>
    <xf numFmtId="0" fontId="6" fillId="5" borderId="18" xfId="7" applyFont="1" applyFill="1" applyBorder="1" applyAlignment="1" applyProtection="1">
      <alignment horizontal="center" vertical="center" wrapText="1"/>
    </xf>
    <xf numFmtId="174" fontId="6" fillId="5" borderId="18" xfId="7" applyNumberFormat="1" applyFont="1" applyFill="1" applyBorder="1" applyAlignment="1" applyProtection="1">
      <alignment horizontal="center" vertical="center" wrapText="1"/>
    </xf>
    <xf numFmtId="0" fontId="17" fillId="5" borderId="29" xfId="7" applyFont="1" applyFill="1" applyBorder="1" applyAlignment="1" applyProtection="1">
      <alignment horizontal="justify" vertical="top" wrapText="1"/>
    </xf>
    <xf numFmtId="0" fontId="17" fillId="5" borderId="30" xfId="7" applyFont="1" applyFill="1" applyBorder="1" applyAlignment="1" applyProtection="1">
      <alignment horizontal="justify" vertical="top" wrapText="1"/>
    </xf>
    <xf numFmtId="0" fontId="16" fillId="5" borderId="30" xfId="7" applyFont="1" applyFill="1" applyBorder="1" applyAlignment="1" applyProtection="1">
      <alignment vertical="top" wrapText="1"/>
    </xf>
    <xf numFmtId="0" fontId="16" fillId="5" borderId="32" xfId="7" applyFont="1" applyFill="1" applyBorder="1" applyAlignment="1" applyProtection="1">
      <alignment vertical="top" wrapText="1"/>
    </xf>
    <xf numFmtId="0" fontId="2" fillId="0" borderId="0" xfId="4" applyFont="1" applyProtection="1"/>
    <xf numFmtId="0" fontId="3" fillId="0" borderId="0" xfId="4" applyFont="1" applyAlignment="1" applyProtection="1">
      <alignment horizontal="center" vertical="center"/>
    </xf>
    <xf numFmtId="0" fontId="15" fillId="0" borderId="0" xfId="4" applyFont="1" applyAlignment="1" applyProtection="1">
      <alignment horizontal="center" vertical="center"/>
    </xf>
    <xf numFmtId="0" fontId="6" fillId="5" borderId="18" xfId="7" applyFont="1" applyFill="1" applyBorder="1" applyAlignment="1" applyProtection="1">
      <alignment horizontal="center" vertical="top" wrapText="1"/>
    </xf>
    <xf numFmtId="174" fontId="6" fillId="5" borderId="18" xfId="7" applyNumberFormat="1" applyFont="1" applyFill="1" applyBorder="1" applyAlignment="1" applyProtection="1">
      <alignment horizontal="center" vertical="top" wrapText="1"/>
    </xf>
    <xf numFmtId="0" fontId="2" fillId="0" borderId="0" xfId="11" applyFont="1" applyProtection="1"/>
    <xf numFmtId="0" fontId="5" fillId="2" borderId="9" xfId="7" applyFont="1" applyFill="1" applyBorder="1" applyAlignment="1" applyProtection="1">
      <alignment vertical="center"/>
    </xf>
    <xf numFmtId="0" fontId="5" fillId="2" borderId="10" xfId="7" applyFont="1" applyFill="1" applyBorder="1" applyAlignment="1" applyProtection="1">
      <alignment vertical="center"/>
    </xf>
    <xf numFmtId="0" fontId="5" fillId="2" borderId="10" xfId="7" applyFont="1" applyFill="1" applyBorder="1" applyAlignment="1" applyProtection="1">
      <alignment horizontal="right" vertical="center"/>
    </xf>
    <xf numFmtId="169" fontId="5" fillId="2" borderId="11" xfId="7" applyNumberFormat="1" applyFont="1" applyFill="1" applyBorder="1" applyAlignment="1" applyProtection="1">
      <alignment vertical="center"/>
    </xf>
    <xf numFmtId="0" fontId="12" fillId="0" borderId="0" xfId="7" applyFont="1" applyAlignment="1" applyProtection="1">
      <alignment horizontal="center" vertical="center"/>
    </xf>
    <xf numFmtId="0" fontId="5" fillId="4" borderId="23" xfId="7" applyFont="1" applyFill="1" applyBorder="1" applyAlignment="1" applyProtection="1">
      <alignment horizontal="left" vertical="center"/>
    </xf>
    <xf numFmtId="0" fontId="5" fillId="4" borderId="24" xfId="7" applyFont="1" applyFill="1" applyBorder="1" applyAlignment="1" applyProtection="1">
      <alignment horizontal="left" vertical="center"/>
    </xf>
    <xf numFmtId="0" fontId="5" fillId="4" borderId="25" xfId="7" applyFont="1" applyFill="1" applyBorder="1" applyAlignment="1" applyProtection="1">
      <alignment horizontal="left" vertical="center"/>
    </xf>
    <xf numFmtId="169" fontId="5" fillId="4" borderId="15" xfId="7" applyNumberFormat="1" applyFont="1" applyFill="1" applyBorder="1" applyAlignment="1" applyProtection="1">
      <alignment vertical="center"/>
    </xf>
    <xf numFmtId="0" fontId="16" fillId="0" borderId="26" xfId="7" applyFont="1" applyBorder="1" applyAlignment="1" applyProtection="1">
      <alignment horizontal="left" vertical="center"/>
    </xf>
    <xf numFmtId="0" fontId="16" fillId="0" borderId="27" xfId="7" applyFont="1" applyBorder="1" applyAlignment="1" applyProtection="1">
      <alignment horizontal="left" vertical="center"/>
    </xf>
    <xf numFmtId="0" fontId="16" fillId="0" borderId="28" xfId="7" applyFont="1" applyBorder="1" applyAlignment="1" applyProtection="1">
      <alignment horizontal="left" vertical="center"/>
    </xf>
    <xf numFmtId="169" fontId="5" fillId="0" borderId="19" xfId="7" applyNumberFormat="1" applyFont="1" applyBorder="1" applyAlignment="1" applyProtection="1">
      <alignment vertical="center"/>
    </xf>
    <xf numFmtId="0" fontId="16" fillId="0" borderId="26" xfId="7" applyFont="1" applyBorder="1" applyAlignment="1" applyProtection="1">
      <alignment horizontal="left" vertical="center" wrapText="1"/>
    </xf>
    <xf numFmtId="0" fontId="16" fillId="0" borderId="27" xfId="7" applyFont="1" applyBorder="1" applyAlignment="1" applyProtection="1">
      <alignment horizontal="left" vertical="center" wrapText="1"/>
    </xf>
    <xf numFmtId="0" fontId="16" fillId="0" borderId="28" xfId="7" applyFont="1" applyBorder="1" applyAlignment="1" applyProtection="1">
      <alignment horizontal="left" vertical="center" wrapText="1"/>
    </xf>
    <xf numFmtId="0" fontId="5" fillId="4" borderId="29" xfId="7" applyFont="1" applyFill="1" applyBorder="1" applyAlignment="1" applyProtection="1">
      <alignment horizontal="left" vertical="center"/>
    </xf>
    <xf numFmtId="0" fontId="5" fillId="4" borderId="30" xfId="7" applyFont="1" applyFill="1" applyBorder="1" applyAlignment="1" applyProtection="1">
      <alignment horizontal="left" vertical="center"/>
    </xf>
    <xf numFmtId="0" fontId="5" fillId="4" borderId="31" xfId="7" applyFont="1" applyFill="1" applyBorder="1" applyAlignment="1" applyProtection="1">
      <alignment horizontal="left" vertical="center"/>
    </xf>
    <xf numFmtId="169" fontId="5" fillId="4" borderId="22" xfId="7" applyNumberFormat="1" applyFont="1" applyFill="1" applyBorder="1" applyAlignment="1" applyProtection="1">
      <alignment vertical="center"/>
    </xf>
    <xf numFmtId="0" fontId="3" fillId="0" borderId="0" xfId="7" applyFont="1" applyAlignment="1" applyProtection="1">
      <alignment horizontal="left" vertical="center"/>
    </xf>
    <xf numFmtId="0" fontId="3" fillId="0" borderId="0" xfId="7" applyFont="1" applyAlignment="1" applyProtection="1">
      <alignment horizontal="center" vertical="center"/>
    </xf>
    <xf numFmtId="0" fontId="17" fillId="5" borderId="23" xfId="7" applyFont="1" applyFill="1" applyBorder="1" applyAlignment="1" applyProtection="1">
      <alignment horizontal="justify" vertical="center" wrapText="1"/>
    </xf>
    <xf numFmtId="0" fontId="17" fillId="5" borderId="24" xfId="7" applyFont="1" applyFill="1" applyBorder="1" applyAlignment="1" applyProtection="1">
      <alignment horizontal="justify" vertical="center" wrapText="1"/>
    </xf>
    <xf numFmtId="0" fontId="17" fillId="5" borderId="25" xfId="7" applyFont="1" applyFill="1" applyBorder="1" applyAlignment="1" applyProtection="1">
      <alignment horizontal="justify" vertical="center" wrapText="1"/>
    </xf>
    <xf numFmtId="0" fontId="6" fillId="5" borderId="13" xfId="7" applyFont="1" applyFill="1" applyBorder="1" applyAlignment="1" applyProtection="1">
      <alignment horizontal="center" vertical="center" wrapText="1"/>
    </xf>
    <xf numFmtId="168" fontId="6" fillId="5" borderId="15" xfId="7" applyNumberFormat="1" applyFont="1" applyFill="1" applyBorder="1" applyAlignment="1" applyProtection="1">
      <alignment horizontal="center" vertical="center" wrapText="1"/>
    </xf>
    <xf numFmtId="8" fontId="3" fillId="0" borderId="16" xfId="7" applyNumberFormat="1" applyFont="1" applyBorder="1" applyAlignment="1" applyProtection="1">
      <alignment vertical="center"/>
    </xf>
    <xf numFmtId="0" fontId="12" fillId="7" borderId="11" xfId="7" applyFont="1" applyFill="1" applyBorder="1" applyAlignment="1" applyProtection="1">
      <alignment vertical="center"/>
    </xf>
    <xf numFmtId="0" fontId="3" fillId="0" borderId="13" xfId="8" applyFont="1" applyBorder="1" applyAlignment="1" applyProtection="1">
      <alignment horizontal="center" vertical="center" wrapText="1"/>
    </xf>
    <xf numFmtId="0" fontId="3" fillId="3" borderId="13" xfId="8" applyFont="1" applyFill="1" applyBorder="1" applyAlignment="1" applyProtection="1">
      <alignment horizontal="justify" vertical="center" wrapText="1"/>
    </xf>
    <xf numFmtId="0" fontId="3" fillId="3" borderId="13" xfId="8" applyFont="1" applyFill="1" applyBorder="1" applyAlignment="1" applyProtection="1">
      <alignment horizontal="center" vertical="center" wrapText="1"/>
    </xf>
    <xf numFmtId="0" fontId="3" fillId="0" borderId="21" xfId="7" applyFont="1" applyBorder="1" applyAlignment="1" applyProtection="1">
      <alignment horizontal="center" vertical="center"/>
    </xf>
    <xf numFmtId="0" fontId="3" fillId="0" borderId="21" xfId="13" applyFont="1" applyBorder="1" applyAlignment="1" applyProtection="1">
      <alignment horizontal="center" vertical="center"/>
    </xf>
    <xf numFmtId="0" fontId="3" fillId="3" borderId="21" xfId="8" applyFont="1" applyFill="1" applyBorder="1" applyAlignment="1" applyProtection="1">
      <alignment horizontal="justify" vertical="center" wrapText="1"/>
    </xf>
    <xf numFmtId="0" fontId="3" fillId="3" borderId="21" xfId="8" applyFont="1" applyFill="1" applyBorder="1" applyAlignment="1" applyProtection="1">
      <alignment horizontal="center" vertical="center" wrapText="1"/>
    </xf>
    <xf numFmtId="0" fontId="3" fillId="0" borderId="6" xfId="7" applyFont="1" applyBorder="1" applyAlignment="1" applyProtection="1">
      <alignment horizontal="left" vertical="center"/>
    </xf>
    <xf numFmtId="0" fontId="3" fillId="0" borderId="7" xfId="13" applyFont="1" applyBorder="1" applyAlignment="1" applyProtection="1">
      <alignment horizontal="center" vertical="center"/>
    </xf>
    <xf numFmtId="0" fontId="3" fillId="0" borderId="7" xfId="13" applyFont="1" applyBorder="1" applyAlignment="1" applyProtection="1">
      <alignment horizontal="left" vertical="center" wrapText="1"/>
    </xf>
    <xf numFmtId="0" fontId="12" fillId="7" borderId="1" xfId="7" applyFont="1" applyFill="1" applyBorder="1" applyAlignment="1" applyProtection="1">
      <alignment vertical="center"/>
    </xf>
    <xf numFmtId="0" fontId="12" fillId="7" borderId="2" xfId="7" applyFont="1" applyFill="1" applyBorder="1" applyAlignment="1" applyProtection="1">
      <alignment vertical="center"/>
    </xf>
    <xf numFmtId="0" fontId="12" fillId="7" borderId="2" xfId="7" applyFont="1" applyFill="1" applyBorder="1" applyAlignment="1" applyProtection="1">
      <alignment horizontal="center" vertical="center"/>
    </xf>
    <xf numFmtId="0" fontId="3" fillId="0" borderId="38" xfId="8" applyFont="1" applyBorder="1" applyAlignment="1" applyProtection="1">
      <alignment horizontal="center" vertical="center" wrapText="1"/>
    </xf>
    <xf numFmtId="0" fontId="3" fillId="3" borderId="38" xfId="8" applyFont="1" applyFill="1" applyBorder="1" applyAlignment="1" applyProtection="1">
      <alignment horizontal="justify" vertical="center" wrapText="1"/>
    </xf>
    <xf numFmtId="0" fontId="3" fillId="3" borderId="38" xfId="8" applyFont="1" applyFill="1" applyBorder="1" applyAlignment="1" applyProtection="1">
      <alignment horizontal="center" vertical="center" wrapText="1"/>
    </xf>
    <xf numFmtId="0" fontId="2" fillId="0" borderId="0" xfId="4" applyFont="1" applyAlignment="1" applyProtection="1">
      <alignment horizontal="center"/>
    </xf>
    <xf numFmtId="0" fontId="12" fillId="2" borderId="1" xfId="7" applyFont="1" applyFill="1" applyBorder="1" applyAlignment="1" applyProtection="1">
      <alignment vertical="center"/>
    </xf>
    <xf numFmtId="0" fontId="12" fillId="2" borderId="2" xfId="7" applyFont="1" applyFill="1" applyBorder="1" applyAlignment="1" applyProtection="1">
      <alignment vertical="center"/>
    </xf>
    <xf numFmtId="0" fontId="12" fillId="2" borderId="2" xfId="7" applyFont="1" applyFill="1" applyBorder="1" applyAlignment="1" applyProtection="1">
      <alignment horizontal="center" vertical="center"/>
    </xf>
    <xf numFmtId="3" fontId="3" fillId="0" borderId="13" xfId="8" applyNumberFormat="1" applyFont="1" applyBorder="1" applyAlignment="1" applyProtection="1">
      <alignment horizontal="center" vertical="center" wrapText="1"/>
    </xf>
    <xf numFmtId="3" fontId="3" fillId="0" borderId="18" xfId="8" applyNumberFormat="1" applyFont="1" applyBorder="1" applyAlignment="1" applyProtection="1">
      <alignment horizontal="center" vertical="center" wrapText="1"/>
    </xf>
    <xf numFmtId="0" fontId="3" fillId="0" borderId="18" xfId="8" applyFont="1" applyBorder="1" applyAlignment="1" applyProtection="1">
      <alignment horizontal="center" vertical="center" wrapText="1"/>
    </xf>
    <xf numFmtId="0" fontId="3" fillId="3" borderId="18" xfId="8" applyFont="1" applyFill="1" applyBorder="1" applyAlignment="1" applyProtection="1">
      <alignment horizontal="justify" vertical="center" wrapText="1"/>
    </xf>
    <xf numFmtId="3" fontId="3" fillId="0" borderId="38" xfId="8" applyNumberFormat="1" applyFont="1" applyBorder="1" applyAlignment="1" applyProtection="1">
      <alignment horizontal="center" vertical="center" wrapText="1"/>
    </xf>
    <xf numFmtId="3" fontId="3" fillId="0" borderId="36" xfId="8" applyNumberFormat="1" applyFont="1" applyBorder="1" applyAlignment="1" applyProtection="1">
      <alignment horizontal="center" vertical="center" wrapText="1"/>
    </xf>
    <xf numFmtId="0" fontId="3" fillId="0" borderId="36" xfId="8" applyFont="1" applyBorder="1" applyAlignment="1" applyProtection="1">
      <alignment horizontal="center" vertical="center" wrapText="1"/>
    </xf>
    <xf numFmtId="0" fontId="3" fillId="3" borderId="36" xfId="8" applyFont="1" applyFill="1" applyBorder="1" applyAlignment="1" applyProtection="1">
      <alignment horizontal="justify" vertical="center" wrapText="1"/>
    </xf>
    <xf numFmtId="0" fontId="12" fillId="2" borderId="9" xfId="7" applyFont="1" applyFill="1" applyBorder="1" applyAlignment="1" applyProtection="1">
      <alignment vertical="center"/>
    </xf>
    <xf numFmtId="0" fontId="12" fillId="2" borderId="10" xfId="7" applyFont="1" applyFill="1" applyBorder="1" applyAlignment="1" applyProtection="1">
      <alignment vertical="center"/>
    </xf>
    <xf numFmtId="0" fontId="12" fillId="2" borderId="10" xfId="7" applyFont="1" applyFill="1" applyBorder="1" applyAlignment="1" applyProtection="1">
      <alignment horizontal="center" vertical="center"/>
    </xf>
    <xf numFmtId="0" fontId="3" fillId="0" borderId="18" xfId="7" applyFont="1" applyBorder="1" applyAlignment="1" applyProtection="1">
      <alignment horizontal="center" vertical="center"/>
    </xf>
    <xf numFmtId="0" fontId="3" fillId="0" borderId="18" xfId="13" applyFont="1" applyBorder="1" applyAlignment="1" applyProtection="1">
      <alignment horizontal="center" vertical="center"/>
    </xf>
    <xf numFmtId="0" fontId="3" fillId="3" borderId="18" xfId="8" applyFont="1" applyFill="1" applyBorder="1" applyAlignment="1" applyProtection="1">
      <alignment horizontal="center" vertical="center" wrapText="1"/>
    </xf>
    <xf numFmtId="0" fontId="3" fillId="0" borderId="38" xfId="7" applyFont="1" applyBorder="1" applyAlignment="1" applyProtection="1">
      <alignment horizontal="center" vertical="center"/>
    </xf>
    <xf numFmtId="0" fontId="3" fillId="0" borderId="38" xfId="13" applyFont="1" applyBorder="1" applyAlignment="1" applyProtection="1">
      <alignment horizontal="center" vertical="center"/>
    </xf>
    <xf numFmtId="0" fontId="2" fillId="0" borderId="0" xfId="4" applyFont="1" applyAlignment="1" applyProtection="1">
      <alignment horizontal="center" vertical="center"/>
    </xf>
    <xf numFmtId="0" fontId="5" fillId="0" borderId="1" xfId="6" applyFont="1" applyBorder="1" applyProtection="1"/>
    <xf numFmtId="0" fontId="5" fillId="0" borderId="2" xfId="6" applyFont="1" applyBorder="1" applyProtection="1"/>
    <xf numFmtId="0" fontId="5" fillId="0" borderId="2" xfId="6" applyFont="1" applyBorder="1" applyAlignment="1" applyProtection="1">
      <alignment horizontal="center"/>
    </xf>
    <xf numFmtId="0" fontId="5" fillId="0" borderId="3" xfId="6" applyFont="1" applyBorder="1" applyProtection="1"/>
    <xf numFmtId="0" fontId="6" fillId="0" borderId="4" xfId="6" applyFont="1" applyBorder="1" applyProtection="1"/>
    <xf numFmtId="0" fontId="6" fillId="0" borderId="0" xfId="6" applyFont="1" applyProtection="1"/>
    <xf numFmtId="0" fontId="6" fillId="0" borderId="0" xfId="6" applyFont="1" applyAlignment="1" applyProtection="1">
      <alignment horizontal="center"/>
    </xf>
    <xf numFmtId="0" fontId="6" fillId="0" borderId="5" xfId="6" applyFont="1" applyBorder="1" applyProtection="1"/>
    <xf numFmtId="0" fontId="7" fillId="0" borderId="4" xfId="6" applyFont="1" applyBorder="1" applyAlignment="1" applyProtection="1">
      <alignment vertical="center"/>
    </xf>
    <xf numFmtId="0" fontId="7" fillId="0" borderId="0" xfId="6" applyFont="1" applyAlignment="1" applyProtection="1">
      <alignment vertical="center"/>
    </xf>
    <xf numFmtId="0" fontId="6" fillId="0" borderId="0" xfId="6" applyFont="1" applyAlignment="1" applyProtection="1">
      <alignment horizontal="center" vertical="center" wrapText="1"/>
    </xf>
    <xf numFmtId="0" fontId="6" fillId="0" borderId="0" xfId="6" applyFont="1" applyAlignment="1" applyProtection="1">
      <alignment horizontal="center" vertical="center"/>
    </xf>
    <xf numFmtId="0" fontId="7" fillId="0" borderId="5" xfId="6" applyFont="1" applyBorder="1" applyAlignment="1" applyProtection="1">
      <alignment vertical="center"/>
    </xf>
    <xf numFmtId="0" fontId="2" fillId="0" borderId="0" xfId="4" applyFont="1" applyAlignment="1" applyProtection="1">
      <alignment vertical="center"/>
    </xf>
    <xf numFmtId="0" fontId="8" fillId="0" borderId="4" xfId="6" applyFont="1" applyBorder="1" applyAlignment="1" applyProtection="1">
      <alignment vertical="center"/>
    </xf>
    <xf numFmtId="0" fontId="9" fillId="0" borderId="0" xfId="6" applyFont="1" applyAlignment="1" applyProtection="1">
      <alignment horizontal="center" vertical="center"/>
    </xf>
    <xf numFmtId="164" fontId="5" fillId="0" borderId="0" xfId="6" applyNumberFormat="1" applyFont="1" applyAlignment="1" applyProtection="1">
      <alignment horizontal="center" vertical="center" wrapText="1"/>
    </xf>
    <xf numFmtId="0" fontId="8" fillId="0" borderId="5" xfId="6" applyFont="1" applyBorder="1" applyAlignment="1" applyProtection="1">
      <alignment vertical="center"/>
    </xf>
    <xf numFmtId="0" fontId="2" fillId="0" borderId="6" xfId="7" applyFont="1" applyBorder="1" applyAlignment="1" applyProtection="1">
      <alignment horizontal="center"/>
    </xf>
    <xf numFmtId="0" fontId="10" fillId="0" borderId="7" xfId="7" applyFont="1" applyBorder="1" applyAlignment="1" applyProtection="1">
      <alignment horizontal="center" vertical="center" wrapText="1"/>
    </xf>
    <xf numFmtId="0" fontId="11" fillId="0" borderId="7" xfId="7" applyFont="1" applyBorder="1" applyAlignment="1" applyProtection="1">
      <alignment vertical="center" wrapText="1"/>
    </xf>
    <xf numFmtId="0" fontId="2" fillId="0" borderId="8" xfId="7" applyFont="1" applyBorder="1" applyProtection="1"/>
    <xf numFmtId="0" fontId="12" fillId="2" borderId="11" xfId="7" applyFont="1" applyFill="1" applyBorder="1" applyAlignment="1" applyProtection="1">
      <alignment vertical="center"/>
    </xf>
    <xf numFmtId="0" fontId="12" fillId="3" borderId="12" xfId="7" applyFont="1" applyFill="1" applyBorder="1" applyAlignment="1" applyProtection="1">
      <alignment horizontal="center" vertical="center" wrapText="1"/>
    </xf>
    <xf numFmtId="0" fontId="12" fillId="3" borderId="13" xfId="7" applyFont="1" applyFill="1" applyBorder="1" applyAlignment="1" applyProtection="1">
      <alignment horizontal="center" vertical="center" wrapText="1"/>
    </xf>
    <xf numFmtId="0" fontId="12" fillId="0" borderId="13" xfId="8" applyFont="1" applyBorder="1" applyAlignment="1" applyProtection="1">
      <alignment horizontal="center" vertical="center" wrapText="1"/>
    </xf>
    <xf numFmtId="0" fontId="12" fillId="3" borderId="14" xfId="7" applyFont="1" applyFill="1" applyBorder="1" applyAlignment="1" applyProtection="1">
      <alignment horizontal="center" vertical="center" wrapText="1"/>
    </xf>
    <xf numFmtId="4" fontId="12" fillId="3" borderId="13" xfId="7" applyNumberFormat="1" applyFont="1" applyFill="1" applyBorder="1" applyAlignment="1" applyProtection="1">
      <alignment horizontal="center" vertical="center" wrapText="1"/>
    </xf>
    <xf numFmtId="4" fontId="12" fillId="3" borderId="15" xfId="7" applyNumberFormat="1" applyFont="1" applyFill="1" applyBorder="1" applyAlignment="1" applyProtection="1">
      <alignment horizontal="center" vertical="center" wrapText="1"/>
    </xf>
    <xf numFmtId="0" fontId="12" fillId="7" borderId="10" xfId="7" applyFont="1" applyFill="1" applyBorder="1" applyAlignment="1" applyProtection="1">
      <alignment vertical="center"/>
    </xf>
  </cellXfs>
  <cellStyles count="14">
    <cellStyle name="Hipervínculo" xfId="9" builtinId="8"/>
    <cellStyle name="Millares 2" xfId="5" xr:uid="{00000000-0005-0000-0000-000001000000}"/>
    <cellStyle name="Millares 2 2" xfId="10" xr:uid="{00000000-0005-0000-0000-000002000000}"/>
    <cellStyle name="Moneda" xfId="1" builtinId="4"/>
    <cellStyle name="Moneda [0]" xfId="2" builtinId="7"/>
    <cellStyle name="Moneda 2" xfId="12" xr:uid="{00000000-0005-0000-0000-000005000000}"/>
    <cellStyle name="Normal" xfId="0" builtinId="0"/>
    <cellStyle name="Normal 2 10 2 2" xfId="13" xr:uid="{00000000-0005-0000-0000-000007000000}"/>
    <cellStyle name="Normal 2 10 3" xfId="8" xr:uid="{00000000-0005-0000-0000-000008000000}"/>
    <cellStyle name="Normal 2 2" xfId="7" xr:uid="{00000000-0005-0000-0000-000009000000}"/>
    <cellStyle name="Normal 3" xfId="4" xr:uid="{00000000-0005-0000-0000-00000A000000}"/>
    <cellStyle name="Normal 3 11" xfId="6" xr:uid="{00000000-0005-0000-0000-00000B000000}"/>
    <cellStyle name="Normal 3 2" xfId="11" xr:uid="{00000000-0005-0000-0000-00000C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396072</xdr:colOff>
      <xdr:row>3</xdr:row>
      <xdr:rowOff>176125</xdr:rowOff>
    </xdr:from>
    <xdr:to>
      <xdr:col>8</xdr:col>
      <xdr:colOff>2136865</xdr:colOff>
      <xdr:row>3</xdr:row>
      <xdr:rowOff>1259061</xdr:rowOff>
    </xdr:to>
    <xdr:pic>
      <xdr:nvPicPr>
        <xdr:cNvPr id="2" name="Imagen 1">
          <a:extLst>
            <a:ext uri="{FF2B5EF4-FFF2-40B4-BE49-F238E27FC236}">
              <a16:creationId xmlns:a16="http://schemas.microsoft.com/office/drawing/2014/main" id="{271EDB4B-4C51-4167-AB4D-689E1CA04BCD}"/>
            </a:ext>
          </a:extLst>
        </xdr:cNvPr>
        <xdr:cNvPicPr>
          <a:picLocks noChangeAspect="1"/>
        </xdr:cNvPicPr>
      </xdr:nvPicPr>
      <xdr:blipFill rotWithShape="1">
        <a:blip xmlns:r="http://schemas.openxmlformats.org/officeDocument/2006/relationships" r:embed="rId1"/>
        <a:srcRect l="4433" t="8598" r="5309"/>
        <a:stretch/>
      </xdr:blipFill>
      <xdr:spPr>
        <a:xfrm>
          <a:off x="13448043" y="1090525"/>
          <a:ext cx="3468357" cy="1082936"/>
        </a:xfrm>
        <a:prstGeom prst="rect">
          <a:avLst/>
        </a:prstGeom>
      </xdr:spPr>
    </xdr:pic>
    <xdr:clientData/>
  </xdr:twoCellAnchor>
  <xdr:twoCellAnchor editAs="oneCell">
    <xdr:from>
      <xdr:col>1</xdr:col>
      <xdr:colOff>199850</xdr:colOff>
      <xdr:row>2</xdr:row>
      <xdr:rowOff>292188</xdr:rowOff>
    </xdr:from>
    <xdr:to>
      <xdr:col>4</xdr:col>
      <xdr:colOff>41583</xdr:colOff>
      <xdr:row>4</xdr:row>
      <xdr:rowOff>3428</xdr:rowOff>
    </xdr:to>
    <xdr:pic>
      <xdr:nvPicPr>
        <xdr:cNvPr id="3" name="Imagen 2">
          <a:extLst>
            <a:ext uri="{FF2B5EF4-FFF2-40B4-BE49-F238E27FC236}">
              <a16:creationId xmlns:a16="http://schemas.microsoft.com/office/drawing/2014/main" id="{A2C72FAD-0145-89AD-52ED-7526E518D59A}"/>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8507" r="5980"/>
        <a:stretch/>
      </xdr:blipFill>
      <xdr:spPr bwMode="auto">
        <a:xfrm>
          <a:off x="450221" y="890902"/>
          <a:ext cx="2902020" cy="137856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396072</xdr:colOff>
      <xdr:row>3</xdr:row>
      <xdr:rowOff>176125</xdr:rowOff>
    </xdr:from>
    <xdr:to>
      <xdr:col>8</xdr:col>
      <xdr:colOff>2144485</xdr:colOff>
      <xdr:row>3</xdr:row>
      <xdr:rowOff>1259061</xdr:rowOff>
    </xdr:to>
    <xdr:pic>
      <xdr:nvPicPr>
        <xdr:cNvPr id="2" name="Imagen 1">
          <a:extLst>
            <a:ext uri="{FF2B5EF4-FFF2-40B4-BE49-F238E27FC236}">
              <a16:creationId xmlns:a16="http://schemas.microsoft.com/office/drawing/2014/main" id="{15B74BC5-5071-453F-A90A-69A7D6B3848D}"/>
            </a:ext>
          </a:extLst>
        </xdr:cNvPr>
        <xdr:cNvPicPr>
          <a:picLocks noChangeAspect="1"/>
        </xdr:cNvPicPr>
      </xdr:nvPicPr>
      <xdr:blipFill rotWithShape="1">
        <a:blip xmlns:r="http://schemas.openxmlformats.org/officeDocument/2006/relationships" r:embed="rId1"/>
        <a:srcRect l="4433" t="8598" r="5309"/>
        <a:stretch/>
      </xdr:blipFill>
      <xdr:spPr>
        <a:xfrm>
          <a:off x="12092772" y="1081000"/>
          <a:ext cx="3415288" cy="1082936"/>
        </a:xfrm>
        <a:prstGeom prst="rect">
          <a:avLst/>
        </a:prstGeom>
      </xdr:spPr>
    </xdr:pic>
    <xdr:clientData/>
  </xdr:twoCellAnchor>
  <xdr:twoCellAnchor editAs="oneCell">
    <xdr:from>
      <xdr:col>1</xdr:col>
      <xdr:colOff>199850</xdr:colOff>
      <xdr:row>2</xdr:row>
      <xdr:rowOff>292188</xdr:rowOff>
    </xdr:from>
    <xdr:to>
      <xdr:col>4</xdr:col>
      <xdr:colOff>47933</xdr:colOff>
      <xdr:row>4</xdr:row>
      <xdr:rowOff>16128</xdr:rowOff>
    </xdr:to>
    <xdr:pic>
      <xdr:nvPicPr>
        <xdr:cNvPr id="3" name="Imagen 2">
          <a:extLst>
            <a:ext uri="{FF2B5EF4-FFF2-40B4-BE49-F238E27FC236}">
              <a16:creationId xmlns:a16="http://schemas.microsoft.com/office/drawing/2014/main" id="{75613E44-6D4A-40C5-939B-3305F9CCEFE1}"/>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8507" r="5980"/>
        <a:stretch/>
      </xdr:blipFill>
      <xdr:spPr bwMode="auto">
        <a:xfrm>
          <a:off x="447500" y="873213"/>
          <a:ext cx="2848458" cy="139081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64"/>
  <sheetViews>
    <sheetView tabSelected="1" view="pageBreakPreview" zoomScale="55" zoomScaleNormal="39" zoomScaleSheetLayoutView="55" workbookViewId="0">
      <selection activeCell="D4" sqref="D4:H4"/>
    </sheetView>
  </sheetViews>
  <sheetFormatPr baseColWidth="10" defaultColWidth="12" defaultRowHeight="18" x14ac:dyDescent="0.3"/>
  <cols>
    <col min="1" max="1" width="3.6640625" style="109" customWidth="1"/>
    <col min="2" max="2" width="8.33203125" style="36" customWidth="1"/>
    <col min="3" max="3" width="15.88671875" style="37" customWidth="1"/>
    <col min="4" max="4" width="20.88671875" style="37" customWidth="1"/>
    <col min="5" max="5" width="89.33203125" style="109" customWidth="1"/>
    <col min="6" max="6" width="16.6640625" style="109" customWidth="1"/>
    <col min="7" max="7" width="20.6640625" style="110" customWidth="1"/>
    <col min="8" max="8" width="25" style="109" customWidth="1"/>
    <col min="9" max="9" width="35.6640625" style="109" customWidth="1"/>
    <col min="10" max="10" width="3.6640625" style="109" customWidth="1"/>
    <col min="11" max="11" width="14.109375" style="1" customWidth="1"/>
    <col min="12" max="12" width="41.6640625" style="1" customWidth="1"/>
    <col min="13" max="13" width="30.109375" style="1" customWidth="1"/>
    <col min="14" max="14" width="12" style="1"/>
    <col min="15" max="15" width="24.88671875" style="1" customWidth="1"/>
    <col min="16" max="16384" width="12" style="1"/>
  </cols>
  <sheetData>
    <row r="1" spans="1:10" ht="18.75" thickBot="1" x14ac:dyDescent="0.3">
      <c r="A1" s="36"/>
      <c r="E1" s="36"/>
      <c r="F1" s="36"/>
      <c r="G1" s="38"/>
      <c r="H1" s="36"/>
      <c r="I1" s="36"/>
      <c r="J1" s="36"/>
    </row>
    <row r="2" spans="1:10" ht="28.2" x14ac:dyDescent="0.5">
      <c r="A2" s="36"/>
      <c r="B2" s="39"/>
      <c r="C2" s="40"/>
      <c r="D2" s="149" t="s">
        <v>28</v>
      </c>
      <c r="E2" s="149"/>
      <c r="F2" s="149"/>
      <c r="G2" s="149"/>
      <c r="H2" s="149"/>
      <c r="I2" s="41"/>
      <c r="J2" s="36"/>
    </row>
    <row r="3" spans="1:10" ht="25.5" x14ac:dyDescent="0.35">
      <c r="A3" s="36"/>
      <c r="B3" s="42"/>
      <c r="C3" s="43"/>
      <c r="D3" s="150" t="s">
        <v>29</v>
      </c>
      <c r="E3" s="150"/>
      <c r="F3" s="150"/>
      <c r="G3" s="150"/>
      <c r="H3" s="150"/>
      <c r="I3" s="44"/>
      <c r="J3" s="36"/>
    </row>
    <row r="4" spans="1:10" ht="105.9" customHeight="1" x14ac:dyDescent="0.25">
      <c r="A4" s="36"/>
      <c r="B4" s="45"/>
      <c r="C4" s="46"/>
      <c r="D4" s="151" t="s">
        <v>27</v>
      </c>
      <c r="E4" s="151"/>
      <c r="F4" s="151"/>
      <c r="G4" s="151"/>
      <c r="H4" s="151"/>
      <c r="I4" s="47"/>
      <c r="J4" s="36"/>
    </row>
    <row r="5" spans="1:10" ht="15" customHeight="1" x14ac:dyDescent="0.25">
      <c r="A5" s="36"/>
      <c r="B5" s="45"/>
      <c r="C5" s="46"/>
      <c r="D5" s="46"/>
      <c r="E5" s="46"/>
      <c r="F5" s="46"/>
      <c r="G5" s="46"/>
      <c r="H5" s="46"/>
      <c r="I5" s="47"/>
      <c r="J5" s="36"/>
    </row>
    <row r="6" spans="1:10" ht="99.6" customHeight="1" x14ac:dyDescent="0.3">
      <c r="A6" s="48"/>
      <c r="B6" s="49"/>
      <c r="C6" s="50"/>
      <c r="D6" s="152" t="s">
        <v>57</v>
      </c>
      <c r="E6" s="152"/>
      <c r="F6" s="152"/>
      <c r="G6" s="152"/>
      <c r="H6" s="152"/>
      <c r="I6" s="51"/>
      <c r="J6" s="48"/>
    </row>
    <row r="7" spans="1:10" ht="14.25" customHeight="1" thickBot="1" x14ac:dyDescent="0.3">
      <c r="A7" s="36"/>
      <c r="B7" s="52"/>
      <c r="C7" s="53"/>
      <c r="D7" s="54"/>
      <c r="E7" s="54"/>
      <c r="F7" s="54"/>
      <c r="G7" s="54"/>
      <c r="H7" s="54"/>
      <c r="I7" s="55"/>
      <c r="J7" s="36"/>
    </row>
    <row r="8" spans="1:10" ht="30" customHeight="1" thickBot="1" x14ac:dyDescent="0.3">
      <c r="A8" s="36"/>
      <c r="B8" s="56"/>
      <c r="C8" s="57"/>
      <c r="D8" s="57"/>
      <c r="E8" s="57"/>
      <c r="F8" s="57"/>
      <c r="G8" s="57"/>
      <c r="H8" s="57"/>
      <c r="I8" s="58"/>
      <c r="J8" s="36"/>
    </row>
    <row r="9" spans="1:10" ht="36.6" customHeight="1" thickBot="1" x14ac:dyDescent="0.35">
      <c r="A9" s="59"/>
      <c r="B9" s="60" t="s">
        <v>0</v>
      </c>
      <c r="C9" s="61" t="s">
        <v>31</v>
      </c>
      <c r="D9" s="62" t="s">
        <v>30</v>
      </c>
      <c r="E9" s="63" t="s">
        <v>1</v>
      </c>
      <c r="F9" s="61" t="s">
        <v>2</v>
      </c>
      <c r="G9" s="61" t="s">
        <v>3</v>
      </c>
      <c r="H9" s="64" t="s">
        <v>4</v>
      </c>
      <c r="I9" s="65" t="s">
        <v>5</v>
      </c>
      <c r="J9" s="36"/>
    </row>
    <row r="10" spans="1:10" ht="18.600000000000001" thickBot="1" x14ac:dyDescent="0.35">
      <c r="A10" s="59"/>
      <c r="B10" s="66" t="s">
        <v>34</v>
      </c>
      <c r="C10" s="67"/>
      <c r="D10" s="67"/>
      <c r="E10" s="67"/>
      <c r="F10" s="67"/>
      <c r="G10" s="68"/>
      <c r="H10" s="69"/>
      <c r="I10" s="70"/>
      <c r="J10" s="36"/>
    </row>
    <row r="11" spans="1:10" ht="36" x14ac:dyDescent="0.3">
      <c r="A11" s="36"/>
      <c r="B11" s="30">
        <v>1.1000000000000001</v>
      </c>
      <c r="C11" s="71" t="s">
        <v>44</v>
      </c>
      <c r="D11" s="71" t="s">
        <v>45</v>
      </c>
      <c r="E11" s="72" t="s">
        <v>35</v>
      </c>
      <c r="F11" s="73" t="s">
        <v>14</v>
      </c>
      <c r="G11" s="11">
        <v>3254</v>
      </c>
      <c r="H11" s="12">
        <v>40204</v>
      </c>
      <c r="I11" s="74">
        <f>ROUND(G11*H11,0)</f>
        <v>130823816</v>
      </c>
      <c r="J11" s="36"/>
    </row>
    <row r="12" spans="1:10" ht="36.6" thickBot="1" x14ac:dyDescent="0.35">
      <c r="A12" s="36"/>
      <c r="B12" s="6">
        <v>1.2</v>
      </c>
      <c r="C12" s="75" t="s">
        <v>36</v>
      </c>
      <c r="D12" s="76" t="s">
        <v>37</v>
      </c>
      <c r="E12" s="77" t="s">
        <v>46</v>
      </c>
      <c r="F12" s="78" t="s">
        <v>38</v>
      </c>
      <c r="G12" s="14">
        <v>244751</v>
      </c>
      <c r="H12" s="15">
        <v>2461</v>
      </c>
      <c r="I12" s="21">
        <f>ROUND(G12*H12,0)</f>
        <v>602332211</v>
      </c>
      <c r="J12" s="36"/>
    </row>
    <row r="13" spans="1:10" ht="18.75" thickBot="1" x14ac:dyDescent="0.3">
      <c r="A13" s="36"/>
      <c r="B13" s="79" t="s">
        <v>6</v>
      </c>
      <c r="C13" s="80"/>
      <c r="D13" s="80"/>
      <c r="E13" s="81" t="s">
        <v>7</v>
      </c>
      <c r="F13" s="80"/>
      <c r="G13" s="8"/>
      <c r="H13" s="10"/>
      <c r="I13" s="20">
        <f>SUM(I11:I12)</f>
        <v>733156027</v>
      </c>
      <c r="J13" s="36"/>
    </row>
    <row r="14" spans="1:10" ht="18.75" thickBot="1" x14ac:dyDescent="0.3">
      <c r="A14" s="36"/>
      <c r="B14" s="66" t="s">
        <v>39</v>
      </c>
      <c r="C14" s="67"/>
      <c r="D14" s="67"/>
      <c r="E14" s="67"/>
      <c r="F14" s="67"/>
      <c r="G14" s="68"/>
      <c r="H14" s="16"/>
      <c r="I14" s="70"/>
      <c r="J14" s="36"/>
    </row>
    <row r="15" spans="1:10" x14ac:dyDescent="0.3">
      <c r="A15" s="36"/>
      <c r="B15" s="30">
        <v>2.1</v>
      </c>
      <c r="C15" s="71">
        <v>3.1</v>
      </c>
      <c r="D15" s="71" t="s">
        <v>59</v>
      </c>
      <c r="E15" s="72" t="s">
        <v>66</v>
      </c>
      <c r="F15" s="73" t="s">
        <v>42</v>
      </c>
      <c r="G15" s="11">
        <v>7192</v>
      </c>
      <c r="H15" s="12">
        <v>11310</v>
      </c>
      <c r="I15" s="74">
        <f t="shared" ref="I15" si="0">ROUND(G15*H15,0)</f>
        <v>81341520</v>
      </c>
      <c r="J15" s="36"/>
    </row>
    <row r="16" spans="1:10" x14ac:dyDescent="0.3">
      <c r="A16" s="36"/>
      <c r="B16" s="31">
        <v>2.2000000000000002</v>
      </c>
      <c r="C16" s="82">
        <v>3.22</v>
      </c>
      <c r="D16" s="82" t="s">
        <v>37</v>
      </c>
      <c r="E16" s="83" t="s">
        <v>40</v>
      </c>
      <c r="F16" s="84" t="s">
        <v>14</v>
      </c>
      <c r="G16" s="27">
        <v>398</v>
      </c>
      <c r="H16" s="28">
        <v>277918</v>
      </c>
      <c r="I16" s="74">
        <f>ROUND(G16*H16,0)</f>
        <v>110611364</v>
      </c>
      <c r="J16" s="36"/>
    </row>
    <row r="17" spans="1:10" x14ac:dyDescent="0.3">
      <c r="A17" s="36"/>
      <c r="B17" s="31">
        <v>2.2999999999999998</v>
      </c>
      <c r="C17" s="82">
        <v>3.15</v>
      </c>
      <c r="D17" s="82" t="s">
        <v>60</v>
      </c>
      <c r="E17" s="83" t="s">
        <v>41</v>
      </c>
      <c r="F17" s="84" t="s">
        <v>14</v>
      </c>
      <c r="G17" s="27">
        <v>133</v>
      </c>
      <c r="H17" s="28">
        <v>159663</v>
      </c>
      <c r="I17" s="74">
        <f t="shared" ref="I17:I21" si="1">ROUND(G17*H17,0)</f>
        <v>21235179</v>
      </c>
      <c r="J17" s="36"/>
    </row>
    <row r="18" spans="1:10" x14ac:dyDescent="0.3">
      <c r="A18" s="36"/>
      <c r="B18" s="31">
        <v>2.4</v>
      </c>
      <c r="C18" s="82">
        <v>3.2</v>
      </c>
      <c r="D18" s="82" t="s">
        <v>61</v>
      </c>
      <c r="E18" s="83" t="s">
        <v>67</v>
      </c>
      <c r="F18" s="84" t="s">
        <v>14</v>
      </c>
      <c r="G18" s="27">
        <v>332</v>
      </c>
      <c r="H18" s="28">
        <v>299673</v>
      </c>
      <c r="I18" s="74">
        <f t="shared" si="1"/>
        <v>99491436</v>
      </c>
      <c r="J18" s="36"/>
    </row>
    <row r="19" spans="1:10" x14ac:dyDescent="0.3">
      <c r="A19" s="36"/>
      <c r="B19" s="31">
        <v>2.5</v>
      </c>
      <c r="C19" s="82">
        <v>3.3</v>
      </c>
      <c r="D19" s="82" t="s">
        <v>62</v>
      </c>
      <c r="E19" s="83" t="s">
        <v>68</v>
      </c>
      <c r="F19" s="84" t="s">
        <v>14</v>
      </c>
      <c r="G19" s="27">
        <v>1439</v>
      </c>
      <c r="H19" s="28">
        <v>372535</v>
      </c>
      <c r="I19" s="74">
        <f t="shared" si="1"/>
        <v>536077865</v>
      </c>
      <c r="J19" s="36"/>
    </row>
    <row r="20" spans="1:10" x14ac:dyDescent="0.3">
      <c r="A20" s="36"/>
      <c r="B20" s="31">
        <v>2.6</v>
      </c>
      <c r="C20" s="82">
        <v>3.5</v>
      </c>
      <c r="D20" s="82" t="s">
        <v>63</v>
      </c>
      <c r="E20" s="83" t="s">
        <v>69</v>
      </c>
      <c r="F20" s="84" t="s">
        <v>42</v>
      </c>
      <c r="G20" s="27">
        <v>5137</v>
      </c>
      <c r="H20" s="28">
        <v>8428</v>
      </c>
      <c r="I20" s="74">
        <f t="shared" si="1"/>
        <v>43294636</v>
      </c>
      <c r="J20" s="36"/>
    </row>
    <row r="21" spans="1:10" x14ac:dyDescent="0.3">
      <c r="A21" s="36"/>
      <c r="B21" s="31">
        <v>2.7</v>
      </c>
      <c r="C21" s="82">
        <v>3.6</v>
      </c>
      <c r="D21" s="82" t="s">
        <v>64</v>
      </c>
      <c r="E21" s="83" t="s">
        <v>70</v>
      </c>
      <c r="F21" s="84" t="s">
        <v>42</v>
      </c>
      <c r="G21" s="27">
        <v>5137</v>
      </c>
      <c r="H21" s="28">
        <v>4124</v>
      </c>
      <c r="I21" s="74">
        <f t="shared" si="1"/>
        <v>21184988</v>
      </c>
      <c r="J21" s="36"/>
    </row>
    <row r="22" spans="1:10" ht="18.600000000000001" thickBot="1" x14ac:dyDescent="0.35">
      <c r="A22" s="36"/>
      <c r="B22" s="6">
        <v>2.8</v>
      </c>
      <c r="C22" s="75">
        <v>3.1</v>
      </c>
      <c r="D22" s="76" t="s">
        <v>65</v>
      </c>
      <c r="E22" s="77" t="s">
        <v>71</v>
      </c>
      <c r="F22" s="78" t="s">
        <v>14</v>
      </c>
      <c r="G22" s="14">
        <v>720</v>
      </c>
      <c r="H22" s="15">
        <v>1792484</v>
      </c>
      <c r="I22" s="21">
        <f>ROUND(G22*H22,0)</f>
        <v>1290588480</v>
      </c>
      <c r="J22" s="36"/>
    </row>
    <row r="23" spans="1:10" ht="18.600000000000001" thickBot="1" x14ac:dyDescent="0.35">
      <c r="A23" s="36"/>
      <c r="B23" s="79" t="s">
        <v>6</v>
      </c>
      <c r="C23" s="80"/>
      <c r="D23" s="80"/>
      <c r="E23" s="81" t="s">
        <v>7</v>
      </c>
      <c r="F23" s="80"/>
      <c r="G23" s="8"/>
      <c r="H23" s="10"/>
      <c r="I23" s="20">
        <f>SUM(I15:I22)</f>
        <v>2203825468</v>
      </c>
      <c r="J23" s="36"/>
    </row>
    <row r="24" spans="1:10" ht="18.600000000000001" thickBot="1" x14ac:dyDescent="0.35">
      <c r="A24" s="59"/>
      <c r="B24" s="85" t="s">
        <v>72</v>
      </c>
      <c r="C24" s="86"/>
      <c r="D24" s="86"/>
      <c r="E24" s="86"/>
      <c r="F24" s="86"/>
      <c r="G24" s="87"/>
      <c r="H24" s="17"/>
      <c r="I24" s="70"/>
      <c r="J24" s="36"/>
    </row>
    <row r="25" spans="1:10" x14ac:dyDescent="0.3">
      <c r="A25" s="59"/>
      <c r="B25" s="30">
        <v>3.1</v>
      </c>
      <c r="C25" s="88" t="s">
        <v>43</v>
      </c>
      <c r="D25" s="71"/>
      <c r="E25" s="72" t="s">
        <v>76</v>
      </c>
      <c r="F25" s="71" t="s">
        <v>14</v>
      </c>
      <c r="G25" s="11">
        <v>56</v>
      </c>
      <c r="H25" s="12">
        <v>1005669</v>
      </c>
      <c r="I25" s="74">
        <f t="shared" ref="I25" si="2">ROUND(G25*H25,0)</f>
        <v>56317464</v>
      </c>
      <c r="J25" s="36"/>
    </row>
    <row r="26" spans="1:10" ht="36" x14ac:dyDescent="0.3">
      <c r="A26" s="59"/>
      <c r="B26" s="31">
        <v>3.2</v>
      </c>
      <c r="C26" s="89">
        <v>6.6</v>
      </c>
      <c r="D26" s="90" t="s">
        <v>73</v>
      </c>
      <c r="E26" s="91" t="s">
        <v>77</v>
      </c>
      <c r="F26" s="90" t="s">
        <v>42</v>
      </c>
      <c r="G26" s="2">
        <v>1524</v>
      </c>
      <c r="H26" s="13">
        <v>3506</v>
      </c>
      <c r="I26" s="74">
        <f>ROUND(G26*H26,0)</f>
        <v>5343144</v>
      </c>
      <c r="J26" s="36"/>
    </row>
    <row r="27" spans="1:10" ht="36" x14ac:dyDescent="0.3">
      <c r="A27" s="59"/>
      <c r="B27" s="32">
        <v>3.3</v>
      </c>
      <c r="C27" s="89">
        <v>4.4200000000000204</v>
      </c>
      <c r="D27" s="90" t="s">
        <v>37</v>
      </c>
      <c r="E27" s="91" t="s">
        <v>78</v>
      </c>
      <c r="F27" s="90" t="s">
        <v>42</v>
      </c>
      <c r="G27" s="2">
        <v>620</v>
      </c>
      <c r="H27" s="13">
        <v>17522</v>
      </c>
      <c r="I27" s="74">
        <f t="shared" ref="I27:I29" si="3">ROUND(G27*H27,0)</f>
        <v>10863640</v>
      </c>
      <c r="J27" s="36"/>
    </row>
    <row r="28" spans="1:10" x14ac:dyDescent="0.3">
      <c r="A28" s="59"/>
      <c r="B28" s="31">
        <v>3.4</v>
      </c>
      <c r="C28" s="92">
        <v>4.2200000000000104</v>
      </c>
      <c r="D28" s="82" t="s">
        <v>74</v>
      </c>
      <c r="E28" s="91" t="s">
        <v>48</v>
      </c>
      <c r="F28" s="90" t="s">
        <v>14</v>
      </c>
      <c r="G28" s="2">
        <v>96</v>
      </c>
      <c r="H28" s="13">
        <v>241693</v>
      </c>
      <c r="I28" s="74">
        <f t="shared" si="3"/>
        <v>23202528</v>
      </c>
      <c r="J28" s="36"/>
    </row>
    <row r="29" spans="1:10" x14ac:dyDescent="0.3">
      <c r="A29" s="59"/>
      <c r="B29" s="33">
        <v>3.5</v>
      </c>
      <c r="C29" s="93">
        <v>3.11</v>
      </c>
      <c r="D29" s="94"/>
      <c r="E29" s="95" t="s">
        <v>47</v>
      </c>
      <c r="F29" s="94" t="s">
        <v>79</v>
      </c>
      <c r="G29" s="2">
        <v>200</v>
      </c>
      <c r="H29" s="13">
        <v>47401</v>
      </c>
      <c r="I29" s="74">
        <f t="shared" si="3"/>
        <v>9480200</v>
      </c>
      <c r="J29" s="36"/>
    </row>
    <row r="30" spans="1:10" ht="18.600000000000001" thickBot="1" x14ac:dyDescent="0.35">
      <c r="A30" s="36"/>
      <c r="B30" s="34">
        <v>3.6</v>
      </c>
      <c r="C30" s="75">
        <v>4.5200000000000298</v>
      </c>
      <c r="D30" s="78" t="s">
        <v>75</v>
      </c>
      <c r="E30" s="77" t="s">
        <v>8</v>
      </c>
      <c r="F30" s="78" t="s">
        <v>15</v>
      </c>
      <c r="G30" s="7">
        <v>1512</v>
      </c>
      <c r="H30" s="9">
        <v>11382</v>
      </c>
      <c r="I30" s="21">
        <f>ROUND(G30*H30,0)</f>
        <v>17209584</v>
      </c>
      <c r="J30" s="36"/>
    </row>
    <row r="31" spans="1:10" ht="18.600000000000001" thickBot="1" x14ac:dyDescent="0.35">
      <c r="A31" s="36"/>
      <c r="B31" s="79" t="s">
        <v>6</v>
      </c>
      <c r="C31" s="80"/>
      <c r="D31" s="80"/>
      <c r="E31" s="81" t="s">
        <v>7</v>
      </c>
      <c r="F31" s="80"/>
      <c r="G31" s="8"/>
      <c r="H31" s="96"/>
      <c r="I31" s="20">
        <f>SUM(I25:I30)</f>
        <v>122416560</v>
      </c>
      <c r="J31" s="36"/>
    </row>
    <row r="32" spans="1:10" ht="18.600000000000001" thickBot="1" x14ac:dyDescent="0.35">
      <c r="A32" s="36"/>
      <c r="B32" s="56" t="s">
        <v>80</v>
      </c>
      <c r="C32" s="57"/>
      <c r="D32" s="57"/>
      <c r="E32" s="57" t="s">
        <v>7</v>
      </c>
      <c r="F32" s="57"/>
      <c r="G32" s="97"/>
      <c r="H32" s="18"/>
      <c r="I32" s="22"/>
      <c r="J32" s="36"/>
    </row>
    <row r="33" spans="1:10" x14ac:dyDescent="0.3">
      <c r="A33" s="36"/>
      <c r="B33" s="32">
        <v>4.0999999999999996</v>
      </c>
      <c r="C33" s="98">
        <v>4.24000000000001</v>
      </c>
      <c r="D33" s="99" t="s">
        <v>81</v>
      </c>
      <c r="E33" s="91" t="s">
        <v>49</v>
      </c>
      <c r="F33" s="100" t="s">
        <v>14</v>
      </c>
      <c r="G33" s="2">
        <v>57</v>
      </c>
      <c r="H33" s="13">
        <v>738164</v>
      </c>
      <c r="I33" s="74">
        <f t="shared" ref="I33" si="4">ROUND(G33*H33,0)</f>
        <v>42075348</v>
      </c>
      <c r="J33" s="36"/>
    </row>
    <row r="34" spans="1:10" x14ac:dyDescent="0.3">
      <c r="A34" s="36"/>
      <c r="B34" s="29">
        <v>4.2</v>
      </c>
      <c r="C34" s="98">
        <v>4.5999999999999996</v>
      </c>
      <c r="D34" s="99" t="s">
        <v>82</v>
      </c>
      <c r="E34" s="91" t="s">
        <v>86</v>
      </c>
      <c r="F34" s="100" t="s">
        <v>14</v>
      </c>
      <c r="G34" s="2">
        <v>21</v>
      </c>
      <c r="H34" s="13">
        <v>1143620</v>
      </c>
      <c r="I34" s="74">
        <f>ROUND(G34*H34,0)</f>
        <v>24016020</v>
      </c>
      <c r="J34" s="36"/>
    </row>
    <row r="35" spans="1:10" x14ac:dyDescent="0.3">
      <c r="A35" s="36"/>
      <c r="B35" s="32">
        <v>4.3</v>
      </c>
      <c r="C35" s="101">
        <v>4.7</v>
      </c>
      <c r="D35" s="102" t="s">
        <v>82</v>
      </c>
      <c r="E35" s="83" t="s">
        <v>87</v>
      </c>
      <c r="F35" s="84" t="s">
        <v>14</v>
      </c>
      <c r="G35" s="27">
        <v>32</v>
      </c>
      <c r="H35" s="28">
        <v>1379761</v>
      </c>
      <c r="I35" s="74">
        <f t="shared" ref="I35:I39" si="5">ROUND(G35*H35,0)</f>
        <v>44152352</v>
      </c>
      <c r="J35" s="36"/>
    </row>
    <row r="36" spans="1:10" x14ac:dyDescent="0.3">
      <c r="A36" s="36"/>
      <c r="B36" s="29">
        <v>4.4000000000000004</v>
      </c>
      <c r="C36" s="101">
        <v>4.5200000000000298</v>
      </c>
      <c r="D36" s="102" t="s">
        <v>75</v>
      </c>
      <c r="E36" s="83" t="s">
        <v>8</v>
      </c>
      <c r="F36" s="84" t="s">
        <v>15</v>
      </c>
      <c r="G36" s="27">
        <v>5046</v>
      </c>
      <c r="H36" s="28">
        <v>11382</v>
      </c>
      <c r="I36" s="74">
        <f t="shared" si="5"/>
        <v>57433572</v>
      </c>
      <c r="J36" s="36"/>
    </row>
    <row r="37" spans="1:10" x14ac:dyDescent="0.3">
      <c r="A37" s="36"/>
      <c r="B37" s="32">
        <v>4.5</v>
      </c>
      <c r="C37" s="101">
        <v>4.5000000000000302</v>
      </c>
      <c r="D37" s="102" t="s">
        <v>37</v>
      </c>
      <c r="E37" s="83" t="s">
        <v>88</v>
      </c>
      <c r="F37" s="84" t="s">
        <v>79</v>
      </c>
      <c r="G37" s="27">
        <v>45</v>
      </c>
      <c r="H37" s="28">
        <v>2210105</v>
      </c>
      <c r="I37" s="74">
        <f t="shared" si="5"/>
        <v>99454725</v>
      </c>
      <c r="J37" s="36"/>
    </row>
    <row r="38" spans="1:10" x14ac:dyDescent="0.3">
      <c r="A38" s="36"/>
      <c r="B38" s="29">
        <v>4.5999999999999996</v>
      </c>
      <c r="C38" s="101">
        <v>4.2300000000000102</v>
      </c>
      <c r="D38" s="102" t="s">
        <v>83</v>
      </c>
      <c r="E38" s="83" t="s">
        <v>89</v>
      </c>
      <c r="F38" s="84" t="s">
        <v>14</v>
      </c>
      <c r="G38" s="27">
        <v>153</v>
      </c>
      <c r="H38" s="28">
        <v>164898</v>
      </c>
      <c r="I38" s="74">
        <f t="shared" si="5"/>
        <v>25229394</v>
      </c>
      <c r="J38" s="36"/>
    </row>
    <row r="39" spans="1:10" ht="36" x14ac:dyDescent="0.3">
      <c r="A39" s="36"/>
      <c r="B39" s="32">
        <v>4.7</v>
      </c>
      <c r="C39" s="101">
        <v>1.1000000000000001</v>
      </c>
      <c r="D39" s="102" t="s">
        <v>84</v>
      </c>
      <c r="E39" s="83" t="s">
        <v>90</v>
      </c>
      <c r="F39" s="84" t="s">
        <v>14</v>
      </c>
      <c r="G39" s="27">
        <v>29</v>
      </c>
      <c r="H39" s="28">
        <v>308780</v>
      </c>
      <c r="I39" s="74">
        <f t="shared" si="5"/>
        <v>8954620</v>
      </c>
      <c r="J39" s="36"/>
    </row>
    <row r="40" spans="1:10" ht="54.6" thickBot="1" x14ac:dyDescent="0.35">
      <c r="A40" s="36"/>
      <c r="B40" s="34">
        <v>4.8</v>
      </c>
      <c r="C40" s="75">
        <v>6.2</v>
      </c>
      <c r="D40" s="76" t="s">
        <v>85</v>
      </c>
      <c r="E40" s="77" t="s">
        <v>51</v>
      </c>
      <c r="F40" s="78" t="s">
        <v>91</v>
      </c>
      <c r="G40" s="14">
        <v>7</v>
      </c>
      <c r="H40" s="15">
        <v>361575</v>
      </c>
      <c r="I40" s="21">
        <f>ROUND(G40*H40,0)</f>
        <v>2531025</v>
      </c>
      <c r="J40" s="36"/>
    </row>
    <row r="41" spans="1:10" ht="18.600000000000001" thickBot="1" x14ac:dyDescent="0.35">
      <c r="A41" s="36"/>
      <c r="B41" s="79" t="s">
        <v>6</v>
      </c>
      <c r="C41" s="80"/>
      <c r="D41" s="80"/>
      <c r="E41" s="81" t="s">
        <v>7</v>
      </c>
      <c r="F41" s="80"/>
      <c r="G41" s="8"/>
      <c r="H41" s="96"/>
      <c r="I41" s="20">
        <f>SUM(I33:I40)</f>
        <v>303847056</v>
      </c>
      <c r="J41" s="36"/>
    </row>
    <row r="42" spans="1:10" ht="18.600000000000001" thickBot="1" x14ac:dyDescent="0.35">
      <c r="A42" s="36"/>
      <c r="B42" s="56" t="s">
        <v>92</v>
      </c>
      <c r="C42" s="57"/>
      <c r="D42" s="57"/>
      <c r="E42" s="57" t="s">
        <v>7</v>
      </c>
      <c r="F42" s="57"/>
      <c r="G42" s="97"/>
      <c r="H42" s="18"/>
      <c r="I42" s="22"/>
      <c r="J42" s="36"/>
    </row>
    <row r="43" spans="1:10" x14ac:dyDescent="0.3">
      <c r="A43" s="36"/>
      <c r="B43" s="32">
        <v>5.0999999999999996</v>
      </c>
      <c r="C43" s="98">
        <v>7.1</v>
      </c>
      <c r="D43" s="99"/>
      <c r="E43" s="91" t="s">
        <v>93</v>
      </c>
      <c r="F43" s="100" t="s">
        <v>79</v>
      </c>
      <c r="G43" s="2">
        <v>2802</v>
      </c>
      <c r="H43" s="13">
        <v>7571</v>
      </c>
      <c r="I43" s="74">
        <f t="shared" ref="I43" si="6">ROUND(G43*H43,0)</f>
        <v>21213942</v>
      </c>
      <c r="J43" s="36"/>
    </row>
    <row r="44" spans="1:10" x14ac:dyDescent="0.3">
      <c r="A44" s="36"/>
      <c r="B44" s="29">
        <v>5.2</v>
      </c>
      <c r="C44" s="98">
        <v>7.7</v>
      </c>
      <c r="D44" s="99"/>
      <c r="E44" s="91" t="s">
        <v>94</v>
      </c>
      <c r="F44" s="100" t="s">
        <v>91</v>
      </c>
      <c r="G44" s="2">
        <v>31</v>
      </c>
      <c r="H44" s="13">
        <v>805140</v>
      </c>
      <c r="I44" s="74">
        <f>ROUND(G44*H44,0)</f>
        <v>24959340</v>
      </c>
      <c r="J44" s="36"/>
    </row>
    <row r="45" spans="1:10" x14ac:dyDescent="0.3">
      <c r="A45" s="36"/>
      <c r="B45" s="32">
        <v>5.3</v>
      </c>
      <c r="C45" s="101">
        <v>7.2</v>
      </c>
      <c r="D45" s="102"/>
      <c r="E45" s="83" t="s">
        <v>95</v>
      </c>
      <c r="F45" s="84" t="s">
        <v>42</v>
      </c>
      <c r="G45" s="27">
        <v>49</v>
      </c>
      <c r="H45" s="28">
        <v>85636</v>
      </c>
      <c r="I45" s="74">
        <f t="shared" ref="I45:I48" si="7">ROUND(G45*H45,0)</f>
        <v>4196164</v>
      </c>
      <c r="J45" s="36"/>
    </row>
    <row r="46" spans="1:10" x14ac:dyDescent="0.3">
      <c r="A46" s="36"/>
      <c r="B46" s="29">
        <v>5.4</v>
      </c>
      <c r="C46" s="101">
        <v>4.5999999999999996</v>
      </c>
      <c r="D46" s="102" t="s">
        <v>82</v>
      </c>
      <c r="E46" s="83" t="s">
        <v>86</v>
      </c>
      <c r="F46" s="84" t="s">
        <v>14</v>
      </c>
      <c r="G46" s="27">
        <v>26</v>
      </c>
      <c r="H46" s="28">
        <v>1143620</v>
      </c>
      <c r="I46" s="74">
        <f t="shared" si="7"/>
        <v>29734120</v>
      </c>
      <c r="J46" s="36"/>
    </row>
    <row r="47" spans="1:10" x14ac:dyDescent="0.3">
      <c r="A47" s="36"/>
      <c r="B47" s="32">
        <v>5.5</v>
      </c>
      <c r="C47" s="101">
        <v>4.2300000000000102</v>
      </c>
      <c r="D47" s="102"/>
      <c r="E47" s="83" t="s">
        <v>96</v>
      </c>
      <c r="F47" s="84" t="s">
        <v>15</v>
      </c>
      <c r="G47" s="27">
        <v>870</v>
      </c>
      <c r="H47" s="28">
        <v>14924</v>
      </c>
      <c r="I47" s="74">
        <f t="shared" si="7"/>
        <v>12983880</v>
      </c>
      <c r="J47" s="36"/>
    </row>
    <row r="48" spans="1:10" x14ac:dyDescent="0.3">
      <c r="A48" s="36"/>
      <c r="B48" s="29">
        <v>5.6</v>
      </c>
      <c r="C48" s="101">
        <v>6.5</v>
      </c>
      <c r="D48" s="102" t="s">
        <v>50</v>
      </c>
      <c r="E48" s="83" t="s">
        <v>97</v>
      </c>
      <c r="F48" s="84" t="s">
        <v>98</v>
      </c>
      <c r="G48" s="27">
        <v>1</v>
      </c>
      <c r="H48" s="28">
        <v>1175001</v>
      </c>
      <c r="I48" s="74">
        <f t="shared" si="7"/>
        <v>1175001</v>
      </c>
      <c r="J48" s="36"/>
    </row>
    <row r="49" spans="1:11" ht="18.600000000000001" thickBot="1" x14ac:dyDescent="0.35">
      <c r="A49" s="36"/>
      <c r="B49" s="79" t="s">
        <v>6</v>
      </c>
      <c r="C49" s="80"/>
      <c r="D49" s="80"/>
      <c r="E49" s="81" t="s">
        <v>7</v>
      </c>
      <c r="F49" s="80"/>
      <c r="G49" s="8"/>
      <c r="H49" s="96"/>
      <c r="I49" s="20">
        <f>SUM(I43:I48)</f>
        <v>94262447</v>
      </c>
      <c r="J49" s="36"/>
    </row>
    <row r="50" spans="1:11" ht="30" customHeight="1" thickBot="1" x14ac:dyDescent="0.35">
      <c r="A50" s="103"/>
      <c r="B50" s="104" t="s">
        <v>9</v>
      </c>
      <c r="C50" s="105"/>
      <c r="D50" s="105"/>
      <c r="E50" s="105"/>
      <c r="F50" s="105"/>
      <c r="G50" s="105"/>
      <c r="H50" s="106"/>
      <c r="I50" s="107">
        <f>+SUM(I11:I49)/2</f>
        <v>3457507558</v>
      </c>
      <c r="J50" s="103"/>
      <c r="K50" s="108"/>
    </row>
    <row r="51" spans="1:11" ht="11.4" customHeight="1" thickBot="1" x14ac:dyDescent="0.35">
      <c r="A51" s="103"/>
      <c r="J51" s="103"/>
      <c r="K51" s="108"/>
    </row>
    <row r="52" spans="1:11" ht="34.950000000000003" customHeight="1" x14ac:dyDescent="0.3">
      <c r="A52" s="103"/>
      <c r="B52" s="1"/>
      <c r="C52" s="111"/>
      <c r="D52" s="111"/>
      <c r="E52" s="140" t="s">
        <v>10</v>
      </c>
      <c r="F52" s="141"/>
      <c r="G52" s="141"/>
      <c r="H52" s="142"/>
      <c r="I52" s="112">
        <f>I50</f>
        <v>3457507558</v>
      </c>
      <c r="J52" s="103"/>
      <c r="K52" s="108"/>
    </row>
    <row r="53" spans="1:11" ht="34.950000000000003" customHeight="1" x14ac:dyDescent="0.3">
      <c r="A53" s="103"/>
      <c r="B53" s="1"/>
      <c r="C53" s="111"/>
      <c r="D53" s="111"/>
      <c r="E53" s="143" t="s">
        <v>11</v>
      </c>
      <c r="F53" s="144"/>
      <c r="G53" s="144"/>
      <c r="H53" s="145"/>
      <c r="I53" s="113">
        <v>43270928</v>
      </c>
      <c r="J53" s="103"/>
      <c r="K53" s="114" t="s">
        <v>26</v>
      </c>
    </row>
    <row r="54" spans="1:11" ht="34.950000000000003" customHeight="1" x14ac:dyDescent="0.3">
      <c r="A54" s="103"/>
      <c r="B54" s="1"/>
      <c r="C54" s="111"/>
      <c r="D54" s="111"/>
      <c r="E54" s="143" t="s">
        <v>12</v>
      </c>
      <c r="F54" s="144"/>
      <c r="G54" s="144"/>
      <c r="H54" s="145"/>
      <c r="I54" s="113">
        <v>47398667</v>
      </c>
      <c r="J54" s="103"/>
      <c r="K54" s="114" t="s">
        <v>26</v>
      </c>
    </row>
    <row r="55" spans="1:11" ht="35.1" customHeight="1" x14ac:dyDescent="0.3">
      <c r="A55" s="103"/>
      <c r="B55" s="1"/>
      <c r="C55" s="111"/>
      <c r="D55" s="111"/>
      <c r="E55" s="146" t="s">
        <v>58</v>
      </c>
      <c r="F55" s="147"/>
      <c r="G55" s="147"/>
      <c r="H55" s="148"/>
      <c r="I55" s="113">
        <v>25000000</v>
      </c>
      <c r="J55" s="103"/>
      <c r="K55" s="114" t="s">
        <v>26</v>
      </c>
    </row>
    <row r="56" spans="1:11" ht="34.950000000000003" customHeight="1" x14ac:dyDescent="0.3">
      <c r="A56" s="103"/>
      <c r="B56" s="1"/>
      <c r="C56" s="111"/>
      <c r="D56" s="111"/>
      <c r="E56" s="143" t="s">
        <v>33</v>
      </c>
      <c r="F56" s="144"/>
      <c r="G56" s="144"/>
      <c r="H56" s="145"/>
      <c r="I56" s="113">
        <v>91382847</v>
      </c>
      <c r="J56" s="103"/>
      <c r="K56" s="114" t="s">
        <v>26</v>
      </c>
    </row>
    <row r="57" spans="1:11" ht="34.950000000000003" customHeight="1" thickBot="1" x14ac:dyDescent="0.35">
      <c r="A57" s="103"/>
      <c r="B57" s="1"/>
      <c r="C57" s="111"/>
      <c r="D57" s="111"/>
      <c r="E57" s="133" t="s">
        <v>13</v>
      </c>
      <c r="F57" s="134"/>
      <c r="G57" s="134"/>
      <c r="H57" s="135"/>
      <c r="I57" s="115">
        <f>SUM(I52:I56)</f>
        <v>3664560000</v>
      </c>
      <c r="J57" s="103"/>
      <c r="K57" s="116"/>
    </row>
    <row r="58" spans="1:11" ht="15" customHeight="1" thickBot="1" x14ac:dyDescent="0.35">
      <c r="A58" s="103"/>
      <c r="B58" s="1"/>
      <c r="C58" s="111"/>
      <c r="D58" s="111"/>
      <c r="E58" s="117"/>
      <c r="F58" s="118"/>
      <c r="G58" s="3"/>
      <c r="H58" s="4"/>
      <c r="I58" s="5"/>
      <c r="J58" s="103"/>
    </row>
    <row r="59" spans="1:11" ht="25.2" x14ac:dyDescent="0.25">
      <c r="B59" s="136" t="s">
        <v>16</v>
      </c>
      <c r="C59" s="137"/>
      <c r="D59" s="137"/>
      <c r="E59" s="138"/>
      <c r="F59" s="139" t="s">
        <v>17</v>
      </c>
      <c r="G59" s="139"/>
      <c r="H59" s="139"/>
      <c r="I59" s="119" t="s">
        <v>18</v>
      </c>
    </row>
    <row r="60" spans="1:11" s="109" customFormat="1" ht="62.25" customHeight="1" x14ac:dyDescent="0.25">
      <c r="B60" s="126" t="s">
        <v>19</v>
      </c>
      <c r="C60" s="127"/>
      <c r="D60" s="127"/>
      <c r="E60" s="128"/>
      <c r="F60" s="129" t="s">
        <v>20</v>
      </c>
      <c r="G60" s="129"/>
      <c r="H60" s="120" t="s">
        <v>53</v>
      </c>
      <c r="I60" s="19">
        <v>0.315</v>
      </c>
      <c r="K60" s="1"/>
    </row>
    <row r="61" spans="1:11" s="109" customFormat="1" ht="25.2" x14ac:dyDescent="0.25">
      <c r="B61" s="126" t="s">
        <v>21</v>
      </c>
      <c r="C61" s="127"/>
      <c r="D61" s="127"/>
      <c r="E61" s="128"/>
      <c r="F61" s="132" t="s">
        <v>22</v>
      </c>
      <c r="G61" s="132"/>
      <c r="H61" s="121" t="s">
        <v>54</v>
      </c>
      <c r="I61" s="19">
        <v>0.01</v>
      </c>
      <c r="K61" s="1"/>
    </row>
    <row r="62" spans="1:11" s="109" customFormat="1" ht="64.5" customHeight="1" x14ac:dyDescent="0.25">
      <c r="B62" s="126" t="s">
        <v>100</v>
      </c>
      <c r="C62" s="127"/>
      <c r="D62" s="127"/>
      <c r="E62" s="128"/>
      <c r="F62" s="129" t="s">
        <v>23</v>
      </c>
      <c r="G62" s="129"/>
      <c r="H62" s="120" t="s">
        <v>55</v>
      </c>
      <c r="I62" s="19">
        <v>2.5000000000000001E-2</v>
      </c>
      <c r="K62" s="1"/>
    </row>
    <row r="63" spans="1:11" ht="204" customHeight="1" x14ac:dyDescent="0.25">
      <c r="B63" s="126" t="s">
        <v>52</v>
      </c>
      <c r="C63" s="127"/>
      <c r="D63" s="127"/>
      <c r="E63" s="128"/>
      <c r="F63" s="129" t="s">
        <v>24</v>
      </c>
      <c r="G63" s="129"/>
      <c r="H63" s="120" t="s">
        <v>56</v>
      </c>
      <c r="I63" s="19">
        <f>SUM(I60:I62)</f>
        <v>0.35000000000000003</v>
      </c>
      <c r="K63" s="122"/>
    </row>
    <row r="64" spans="1:11" ht="83.25" customHeight="1" thickBot="1" x14ac:dyDescent="0.3">
      <c r="B64" s="130" t="s">
        <v>25</v>
      </c>
      <c r="C64" s="131"/>
      <c r="D64" s="131"/>
      <c r="E64" s="131"/>
      <c r="F64" s="123"/>
      <c r="G64" s="123"/>
      <c r="H64" s="123"/>
      <c r="I64" s="124"/>
    </row>
  </sheetData>
  <sheetProtection algorithmName="SHA-512" hashValue="Ko4/s4Bx8+K5JcwW2SnRNVmaxjoSE5HXPzaDbC/OchfQorLn4AOrQTPwsH1ttTUY/B4WhbkAAlHbqJfxG8RDtg==" saltValue="gcw0aRJchL2EuBAICItOTw==" spinCount="100000" sheet="1" formatCells="0" formatColumns="0" formatRows="0"/>
  <mergeCells count="21">
    <mergeCell ref="D2:H2"/>
    <mergeCell ref="D3:H3"/>
    <mergeCell ref="D4:H4"/>
    <mergeCell ref="D6:H6"/>
    <mergeCell ref="E54:H54"/>
    <mergeCell ref="E57:H57"/>
    <mergeCell ref="B59:E59"/>
    <mergeCell ref="F59:H59"/>
    <mergeCell ref="E52:H52"/>
    <mergeCell ref="E53:H53"/>
    <mergeCell ref="E56:H56"/>
    <mergeCell ref="E55:H55"/>
    <mergeCell ref="B63:E63"/>
    <mergeCell ref="F63:G63"/>
    <mergeCell ref="B64:E64"/>
    <mergeCell ref="B60:E60"/>
    <mergeCell ref="F60:G60"/>
    <mergeCell ref="B61:E61"/>
    <mergeCell ref="F61:G61"/>
    <mergeCell ref="B62:E62"/>
    <mergeCell ref="F62:G62"/>
  </mergeCells>
  <phoneticPr fontId="20" type="noConversion"/>
  <dataValidations disablePrompts="1" count="1">
    <dataValidation allowBlank="1" showInputMessage="1" showErrorMessage="1" promptTitle="Objeto del Contrato" prompt="Escriba claramente el objeto del contrato de ejecución suscrito" sqref="F15:F22" xr:uid="{00000000-0002-0000-0000-000000000000}">
      <formula1>0</formula1>
      <formula2>0</formula2>
    </dataValidation>
  </dataValidations>
  <pageMargins left="0.7" right="0.7" top="0.75" bottom="0.75" header="0.3" footer="0.3"/>
  <pageSetup paperSize="9" scale="3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00817-31DA-4B2D-8641-69EC433F8440}">
  <sheetPr>
    <pageSetUpPr fitToPage="1"/>
  </sheetPr>
  <dimension ref="A1:K64"/>
  <sheetViews>
    <sheetView view="pageBreakPreview" zoomScale="40" zoomScaleNormal="39" zoomScaleSheetLayoutView="40" workbookViewId="0">
      <selection activeCell="I60" sqref="I60"/>
    </sheetView>
  </sheetViews>
  <sheetFormatPr baseColWidth="10" defaultColWidth="12" defaultRowHeight="18" x14ac:dyDescent="0.3"/>
  <cols>
    <col min="1" max="1" width="3.6640625" style="158" customWidth="1"/>
    <col min="2" max="2" width="8.33203125" style="168" customWidth="1"/>
    <col min="3" max="3" width="15.88671875" style="169" customWidth="1"/>
    <col min="4" max="4" width="20.88671875" style="169" customWidth="1"/>
    <col min="5" max="5" width="89.33203125" style="158" customWidth="1"/>
    <col min="6" max="6" width="16.6640625" style="158" customWidth="1"/>
    <col min="7" max="7" width="20.6640625" style="170" customWidth="1"/>
    <col min="8" max="8" width="25" style="158" customWidth="1"/>
    <col min="9" max="9" width="35.6640625" style="158" customWidth="1"/>
    <col min="10" max="10" width="3.6640625" style="158" customWidth="1"/>
    <col min="11" max="11" width="14.109375" style="1" customWidth="1"/>
    <col min="12" max="12" width="41.6640625" style="1" customWidth="1"/>
    <col min="13" max="16384" width="12" style="1"/>
  </cols>
  <sheetData>
    <row r="1" spans="1:10" ht="18.75" thickBot="1" x14ac:dyDescent="0.3">
      <c r="A1" s="168"/>
      <c r="E1" s="168"/>
      <c r="F1" s="168"/>
      <c r="G1" s="239"/>
      <c r="H1" s="168"/>
      <c r="I1" s="168"/>
      <c r="J1" s="168"/>
    </row>
    <row r="2" spans="1:10" ht="28.2" x14ac:dyDescent="0.5">
      <c r="A2" s="168"/>
      <c r="B2" s="240"/>
      <c r="C2" s="241"/>
      <c r="D2" s="242" t="s">
        <v>28</v>
      </c>
      <c r="E2" s="242"/>
      <c r="F2" s="242"/>
      <c r="G2" s="242"/>
      <c r="H2" s="242"/>
      <c r="I2" s="243"/>
      <c r="J2" s="168"/>
    </row>
    <row r="3" spans="1:10" ht="25.5" x14ac:dyDescent="0.35">
      <c r="A3" s="168"/>
      <c r="B3" s="244"/>
      <c r="C3" s="245"/>
      <c r="D3" s="246" t="s">
        <v>29</v>
      </c>
      <c r="E3" s="246"/>
      <c r="F3" s="246"/>
      <c r="G3" s="246"/>
      <c r="H3" s="246"/>
      <c r="I3" s="247"/>
      <c r="J3" s="168"/>
    </row>
    <row r="4" spans="1:10" ht="105.9" customHeight="1" x14ac:dyDescent="0.3">
      <c r="A4" s="168"/>
      <c r="B4" s="248"/>
      <c r="C4" s="249"/>
      <c r="D4" s="250" t="s">
        <v>99</v>
      </c>
      <c r="E4" s="251"/>
      <c r="F4" s="251"/>
      <c r="G4" s="251"/>
      <c r="H4" s="251"/>
      <c r="I4" s="252"/>
      <c r="J4" s="168"/>
    </row>
    <row r="5" spans="1:10" ht="15" customHeight="1" x14ac:dyDescent="0.25">
      <c r="A5" s="168"/>
      <c r="B5" s="248"/>
      <c r="C5" s="249"/>
      <c r="D5" s="249"/>
      <c r="E5" s="249"/>
      <c r="F5" s="249"/>
      <c r="G5" s="249"/>
      <c r="H5" s="249"/>
      <c r="I5" s="252"/>
      <c r="J5" s="168"/>
    </row>
    <row r="6" spans="1:10" ht="99.6" customHeight="1" x14ac:dyDescent="0.3">
      <c r="A6" s="253"/>
      <c r="B6" s="254"/>
      <c r="C6" s="255"/>
      <c r="D6" s="256" t="s">
        <v>57</v>
      </c>
      <c r="E6" s="256"/>
      <c r="F6" s="256"/>
      <c r="G6" s="256"/>
      <c r="H6" s="256"/>
      <c r="I6" s="257"/>
      <c r="J6" s="253"/>
    </row>
    <row r="7" spans="1:10" ht="14.25" customHeight="1" thickBot="1" x14ac:dyDescent="0.3">
      <c r="A7" s="168"/>
      <c r="B7" s="258"/>
      <c r="C7" s="259"/>
      <c r="D7" s="260"/>
      <c r="E7" s="260"/>
      <c r="F7" s="260"/>
      <c r="G7" s="260"/>
      <c r="H7" s="260"/>
      <c r="I7" s="261"/>
      <c r="J7" s="168"/>
    </row>
    <row r="8" spans="1:10" ht="30" customHeight="1" thickBot="1" x14ac:dyDescent="0.3">
      <c r="A8" s="168"/>
      <c r="B8" s="231"/>
      <c r="C8" s="232"/>
      <c r="D8" s="232"/>
      <c r="E8" s="232"/>
      <c r="F8" s="232"/>
      <c r="G8" s="232"/>
      <c r="H8" s="232"/>
      <c r="I8" s="262"/>
      <c r="J8" s="168"/>
    </row>
    <row r="9" spans="1:10" ht="36.6" customHeight="1" thickBot="1" x14ac:dyDescent="0.35">
      <c r="A9" s="219"/>
      <c r="B9" s="263" t="s">
        <v>0</v>
      </c>
      <c r="C9" s="264" t="s">
        <v>31</v>
      </c>
      <c r="D9" s="265" t="s">
        <v>30</v>
      </c>
      <c r="E9" s="266" t="s">
        <v>1</v>
      </c>
      <c r="F9" s="264" t="s">
        <v>2</v>
      </c>
      <c r="G9" s="264" t="s">
        <v>3</v>
      </c>
      <c r="H9" s="267" t="s">
        <v>4</v>
      </c>
      <c r="I9" s="268" t="s">
        <v>5</v>
      </c>
      <c r="J9" s="168"/>
    </row>
    <row r="10" spans="1:10" ht="18.600000000000001" thickBot="1" x14ac:dyDescent="0.35">
      <c r="A10" s="219"/>
      <c r="B10" s="213" t="s">
        <v>34</v>
      </c>
      <c r="C10" s="214"/>
      <c r="D10" s="214"/>
      <c r="E10" s="214"/>
      <c r="F10" s="214"/>
      <c r="G10" s="215"/>
      <c r="H10" s="269"/>
      <c r="I10" s="202"/>
      <c r="J10" s="168"/>
    </row>
    <row r="11" spans="1:10" ht="36" x14ac:dyDescent="0.3">
      <c r="A11" s="168"/>
      <c r="B11" s="30">
        <v>1.1000000000000001</v>
      </c>
      <c r="C11" s="203" t="s">
        <v>44</v>
      </c>
      <c r="D11" s="203" t="s">
        <v>45</v>
      </c>
      <c r="E11" s="204" t="s">
        <v>35</v>
      </c>
      <c r="F11" s="205" t="s">
        <v>14</v>
      </c>
      <c r="G11" s="11">
        <v>3254</v>
      </c>
      <c r="H11" s="23"/>
      <c r="I11" s="201">
        <f>ROUND(G11*H11,0)</f>
        <v>0</v>
      </c>
      <c r="J11" s="168"/>
    </row>
    <row r="12" spans="1:10" ht="36.6" thickBot="1" x14ac:dyDescent="0.35">
      <c r="A12" s="168"/>
      <c r="B12" s="6">
        <v>1.2</v>
      </c>
      <c r="C12" s="206" t="s">
        <v>36</v>
      </c>
      <c r="D12" s="207" t="s">
        <v>37</v>
      </c>
      <c r="E12" s="208" t="s">
        <v>46</v>
      </c>
      <c r="F12" s="209" t="s">
        <v>38</v>
      </c>
      <c r="G12" s="14">
        <v>244751</v>
      </c>
      <c r="H12" s="26"/>
      <c r="I12" s="21">
        <f>ROUND(G12*H12,0)</f>
        <v>0</v>
      </c>
      <c r="J12" s="168"/>
    </row>
    <row r="13" spans="1:10" ht="18.600000000000001" thickBot="1" x14ac:dyDescent="0.35">
      <c r="A13" s="168"/>
      <c r="B13" s="210" t="s">
        <v>6</v>
      </c>
      <c r="C13" s="211"/>
      <c r="D13" s="211"/>
      <c r="E13" s="212" t="s">
        <v>7</v>
      </c>
      <c r="F13" s="211"/>
      <c r="G13" s="8"/>
      <c r="H13" s="153"/>
      <c r="I13" s="20">
        <f>SUM(I11:I12)</f>
        <v>0</v>
      </c>
      <c r="J13" s="168"/>
    </row>
    <row r="14" spans="1:10" ht="18.600000000000001" thickBot="1" x14ac:dyDescent="0.35">
      <c r="A14" s="168"/>
      <c r="B14" s="213" t="s">
        <v>39</v>
      </c>
      <c r="C14" s="214"/>
      <c r="D14" s="214"/>
      <c r="E14" s="214"/>
      <c r="F14" s="214"/>
      <c r="G14" s="215"/>
      <c r="H14" s="154"/>
      <c r="I14" s="202"/>
      <c r="J14" s="168"/>
    </row>
    <row r="15" spans="1:10" x14ac:dyDescent="0.3">
      <c r="A15" s="168"/>
      <c r="B15" s="30">
        <v>2.1</v>
      </c>
      <c r="C15" s="203">
        <v>3.1</v>
      </c>
      <c r="D15" s="203" t="s">
        <v>59</v>
      </c>
      <c r="E15" s="204" t="s">
        <v>66</v>
      </c>
      <c r="F15" s="205" t="s">
        <v>42</v>
      </c>
      <c r="G15" s="11">
        <v>7192</v>
      </c>
      <c r="H15" s="23"/>
      <c r="I15" s="201">
        <f t="shared" ref="I15" si="0">ROUND(G15*H15,0)</f>
        <v>0</v>
      </c>
      <c r="J15" s="168"/>
    </row>
    <row r="16" spans="1:10" x14ac:dyDescent="0.3">
      <c r="A16" s="168"/>
      <c r="B16" s="31">
        <v>2.2000000000000002</v>
      </c>
      <c r="C16" s="216">
        <v>3.22</v>
      </c>
      <c r="D16" s="216" t="s">
        <v>37</v>
      </c>
      <c r="E16" s="217" t="s">
        <v>40</v>
      </c>
      <c r="F16" s="218" t="s">
        <v>14</v>
      </c>
      <c r="G16" s="27">
        <v>398</v>
      </c>
      <c r="H16" s="35"/>
      <c r="I16" s="201">
        <f>ROUND(G16*H16,0)</f>
        <v>0</v>
      </c>
      <c r="J16" s="168"/>
    </row>
    <row r="17" spans="1:10" x14ac:dyDescent="0.3">
      <c r="A17" s="168"/>
      <c r="B17" s="31">
        <v>2.2999999999999998</v>
      </c>
      <c r="C17" s="216">
        <v>3.15</v>
      </c>
      <c r="D17" s="216" t="s">
        <v>60</v>
      </c>
      <c r="E17" s="217" t="s">
        <v>41</v>
      </c>
      <c r="F17" s="218" t="s">
        <v>14</v>
      </c>
      <c r="G17" s="27">
        <v>133</v>
      </c>
      <c r="H17" s="35"/>
      <c r="I17" s="201">
        <f t="shared" ref="I17:I21" si="1">ROUND(G17*H17,0)</f>
        <v>0</v>
      </c>
      <c r="J17" s="168"/>
    </row>
    <row r="18" spans="1:10" x14ac:dyDescent="0.3">
      <c r="A18" s="168"/>
      <c r="B18" s="31">
        <v>2.4</v>
      </c>
      <c r="C18" s="216">
        <v>3.2</v>
      </c>
      <c r="D18" s="216" t="s">
        <v>61</v>
      </c>
      <c r="E18" s="217" t="s">
        <v>67</v>
      </c>
      <c r="F18" s="218" t="s">
        <v>14</v>
      </c>
      <c r="G18" s="27">
        <v>332</v>
      </c>
      <c r="H18" s="35"/>
      <c r="I18" s="201">
        <f t="shared" si="1"/>
        <v>0</v>
      </c>
      <c r="J18" s="168"/>
    </row>
    <row r="19" spans="1:10" x14ac:dyDescent="0.3">
      <c r="A19" s="168"/>
      <c r="B19" s="31">
        <v>2.5</v>
      </c>
      <c r="C19" s="216">
        <v>3.3</v>
      </c>
      <c r="D19" s="216" t="s">
        <v>62</v>
      </c>
      <c r="E19" s="217" t="s">
        <v>68</v>
      </c>
      <c r="F19" s="218" t="s">
        <v>14</v>
      </c>
      <c r="G19" s="27">
        <v>1439</v>
      </c>
      <c r="H19" s="35"/>
      <c r="I19" s="201">
        <f t="shared" si="1"/>
        <v>0</v>
      </c>
      <c r="J19" s="168"/>
    </row>
    <row r="20" spans="1:10" x14ac:dyDescent="0.3">
      <c r="A20" s="168"/>
      <c r="B20" s="31">
        <v>2.6</v>
      </c>
      <c r="C20" s="216">
        <v>3.5</v>
      </c>
      <c r="D20" s="216" t="s">
        <v>63</v>
      </c>
      <c r="E20" s="217" t="s">
        <v>69</v>
      </c>
      <c r="F20" s="218" t="s">
        <v>42</v>
      </c>
      <c r="G20" s="27">
        <v>5137</v>
      </c>
      <c r="H20" s="35"/>
      <c r="I20" s="201">
        <f t="shared" si="1"/>
        <v>0</v>
      </c>
      <c r="J20" s="168"/>
    </row>
    <row r="21" spans="1:10" x14ac:dyDescent="0.3">
      <c r="A21" s="168"/>
      <c r="B21" s="31">
        <v>2.7</v>
      </c>
      <c r="C21" s="216">
        <v>3.6</v>
      </c>
      <c r="D21" s="216" t="s">
        <v>64</v>
      </c>
      <c r="E21" s="217" t="s">
        <v>70</v>
      </c>
      <c r="F21" s="218" t="s">
        <v>42</v>
      </c>
      <c r="G21" s="27">
        <v>5137</v>
      </c>
      <c r="H21" s="35"/>
      <c r="I21" s="201">
        <f t="shared" si="1"/>
        <v>0</v>
      </c>
      <c r="J21" s="168"/>
    </row>
    <row r="22" spans="1:10" ht="18.600000000000001" thickBot="1" x14ac:dyDescent="0.35">
      <c r="A22" s="168"/>
      <c r="B22" s="6">
        <v>2.8</v>
      </c>
      <c r="C22" s="206">
        <v>3.1</v>
      </c>
      <c r="D22" s="207" t="s">
        <v>65</v>
      </c>
      <c r="E22" s="208" t="s">
        <v>71</v>
      </c>
      <c r="F22" s="209" t="s">
        <v>14</v>
      </c>
      <c r="G22" s="14">
        <v>720</v>
      </c>
      <c r="H22" s="26"/>
      <c r="I22" s="21">
        <f>ROUND(G22*H22,0)</f>
        <v>0</v>
      </c>
      <c r="J22" s="168"/>
    </row>
    <row r="23" spans="1:10" ht="18.600000000000001" thickBot="1" x14ac:dyDescent="0.35">
      <c r="A23" s="168"/>
      <c r="B23" s="210" t="s">
        <v>6</v>
      </c>
      <c r="C23" s="211"/>
      <c r="D23" s="211"/>
      <c r="E23" s="212" t="s">
        <v>7</v>
      </c>
      <c r="F23" s="211"/>
      <c r="G23" s="8"/>
      <c r="H23" s="153"/>
      <c r="I23" s="20">
        <f>SUM(I15:I22)</f>
        <v>0</v>
      </c>
      <c r="J23" s="168"/>
    </row>
    <row r="24" spans="1:10" ht="18.600000000000001" thickBot="1" x14ac:dyDescent="0.35">
      <c r="A24" s="219"/>
      <c r="B24" s="220" t="s">
        <v>72</v>
      </c>
      <c r="C24" s="221"/>
      <c r="D24" s="221"/>
      <c r="E24" s="221"/>
      <c r="F24" s="221"/>
      <c r="G24" s="222"/>
      <c r="H24" s="155"/>
      <c r="I24" s="202"/>
      <c r="J24" s="168"/>
    </row>
    <row r="25" spans="1:10" x14ac:dyDescent="0.3">
      <c r="A25" s="219"/>
      <c r="B25" s="30">
        <v>3.1</v>
      </c>
      <c r="C25" s="223" t="s">
        <v>43</v>
      </c>
      <c r="D25" s="203"/>
      <c r="E25" s="204" t="s">
        <v>76</v>
      </c>
      <c r="F25" s="203" t="s">
        <v>14</v>
      </c>
      <c r="G25" s="11">
        <v>56</v>
      </c>
      <c r="H25" s="23"/>
      <c r="I25" s="201">
        <f t="shared" ref="I25" si="2">ROUND(G25*H25,0)</f>
        <v>0</v>
      </c>
      <c r="J25" s="168"/>
    </row>
    <row r="26" spans="1:10" ht="36" x14ac:dyDescent="0.3">
      <c r="A26" s="219"/>
      <c r="B26" s="31">
        <v>3.2</v>
      </c>
      <c r="C26" s="224">
        <v>6.6</v>
      </c>
      <c r="D26" s="225" t="s">
        <v>73</v>
      </c>
      <c r="E26" s="226" t="s">
        <v>77</v>
      </c>
      <c r="F26" s="225" t="s">
        <v>42</v>
      </c>
      <c r="G26" s="2">
        <v>1524</v>
      </c>
      <c r="H26" s="24"/>
      <c r="I26" s="201">
        <f>ROUND(G26*H26,0)</f>
        <v>0</v>
      </c>
      <c r="J26" s="168"/>
    </row>
    <row r="27" spans="1:10" ht="36" x14ac:dyDescent="0.3">
      <c r="A27" s="219"/>
      <c r="B27" s="32">
        <v>3.3</v>
      </c>
      <c r="C27" s="224">
        <v>4.4200000000000204</v>
      </c>
      <c r="D27" s="225" t="s">
        <v>37</v>
      </c>
      <c r="E27" s="226" t="s">
        <v>78</v>
      </c>
      <c r="F27" s="225" t="s">
        <v>42</v>
      </c>
      <c r="G27" s="2">
        <v>620</v>
      </c>
      <c r="H27" s="24"/>
      <c r="I27" s="201">
        <f t="shared" ref="I27:I29" si="3">ROUND(G27*H27,0)</f>
        <v>0</v>
      </c>
      <c r="J27" s="168"/>
    </row>
    <row r="28" spans="1:10" x14ac:dyDescent="0.3">
      <c r="A28" s="219"/>
      <c r="B28" s="31">
        <v>3.4</v>
      </c>
      <c r="C28" s="227">
        <v>4.2200000000000104</v>
      </c>
      <c r="D28" s="216" t="s">
        <v>74</v>
      </c>
      <c r="E28" s="226" t="s">
        <v>48</v>
      </c>
      <c r="F28" s="225" t="s">
        <v>14</v>
      </c>
      <c r="G28" s="2">
        <v>96</v>
      </c>
      <c r="H28" s="24"/>
      <c r="I28" s="201">
        <f t="shared" si="3"/>
        <v>0</v>
      </c>
      <c r="J28" s="168"/>
    </row>
    <row r="29" spans="1:10" x14ac:dyDescent="0.3">
      <c r="A29" s="219"/>
      <c r="B29" s="33">
        <v>3.5</v>
      </c>
      <c r="C29" s="228">
        <v>3.11</v>
      </c>
      <c r="D29" s="229"/>
      <c r="E29" s="230" t="s">
        <v>47</v>
      </c>
      <c r="F29" s="229" t="s">
        <v>79</v>
      </c>
      <c r="G29" s="2">
        <v>200</v>
      </c>
      <c r="H29" s="24"/>
      <c r="I29" s="201">
        <f t="shared" si="3"/>
        <v>0</v>
      </c>
      <c r="J29" s="168"/>
    </row>
    <row r="30" spans="1:10" ht="18.600000000000001" thickBot="1" x14ac:dyDescent="0.35">
      <c r="A30" s="168"/>
      <c r="B30" s="34">
        <v>3.6</v>
      </c>
      <c r="C30" s="206">
        <v>4.5200000000000298</v>
      </c>
      <c r="D30" s="209" t="s">
        <v>75</v>
      </c>
      <c r="E30" s="208" t="s">
        <v>8</v>
      </c>
      <c r="F30" s="209" t="s">
        <v>15</v>
      </c>
      <c r="G30" s="7">
        <v>1512</v>
      </c>
      <c r="H30" s="25"/>
      <c r="I30" s="21">
        <f>ROUND(G30*H30,0)</f>
        <v>0</v>
      </c>
      <c r="J30" s="168"/>
    </row>
    <row r="31" spans="1:10" ht="18.600000000000001" thickBot="1" x14ac:dyDescent="0.35">
      <c r="A31" s="168"/>
      <c r="B31" s="210" t="s">
        <v>6</v>
      </c>
      <c r="C31" s="211"/>
      <c r="D31" s="211"/>
      <c r="E31" s="212" t="s">
        <v>7</v>
      </c>
      <c r="F31" s="211"/>
      <c r="G31" s="8"/>
      <c r="H31" s="156"/>
      <c r="I31" s="20">
        <f>SUM(I25:I30)</f>
        <v>0</v>
      </c>
      <c r="J31" s="168"/>
    </row>
    <row r="32" spans="1:10" ht="18.600000000000001" thickBot="1" x14ac:dyDescent="0.35">
      <c r="A32" s="168"/>
      <c r="B32" s="231" t="s">
        <v>80</v>
      </c>
      <c r="C32" s="232"/>
      <c r="D32" s="232"/>
      <c r="E32" s="232" t="s">
        <v>7</v>
      </c>
      <c r="F32" s="232"/>
      <c r="G32" s="233"/>
      <c r="H32" s="157"/>
      <c r="I32" s="22"/>
      <c r="J32" s="168"/>
    </row>
    <row r="33" spans="1:10" x14ac:dyDescent="0.3">
      <c r="A33" s="168"/>
      <c r="B33" s="32">
        <v>4.0999999999999996</v>
      </c>
      <c r="C33" s="234">
        <v>4.24000000000001</v>
      </c>
      <c r="D33" s="235" t="s">
        <v>81</v>
      </c>
      <c r="E33" s="226" t="s">
        <v>49</v>
      </c>
      <c r="F33" s="236" t="s">
        <v>14</v>
      </c>
      <c r="G33" s="2">
        <v>57</v>
      </c>
      <c r="H33" s="24"/>
      <c r="I33" s="201">
        <f t="shared" ref="I33" si="4">ROUND(G33*H33,0)</f>
        <v>0</v>
      </c>
      <c r="J33" s="168"/>
    </row>
    <row r="34" spans="1:10" x14ac:dyDescent="0.3">
      <c r="A34" s="168"/>
      <c r="B34" s="29">
        <v>4.2</v>
      </c>
      <c r="C34" s="234">
        <v>4.5999999999999996</v>
      </c>
      <c r="D34" s="235" t="s">
        <v>82</v>
      </c>
      <c r="E34" s="226" t="s">
        <v>86</v>
      </c>
      <c r="F34" s="236" t="s">
        <v>14</v>
      </c>
      <c r="G34" s="2">
        <v>21</v>
      </c>
      <c r="H34" s="24"/>
      <c r="I34" s="201">
        <f>ROUND(G34*H34,0)</f>
        <v>0</v>
      </c>
      <c r="J34" s="168"/>
    </row>
    <row r="35" spans="1:10" x14ac:dyDescent="0.3">
      <c r="A35" s="168"/>
      <c r="B35" s="32">
        <v>4.3</v>
      </c>
      <c r="C35" s="237">
        <v>4.7</v>
      </c>
      <c r="D35" s="238" t="s">
        <v>82</v>
      </c>
      <c r="E35" s="217" t="s">
        <v>87</v>
      </c>
      <c r="F35" s="218" t="s">
        <v>14</v>
      </c>
      <c r="G35" s="27">
        <v>32</v>
      </c>
      <c r="H35" s="35"/>
      <c r="I35" s="201">
        <f t="shared" ref="I35:I39" si="5">ROUND(G35*H35,0)</f>
        <v>0</v>
      </c>
      <c r="J35" s="168"/>
    </row>
    <row r="36" spans="1:10" x14ac:dyDescent="0.3">
      <c r="A36" s="168"/>
      <c r="B36" s="29">
        <v>4.4000000000000004</v>
      </c>
      <c r="C36" s="237">
        <v>4.5200000000000298</v>
      </c>
      <c r="D36" s="238" t="s">
        <v>75</v>
      </c>
      <c r="E36" s="217" t="s">
        <v>8</v>
      </c>
      <c r="F36" s="218" t="s">
        <v>15</v>
      </c>
      <c r="G36" s="27">
        <v>5046</v>
      </c>
      <c r="H36" s="35"/>
      <c r="I36" s="201">
        <f t="shared" si="5"/>
        <v>0</v>
      </c>
      <c r="J36" s="168"/>
    </row>
    <row r="37" spans="1:10" x14ac:dyDescent="0.3">
      <c r="A37" s="168"/>
      <c r="B37" s="32">
        <v>4.5</v>
      </c>
      <c r="C37" s="237">
        <v>4.5000000000000302</v>
      </c>
      <c r="D37" s="238" t="s">
        <v>37</v>
      </c>
      <c r="E37" s="217" t="s">
        <v>88</v>
      </c>
      <c r="F37" s="218" t="s">
        <v>79</v>
      </c>
      <c r="G37" s="27">
        <v>45</v>
      </c>
      <c r="H37" s="35"/>
      <c r="I37" s="201">
        <f t="shared" si="5"/>
        <v>0</v>
      </c>
      <c r="J37" s="168"/>
    </row>
    <row r="38" spans="1:10" x14ac:dyDescent="0.3">
      <c r="A38" s="168"/>
      <c r="B38" s="29">
        <v>4.5999999999999996</v>
      </c>
      <c r="C38" s="237">
        <v>4.2300000000000102</v>
      </c>
      <c r="D38" s="238" t="s">
        <v>83</v>
      </c>
      <c r="E38" s="217" t="s">
        <v>89</v>
      </c>
      <c r="F38" s="218" t="s">
        <v>14</v>
      </c>
      <c r="G38" s="27">
        <v>153</v>
      </c>
      <c r="H38" s="35"/>
      <c r="I38" s="201">
        <f t="shared" si="5"/>
        <v>0</v>
      </c>
      <c r="J38" s="168"/>
    </row>
    <row r="39" spans="1:10" ht="36" x14ac:dyDescent="0.3">
      <c r="A39" s="168"/>
      <c r="B39" s="32">
        <v>4.7</v>
      </c>
      <c r="C39" s="237">
        <v>1.1000000000000001</v>
      </c>
      <c r="D39" s="238" t="s">
        <v>84</v>
      </c>
      <c r="E39" s="217" t="s">
        <v>90</v>
      </c>
      <c r="F39" s="218" t="s">
        <v>14</v>
      </c>
      <c r="G39" s="27">
        <v>29</v>
      </c>
      <c r="H39" s="35"/>
      <c r="I39" s="201">
        <f t="shared" si="5"/>
        <v>0</v>
      </c>
      <c r="J39" s="168"/>
    </row>
    <row r="40" spans="1:10" ht="54.6" thickBot="1" x14ac:dyDescent="0.35">
      <c r="A40" s="168"/>
      <c r="B40" s="34">
        <v>4.8</v>
      </c>
      <c r="C40" s="206">
        <v>6.2</v>
      </c>
      <c r="D40" s="207" t="s">
        <v>85</v>
      </c>
      <c r="E40" s="208" t="s">
        <v>51</v>
      </c>
      <c r="F40" s="209" t="s">
        <v>91</v>
      </c>
      <c r="G40" s="14">
        <v>7</v>
      </c>
      <c r="H40" s="26"/>
      <c r="I40" s="21">
        <f>ROUND(G40*H40,0)</f>
        <v>0</v>
      </c>
      <c r="J40" s="168"/>
    </row>
    <row r="41" spans="1:10" ht="18.600000000000001" thickBot="1" x14ac:dyDescent="0.35">
      <c r="A41" s="168"/>
      <c r="B41" s="210" t="s">
        <v>6</v>
      </c>
      <c r="C41" s="211"/>
      <c r="D41" s="211"/>
      <c r="E41" s="212" t="s">
        <v>7</v>
      </c>
      <c r="F41" s="211"/>
      <c r="G41" s="8"/>
      <c r="H41" s="156"/>
      <c r="I41" s="20">
        <f>SUM(I33:I40)</f>
        <v>0</v>
      </c>
      <c r="J41" s="168"/>
    </row>
    <row r="42" spans="1:10" ht="18.600000000000001" thickBot="1" x14ac:dyDescent="0.35">
      <c r="A42" s="168"/>
      <c r="B42" s="231" t="s">
        <v>92</v>
      </c>
      <c r="C42" s="232"/>
      <c r="D42" s="232"/>
      <c r="E42" s="232" t="s">
        <v>7</v>
      </c>
      <c r="F42" s="232"/>
      <c r="G42" s="233"/>
      <c r="H42" s="157"/>
      <c r="I42" s="22"/>
      <c r="J42" s="168"/>
    </row>
    <row r="43" spans="1:10" x14ac:dyDescent="0.3">
      <c r="A43" s="168"/>
      <c r="B43" s="32">
        <v>5.0999999999999996</v>
      </c>
      <c r="C43" s="234">
        <v>7.1</v>
      </c>
      <c r="D43" s="235"/>
      <c r="E43" s="226" t="s">
        <v>93</v>
      </c>
      <c r="F43" s="236" t="s">
        <v>79</v>
      </c>
      <c r="G43" s="2">
        <v>2802</v>
      </c>
      <c r="H43" s="24"/>
      <c r="I43" s="201">
        <f t="shared" ref="I43" si="6">ROUND(G43*H43,0)</f>
        <v>0</v>
      </c>
      <c r="J43" s="168"/>
    </row>
    <row r="44" spans="1:10" x14ac:dyDescent="0.3">
      <c r="A44" s="168"/>
      <c r="B44" s="29">
        <v>5.2</v>
      </c>
      <c r="C44" s="234">
        <v>7.7</v>
      </c>
      <c r="D44" s="235"/>
      <c r="E44" s="226" t="s">
        <v>94</v>
      </c>
      <c r="F44" s="236" t="s">
        <v>91</v>
      </c>
      <c r="G44" s="2">
        <v>31</v>
      </c>
      <c r="H44" s="24"/>
      <c r="I44" s="201">
        <f>ROUND(G44*H44,0)</f>
        <v>0</v>
      </c>
      <c r="J44" s="168"/>
    </row>
    <row r="45" spans="1:10" x14ac:dyDescent="0.3">
      <c r="A45" s="168"/>
      <c r="B45" s="32">
        <v>5.3</v>
      </c>
      <c r="C45" s="237">
        <v>7.2</v>
      </c>
      <c r="D45" s="238"/>
      <c r="E45" s="217" t="s">
        <v>95</v>
      </c>
      <c r="F45" s="218" t="s">
        <v>42</v>
      </c>
      <c r="G45" s="27">
        <v>49</v>
      </c>
      <c r="H45" s="35"/>
      <c r="I45" s="201">
        <f t="shared" ref="I45:I48" si="7">ROUND(G45*H45,0)</f>
        <v>0</v>
      </c>
      <c r="J45" s="168"/>
    </row>
    <row r="46" spans="1:10" x14ac:dyDescent="0.3">
      <c r="A46" s="168"/>
      <c r="B46" s="29">
        <v>5.4</v>
      </c>
      <c r="C46" s="237">
        <v>4.5999999999999996</v>
      </c>
      <c r="D46" s="238" t="s">
        <v>82</v>
      </c>
      <c r="E46" s="217" t="s">
        <v>86</v>
      </c>
      <c r="F46" s="218" t="s">
        <v>14</v>
      </c>
      <c r="G46" s="27">
        <v>26</v>
      </c>
      <c r="H46" s="35"/>
      <c r="I46" s="201">
        <f t="shared" si="7"/>
        <v>0</v>
      </c>
      <c r="J46" s="168"/>
    </row>
    <row r="47" spans="1:10" x14ac:dyDescent="0.3">
      <c r="A47" s="168"/>
      <c r="B47" s="32">
        <v>5.5</v>
      </c>
      <c r="C47" s="237">
        <v>4.2300000000000102</v>
      </c>
      <c r="D47" s="238"/>
      <c r="E47" s="217" t="s">
        <v>96</v>
      </c>
      <c r="F47" s="218" t="s">
        <v>15</v>
      </c>
      <c r="G47" s="27">
        <v>870</v>
      </c>
      <c r="H47" s="35"/>
      <c r="I47" s="201">
        <f t="shared" si="7"/>
        <v>0</v>
      </c>
      <c r="J47" s="168"/>
    </row>
    <row r="48" spans="1:10" x14ac:dyDescent="0.3">
      <c r="A48" s="168"/>
      <c r="B48" s="29">
        <v>5.6</v>
      </c>
      <c r="C48" s="237">
        <v>6.5</v>
      </c>
      <c r="D48" s="238" t="s">
        <v>50</v>
      </c>
      <c r="E48" s="217" t="s">
        <v>97</v>
      </c>
      <c r="F48" s="218" t="s">
        <v>98</v>
      </c>
      <c r="G48" s="27">
        <v>1</v>
      </c>
      <c r="H48" s="35"/>
      <c r="I48" s="201">
        <f t="shared" si="7"/>
        <v>0</v>
      </c>
      <c r="J48" s="168"/>
    </row>
    <row r="49" spans="1:11" ht="18.600000000000001" thickBot="1" x14ac:dyDescent="0.35">
      <c r="A49" s="168"/>
      <c r="B49" s="210" t="s">
        <v>6</v>
      </c>
      <c r="C49" s="211"/>
      <c r="D49" s="211"/>
      <c r="E49" s="212" t="s">
        <v>7</v>
      </c>
      <c r="F49" s="211"/>
      <c r="G49" s="8"/>
      <c r="H49" s="156"/>
      <c r="I49" s="20">
        <f>SUM(I43:I48)</f>
        <v>0</v>
      </c>
      <c r="J49" s="168"/>
    </row>
    <row r="50" spans="1:11" ht="30" customHeight="1" thickBot="1" x14ac:dyDescent="0.35">
      <c r="A50" s="173"/>
      <c r="B50" s="174" t="s">
        <v>9</v>
      </c>
      <c r="C50" s="175"/>
      <c r="D50" s="175"/>
      <c r="E50" s="175"/>
      <c r="F50" s="175"/>
      <c r="G50" s="175"/>
      <c r="H50" s="176"/>
      <c r="I50" s="177">
        <f>+SUM(I11:I49)/2</f>
        <v>0</v>
      </c>
      <c r="J50" s="173"/>
      <c r="K50" s="108"/>
    </row>
    <row r="51" spans="1:11" ht="11.4" customHeight="1" thickBot="1" x14ac:dyDescent="0.35">
      <c r="A51" s="173"/>
      <c r="J51" s="173"/>
      <c r="K51" s="108"/>
    </row>
    <row r="52" spans="1:11" ht="34.950000000000003" customHeight="1" x14ac:dyDescent="0.3">
      <c r="A52" s="173"/>
      <c r="B52" s="1"/>
      <c r="C52" s="178"/>
      <c r="D52" s="178"/>
      <c r="E52" s="179" t="s">
        <v>10</v>
      </c>
      <c r="F52" s="180"/>
      <c r="G52" s="180"/>
      <c r="H52" s="181"/>
      <c r="I52" s="182">
        <f>I50</f>
        <v>0</v>
      </c>
      <c r="J52" s="173"/>
      <c r="K52" s="108"/>
    </row>
    <row r="53" spans="1:11" ht="34.950000000000003" customHeight="1" x14ac:dyDescent="0.3">
      <c r="A53" s="173"/>
      <c r="B53" s="1"/>
      <c r="C53" s="178"/>
      <c r="D53" s="178"/>
      <c r="E53" s="183" t="s">
        <v>11</v>
      </c>
      <c r="F53" s="184"/>
      <c r="G53" s="184"/>
      <c r="H53" s="185"/>
      <c r="I53" s="186">
        <v>43270928</v>
      </c>
      <c r="J53" s="173"/>
      <c r="K53" s="114" t="s">
        <v>26</v>
      </c>
    </row>
    <row r="54" spans="1:11" ht="34.950000000000003" customHeight="1" x14ac:dyDescent="0.3">
      <c r="A54" s="173"/>
      <c r="B54" s="1"/>
      <c r="C54" s="178"/>
      <c r="D54" s="178"/>
      <c r="E54" s="183" t="s">
        <v>12</v>
      </c>
      <c r="F54" s="184"/>
      <c r="G54" s="184"/>
      <c r="H54" s="185"/>
      <c r="I54" s="186">
        <v>47398667</v>
      </c>
      <c r="J54" s="173"/>
      <c r="K54" s="114" t="s">
        <v>26</v>
      </c>
    </row>
    <row r="55" spans="1:11" ht="35.1" customHeight="1" x14ac:dyDescent="0.3">
      <c r="A55" s="173"/>
      <c r="B55" s="1"/>
      <c r="C55" s="178"/>
      <c r="D55" s="178"/>
      <c r="E55" s="187" t="s">
        <v>58</v>
      </c>
      <c r="F55" s="188"/>
      <c r="G55" s="188"/>
      <c r="H55" s="189"/>
      <c r="I55" s="186">
        <v>25000000</v>
      </c>
      <c r="J55" s="173"/>
      <c r="K55" s="114" t="s">
        <v>26</v>
      </c>
    </row>
    <row r="56" spans="1:11" ht="34.950000000000003" customHeight="1" x14ac:dyDescent="0.3">
      <c r="A56" s="173"/>
      <c r="B56" s="1"/>
      <c r="C56" s="178"/>
      <c r="D56" s="178"/>
      <c r="E56" s="183" t="s">
        <v>33</v>
      </c>
      <c r="F56" s="184"/>
      <c r="G56" s="184"/>
      <c r="H56" s="185"/>
      <c r="I56" s="186">
        <v>91382847</v>
      </c>
      <c r="J56" s="173"/>
      <c r="K56" s="114" t="s">
        <v>26</v>
      </c>
    </row>
    <row r="57" spans="1:11" ht="34.950000000000003" customHeight="1" thickBot="1" x14ac:dyDescent="0.35">
      <c r="A57" s="173"/>
      <c r="B57" s="1"/>
      <c r="C57" s="178"/>
      <c r="D57" s="178"/>
      <c r="E57" s="190" t="s">
        <v>13</v>
      </c>
      <c r="F57" s="191"/>
      <c r="G57" s="191"/>
      <c r="H57" s="192"/>
      <c r="I57" s="193">
        <f>SUM(I52:I56)</f>
        <v>207052442</v>
      </c>
      <c r="J57" s="173"/>
      <c r="K57" s="116"/>
    </row>
    <row r="58" spans="1:11" ht="15" customHeight="1" thickBot="1" x14ac:dyDescent="0.35">
      <c r="A58" s="173"/>
      <c r="B58" s="1"/>
      <c r="C58" s="178"/>
      <c r="D58" s="178"/>
      <c r="E58" s="194"/>
      <c r="F58" s="195"/>
      <c r="G58" s="3"/>
      <c r="H58" s="4"/>
      <c r="I58" s="5"/>
      <c r="J58" s="173"/>
    </row>
    <row r="59" spans="1:11" ht="25.2" x14ac:dyDescent="0.25">
      <c r="B59" s="196" t="s">
        <v>16</v>
      </c>
      <c r="C59" s="197"/>
      <c r="D59" s="197"/>
      <c r="E59" s="198"/>
      <c r="F59" s="199" t="s">
        <v>17</v>
      </c>
      <c r="G59" s="199"/>
      <c r="H59" s="199"/>
      <c r="I59" s="200" t="s">
        <v>18</v>
      </c>
    </row>
    <row r="60" spans="1:11" s="158" customFormat="1" ht="63.75" customHeight="1" x14ac:dyDescent="0.25">
      <c r="B60" s="159" t="s">
        <v>19</v>
      </c>
      <c r="C60" s="160"/>
      <c r="D60" s="160"/>
      <c r="E60" s="161"/>
      <c r="F60" s="162" t="s">
        <v>20</v>
      </c>
      <c r="G60" s="162"/>
      <c r="H60" s="163" t="s">
        <v>53</v>
      </c>
      <c r="I60" s="125" t="s">
        <v>32</v>
      </c>
      <c r="K60" s="1"/>
    </row>
    <row r="61" spans="1:11" s="158" customFormat="1" ht="25.2" x14ac:dyDescent="0.25">
      <c r="B61" s="159" t="s">
        <v>21</v>
      </c>
      <c r="C61" s="160"/>
      <c r="D61" s="160"/>
      <c r="E61" s="161"/>
      <c r="F61" s="171" t="s">
        <v>22</v>
      </c>
      <c r="G61" s="171"/>
      <c r="H61" s="172" t="s">
        <v>54</v>
      </c>
      <c r="I61" s="125" t="s">
        <v>32</v>
      </c>
      <c r="K61" s="1"/>
    </row>
    <row r="62" spans="1:11" s="158" customFormat="1" ht="64.5" customHeight="1" x14ac:dyDescent="0.25">
      <c r="B62" s="159" t="s">
        <v>100</v>
      </c>
      <c r="C62" s="160"/>
      <c r="D62" s="160"/>
      <c r="E62" s="161"/>
      <c r="F62" s="162" t="s">
        <v>23</v>
      </c>
      <c r="G62" s="162"/>
      <c r="H62" s="163" t="s">
        <v>55</v>
      </c>
      <c r="I62" s="125" t="s">
        <v>32</v>
      </c>
      <c r="K62" s="1"/>
    </row>
    <row r="63" spans="1:11" ht="204" customHeight="1" x14ac:dyDescent="0.25">
      <c r="B63" s="159" t="s">
        <v>52</v>
      </c>
      <c r="C63" s="160"/>
      <c r="D63" s="160"/>
      <c r="E63" s="161"/>
      <c r="F63" s="162" t="s">
        <v>24</v>
      </c>
      <c r="G63" s="162"/>
      <c r="H63" s="163" t="s">
        <v>56</v>
      </c>
      <c r="I63" s="19">
        <f>SUM(I60:I62)</f>
        <v>0</v>
      </c>
      <c r="K63" s="122"/>
    </row>
    <row r="64" spans="1:11" ht="91.2" customHeight="1" thickBot="1" x14ac:dyDescent="0.3">
      <c r="B64" s="164" t="s">
        <v>25</v>
      </c>
      <c r="C64" s="165"/>
      <c r="D64" s="165"/>
      <c r="E64" s="165"/>
      <c r="F64" s="166"/>
      <c r="G64" s="166"/>
      <c r="H64" s="166"/>
      <c r="I64" s="167"/>
    </row>
  </sheetData>
  <sheetProtection algorithmName="SHA-512" hashValue="+9XxHCZt6kO4OWCzuF3V+BCBbLml4QD/i0pEZ+lQjAgHluizkEtuIpBCayzn120szmNWtB/q6HInvE5PRyROHw==" saltValue="ee6XHpbooKJ4VwdcqGznbg==" spinCount="100000" sheet="1" formatCells="0" formatColumns="0" formatRows="0"/>
  <mergeCells count="21">
    <mergeCell ref="B63:E63"/>
    <mergeCell ref="F63:G63"/>
    <mergeCell ref="B64:E64"/>
    <mergeCell ref="B60:E60"/>
    <mergeCell ref="F60:G60"/>
    <mergeCell ref="B61:E61"/>
    <mergeCell ref="F61:G61"/>
    <mergeCell ref="B62:E62"/>
    <mergeCell ref="F62:G62"/>
    <mergeCell ref="E54:H54"/>
    <mergeCell ref="E55:H55"/>
    <mergeCell ref="E56:H56"/>
    <mergeCell ref="E57:H57"/>
    <mergeCell ref="B59:E59"/>
    <mergeCell ref="F59:H59"/>
    <mergeCell ref="E53:H53"/>
    <mergeCell ref="D2:H2"/>
    <mergeCell ref="D3:H3"/>
    <mergeCell ref="D4:H4"/>
    <mergeCell ref="D6:H6"/>
    <mergeCell ref="E52:H52"/>
  </mergeCells>
  <dataValidations disablePrompts="1" count="1">
    <dataValidation allowBlank="1" showInputMessage="1" showErrorMessage="1" promptTitle="Objeto del Contrato" prompt="Escriba claramente el objeto del contrato de ejecución suscrito" sqref="F15:F22" xr:uid="{CCA8F1A9-01FC-487C-8314-2F9C8D504649}">
      <formula1>0</formula1>
      <formula2>0</formula2>
    </dataValidation>
  </dataValidations>
  <pageMargins left="0.7" right="0.7" top="0.75" bottom="0.75" header="0.3" footer="0.3"/>
  <pageSetup paperSize="9" scale="3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Oferta Economica (Proponente)</vt:lpstr>
      <vt:lpstr>'Oferta Economica (Proponente)'!Área_de_impresión</vt:lpstr>
      <vt:lpstr>'Presupuesto oficial (Entidad)'!Área_de_impresión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Barrera</dc:creator>
  <cp:lastModifiedBy>Camilo Rubiano</cp:lastModifiedBy>
  <cp:lastPrinted>2026-03-06T20:06:28Z</cp:lastPrinted>
  <dcterms:created xsi:type="dcterms:W3CDTF">2025-05-29T17:00:42Z</dcterms:created>
  <dcterms:modified xsi:type="dcterms:W3CDTF">2026-07-03T14:29:39Z</dcterms:modified>
</cp:coreProperties>
</file>