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d.docs.live.net/f16cbd99227d3359/Escritorio/FORMULACIONES PYBA ANTERIORES/FORM. 2026 PYBA/DOC FORMULACION MODI/FORMULACION PROYECTO 2741 PYBA 2026/"/>
    </mc:Choice>
  </mc:AlternateContent>
  <xr:revisionPtr revIDLastSave="4" documentId="13_ncr:1_{5C60E676-146B-4C77-ACC5-5EB4DE454D08}" xr6:coauthVersionLast="47" xr6:coauthVersionMax="47" xr10:uidLastSave="{93212038-2F9A-474F-8583-89E4D7970D81}"/>
  <bookViews>
    <workbookView xWindow="-108" yWindow="-108" windowWidth="23256" windowHeight="12456"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TRATAMIENTO'!$B$2:$X$50</definedName>
    <definedName name="_xlnm.Print_Area" localSheetId="0">CONTEXTO!$B$2:$F$19</definedName>
    <definedName name="_xlnm.Print_Area" localSheetId="2">EVALUACION!$B$2:$L$65</definedName>
    <definedName name="_xlnm.Print_Area" localSheetId="3">'EVALUACION CON CONTROLES'!$B$2:$R$57</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TRATAMIENTO'!$B$54:$B$56</definedName>
    <definedName name="planeación">'IDENTIFICACION Y ANALISIS'!$B$19:$B$29</definedName>
    <definedName name="selección">'IDENTIFICACION Y ANALISIS'!$B$31:$B$37</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15" l="1"/>
  <c r="N11" i="6"/>
  <c r="G11" i="6"/>
  <c r="I26" i="15"/>
  <c r="C30" i="15"/>
  <c r="C31" i="15"/>
  <c r="C32" i="15"/>
  <c r="C33" i="15"/>
  <c r="C34" i="15"/>
  <c r="C35" i="15"/>
  <c r="C36" i="15"/>
  <c r="C37" i="15"/>
  <c r="C25" i="6" l="1"/>
  <c r="F25" i="6" s="1"/>
  <c r="C26" i="6"/>
  <c r="F26" i="6" s="1"/>
  <c r="C27" i="6"/>
  <c r="F27" i="6" s="1"/>
  <c r="C28" i="6"/>
  <c r="F28" i="6" s="1"/>
  <c r="C29" i="6"/>
  <c r="C30" i="6"/>
  <c r="C31" i="6"/>
  <c r="C32" i="6"/>
  <c r="X28" i="6"/>
  <c r="W28" i="6"/>
  <c r="V28" i="6"/>
  <c r="U28" i="6"/>
  <c r="T28" i="6"/>
  <c r="S28" i="6"/>
  <c r="N28" i="6"/>
  <c r="I28" i="6"/>
  <c r="H28" i="6"/>
  <c r="G28" i="6"/>
  <c r="X27" i="6"/>
  <c r="W27" i="6"/>
  <c r="V27" i="6"/>
  <c r="U27" i="6"/>
  <c r="T27" i="6"/>
  <c r="S27" i="6"/>
  <c r="N27" i="6"/>
  <c r="I27" i="6"/>
  <c r="H27" i="6"/>
  <c r="G27" i="6"/>
  <c r="X26" i="6"/>
  <c r="W26" i="6"/>
  <c r="V26" i="6"/>
  <c r="U26" i="6"/>
  <c r="T26" i="6"/>
  <c r="S26" i="6"/>
  <c r="N26" i="6"/>
  <c r="I26" i="6"/>
  <c r="H26" i="6"/>
  <c r="G26" i="6"/>
  <c r="X25" i="6"/>
  <c r="W25" i="6"/>
  <c r="V25" i="6"/>
  <c r="U25" i="6"/>
  <c r="T25" i="6"/>
  <c r="S25" i="6"/>
  <c r="N25" i="6"/>
  <c r="I25" i="6"/>
  <c r="H25" i="6"/>
  <c r="G25" i="6"/>
  <c r="J33" i="15"/>
  <c r="P28" i="6" s="1"/>
  <c r="I33" i="15"/>
  <c r="B33" i="15"/>
  <c r="D28" i="6" s="1"/>
  <c r="J32" i="15"/>
  <c r="P27" i="6" s="1"/>
  <c r="I32" i="15"/>
  <c r="O27" i="6" s="1"/>
  <c r="B32" i="15"/>
  <c r="D27" i="6" s="1"/>
  <c r="J31" i="15"/>
  <c r="P26" i="6" s="1"/>
  <c r="I31" i="15"/>
  <c r="B31" i="15"/>
  <c r="D26" i="6" s="1"/>
  <c r="J30" i="15"/>
  <c r="P25" i="6" s="1"/>
  <c r="I30" i="15"/>
  <c r="O25" i="6" s="1"/>
  <c r="B30" i="15"/>
  <c r="D25" i="6" s="1"/>
  <c r="K36" i="11"/>
  <c r="L36" i="11" s="1"/>
  <c r="K35" i="11"/>
  <c r="L35" i="11" s="1"/>
  <c r="K33" i="11"/>
  <c r="L33" i="11" s="1"/>
  <c r="K27" i="6" s="1"/>
  <c r="K34" i="11"/>
  <c r="L34" i="11" s="1"/>
  <c r="K28" i="6" s="1"/>
  <c r="I16" i="15"/>
  <c r="O11" i="6" s="1"/>
  <c r="J16" i="15"/>
  <c r="P11" i="6" s="1"/>
  <c r="C16" i="15"/>
  <c r="C11" i="6" s="1"/>
  <c r="F11" i="6" s="1"/>
  <c r="K17" i="11"/>
  <c r="J11" i="6" s="1"/>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9" i="6"/>
  <c r="H29" i="6"/>
  <c r="I29" i="6"/>
  <c r="N29" i="6"/>
  <c r="S29" i="6"/>
  <c r="T29" i="6"/>
  <c r="U29" i="6"/>
  <c r="V29" i="6"/>
  <c r="W29" i="6"/>
  <c r="X29" i="6"/>
  <c r="G30" i="6"/>
  <c r="H30" i="6"/>
  <c r="I30" i="6"/>
  <c r="N30" i="6"/>
  <c r="S30" i="6"/>
  <c r="T30" i="6"/>
  <c r="U30" i="6"/>
  <c r="V30" i="6"/>
  <c r="W30" i="6"/>
  <c r="X30" i="6"/>
  <c r="G31" i="6"/>
  <c r="H31" i="6"/>
  <c r="I31" i="6"/>
  <c r="N31" i="6"/>
  <c r="S31" i="6"/>
  <c r="T31" i="6"/>
  <c r="U31" i="6"/>
  <c r="V31" i="6"/>
  <c r="W31" i="6"/>
  <c r="X31" i="6"/>
  <c r="G32" i="6"/>
  <c r="H32" i="6"/>
  <c r="I32" i="6"/>
  <c r="N32" i="6"/>
  <c r="S32" i="6"/>
  <c r="T32" i="6"/>
  <c r="U32" i="6"/>
  <c r="V32" i="6"/>
  <c r="W32" i="6"/>
  <c r="X32" i="6"/>
  <c r="B37" i="15"/>
  <c r="D32" i="6" s="1"/>
  <c r="I37" i="15"/>
  <c r="J37" i="15"/>
  <c r="P32" i="6" s="1"/>
  <c r="B28" i="15"/>
  <c r="D23" i="6" s="1"/>
  <c r="C28" i="15"/>
  <c r="C23" i="6" s="1"/>
  <c r="I28" i="15"/>
  <c r="J28" i="15"/>
  <c r="P23" i="6" s="1"/>
  <c r="B29" i="15"/>
  <c r="D24" i="6" s="1"/>
  <c r="C29" i="15"/>
  <c r="C24" i="6" s="1"/>
  <c r="I29" i="15"/>
  <c r="O24" i="6" s="1"/>
  <c r="J29" i="15"/>
  <c r="P24" i="6" s="1"/>
  <c r="B34" i="15"/>
  <c r="D29" i="6" s="1"/>
  <c r="I34" i="15"/>
  <c r="J34" i="15"/>
  <c r="P29" i="6" s="1"/>
  <c r="B35" i="15"/>
  <c r="D30" i="6" s="1"/>
  <c r="I35" i="15"/>
  <c r="J35" i="15"/>
  <c r="P30" i="6" s="1"/>
  <c r="B36" i="15"/>
  <c r="D31" i="6" s="1"/>
  <c r="I36" i="15"/>
  <c r="J36" i="15"/>
  <c r="P31" i="6" s="1"/>
  <c r="B18" i="15"/>
  <c r="D13" i="6" s="1"/>
  <c r="C18" i="15"/>
  <c r="C13" i="6" s="1"/>
  <c r="I18" i="15"/>
  <c r="J18" i="15"/>
  <c r="P13" i="6" s="1"/>
  <c r="B19" i="15"/>
  <c r="D14" i="6" s="1"/>
  <c r="C19" i="15"/>
  <c r="C14" i="6" s="1"/>
  <c r="I19" i="15"/>
  <c r="O14" i="6" s="1"/>
  <c r="J19" i="15"/>
  <c r="P14" i="6" s="1"/>
  <c r="B20" i="15"/>
  <c r="D15" i="6" s="1"/>
  <c r="C20" i="15"/>
  <c r="C15" i="6" s="1"/>
  <c r="I20" i="15"/>
  <c r="O15" i="6" s="1"/>
  <c r="J20" i="15"/>
  <c r="P15" i="6" s="1"/>
  <c r="B21" i="15"/>
  <c r="D16" i="6" s="1"/>
  <c r="C21" i="15"/>
  <c r="C16" i="6" s="1"/>
  <c r="I21" i="15"/>
  <c r="O16" i="6" s="1"/>
  <c r="J21" i="15"/>
  <c r="P16" i="6" s="1"/>
  <c r="B22" i="15"/>
  <c r="D17" i="6" s="1"/>
  <c r="C22" i="15"/>
  <c r="C17" i="6" s="1"/>
  <c r="I22" i="15"/>
  <c r="O17" i="6" s="1"/>
  <c r="J22" i="15"/>
  <c r="P17" i="6" s="1"/>
  <c r="B23" i="15"/>
  <c r="D18" i="6" s="1"/>
  <c r="C23" i="15"/>
  <c r="C18" i="6" s="1"/>
  <c r="I23" i="15"/>
  <c r="O18" i="6" s="1"/>
  <c r="J23" i="15"/>
  <c r="P18" i="6" s="1"/>
  <c r="B24" i="15"/>
  <c r="D19" i="6" s="1"/>
  <c r="C24" i="15"/>
  <c r="C19" i="6" s="1"/>
  <c r="I24" i="15"/>
  <c r="O19" i="6" s="1"/>
  <c r="J24" i="15"/>
  <c r="P19" i="6" s="1"/>
  <c r="B25" i="15"/>
  <c r="D20" i="6" s="1"/>
  <c r="C25" i="15"/>
  <c r="C20" i="6" s="1"/>
  <c r="I25" i="15"/>
  <c r="O20" i="6" s="1"/>
  <c r="J25" i="15"/>
  <c r="P20" i="6" s="1"/>
  <c r="B26" i="15"/>
  <c r="D21" i="6" s="1"/>
  <c r="C26" i="15"/>
  <c r="C21" i="6" s="1"/>
  <c r="O21" i="6"/>
  <c r="J26" i="15"/>
  <c r="P21" i="6" s="1"/>
  <c r="B27" i="15"/>
  <c r="D22" i="6" s="1"/>
  <c r="C27" i="15"/>
  <c r="C22" i="6" s="1"/>
  <c r="F22" i="6" s="1"/>
  <c r="I27" i="15"/>
  <c r="J27" i="15"/>
  <c r="P22" i="6" s="1"/>
  <c r="B17" i="15"/>
  <c r="D12" i="6" s="1"/>
  <c r="C17" i="15"/>
  <c r="C12" i="6" s="1"/>
  <c r="I17" i="15"/>
  <c r="J17" i="15"/>
  <c r="P12" i="6" s="1"/>
  <c r="K38" i="11"/>
  <c r="J32" i="6" s="1"/>
  <c r="K37" i="11"/>
  <c r="L37" i="11" s="1"/>
  <c r="K31" i="6" s="1"/>
  <c r="K32" i="11"/>
  <c r="L32" i="11" s="1"/>
  <c r="K30" i="6" s="1"/>
  <c r="K31" i="11"/>
  <c r="J29" i="6" s="1"/>
  <c r="K30" i="11"/>
  <c r="J24" i="6" s="1"/>
  <c r="K29" i="11"/>
  <c r="L29" i="11" s="1"/>
  <c r="K23" i="6" s="1"/>
  <c r="K28" i="11"/>
  <c r="L28" i="11" s="1"/>
  <c r="K22" i="6" s="1"/>
  <c r="K27" i="11"/>
  <c r="L27" i="11" s="1"/>
  <c r="K21" i="6" s="1"/>
  <c r="K26" i="11"/>
  <c r="J20" i="6" s="1"/>
  <c r="K25" i="11"/>
  <c r="J19" i="6" s="1"/>
  <c r="K24" i="11"/>
  <c r="L24" i="11" s="1"/>
  <c r="K18" i="6" s="1"/>
  <c r="K23" i="11"/>
  <c r="L23" i="11" s="1"/>
  <c r="K17" i="6" s="1"/>
  <c r="K22" i="11"/>
  <c r="L22" i="11" s="1"/>
  <c r="K16" i="6" s="1"/>
  <c r="K21" i="11"/>
  <c r="L21" i="11" s="1"/>
  <c r="K15" i="6" s="1"/>
  <c r="K20" i="11"/>
  <c r="L20" i="11" s="1"/>
  <c r="K14" i="6" s="1"/>
  <c r="K19" i="11"/>
  <c r="J13" i="6" s="1"/>
  <c r="K18" i="11"/>
  <c r="J12" i="6" s="1"/>
  <c r="B16" i="15"/>
  <c r="D11" i="6" s="1"/>
  <c r="X11" i="6"/>
  <c r="W11" i="6"/>
  <c r="V11" i="6"/>
  <c r="U11" i="6"/>
  <c r="T11" i="6"/>
  <c r="S11" i="6"/>
  <c r="I11" i="6"/>
  <c r="H11" i="6"/>
  <c r="K31" i="15" l="1"/>
  <c r="L31" i="15" s="1"/>
  <c r="R26" i="6" s="1"/>
  <c r="J28" i="6"/>
  <c r="K33" i="15"/>
  <c r="L33" i="15" s="1"/>
  <c r="R28" i="6" s="1"/>
  <c r="O26" i="6"/>
  <c r="E26" i="6"/>
  <c r="O28" i="6"/>
  <c r="K32" i="15"/>
  <c r="J27" i="6"/>
  <c r="K26" i="6"/>
  <c r="J26" i="6"/>
  <c r="Q26" i="6"/>
  <c r="J25" i="6"/>
  <c r="K25" i="6"/>
  <c r="K30" i="15"/>
  <c r="E25" i="6"/>
  <c r="E28" i="6"/>
  <c r="E27" i="6"/>
  <c r="K22" i="15"/>
  <c r="Q17" i="6" s="1"/>
  <c r="J30" i="6"/>
  <c r="J22" i="6"/>
  <c r="L38" i="11"/>
  <c r="K32" i="6" s="1"/>
  <c r="J16" i="6"/>
  <c r="L25" i="11"/>
  <c r="K19" i="6" s="1"/>
  <c r="L19" i="11"/>
  <c r="K13" i="6" s="1"/>
  <c r="J17" i="6"/>
  <c r="J23" i="6"/>
  <c r="K24" i="15"/>
  <c r="L24" i="15" s="1"/>
  <c r="R19" i="6" s="1"/>
  <c r="L18" i="11"/>
  <c r="K12" i="6" s="1"/>
  <c r="F18" i="6"/>
  <c r="E18" i="6"/>
  <c r="E21" i="6"/>
  <c r="F21" i="6"/>
  <c r="F20" i="6"/>
  <c r="E20" i="6"/>
  <c r="E17" i="6"/>
  <c r="F17" i="6"/>
  <c r="F19" i="6"/>
  <c r="E19" i="6"/>
  <c r="L30" i="11"/>
  <c r="K24" i="6" s="1"/>
  <c r="K25" i="15"/>
  <c r="J21" i="6"/>
  <c r="K26" i="15"/>
  <c r="L26" i="15" s="1"/>
  <c r="R21" i="6" s="1"/>
  <c r="K23" i="15"/>
  <c r="L23" i="15" s="1"/>
  <c r="R18" i="6" s="1"/>
  <c r="K21" i="15"/>
  <c r="E11" i="6"/>
  <c r="L26" i="11"/>
  <c r="K20" i="6" s="1"/>
  <c r="J15" i="6"/>
  <c r="K17" i="15"/>
  <c r="L17" i="15" s="1"/>
  <c r="R12" i="6" s="1"/>
  <c r="K27" i="15"/>
  <c r="L27" i="15" s="1"/>
  <c r="R22" i="6" s="1"/>
  <c r="K20" i="15"/>
  <c r="L20" i="15" s="1"/>
  <c r="R15" i="6" s="1"/>
  <c r="K19" i="15"/>
  <c r="Q14" i="6" s="1"/>
  <c r="K18" i="15"/>
  <c r="Q13" i="6" s="1"/>
  <c r="K36" i="15"/>
  <c r="L36" i="15" s="1"/>
  <c r="R31" i="6" s="1"/>
  <c r="K35" i="15"/>
  <c r="L35" i="15" s="1"/>
  <c r="R30" i="6" s="1"/>
  <c r="K34" i="15"/>
  <c r="Q29" i="6" s="1"/>
  <c r="K28" i="15"/>
  <c r="L28" i="15" s="1"/>
  <c r="R23" i="6" s="1"/>
  <c r="K37" i="15"/>
  <c r="Q32" i="6" s="1"/>
  <c r="L31" i="11"/>
  <c r="K29" i="6" s="1"/>
  <c r="O22" i="6"/>
  <c r="E12" i="6"/>
  <c r="F12" i="6"/>
  <c r="E16" i="6"/>
  <c r="F16" i="6"/>
  <c r="F15" i="6"/>
  <c r="E15" i="6"/>
  <c r="F14" i="6"/>
  <c r="E14" i="6"/>
  <c r="E13" i="6"/>
  <c r="F13" i="6"/>
  <c r="F31" i="6"/>
  <c r="E31" i="6"/>
  <c r="F30" i="6"/>
  <c r="E30" i="6"/>
  <c r="F29" i="6"/>
  <c r="E29" i="6"/>
  <c r="E24" i="6"/>
  <c r="F24" i="6"/>
  <c r="E23" i="6"/>
  <c r="F23" i="6"/>
  <c r="F32" i="6"/>
  <c r="E32" i="6"/>
  <c r="K16" i="15"/>
  <c r="K29" i="15"/>
  <c r="J31" i="6"/>
  <c r="O29" i="6"/>
  <c r="L17" i="11"/>
  <c r="K11" i="6" s="1"/>
  <c r="O12" i="6"/>
  <c r="E22" i="6"/>
  <c r="O30" i="6"/>
  <c r="O31" i="6"/>
  <c r="O23" i="6"/>
  <c r="O13" i="6"/>
  <c r="J14" i="6"/>
  <c r="O32" i="6"/>
  <c r="J18" i="6"/>
  <c r="L22" i="15" l="1"/>
  <c r="R17" i="6" s="1"/>
  <c r="Q28" i="6"/>
  <c r="L32" i="15"/>
  <c r="R27" i="6" s="1"/>
  <c r="Q27" i="6"/>
  <c r="L30" i="15"/>
  <c r="R25" i="6" s="1"/>
  <c r="Q25" i="6"/>
  <c r="L37" i="15"/>
  <c r="R32" i="6" s="1"/>
  <c r="Q21" i="6"/>
  <c r="Q19" i="6"/>
  <c r="Q15" i="6"/>
  <c r="Q18" i="6"/>
  <c r="Q30" i="6"/>
  <c r="Q31" i="6"/>
  <c r="Q23" i="6"/>
  <c r="L18" i="15"/>
  <c r="R13" i="6" s="1"/>
  <c r="Q12" i="6"/>
  <c r="L34" i="15"/>
  <c r="R29" i="6" s="1"/>
  <c r="L19" i="15"/>
  <c r="R14" i="6" s="1"/>
  <c r="Q22" i="6"/>
  <c r="Q16" i="6"/>
  <c r="L21" i="15"/>
  <c r="R16" i="6" s="1"/>
  <c r="Q20" i="6"/>
  <c r="L25" i="15"/>
  <c r="R20" i="6" s="1"/>
  <c r="Q11" i="6"/>
  <c r="L16" i="15"/>
  <c r="R11" i="6" s="1"/>
  <c r="Q24" i="6"/>
  <c r="L29" i="15"/>
  <c r="R24" i="6" s="1"/>
</calcChain>
</file>

<file path=xl/sharedStrings.xml><?xml version="1.0" encoding="utf-8"?>
<sst xmlns="http://schemas.openxmlformats.org/spreadsheetml/2006/main" count="570" uniqueCount="199">
  <si>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</si>
  <si>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</si>
  <si>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</si>
  <si>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</si>
  <si>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</si>
  <si>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Entorno socio ambiental: </t>
    </r>
    <r>
      <rPr>
        <i/>
        <sz val="12"/>
        <rFont val="Garamond"/>
        <family val="1"/>
      </rPr>
      <t>Si aplican</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</si>
  <si>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</si>
  <si>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</si>
  <si>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</si>
  <si>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</si>
  <si>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</si>
  <si>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</si>
  <si>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</si>
  <si>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</si>
  <si>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</si>
  <si>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</si>
  <si>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Operacionales</t>
  </si>
  <si>
    <t>Inadecuado análisis  económico estimativo del valor del contrato</t>
  </si>
  <si>
    <t>Economicos</t>
  </si>
  <si>
    <t xml:space="preserve">Inadecuada  descripción del bien o servicio requerido </t>
  </si>
  <si>
    <t>SELECCIÓN</t>
  </si>
  <si>
    <t>Confabulacion de los proponentes (Colusión)</t>
  </si>
  <si>
    <t>CONTRATACIÓN</t>
  </si>
  <si>
    <t>Presentación de reclamos de terceros sobre la selección del oferente que retrasen el perfeccionamiento del contrato.</t>
  </si>
  <si>
    <t>EJECUCIÓN</t>
  </si>
  <si>
    <t>Cancelación de pedidos.</t>
  </si>
  <si>
    <t>Incumplimiento de compromisos adquiridos por el contratista seleccionado con sus subcontratistas, suministradores de bienes y servicios.</t>
  </si>
  <si>
    <t>General</t>
  </si>
  <si>
    <t>Estatal</t>
  </si>
  <si>
    <t>Especifico</t>
  </si>
  <si>
    <t>Interno</t>
  </si>
  <si>
    <t>Externo</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</si>
  <si>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</si>
  <si>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</si>
  <si>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</si>
  <si>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</si>
  <si>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</si>
  <si>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</si>
  <si>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</si>
  <si>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</si>
  <si>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</si>
  <si>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</si>
  <si>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</si>
  <si>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</si>
  <si>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</si>
  <si>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</si>
  <si>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</si>
  <si>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</si>
  <si>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</si>
  <si>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</si>
  <si>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</si>
  <si>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</si>
  <si>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</si>
  <si>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</si>
  <si>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</si>
  <si>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</si>
  <si>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</si>
  <si>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</si>
  <si>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</si>
  <si>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</si>
  <si>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</si>
  <si>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</si>
  <si>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</si>
  <si>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</si>
  <si>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</si>
  <si>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</si>
  <si>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</si>
  <si>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</si>
  <si>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</si>
  <si>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</si>
  <si>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</si>
  <si>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</si>
  <si>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</si>
  <si>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</si>
  <si>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</si>
  <si>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</si>
  <si>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</si>
  <si>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</si>
  <si>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</si>
  <si>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</si>
  <si>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</si>
  <si>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</si>
  <si>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</si>
  <si>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</si>
  <si>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</si>
  <si>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</si>
  <si>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</si>
  <si>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</si>
  <si>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</si>
  <si>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</si>
  <si>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</si>
  <si>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</si>
  <si>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</si>
  <si>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</si>
  <si>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Impacto del Riesgo</t>
  </si>
  <si>
    <t>Esta matriz es un documento anexo del Estudio Previo</t>
  </si>
  <si>
    <t>No</t>
  </si>
  <si>
    <t>Etapa</t>
  </si>
  <si>
    <t>Clase</t>
  </si>
  <si>
    <t>Fuente</t>
  </si>
  <si>
    <t>Calificación total</t>
  </si>
  <si>
    <t>¿A quien se le asigna?</t>
  </si>
  <si>
    <t>%</t>
  </si>
  <si>
    <t>¿Cómo se realiza el monitoreo</t>
  </si>
  <si>
    <t xml:space="preserve">Categoria </t>
  </si>
  <si>
    <t>CONTRATISTA</t>
  </si>
  <si>
    <t>SDG</t>
  </si>
  <si>
    <t>CONTRATISTA Y SDG</t>
  </si>
  <si>
    <t>Demora en el cumplimiento de los requisitos previos necesarios para la firma del acta de inicio.</t>
  </si>
  <si>
    <t>Riesgos de corrupción durante los procesos de contratación (contratación de bienes que no corresponden a la realidad del mercado, selección  de proveedores de bienes y servicios en que se omiten los principios de transparencia y publicidad y divulgación a terceros de información privilegiada utilizada para la elaboración de los estudios previos o de condiciones y términos de los procesos de selección).</t>
  </si>
  <si>
    <t>Falta de claridad en la descripción de las normas técnicas, condiciones técnicas, obligaciones técnicas, condiciones particulares y/o especificaciones técnicas.</t>
  </si>
  <si>
    <t>Errores en las condiciones y términos, unidades, especificaciones, descripción del proyecto y/o estudios previos, operaciones aritméticas, etc.</t>
  </si>
  <si>
    <t>Que la estimación del presupuesto no sea concordante con las obligaciones del contrato. </t>
  </si>
  <si>
    <t>Errores cometidos por el contratista en la elaboración de la propuesta  y/o en los documentos relacionados en las condiciones y términos.</t>
  </si>
  <si>
    <t>Declaratoria de desierto del proceso de contratación.</t>
  </si>
  <si>
    <t>Seleccionar un contratista que no tenga las capacidades para cumplir con el objeto contractual</t>
  </si>
  <si>
    <t>Seleccionar a un contratista que esté inmerso en una inhabilidad o incompatibilidad</t>
  </si>
  <si>
    <t>Demoras en la radicación para pago por errores u omisiones por parte del contratista en la elaboración de las actas y/o cuentas (correctamente diligenciadas y firmadas)</t>
  </si>
  <si>
    <t>Errores cometidos por la Supervisión  en la revisión y aprobación de las actas y/o cuentas que ocasionan demoras en su radicación o pago.</t>
  </si>
  <si>
    <t xml:space="preserve">Muerte de un animal </t>
  </si>
  <si>
    <t>Errores u omisiones del Contratista en el procesamiento y/o entendimiento del objeto del contrato y de las actividades requeridas, derivando en fallas, desviaciones o errores en la ejecución de las actividades</t>
  </si>
  <si>
    <t>Variación de costos de materiales, insumos, implementos y/o costos de personal requeridos para la ejecución de las actividades del contrato</t>
  </si>
  <si>
    <t>Extensión del plazo del contrato, al realizarse en un tiempo mayor al inicialmente programado por circunstancias no imputables a las partes.</t>
  </si>
  <si>
    <t>Afectación a la ejecución del contrato debido a declaratorias de estado de emergencia de cualquier indole en el territorio nacional</t>
  </si>
  <si>
    <t xml:space="preserve">Sociales o Economicos </t>
  </si>
  <si>
    <t>Sociales y/o ambientales</t>
  </si>
  <si>
    <r>
      <t xml:space="preserve">Ciudadanía que se beneficia del Proceso de Contratación: </t>
    </r>
    <r>
      <rPr>
        <sz val="12"/>
        <rFont val="Garamond"/>
        <family val="1"/>
      </rPr>
      <t>Agentes externos (contratistas, visitantes y usuarios externos en general)</t>
    </r>
  </si>
  <si>
    <r>
      <t xml:space="preserve">Capacidad de la Entidad Estatal entendida como la disponibilidad de recursos y conocimientos para el Proceso de Contratación: </t>
    </r>
    <r>
      <rPr>
        <sz val="12"/>
        <rFont val="Garamond"/>
        <family val="1"/>
      </rPr>
      <t>Equipo de planeación y contratación de la alcaldía Local de Los Mártires</t>
    </r>
  </si>
  <si>
    <r>
      <t xml:space="preserve">Condiciones geográficas y de acceso del lugar en el cual se debe cumplir el objeto del Proceso de Contratación: </t>
    </r>
    <r>
      <rPr>
        <sz val="12"/>
        <rFont val="Garamond"/>
        <family val="1"/>
      </rPr>
      <t>El espacio de intervención corresponderá al territorio que integra la localidad No. 14 de Los Mártires acogiendo sus dos UPZ Santa Isabel (37) y La Sabana (102).</t>
    </r>
  </si>
  <si>
    <r>
      <t>Suficiencia del presupuesto oficial del Proceso de Contratación:</t>
    </r>
    <r>
      <rPr>
        <sz val="12"/>
        <rFont val="Garamond"/>
        <family val="1"/>
      </rPr>
      <t xml:space="preserve"> De acuerdo al Plan de contratación para la vigencia 2026 el valor del contrato es: de $ 477.712.000 (Cuatrocientos setenta y siete millones setecientos doce mil pesos M/CTEM/Cte)  incluido IVA</t>
    </r>
  </si>
  <si>
    <r>
      <t xml:space="preserve">Condiciones políticas: </t>
    </r>
    <r>
      <rPr>
        <i/>
        <sz val="12"/>
        <rFont val="Garamond"/>
        <family val="1"/>
      </rPr>
      <t>Politica pública Distrital de Protección y Bienestar Animal decreto 242 del 2015</t>
    </r>
  </si>
  <si>
    <r>
      <t xml:space="preserve">Sector del objeto del Proceso de Contratación y su mercado. </t>
    </r>
    <r>
      <rPr>
        <sz val="12"/>
        <rFont val="Garamond"/>
        <family val="1"/>
      </rPr>
      <t xml:space="preserve">Va enfocado a veterinarias y a empresas dedicadas a prestar servicios a la protección y Bienestar Animal. </t>
    </r>
  </si>
  <si>
    <r>
      <t xml:space="preserve">Factores ambientales. </t>
    </r>
    <r>
      <rPr>
        <sz val="12"/>
        <rFont val="Garamond"/>
        <family val="1"/>
      </rPr>
      <t>El contratista debe manejar normas ambientales para el destino final de algunos repuestos que se retiran cuando se hace mantenimiento correctivo al sistema.  Decreto 4741 del 2015 para la gestión de residuos peligrosos</t>
    </r>
    <r>
      <rPr>
        <b/>
        <sz val="12"/>
        <rFont val="Garamond"/>
        <family val="1"/>
      </rPr>
      <t>.</t>
    </r>
  </si>
  <si>
    <r>
      <t>Normativa aplicable al objeto del Proceso de Contratación.</t>
    </r>
    <r>
      <rPr>
        <sz val="12"/>
        <rFont val="Garamond"/>
        <family val="1"/>
      </rPr>
      <t xml:space="preserve"> La modalidad de selección pertinente para esta contratación corresponde a la selección abreviada de menor cuantía contemplada en el literal (b) del numeral 2 del Artículo 2 de la Ley 1150 de 2007 y en el artículo 2.2.1.2.1.2.20 del Decreto 1082 de 2015.</t>
    </r>
    <r>
      <rPr>
        <b/>
        <sz val="12"/>
        <rFont val="Garamond"/>
        <family val="1"/>
      </rPr>
      <t xml:space="preserve">
</t>
    </r>
  </si>
  <si>
    <r>
      <t xml:space="preserve">Experiencia propia y de otras Entidades Estatales en Procesos de Contratación del mismo tipo. </t>
    </r>
    <r>
      <rPr>
        <sz val="12"/>
        <rFont val="Garamond"/>
        <family val="1"/>
      </rPr>
      <t xml:space="preserve">Durante el año 2021 - 2025,  lo anterior garantiza la experiencia de la entidad de la entidad en este tipo de contratos. </t>
    </r>
  </si>
  <si>
    <t>Inadeciada ejecucion del contrato</t>
  </si>
  <si>
    <t xml:space="preserve">desequilibrio economico por parte del operador </t>
  </si>
  <si>
    <t xml:space="preserve">inadecuada ejecucion </t>
  </si>
  <si>
    <t xml:space="preserve">Retrazos en el proceso de contratacion o ejecucion </t>
  </si>
  <si>
    <t>retrasos en la contratacion</t>
  </si>
  <si>
    <t xml:space="preserve">retrasos en la  ejecucion </t>
  </si>
  <si>
    <t xml:space="preserve">retrasos en la contratacion y ejecucion </t>
  </si>
  <si>
    <t xml:space="preserve">inconformidades por parte de comunidad con relacion al servicio prestado </t>
  </si>
  <si>
    <t xml:space="preserve">Retrazos en la ejecucion, junto a inconformidades por parte de comunidad con relacion al servicio prestado </t>
  </si>
  <si>
    <t xml:space="preserve">inadecuada ejecucion y suspension del contrato </t>
  </si>
  <si>
    <t>inadecuada ejecucion</t>
  </si>
  <si>
    <t xml:space="preserve">Prolongacion del contrato e inadecuada ejecucion </t>
  </si>
  <si>
    <t xml:space="preserve">Suspension del contrato y no ejecucion del proyecto </t>
  </si>
  <si>
    <t xml:space="preserve">retrasos en el proceso de ejecucion </t>
  </si>
  <si>
    <t xml:space="preserve">Diferentes filtros previos a la presentacion del proyecto </t>
  </si>
  <si>
    <t>SI</t>
  </si>
  <si>
    <t xml:space="preserve">Entidad Estatal </t>
  </si>
  <si>
    <t xml:space="preserve">Etapa precontractual </t>
  </si>
  <si>
    <t xml:space="preserve">Etapa Contractual </t>
  </si>
  <si>
    <t>REALIZANDO SEGUIMIENTO A LAS OBSERVCIONES PRESENTADAS</t>
  </si>
  <si>
    <t xml:space="preserve">Diario </t>
  </si>
  <si>
    <t>Revisión por parte de la oficina de planeación</t>
  </si>
  <si>
    <t>VERIFICACION DEL PAA</t>
  </si>
  <si>
    <t>Durante el proceso de formulacion</t>
  </si>
  <si>
    <t>VERIFICACION DEL PDA</t>
  </si>
  <si>
    <t>Revisión por parte de la oficina de planeación y la oficina contración de los documentos de evalación de los proponentes</t>
  </si>
  <si>
    <t>NO</t>
  </si>
  <si>
    <t>Entidad Estatal/Contratista</t>
  </si>
  <si>
    <t>Diario</t>
  </si>
  <si>
    <t xml:space="preserve">Etapa contractual </t>
  </si>
  <si>
    <t xml:space="preserve">Etapa de adjudicacion </t>
  </si>
  <si>
    <t>Revisión por parte de la oficina de planeación y la oficina contrataciónde los documentos de estudios previos, matriz de riesgo y pliego de condiciones</t>
  </si>
  <si>
    <t xml:space="preserve">Exigir al contratista la suscripción de una poliza que tenga coberturas como la calidad de los bienes y/o servicios y el cumplimiento de la entrega de los mismos, planeación técnica del cronograma de actividades </t>
  </si>
  <si>
    <t>Contratista</t>
  </si>
  <si>
    <t xml:space="preserve">SUPERVISION DURANTE LAS JORNADAS PARA QUE TODO SE HAGA BAJO LOS PROTOCOLOS </t>
  </si>
  <si>
    <t xml:space="preserve">Etapa final de ejecucion </t>
  </si>
  <si>
    <t>SUPERVISION DURANTE LAS JORNADAS PARA QUE TODO SE HAGA BAJO LOS PROTOCOLOS Y CONDICIONES ESTIPULADAS</t>
  </si>
  <si>
    <t xml:space="preserve">Exigir al contratista la suscripción de una poliza que tenga coberturas como la calidad de los bienes y/o servicios y el cumplimiento de la entrega de los mismos, adicional de todos los certificados juramentados que acrediten </t>
  </si>
  <si>
    <t>Etapa de ejecucion</t>
  </si>
  <si>
    <t>Revisión y requerimientos por parte de la oficina de planeación y la oficina contratación de los documentos presentados por el oferente</t>
  </si>
  <si>
    <t xml:space="preserve">Etapa inicial de ejecucion </t>
  </si>
  <si>
    <t>VERIFICACION DE LOS DOCUMENTOS PRESENTADOS POR EL OFERENTE</t>
  </si>
  <si>
    <t>Definición detallada de los documentos soporte como anexo técnico</t>
  </si>
  <si>
    <t>Diario durante ejecucion</t>
  </si>
  <si>
    <t>Comites tecnicos de seguimiento durante el proceso de ejecucion y actas de seguimiento</t>
  </si>
  <si>
    <t>Etapa de liquidacion</t>
  </si>
  <si>
    <t xml:space="preserve">POR MEDIO DE COMITES TECNICOS Y ACTAS DE VERIFICACION </t>
  </si>
  <si>
    <t xml:space="preserve">Actas de verificacion previas al Ingreso y Salida de almacen al igual que comites tecnicos de verifiacion. </t>
  </si>
  <si>
    <t>Seguimiento en el proceso de ejecución y verificación de las actividades realizadas</t>
  </si>
  <si>
    <t>Seguimiento por parte del equipo de planeación y obligaciones por pagar del FDLM</t>
  </si>
  <si>
    <t xml:space="preserve">DESDE EL AREA DE OBLIGACIONES POR PAGAR DEL FDLM </t>
  </si>
  <si>
    <t xml:space="preserve">Mensual </t>
  </si>
  <si>
    <t xml:space="preserve">Seguimiento y requerimiento en funcion de la correcta ejecucion del proyecto. De lo contrario se realizara la suspension del contrato hasta que se garantice el proceso </t>
  </si>
  <si>
    <t>Entidad</t>
  </si>
  <si>
    <t>Documentacion obligatoria en el proceso contractual (parafiscales), junto a polizas de cumplimiento y calidad</t>
  </si>
  <si>
    <t>VERIFICACION DESDE EL AREA DE CONTRATACION Y SUPERVISION DURANTE LA EJECUCION</t>
  </si>
  <si>
    <t>Plazos y fechas estipuladas bajo comites tecnicos en el cumpliemto de metas</t>
  </si>
  <si>
    <t>COMITES TECNICOS MENSUALES DANDO SEGUIMEINTO A LAS ACTIVIDADES</t>
  </si>
  <si>
    <t xml:space="preserve">Suspension del contrato de ser necesario </t>
  </si>
  <si>
    <t xml:space="preserve">SI </t>
  </si>
  <si>
    <t xml:space="preserve">NO SE PUEDE PREMERITAR DICHA AFECTACION </t>
  </si>
  <si>
    <t>N/A</t>
  </si>
  <si>
    <t xml:space="preserve">Objeto del Proceso de Contratación “PRESTAR LOS SERVICIOS PARA EL DESARROLLO DE ACCIONES INTEGRALES DE ATENCIÓN Y BIENESTAR ANIMAL EN LA LOCALIDAD DE LOS MÁRTIRES, QUE COMPRENDAN LA REALIZACIÓN DE JORNADAS DE ESTERILIZACIÓN, BRIGADAS MÉDICO-VETERINARIAS, ATENCIÓN DE URGENCIAS VETERINARIAS, JORNADAS DE ADOPCIÓN Y ACTIVIDADES DE EDUCACIÓN PARA LA TENENCIA RESPONSABLE DE ANIMALES DE COMPAÑÍA, INCLUYENDO EL SUMINISTRO DE LOS INSUMOS, MATERIALES Y DEMÁS ELEMENTOS NECESARIOS PARA LA ADECUADA EJECUCIÓN DEL CONTRATO”. </t>
  </si>
  <si>
    <t xml:space="preserve">Objeto Contractual: “PRESTAR LOS SERVICIOS PARA EL DESARROLLO DE ACCIONES INTEGRALES DE ATENCIÓN Y BIENESTAR ANIMAL EN LA LOCALIDAD DE LOS MÁRTIRES, QUE COMPRENDAN LA REALIZACIÓN DE JORNADAS DE ESTERILIZACIÓN, BRIGADAS MÉDICO-VETERINARIAS, ATENCIÓN DE URGENCIAS VETERINARIAS, JORNADAS DE ADOPCIÓN Y ACTIVIDADES DE EDUCACIÓN PARA LA TENENCIA RESPONSABLE DE ANIMALES DE COMPAÑÍA, INCLUYENDO EL SUMINISTRO DE LOS INSUMOS, MATERIALES Y DEMÁS ELEMENTOS NECESARIOS PARA LA ADECUADA EJECUCIÓN DEL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</si>
</sst>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sz val="11"/>
      <color theme="1"/>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338">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textRotation="90"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7" fillId="0" borderId="42" xfId="0" applyFont="1" applyBorder="1" applyAlignment="1">
      <alignment horizontal="center" vertical="center" wrapText="1"/>
    </xf>
    <xf numFmtId="0" fontId="12"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0" xfId="0" applyFont="1" applyFill="1" applyBorder="1" applyAlignment="1">
      <alignment horizontal="center" vertical="center" textRotation="90" wrapText="1"/>
    </xf>
    <xf numFmtId="0" fontId="12"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applyAlignment="1">
      <alignment horizontal="center" vertical="center" textRotation="90" wrapText="1"/>
    </xf>
    <xf numFmtId="0" fontId="7" fillId="0" borderId="43"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38" xfId="0" applyFont="1" applyBorder="1" applyAlignment="1">
      <alignment horizontal="center" vertical="center" wrapText="1"/>
    </xf>
    <xf numFmtId="0" fontId="7" fillId="0" borderId="44" xfId="0" applyFont="1" applyBorder="1"/>
    <xf numFmtId="0" fontId="7" fillId="0" borderId="44" xfId="0" applyFont="1" applyBorder="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2" xfId="0" applyFont="1" applyFill="1" applyBorder="1" applyAlignment="1">
      <alignment vertical="center" wrapText="1"/>
    </xf>
    <xf numFmtId="0" fontId="15" fillId="2" borderId="26" xfId="0" applyFont="1" applyFill="1" applyBorder="1" applyAlignment="1">
      <alignment horizontal="center" vertical="center" wrapText="1"/>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2" xfId="0" applyFont="1" applyBorder="1" applyAlignment="1">
      <alignment vertical="center"/>
    </xf>
    <xf numFmtId="0" fontId="17" fillId="0" borderId="23"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5" xfId="0" applyFont="1" applyBorder="1" applyAlignment="1">
      <alignment vertical="center" wrapText="1"/>
    </xf>
    <xf numFmtId="0" fontId="17" fillId="0" borderId="27" xfId="0" applyFont="1" applyBorder="1" applyAlignment="1">
      <alignment vertical="center"/>
    </xf>
    <xf numFmtId="0" fontId="17" fillId="0" borderId="25" xfId="0" applyFont="1" applyBorder="1" applyAlignment="1">
      <alignment vertical="center"/>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9"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21" fillId="0" borderId="34"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18" fillId="0" borderId="36"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8" xfId="0" applyFont="1" applyBorder="1" applyAlignment="1">
      <alignment horizontal="center" vertical="center" wrapText="1"/>
    </xf>
    <xf numFmtId="0" fontId="21" fillId="0" borderId="39" xfId="0" applyFont="1" applyBorder="1"/>
    <xf numFmtId="0" fontId="21" fillId="0" borderId="40" xfId="0" applyFont="1" applyBorder="1"/>
    <xf numFmtId="0" fontId="21" fillId="0" borderId="41" xfId="0" applyFont="1" applyBorder="1" applyAlignment="1">
      <alignment horizontal="center"/>
    </xf>
    <xf numFmtId="0" fontId="16" fillId="3" borderId="3" xfId="0" applyFont="1" applyFill="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28" xfId="0" applyFont="1" applyFill="1" applyBorder="1" applyAlignment="1">
      <alignment horizontal="center" vertical="center"/>
    </xf>
    <xf numFmtId="0" fontId="21" fillId="7"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25"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36" xfId="0" applyFont="1" applyBorder="1" applyAlignment="1">
      <alignment horizontal="center" vertical="center" wrapText="1"/>
    </xf>
    <xf numFmtId="0" fontId="25" fillId="0" borderId="9" xfId="0" applyFont="1" applyBorder="1" applyAlignment="1">
      <alignment horizontal="center" vertical="center" wrapText="1"/>
    </xf>
    <xf numFmtId="0" fontId="21" fillId="0" borderId="9"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0" fontId="17" fillId="0" borderId="14" xfId="0" applyFont="1" applyBorder="1" applyAlignment="1">
      <alignment vertical="center"/>
    </xf>
    <xf numFmtId="0" fontId="17" fillId="0" borderId="6" xfId="0" applyFont="1" applyBorder="1" applyAlignment="1">
      <alignment vertical="center"/>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0" borderId="4" xfId="0" applyFont="1" applyBorder="1" applyAlignment="1">
      <alignment horizontal="center" vertical="center" wrapText="1"/>
    </xf>
    <xf numFmtId="0" fontId="23" fillId="4" borderId="30" xfId="0" applyFont="1" applyFill="1" applyBorder="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7" fillId="0" borderId="4" xfId="0" applyFont="1" applyBorder="1" applyAlignment="1">
      <alignment horizontal="center" vertical="center" wrapText="1"/>
    </xf>
    <xf numFmtId="0" fontId="11" fillId="6" borderId="3" xfId="0" applyFont="1" applyFill="1" applyBorder="1" applyAlignment="1">
      <alignment horizontal="center" vertical="center" wrapText="1"/>
    </xf>
    <xf numFmtId="0" fontId="7" fillId="6" borderId="3" xfId="0" applyFont="1" applyFill="1" applyBorder="1" applyAlignment="1">
      <alignment horizontal="center"/>
    </xf>
    <xf numFmtId="0" fontId="7" fillId="10" borderId="3" xfId="0" applyFont="1" applyFill="1" applyBorder="1" applyAlignment="1">
      <alignment horizontal="center" vertical="center"/>
    </xf>
    <xf numFmtId="0" fontId="18" fillId="0" borderId="56" xfId="0" applyFont="1" applyBorder="1" applyAlignment="1">
      <alignment horizontal="left" vertical="center" wrapText="1"/>
    </xf>
    <xf numFmtId="0" fontId="18" fillId="0" borderId="58" xfId="0" applyFont="1" applyBorder="1" applyAlignment="1">
      <alignment horizontal="left" vertical="center"/>
    </xf>
    <xf numFmtId="0" fontId="18" fillId="0" borderId="64" xfId="0" applyFont="1" applyBorder="1" applyAlignment="1">
      <alignment horizontal="left" vertical="center"/>
    </xf>
    <xf numFmtId="0" fontId="18" fillId="0" borderId="63" xfId="0" applyFont="1" applyBorder="1" applyAlignment="1">
      <alignment horizontal="left" vertical="center"/>
    </xf>
    <xf numFmtId="0" fontId="18" fillId="0" borderId="59" xfId="0" applyFont="1" applyBorder="1" applyAlignment="1">
      <alignment horizontal="left" vertical="center"/>
    </xf>
    <xf numFmtId="0" fontId="18" fillId="0" borderId="60"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1" fillId="0" borderId="52"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1" fillId="0" borderId="63"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41"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8" fillId="0" borderId="0" xfId="0" applyFont="1" applyAlignment="1">
      <alignment horizontal="left" vertical="center" wrapText="1"/>
    </xf>
    <xf numFmtId="0" fontId="15" fillId="0" borderId="35"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36" xfId="0" applyFont="1" applyBorder="1" applyAlignment="1">
      <alignment horizontal="left" vertical="top" wrapText="1"/>
    </xf>
    <xf numFmtId="0" fontId="15" fillId="0" borderId="9" xfId="0" applyFont="1" applyBorder="1" applyAlignment="1">
      <alignment horizontal="left" vertical="top" wrapText="1"/>
    </xf>
    <xf numFmtId="0" fontId="15" fillId="0" borderId="38" xfId="0" applyFont="1" applyBorder="1" applyAlignment="1">
      <alignment horizontal="left" vertical="top" wrapText="1"/>
    </xf>
    <xf numFmtId="0" fontId="5" fillId="0" borderId="3" xfId="0" applyFont="1" applyBorder="1" applyAlignment="1">
      <alignment horizontal="center"/>
    </xf>
    <xf numFmtId="0" fontId="15" fillId="0" borderId="29" xfId="0" applyFont="1" applyBorder="1" applyAlignment="1">
      <alignment horizontal="center"/>
    </xf>
    <xf numFmtId="0" fontId="15" fillId="0" borderId="30" xfId="0" applyFont="1" applyBorder="1" applyAlignment="1">
      <alignment horizontal="center"/>
    </xf>
    <xf numFmtId="0" fontId="15" fillId="0" borderId="31" xfId="0" applyFont="1" applyBorder="1" applyAlignment="1">
      <alignment horizontal="center"/>
    </xf>
    <xf numFmtId="0" fontId="20" fillId="0" borderId="35"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6" xfId="0" applyFont="1" applyBorder="1" applyAlignment="1">
      <alignment horizontal="left" vertical="center" wrapText="1"/>
    </xf>
    <xf numFmtId="0" fontId="18" fillId="0" borderId="28" xfId="0" applyFont="1" applyBorder="1" applyAlignment="1">
      <alignment horizontal="left" vertical="center" wrapText="1"/>
    </xf>
    <xf numFmtId="0" fontId="18" fillId="0" borderId="47" xfId="0" applyFont="1" applyBorder="1" applyAlignment="1">
      <alignment horizontal="left" vertical="center" wrapText="1"/>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58" xfId="0" applyFont="1" applyBorder="1" applyAlignment="1">
      <alignment horizontal="center" vertical="center"/>
    </xf>
    <xf numFmtId="0" fontId="13" fillId="0" borderId="64" xfId="0" applyFont="1" applyBorder="1" applyAlignment="1">
      <alignment horizontal="center" vertical="center"/>
    </xf>
    <xf numFmtId="0" fontId="13" fillId="0" borderId="0" xfId="0" applyFont="1" applyAlignment="1">
      <alignment horizontal="center" vertical="center"/>
    </xf>
    <xf numFmtId="0" fontId="13" fillId="0" borderId="63" xfId="0" applyFont="1" applyBorder="1" applyAlignment="1">
      <alignment horizontal="center" vertical="center"/>
    </xf>
    <xf numFmtId="0" fontId="13" fillId="0" borderId="59" xfId="0" applyFont="1" applyBorder="1" applyAlignment="1">
      <alignment horizontal="center" vertical="center"/>
    </xf>
    <xf numFmtId="0" fontId="13" fillId="0" borderId="52" xfId="0" applyFont="1" applyBorder="1" applyAlignment="1">
      <alignment horizontal="center" vertical="center"/>
    </xf>
    <xf numFmtId="0" fontId="13" fillId="0" borderId="60" xfId="0" applyFont="1" applyBorder="1" applyAlignment="1">
      <alignment horizontal="center" vertical="center"/>
    </xf>
    <xf numFmtId="0" fontId="18" fillId="0" borderId="48" xfId="0" applyFont="1" applyBorder="1" applyAlignment="1">
      <alignment horizontal="left" vertical="center" wrapText="1"/>
    </xf>
    <xf numFmtId="0" fontId="18" fillId="0" borderId="65" xfId="0" applyFont="1" applyBorder="1" applyAlignment="1">
      <alignment horizontal="left" vertical="center" wrapText="1"/>
    </xf>
    <xf numFmtId="0" fontId="17" fillId="0" borderId="14" xfId="0" applyFont="1" applyBorder="1" applyAlignment="1">
      <alignment vertical="center"/>
    </xf>
    <xf numFmtId="0" fontId="17" fillId="0" borderId="6" xfId="0" applyFont="1" applyBorder="1" applyAlignment="1">
      <alignment vertical="center"/>
    </xf>
    <xf numFmtId="0" fontId="29" fillId="0" borderId="14" xfId="0" applyFont="1" applyBorder="1" applyAlignment="1">
      <alignment vertical="center"/>
    </xf>
    <xf numFmtId="0" fontId="29" fillId="0" borderId="6" xfId="0" applyFont="1" applyBorder="1" applyAlignment="1">
      <alignment vertical="center"/>
    </xf>
    <xf numFmtId="0" fontId="15" fillId="2" borderId="42"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48"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6" fillId="0" borderId="49" xfId="0" applyFont="1" applyBorder="1" applyAlignment="1">
      <alignment horizontal="center" vertical="center" wrapText="1"/>
    </xf>
    <xf numFmtId="0" fontId="16" fillId="0" borderId="50" xfId="0" applyFont="1" applyBorder="1" applyAlignment="1">
      <alignment horizontal="center" vertical="center" wrapText="1"/>
    </xf>
    <xf numFmtId="0" fontId="16" fillId="0" borderId="51"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21" fillId="0" borderId="14" xfId="0" applyFont="1" applyBorder="1" applyAlignment="1">
      <alignment horizontal="center" vertical="center"/>
    </xf>
    <xf numFmtId="0" fontId="21" fillId="0" borderId="6" xfId="0" applyFont="1" applyBorder="1" applyAlignment="1">
      <alignment horizontal="center" vertical="center"/>
    </xf>
    <xf numFmtId="0" fontId="17" fillId="0" borderId="69" xfId="0" applyFont="1" applyBorder="1" applyAlignment="1">
      <alignment horizontal="left" vertical="center"/>
    </xf>
    <xf numFmtId="0" fontId="17" fillId="0" borderId="70" xfId="0" applyFont="1" applyBorder="1" applyAlignment="1">
      <alignment horizontal="left"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6" fillId="0" borderId="51" xfId="0" applyFont="1" applyBorder="1" applyAlignment="1">
      <alignment horizontal="center" vertical="center"/>
    </xf>
    <xf numFmtId="0" fontId="15" fillId="0" borderId="39" xfId="0" applyFont="1" applyBorder="1" applyAlignment="1">
      <alignment horizontal="left" wrapText="1"/>
    </xf>
    <xf numFmtId="0" fontId="15" fillId="0" borderId="40"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8" fillId="0" borderId="66" xfId="0" applyFont="1" applyBorder="1" applyAlignment="1">
      <alignment horizontal="left" vertical="center" wrapText="1"/>
    </xf>
    <xf numFmtId="0" fontId="28" fillId="0" borderId="67" xfId="0" applyFont="1" applyBorder="1" applyAlignment="1">
      <alignment horizontal="left" vertical="center" wrapText="1"/>
    </xf>
    <xf numFmtId="0" fontId="28" fillId="0" borderId="68" xfId="0" applyFont="1" applyBorder="1" applyAlignment="1">
      <alignment horizontal="left"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52"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21" fillId="0" borderId="19"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5" fillId="0" borderId="53" xfId="0" applyFont="1" applyBorder="1" applyAlignment="1">
      <alignment horizontal="right" vertical="center" textRotation="90"/>
    </xf>
    <xf numFmtId="0" fontId="17" fillId="0" borderId="34" xfId="0" applyFont="1" applyBorder="1" applyAlignment="1">
      <alignment horizontal="left" vertical="center" wrapText="1"/>
    </xf>
    <xf numFmtId="0" fontId="15" fillId="0" borderId="0" xfId="0" applyFont="1" applyAlignment="1">
      <alignment horizontal="right" vertical="center" textRotation="90"/>
    </xf>
    <xf numFmtId="0" fontId="17" fillId="0" borderId="3" xfId="0" applyFont="1" applyBorder="1" applyAlignment="1">
      <alignment horizontal="left" vertical="center" wrapText="1"/>
    </xf>
    <xf numFmtId="0" fontId="16" fillId="0" borderId="54"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22" fillId="4" borderId="49" xfId="0" applyFont="1" applyFill="1" applyBorder="1" applyAlignment="1">
      <alignment horizontal="center" vertical="center" wrapText="1"/>
    </xf>
    <xf numFmtId="0" fontId="22" fillId="4" borderId="50" xfId="0" applyFont="1" applyFill="1" applyBorder="1" applyAlignment="1">
      <alignment horizontal="center" vertical="center" wrapText="1"/>
    </xf>
    <xf numFmtId="0" fontId="22" fillId="4" borderId="55" xfId="0" applyFont="1" applyFill="1" applyBorder="1" applyAlignment="1">
      <alignment horizontal="center" vertical="center" wrapText="1"/>
    </xf>
    <xf numFmtId="0" fontId="14" fillId="2" borderId="49" xfId="0" applyFont="1" applyFill="1" applyBorder="1" applyAlignment="1">
      <alignment horizontal="left" vertical="top" wrapText="1" readingOrder="1"/>
    </xf>
    <xf numFmtId="0" fontId="14" fillId="2" borderId="50" xfId="0" applyFont="1" applyFill="1" applyBorder="1" applyAlignment="1">
      <alignment horizontal="left" vertical="top" wrapText="1" readingOrder="1"/>
    </xf>
    <xf numFmtId="0" fontId="14" fillId="2" borderId="51" xfId="0" applyFont="1" applyFill="1" applyBorder="1" applyAlignment="1">
      <alignment horizontal="left" vertical="top" wrapText="1" readingOrder="1"/>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24" fillId="0" borderId="41" xfId="0" applyFont="1" applyBorder="1" applyAlignment="1">
      <alignment horizontal="center" vertical="center"/>
    </xf>
    <xf numFmtId="0" fontId="18" fillId="0" borderId="58" xfId="0" applyFont="1" applyBorder="1" applyAlignment="1">
      <alignment horizontal="left" vertical="center" wrapText="1"/>
    </xf>
    <xf numFmtId="0" fontId="18" fillId="0" borderId="64" xfId="0" applyFont="1" applyBorder="1" applyAlignment="1">
      <alignment horizontal="left" vertical="center" wrapText="1"/>
    </xf>
    <xf numFmtId="0" fontId="18" fillId="0" borderId="63" xfId="0" applyFont="1" applyBorder="1" applyAlignment="1">
      <alignment horizontal="left" vertical="center" wrapText="1"/>
    </xf>
    <xf numFmtId="0" fontId="18" fillId="0" borderId="59" xfId="0" applyFont="1" applyBorder="1" applyAlignment="1">
      <alignment horizontal="left" vertical="center" wrapText="1"/>
    </xf>
    <xf numFmtId="0" fontId="18" fillId="0" borderId="60" xfId="0" applyFont="1" applyBorder="1" applyAlignment="1">
      <alignment horizontal="left" vertical="center" wrapText="1"/>
    </xf>
    <xf numFmtId="0" fontId="22" fillId="4" borderId="30" xfId="0" applyFont="1" applyFill="1" applyBorder="1" applyAlignment="1">
      <alignment horizontal="center" vertical="center" wrapText="1"/>
    </xf>
    <xf numFmtId="0" fontId="17" fillId="0" borderId="9" xfId="0" applyFont="1" applyBorder="1" applyAlignment="1">
      <alignment horizontal="left" vertical="center" wrapText="1"/>
    </xf>
    <xf numFmtId="0" fontId="16" fillId="6" borderId="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21" fillId="10" borderId="4" xfId="0" applyFont="1" applyFill="1" applyBorder="1" applyAlignment="1">
      <alignment horizontal="center" vertical="center"/>
    </xf>
    <xf numFmtId="0" fontId="21" fillId="10" borderId="26" xfId="0" applyFont="1" applyFill="1" applyBorder="1" applyAlignment="1">
      <alignment horizontal="center" vertical="center"/>
    </xf>
    <xf numFmtId="0" fontId="21" fillId="9" borderId="26" xfId="0" applyFont="1" applyFill="1" applyBorder="1" applyAlignment="1">
      <alignment horizontal="center" vertical="center"/>
    </xf>
    <xf numFmtId="0" fontId="21" fillId="6" borderId="4" xfId="0" applyFont="1" applyFill="1" applyBorder="1" applyAlignment="1">
      <alignment horizontal="center"/>
    </xf>
    <xf numFmtId="0" fontId="21" fillId="6" borderId="26" xfId="0" applyFont="1" applyFill="1" applyBorder="1" applyAlignment="1">
      <alignment horizontal="center"/>
    </xf>
    <xf numFmtId="0" fontId="21" fillId="7" borderId="4" xfId="0" applyFont="1" applyFill="1" applyBorder="1" applyAlignment="1">
      <alignment horizontal="center" vertical="center"/>
    </xf>
    <xf numFmtId="0" fontId="21" fillId="7" borderId="45" xfId="0" applyFont="1" applyFill="1" applyBorder="1" applyAlignment="1">
      <alignment horizontal="center" vertical="center"/>
    </xf>
    <xf numFmtId="0" fontId="21" fillId="7" borderId="26"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6" xfId="0" applyFont="1" applyFill="1" applyBorder="1" applyAlignment="1">
      <alignment horizontal="center" vertical="center"/>
    </xf>
    <xf numFmtId="0" fontId="21" fillId="6" borderId="45" xfId="0" applyFont="1" applyFill="1" applyBorder="1" applyAlignment="1">
      <alignment horizontal="center"/>
    </xf>
    <xf numFmtId="0" fontId="21" fillId="9" borderId="45" xfId="0" applyFont="1" applyFill="1" applyBorder="1" applyAlignment="1">
      <alignment horizontal="center" vertical="center"/>
    </xf>
    <xf numFmtId="0" fontId="16" fillId="6" borderId="45"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45" xfId="0" applyFont="1" applyBorder="1" applyAlignment="1">
      <alignment horizontal="center" vertical="center" wrapText="1"/>
    </xf>
    <xf numFmtId="0" fontId="21" fillId="0" borderId="26" xfId="0" applyFont="1" applyBorder="1" applyAlignment="1">
      <alignment horizontal="center" vertical="center" wrapText="1"/>
    </xf>
    <xf numFmtId="0" fontId="21" fillId="8" borderId="45" xfId="0" applyFont="1" applyFill="1" applyBorder="1" applyAlignment="1">
      <alignment horizontal="center" vertical="center"/>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59" xfId="0" applyFont="1" applyFill="1" applyBorder="1" applyAlignment="1">
      <alignment horizontal="center" vertical="center" wrapText="1"/>
    </xf>
    <xf numFmtId="0" fontId="16" fillId="6" borderId="52" xfId="0" applyFont="1" applyFill="1" applyBorder="1" applyAlignment="1">
      <alignment horizontal="center" vertical="center" wrapText="1"/>
    </xf>
    <xf numFmtId="0" fontId="16" fillId="6" borderId="60" xfId="0" applyFont="1" applyFill="1" applyBorder="1" applyAlignment="1">
      <alignment horizontal="center" vertical="center" wrapText="1"/>
    </xf>
    <xf numFmtId="0" fontId="16" fillId="6" borderId="48"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16" fillId="6" borderId="4" xfId="0" applyFont="1" applyFill="1" applyBorder="1" applyAlignment="1">
      <alignment horizontal="center" vertical="center"/>
    </xf>
    <xf numFmtId="0" fontId="16" fillId="6" borderId="26" xfId="0" applyFont="1" applyFill="1" applyBorder="1" applyAlignment="1">
      <alignment horizontal="center" vertical="center"/>
    </xf>
    <xf numFmtId="0" fontId="21" fillId="7" borderId="61" xfId="0" applyFont="1" applyFill="1" applyBorder="1" applyAlignment="1">
      <alignment horizontal="center" vertical="center"/>
    </xf>
    <xf numFmtId="0" fontId="21" fillId="7" borderId="62" xfId="0" applyFont="1" applyFill="1" applyBorder="1" applyAlignment="1">
      <alignment horizontal="center" vertical="center"/>
    </xf>
    <xf numFmtId="0" fontId="17" fillId="0" borderId="3" xfId="0" applyFont="1" applyBorder="1" applyAlignment="1">
      <alignment horizontal="center" vertical="center" wrapText="1"/>
    </xf>
    <xf numFmtId="0" fontId="16" fillId="2" borderId="52" xfId="0" applyFont="1" applyFill="1" applyBorder="1" applyAlignment="1">
      <alignment horizontal="center"/>
    </xf>
    <xf numFmtId="0" fontId="21" fillId="0" borderId="9" xfId="0" applyFont="1" applyBorder="1" applyAlignment="1">
      <alignment horizontal="center" vertical="center" wrapText="1"/>
    </xf>
    <xf numFmtId="0" fontId="16" fillId="6" borderId="45" xfId="0" applyFont="1" applyFill="1" applyBorder="1" applyAlignment="1">
      <alignment horizontal="center" vertical="center"/>
    </xf>
    <xf numFmtId="0" fontId="17" fillId="0" borderId="34" xfId="0" applyFont="1" applyBorder="1" applyAlignment="1">
      <alignment horizontal="center" vertical="center" wrapText="1"/>
    </xf>
    <xf numFmtId="0" fontId="21" fillId="0" borderId="34" xfId="0" applyFont="1" applyBorder="1" applyAlignment="1">
      <alignment horizontal="center" vertical="center" wrapText="1"/>
    </xf>
    <xf numFmtId="0" fontId="23" fillId="4" borderId="30" xfId="0" applyFont="1" applyFill="1" applyBorder="1" applyAlignment="1">
      <alignment horizontal="center"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28" fillId="0" borderId="1" xfId="0" applyFont="1" applyBorder="1"/>
    <xf numFmtId="0" fontId="28" fillId="0" borderId="0" xfId="0" applyFont="1"/>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3" fillId="2" borderId="51"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71" xfId="0" applyFont="1" applyBorder="1" applyAlignment="1">
      <alignment horizontal="center" vertical="center" wrapText="1"/>
    </xf>
    <xf numFmtId="0" fontId="21" fillId="0" borderId="72" xfId="0" applyFont="1" applyBorder="1" applyAlignment="1">
      <alignment horizontal="center" vertical="center" wrapText="1"/>
    </xf>
  </cellXfs>
  <cellStyles count="1">
    <cellStyle name="Normal" xfId="0" builtinId="0"/>
  </cellStyles>
  <dxfs count="23">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1" zoomScale="85" zoomScaleNormal="85" zoomScalePageLayoutView="40" workbookViewId="0">
      <selection activeCell="B8" sqref="B8:F8"/>
    </sheetView>
  </sheetViews>
  <sheetFormatPr baseColWidth="10" defaultColWidth="11.44140625" defaultRowHeight="13.2" x14ac:dyDescent="0.25"/>
  <cols>
    <col min="1" max="1" width="2.6640625" customWidth="1"/>
    <col min="2" max="2" width="42" customWidth="1"/>
    <col min="3" max="3" width="71.44140625" customWidth="1"/>
    <col min="4" max="4" width="36.6640625" customWidth="1"/>
    <col min="5" max="5" width="28.5546875" customWidth="1"/>
    <col min="6" max="6" width="35.88671875" customWidth="1"/>
    <col min="7" max="7" width="2.6640625" customWidth="1"/>
  </cols>
  <sheetData>
    <row r="1" spans="2:6" ht="14.25" customHeight="1" x14ac:dyDescent="0.25"/>
    <row r="2" spans="2:6" ht="84" customHeight="1" x14ac:dyDescent="0.25">
      <c r="B2" s="193"/>
      <c r="C2" s="203" t="s">
        <v>0</v>
      </c>
      <c r="D2" s="204"/>
      <c r="E2" s="205"/>
      <c r="F2" s="212" t="s">
        <v>1</v>
      </c>
    </row>
    <row r="3" spans="2:6" ht="42.75" customHeight="1" x14ac:dyDescent="0.25">
      <c r="B3" s="193"/>
      <c r="C3" s="206"/>
      <c r="D3" s="207"/>
      <c r="E3" s="208"/>
      <c r="F3" s="213"/>
    </row>
    <row r="4" spans="2:6" ht="41.25" customHeight="1" x14ac:dyDescent="0.25">
      <c r="B4" s="193"/>
      <c r="C4" s="209"/>
      <c r="D4" s="210"/>
      <c r="E4" s="211"/>
      <c r="F4" s="201"/>
    </row>
    <row r="5" spans="2:6" ht="37.5" customHeight="1" thickBot="1" x14ac:dyDescent="0.3">
      <c r="B5" s="12"/>
      <c r="C5" s="13"/>
      <c r="D5" s="13"/>
      <c r="E5" s="13"/>
      <c r="F5" s="13"/>
    </row>
    <row r="6" spans="2:6" ht="21" customHeight="1" thickBot="1" x14ac:dyDescent="0.35">
      <c r="B6" s="194" t="s">
        <v>2</v>
      </c>
      <c r="C6" s="195"/>
      <c r="D6" s="195"/>
      <c r="E6" s="195"/>
      <c r="F6" s="196"/>
    </row>
    <row r="7" spans="2:6" ht="78.75" customHeight="1" x14ac:dyDescent="0.25">
      <c r="B7" s="200" t="s">
        <v>3</v>
      </c>
      <c r="C7" s="201"/>
      <c r="D7" s="201"/>
      <c r="E7" s="201"/>
      <c r="F7" s="202"/>
    </row>
    <row r="8" spans="2:6" ht="40.200000000000003" customHeight="1" x14ac:dyDescent="0.25">
      <c r="B8" s="197" t="s">
        <v>197</v>
      </c>
      <c r="C8" s="198"/>
      <c r="D8" s="198"/>
      <c r="E8" s="198"/>
      <c r="F8" s="199"/>
    </row>
    <row r="9" spans="2:6" ht="34.5" customHeight="1" x14ac:dyDescent="0.25">
      <c r="B9" s="187" t="s">
        <v>4</v>
      </c>
      <c r="C9" s="188"/>
      <c r="D9" s="188"/>
      <c r="E9" s="188"/>
      <c r="F9" s="189"/>
    </row>
    <row r="10" spans="2:6" ht="36" customHeight="1" x14ac:dyDescent="0.25">
      <c r="B10" s="187" t="s">
        <v>126</v>
      </c>
      <c r="C10" s="188"/>
      <c r="D10" s="188"/>
      <c r="E10" s="188"/>
      <c r="F10" s="189"/>
    </row>
    <row r="11" spans="2:6" ht="72" customHeight="1" x14ac:dyDescent="0.25">
      <c r="B11" s="187" t="s">
        <v>127</v>
      </c>
      <c r="C11" s="188"/>
      <c r="D11" s="188"/>
      <c r="E11" s="188"/>
      <c r="F11" s="189"/>
    </row>
    <row r="12" spans="2:6" ht="34.5" customHeight="1" x14ac:dyDescent="0.25">
      <c r="B12" s="187" t="s">
        <v>129</v>
      </c>
      <c r="C12" s="188"/>
      <c r="D12" s="188"/>
      <c r="E12" s="188"/>
      <c r="F12" s="189"/>
    </row>
    <row r="13" spans="2:6" ht="44.25" customHeight="1" x14ac:dyDescent="0.25">
      <c r="B13" s="187" t="s">
        <v>128</v>
      </c>
      <c r="C13" s="188"/>
      <c r="D13" s="188"/>
      <c r="E13" s="188"/>
      <c r="F13" s="189"/>
    </row>
    <row r="14" spans="2:6" ht="26.25" customHeight="1" x14ac:dyDescent="0.25">
      <c r="B14" s="187" t="s">
        <v>5</v>
      </c>
      <c r="C14" s="188"/>
      <c r="D14" s="188"/>
      <c r="E14" s="188"/>
      <c r="F14" s="189"/>
    </row>
    <row r="15" spans="2:6" ht="22.5" customHeight="1" x14ac:dyDescent="0.25">
      <c r="B15" s="187" t="s">
        <v>130</v>
      </c>
      <c r="C15" s="188"/>
      <c r="D15" s="188"/>
      <c r="E15" s="188"/>
      <c r="F15" s="189"/>
    </row>
    <row r="16" spans="2:6" ht="33" customHeight="1" x14ac:dyDescent="0.25">
      <c r="B16" s="187" t="s">
        <v>132</v>
      </c>
      <c r="C16" s="188"/>
      <c r="D16" s="188"/>
      <c r="E16" s="188"/>
      <c r="F16" s="189"/>
    </row>
    <row r="17" spans="2:6" ht="36.75" customHeight="1" x14ac:dyDescent="0.25">
      <c r="B17" s="187" t="s">
        <v>131</v>
      </c>
      <c r="C17" s="188"/>
      <c r="D17" s="188"/>
      <c r="E17" s="188"/>
      <c r="F17" s="189"/>
    </row>
    <row r="18" spans="2:6" ht="26.25" customHeight="1" x14ac:dyDescent="0.25">
      <c r="B18" s="187" t="s">
        <v>133</v>
      </c>
      <c r="C18" s="188"/>
      <c r="D18" s="188"/>
      <c r="E18" s="188"/>
      <c r="F18" s="189"/>
    </row>
    <row r="19" spans="2:6" ht="27" customHeight="1" thickBot="1" x14ac:dyDescent="0.3">
      <c r="B19" s="190" t="s">
        <v>134</v>
      </c>
      <c r="C19" s="191"/>
      <c r="D19" s="191"/>
      <c r="E19" s="191"/>
      <c r="F19" s="192"/>
    </row>
    <row r="20" spans="2:6" ht="14.25" customHeight="1" x14ac:dyDescent="0.25">
      <c r="B20" s="6"/>
    </row>
    <row r="21" spans="2:6" x14ac:dyDescent="0.25">
      <c r="B21" s="7"/>
    </row>
    <row r="22" spans="2:6" ht="17.25" customHeight="1" x14ac:dyDescent="0.25">
      <c r="B22" s="186"/>
      <c r="C22" s="186"/>
      <c r="D22" s="186"/>
      <c r="E22" s="186"/>
      <c r="F22" s="186"/>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topLeftCell="A13" zoomScale="80" zoomScaleNormal="80" zoomScalePageLayoutView="85" workbookViewId="0">
      <selection activeCell="F36" sqref="F36"/>
    </sheetView>
  </sheetViews>
  <sheetFormatPr baseColWidth="10" defaultColWidth="11.44140625" defaultRowHeight="13.2" x14ac:dyDescent="0.25"/>
  <cols>
    <col min="1" max="1" width="5.33203125" customWidth="1"/>
    <col min="2" max="2" width="57.88671875" customWidth="1"/>
    <col min="3" max="3" width="105.33203125" customWidth="1"/>
    <col min="4" max="4" width="20" customWidth="1"/>
    <col min="5" max="5" width="23.44140625" customWidth="1"/>
    <col min="6" max="6" width="31" customWidth="1"/>
  </cols>
  <sheetData>
    <row r="2" spans="2:6" ht="78" customHeight="1" x14ac:dyDescent="0.25">
      <c r="B2" s="193"/>
      <c r="C2" s="203" t="s">
        <v>6</v>
      </c>
      <c r="D2" s="204"/>
      <c r="E2" s="205"/>
      <c r="F2" s="212" t="s">
        <v>1</v>
      </c>
    </row>
    <row r="3" spans="2:6" ht="51" customHeight="1" x14ac:dyDescent="0.25">
      <c r="B3" s="193"/>
      <c r="C3" s="206"/>
      <c r="D3" s="207"/>
      <c r="E3" s="208"/>
      <c r="F3" s="213"/>
    </row>
    <row r="4" spans="2:6" ht="54" customHeight="1" x14ac:dyDescent="0.25">
      <c r="B4" s="193"/>
      <c r="C4" s="209"/>
      <c r="D4" s="210"/>
      <c r="E4" s="211"/>
      <c r="F4" s="201"/>
    </row>
    <row r="5" spans="2:6" ht="24.75" customHeight="1" thickBot="1" x14ac:dyDescent="0.3">
      <c r="B5" s="12"/>
      <c r="C5" s="13"/>
      <c r="D5" s="13"/>
      <c r="E5" s="13"/>
      <c r="F5" s="13"/>
    </row>
    <row r="6" spans="2:6" ht="18" customHeight="1" thickBot="1" x14ac:dyDescent="0.3">
      <c r="B6" s="233" t="s">
        <v>7</v>
      </c>
      <c r="C6" s="234"/>
      <c r="D6" s="234"/>
      <c r="E6" s="234"/>
      <c r="F6" s="235"/>
    </row>
    <row r="7" spans="2:6" ht="42.75" customHeight="1" x14ac:dyDescent="0.25">
      <c r="B7" s="236" t="s">
        <v>8</v>
      </c>
      <c r="C7" s="237"/>
      <c r="D7" s="237"/>
      <c r="E7" s="237"/>
      <c r="F7" s="237"/>
    </row>
    <row r="8" spans="2:6" ht="63" customHeight="1" x14ac:dyDescent="0.25">
      <c r="B8" s="238"/>
      <c r="C8" s="239"/>
      <c r="D8" s="239"/>
      <c r="E8" s="239"/>
      <c r="F8" s="239"/>
    </row>
    <row r="9" spans="2:6" ht="37.5" customHeight="1" x14ac:dyDescent="0.25">
      <c r="B9" s="238"/>
      <c r="C9" s="239"/>
      <c r="D9" s="239"/>
      <c r="E9" s="239"/>
      <c r="F9" s="239"/>
    </row>
    <row r="10" spans="2:6" ht="43.5" customHeight="1" x14ac:dyDescent="0.25">
      <c r="B10" s="238"/>
      <c r="C10" s="239"/>
      <c r="D10" s="239"/>
      <c r="E10" s="239"/>
      <c r="F10" s="239"/>
    </row>
    <row r="11" spans="2:6" ht="58.5" customHeight="1" x14ac:dyDescent="0.25">
      <c r="B11" s="238"/>
      <c r="C11" s="239"/>
      <c r="D11" s="239"/>
      <c r="E11" s="239"/>
      <c r="F11" s="239"/>
    </row>
    <row r="12" spans="2:6" ht="46.5" customHeight="1" x14ac:dyDescent="0.25">
      <c r="B12" s="238"/>
      <c r="C12" s="239"/>
      <c r="D12" s="239"/>
      <c r="E12" s="239"/>
      <c r="F12" s="239"/>
    </row>
    <row r="13" spans="2:6" ht="47.25" customHeight="1" x14ac:dyDescent="0.25">
      <c r="B13" s="238"/>
      <c r="C13" s="239"/>
      <c r="D13" s="239"/>
      <c r="E13" s="239"/>
      <c r="F13" s="239"/>
    </row>
    <row r="14" spans="2:6" ht="22.5" customHeight="1" thickBot="1" x14ac:dyDescent="0.3">
      <c r="B14" s="240"/>
      <c r="C14" s="241"/>
      <c r="D14" s="241"/>
      <c r="E14" s="241"/>
      <c r="F14" s="241"/>
    </row>
    <row r="15" spans="2:6" ht="16.5" customHeight="1" thickBot="1" x14ac:dyDescent="0.3">
      <c r="B15" s="222" t="s">
        <v>9</v>
      </c>
      <c r="C15" s="223"/>
      <c r="D15" s="223"/>
      <c r="E15" s="223"/>
      <c r="F15" s="224"/>
    </row>
    <row r="16" spans="2:6" ht="127.5" customHeight="1" x14ac:dyDescent="0.25">
      <c r="B16" s="242" t="s">
        <v>10</v>
      </c>
      <c r="C16" s="243"/>
      <c r="D16" s="243"/>
      <c r="E16" s="243"/>
      <c r="F16" s="244"/>
    </row>
    <row r="17" spans="2:6" ht="19.5" customHeight="1" x14ac:dyDescent="0.25">
      <c r="B17" s="44"/>
      <c r="C17" s="45" t="s">
        <v>11</v>
      </c>
      <c r="D17" s="220" t="s">
        <v>12</v>
      </c>
      <c r="E17" s="220" t="s">
        <v>13</v>
      </c>
      <c r="F17" s="218" t="s">
        <v>14</v>
      </c>
    </row>
    <row r="18" spans="2:6" ht="21" customHeight="1" x14ac:dyDescent="0.25">
      <c r="B18" s="44"/>
      <c r="C18" s="45" t="s">
        <v>15</v>
      </c>
      <c r="D18" s="221"/>
      <c r="E18" s="221"/>
      <c r="F18" s="219"/>
    </row>
    <row r="19" spans="2:6" ht="18.75" customHeight="1" x14ac:dyDescent="0.25">
      <c r="B19" s="120" t="s">
        <v>110</v>
      </c>
      <c r="C19" s="121"/>
      <c r="D19" s="46" t="s">
        <v>28</v>
      </c>
      <c r="E19" s="47" t="s">
        <v>30</v>
      </c>
      <c r="F19" s="48" t="s">
        <v>16</v>
      </c>
    </row>
    <row r="20" spans="2:6" ht="18.75" customHeight="1" x14ac:dyDescent="0.25">
      <c r="B20" s="118" t="s">
        <v>111</v>
      </c>
      <c r="C20" s="119"/>
      <c r="D20" s="49" t="s">
        <v>29</v>
      </c>
      <c r="E20" s="50" t="s">
        <v>30</v>
      </c>
      <c r="F20" s="51" t="s">
        <v>18</v>
      </c>
    </row>
    <row r="21" spans="2:6" ht="18.75" customHeight="1" x14ac:dyDescent="0.25">
      <c r="B21" s="118" t="s">
        <v>17</v>
      </c>
      <c r="C21" s="119"/>
      <c r="D21" s="49" t="s">
        <v>28</v>
      </c>
      <c r="E21" s="50" t="s">
        <v>30</v>
      </c>
      <c r="F21" s="51" t="s">
        <v>18</v>
      </c>
    </row>
    <row r="22" spans="2:6" ht="18.75" customHeight="1" x14ac:dyDescent="0.25">
      <c r="B22" s="118" t="s">
        <v>19</v>
      </c>
      <c r="C22" s="119"/>
      <c r="D22" s="49" t="s">
        <v>28</v>
      </c>
      <c r="E22" s="50" t="s">
        <v>30</v>
      </c>
      <c r="F22" s="51" t="s">
        <v>16</v>
      </c>
    </row>
    <row r="23" spans="2:6" ht="18.75" customHeight="1" x14ac:dyDescent="0.25">
      <c r="B23" s="118" t="s">
        <v>112</v>
      </c>
      <c r="C23" s="119"/>
      <c r="D23" s="49" t="s">
        <v>28</v>
      </c>
      <c r="E23" s="50" t="s">
        <v>30</v>
      </c>
      <c r="F23" s="51" t="s">
        <v>18</v>
      </c>
    </row>
    <row r="24" spans="2:6" ht="18.75" customHeight="1" x14ac:dyDescent="0.25">
      <c r="B24" s="118" t="s">
        <v>113</v>
      </c>
      <c r="C24" s="119"/>
      <c r="D24" s="49" t="s">
        <v>27</v>
      </c>
      <c r="E24" s="50" t="s">
        <v>31</v>
      </c>
      <c r="F24" s="51" t="s">
        <v>16</v>
      </c>
    </row>
    <row r="25" spans="2:6" ht="18.75" customHeight="1" x14ac:dyDescent="0.25">
      <c r="B25" s="118"/>
      <c r="C25" s="119"/>
      <c r="D25" s="49"/>
      <c r="E25" s="50"/>
      <c r="F25" s="52"/>
    </row>
    <row r="26" spans="2:6" ht="18.75" customHeight="1" x14ac:dyDescent="0.25">
      <c r="B26" s="118"/>
      <c r="C26" s="119"/>
      <c r="D26" s="49"/>
      <c r="E26" s="50"/>
      <c r="F26" s="51"/>
    </row>
    <row r="27" spans="2:6" ht="18.75" customHeight="1" x14ac:dyDescent="0.25">
      <c r="B27" s="118"/>
      <c r="C27" s="119"/>
      <c r="D27" s="49"/>
      <c r="E27" s="50"/>
      <c r="F27" s="51"/>
    </row>
    <row r="28" spans="2:6" ht="18.75" customHeight="1" x14ac:dyDescent="0.25">
      <c r="B28" s="118"/>
      <c r="C28" s="119"/>
      <c r="D28" s="49"/>
      <c r="E28" s="50"/>
      <c r="F28" s="51"/>
    </row>
    <row r="29" spans="2:6" ht="18.75" customHeight="1" x14ac:dyDescent="0.25">
      <c r="B29" s="122"/>
      <c r="C29" s="123"/>
      <c r="D29" s="49"/>
      <c r="E29" s="53"/>
      <c r="F29" s="54"/>
    </row>
    <row r="30" spans="2:6" ht="24" customHeight="1" x14ac:dyDescent="0.25">
      <c r="B30" s="44"/>
      <c r="C30" s="45" t="s">
        <v>20</v>
      </c>
      <c r="D30" s="55"/>
      <c r="E30" s="55"/>
      <c r="F30" s="56"/>
    </row>
    <row r="31" spans="2:6" ht="19.5" customHeight="1" x14ac:dyDescent="0.25">
      <c r="B31" s="120" t="s">
        <v>114</v>
      </c>
      <c r="C31" s="57"/>
      <c r="D31" s="46" t="s">
        <v>28</v>
      </c>
      <c r="E31" s="47" t="s">
        <v>31</v>
      </c>
      <c r="F31" s="48" t="s">
        <v>16</v>
      </c>
    </row>
    <row r="32" spans="2:6" ht="19.5" customHeight="1" x14ac:dyDescent="0.25">
      <c r="B32" s="214" t="s">
        <v>115</v>
      </c>
      <c r="C32" s="215"/>
      <c r="D32" s="49" t="s">
        <v>28</v>
      </c>
      <c r="E32" s="50" t="s">
        <v>30</v>
      </c>
      <c r="F32" s="51" t="s">
        <v>16</v>
      </c>
    </row>
    <row r="33" spans="2:6" ht="19.5" customHeight="1" x14ac:dyDescent="0.25">
      <c r="B33" s="214" t="s">
        <v>116</v>
      </c>
      <c r="C33" s="215"/>
      <c r="D33" s="49" t="s">
        <v>28</v>
      </c>
      <c r="E33" s="50" t="s">
        <v>30</v>
      </c>
      <c r="F33" s="51" t="s">
        <v>16</v>
      </c>
    </row>
    <row r="34" spans="2:6" ht="19.5" customHeight="1" x14ac:dyDescent="0.25">
      <c r="B34" s="214" t="s">
        <v>21</v>
      </c>
      <c r="C34" s="215"/>
      <c r="D34" s="49" t="s">
        <v>29</v>
      </c>
      <c r="E34" s="50" t="s">
        <v>31</v>
      </c>
      <c r="F34" s="51" t="s">
        <v>124</v>
      </c>
    </row>
    <row r="35" spans="2:6" ht="19.5" customHeight="1" x14ac:dyDescent="0.25">
      <c r="B35" s="118"/>
      <c r="C35" s="58"/>
      <c r="D35" s="49"/>
      <c r="E35" s="50"/>
      <c r="F35" s="51"/>
    </row>
    <row r="36" spans="2:6" ht="19.5" customHeight="1" x14ac:dyDescent="0.25">
      <c r="B36" s="214"/>
      <c r="C36" s="215"/>
      <c r="D36" s="49"/>
      <c r="E36" s="50"/>
      <c r="F36" s="51"/>
    </row>
    <row r="37" spans="2:6" ht="19.5" customHeight="1" x14ac:dyDescent="0.25">
      <c r="B37" s="227"/>
      <c r="C37" s="228"/>
      <c r="D37" s="59"/>
      <c r="E37" s="53"/>
      <c r="F37" s="54"/>
    </row>
    <row r="38" spans="2:6" ht="23.25" customHeight="1" x14ac:dyDescent="0.25">
      <c r="B38" s="44"/>
      <c r="C38" s="45" t="s">
        <v>22</v>
      </c>
      <c r="D38" s="60"/>
      <c r="E38" s="60"/>
      <c r="F38" s="61"/>
    </row>
    <row r="39" spans="2:6" ht="19.5" customHeight="1" x14ac:dyDescent="0.25">
      <c r="B39" s="225"/>
      <c r="C39" s="226"/>
      <c r="D39" s="46" t="s">
        <v>29</v>
      </c>
      <c r="E39" s="47" t="s">
        <v>31</v>
      </c>
      <c r="F39" s="48" t="s">
        <v>16</v>
      </c>
    </row>
    <row r="40" spans="2:6" ht="19.5" customHeight="1" x14ac:dyDescent="0.25">
      <c r="B40" s="62"/>
      <c r="C40" s="58"/>
      <c r="D40" s="49" t="s">
        <v>29</v>
      </c>
      <c r="E40" s="50" t="s">
        <v>31</v>
      </c>
      <c r="F40" s="51" t="s">
        <v>16</v>
      </c>
    </row>
    <row r="41" spans="2:6" ht="19.5" customHeight="1" x14ac:dyDescent="0.25">
      <c r="B41" s="225" t="s">
        <v>108</v>
      </c>
      <c r="C41" s="226"/>
      <c r="D41" s="49" t="s">
        <v>27</v>
      </c>
      <c r="E41" s="50" t="s">
        <v>31</v>
      </c>
      <c r="F41" s="51" t="s">
        <v>16</v>
      </c>
    </row>
    <row r="42" spans="2:6" ht="19.5" customHeight="1" x14ac:dyDescent="0.25">
      <c r="B42" s="229" t="s">
        <v>109</v>
      </c>
      <c r="C42" s="230"/>
      <c r="D42" s="49"/>
      <c r="E42" s="50"/>
      <c r="F42" s="51"/>
    </row>
    <row r="43" spans="2:6" ht="19.2" customHeight="1" x14ac:dyDescent="0.25">
      <c r="B43" s="231" t="s">
        <v>23</v>
      </c>
      <c r="C43" s="232"/>
      <c r="D43" s="59"/>
      <c r="E43" s="53"/>
      <c r="F43" s="54"/>
    </row>
    <row r="44" spans="2:6" ht="23.25" customHeight="1" x14ac:dyDescent="0.25">
      <c r="B44" s="44"/>
      <c r="C44" s="45" t="s">
        <v>24</v>
      </c>
      <c r="D44" s="63"/>
      <c r="E44" s="63"/>
      <c r="F44" s="64"/>
    </row>
    <row r="45" spans="2:6" ht="19.5" customHeight="1" x14ac:dyDescent="0.25">
      <c r="B45" s="225" t="s">
        <v>119</v>
      </c>
      <c r="C45" s="226"/>
      <c r="D45" s="49" t="s">
        <v>27</v>
      </c>
      <c r="E45" s="47" t="s">
        <v>31</v>
      </c>
      <c r="F45" s="48" t="s">
        <v>16</v>
      </c>
    </row>
    <row r="46" spans="2:6" ht="19.5" customHeight="1" x14ac:dyDescent="0.25">
      <c r="B46" s="214" t="s">
        <v>120</v>
      </c>
      <c r="C46" s="215"/>
      <c r="D46" s="49" t="s">
        <v>29</v>
      </c>
      <c r="E46" s="50" t="s">
        <v>31</v>
      </c>
      <c r="F46" s="48" t="s">
        <v>16</v>
      </c>
    </row>
    <row r="47" spans="2:6" ht="19.5" customHeight="1" x14ac:dyDescent="0.25">
      <c r="B47" s="214" t="s">
        <v>121</v>
      </c>
      <c r="C47" s="215"/>
      <c r="D47" s="49" t="s">
        <v>27</v>
      </c>
      <c r="E47" s="50" t="s">
        <v>31</v>
      </c>
      <c r="F47" s="65" t="s">
        <v>18</v>
      </c>
    </row>
    <row r="48" spans="2:6" ht="19.5" customHeight="1" x14ac:dyDescent="0.25">
      <c r="B48" s="214" t="s">
        <v>117</v>
      </c>
      <c r="C48" s="215"/>
      <c r="D48" s="49" t="s">
        <v>29</v>
      </c>
      <c r="E48" s="50" t="s">
        <v>31</v>
      </c>
      <c r="F48" s="48" t="s">
        <v>16</v>
      </c>
    </row>
    <row r="49" spans="2:6" ht="19.5" customHeight="1" x14ac:dyDescent="0.25">
      <c r="B49" s="214" t="s">
        <v>25</v>
      </c>
      <c r="C49" s="215"/>
      <c r="D49" s="49" t="s">
        <v>29</v>
      </c>
      <c r="E49" s="50" t="s">
        <v>31</v>
      </c>
      <c r="F49" s="48" t="s">
        <v>16</v>
      </c>
    </row>
    <row r="50" spans="2:6" ht="19.5" customHeight="1" x14ac:dyDescent="0.25">
      <c r="B50" s="118" t="s">
        <v>118</v>
      </c>
      <c r="C50" s="58"/>
      <c r="D50" s="49" t="s">
        <v>28</v>
      </c>
      <c r="E50" s="50" t="s">
        <v>30</v>
      </c>
      <c r="F50" s="48" t="s">
        <v>16</v>
      </c>
    </row>
    <row r="51" spans="2:6" ht="21" customHeight="1" x14ac:dyDescent="0.25">
      <c r="B51" s="118" t="s">
        <v>26</v>
      </c>
      <c r="C51" s="58"/>
      <c r="D51" s="49" t="s">
        <v>29</v>
      </c>
      <c r="E51" s="50" t="s">
        <v>31</v>
      </c>
      <c r="F51" s="48" t="s">
        <v>16</v>
      </c>
    </row>
    <row r="52" spans="2:6" ht="19.5" customHeight="1" x14ac:dyDescent="0.25">
      <c r="B52" s="214" t="s">
        <v>122</v>
      </c>
      <c r="C52" s="215"/>
      <c r="D52" s="49" t="s">
        <v>27</v>
      </c>
      <c r="E52" s="50" t="s">
        <v>31</v>
      </c>
      <c r="F52" s="48" t="s">
        <v>16</v>
      </c>
    </row>
    <row r="53" spans="2:6" ht="19.5" customHeight="1" x14ac:dyDescent="0.25">
      <c r="B53" s="216" t="s">
        <v>123</v>
      </c>
      <c r="C53" s="217"/>
      <c r="D53" s="49" t="s">
        <v>29</v>
      </c>
      <c r="E53" s="50" t="s">
        <v>31</v>
      </c>
      <c r="F53" s="65" t="s">
        <v>125</v>
      </c>
    </row>
    <row r="54" spans="2:6" ht="19.5" customHeight="1" x14ac:dyDescent="0.25">
      <c r="B54" s="214"/>
      <c r="C54" s="215"/>
      <c r="D54" s="49"/>
      <c r="E54" s="50"/>
      <c r="F54" s="65"/>
    </row>
    <row r="55" spans="2:6" ht="19.5" customHeight="1" x14ac:dyDescent="0.25">
      <c r="B55" s="214"/>
      <c r="C55" s="215"/>
      <c r="D55" s="49"/>
      <c r="E55" s="50"/>
      <c r="F55" s="65"/>
    </row>
    <row r="56" spans="2:6" ht="19.5" customHeight="1" x14ac:dyDescent="0.25">
      <c r="B56" s="214"/>
      <c r="C56" s="215"/>
      <c r="D56" s="49"/>
      <c r="E56" s="50"/>
      <c r="F56" s="65"/>
    </row>
    <row r="57" spans="2:6" ht="19.5" customHeight="1" x14ac:dyDescent="0.25">
      <c r="B57" s="214"/>
      <c r="C57" s="215"/>
      <c r="D57" s="49"/>
      <c r="E57" s="50"/>
      <c r="F57" s="65"/>
    </row>
    <row r="58" spans="2:6" ht="19.5" customHeight="1" x14ac:dyDescent="0.25">
      <c r="B58" s="118"/>
      <c r="C58" s="58"/>
      <c r="D58" s="49"/>
      <c r="E58" s="50"/>
      <c r="F58" s="65"/>
    </row>
    <row r="59" spans="2:6" ht="19.5" customHeight="1" x14ac:dyDescent="0.25">
      <c r="B59" s="214"/>
      <c r="C59" s="215"/>
      <c r="D59" s="49"/>
      <c r="E59" s="50"/>
      <c r="F59" s="65"/>
    </row>
    <row r="60" spans="2:6" ht="19.5" customHeight="1" x14ac:dyDescent="0.25">
      <c r="B60" s="214"/>
      <c r="C60" s="215"/>
      <c r="D60" s="49"/>
      <c r="E60" s="50"/>
      <c r="F60" s="51"/>
    </row>
    <row r="61" spans="2:6" ht="19.5" customHeight="1" x14ac:dyDescent="0.25">
      <c r="B61" s="214"/>
      <c r="C61" s="215"/>
      <c r="D61" s="49"/>
      <c r="E61" s="50"/>
      <c r="F61" s="51"/>
    </row>
    <row r="62" spans="2:6" ht="19.5" customHeight="1" x14ac:dyDescent="0.25">
      <c r="B62" s="214"/>
      <c r="C62" s="215"/>
      <c r="D62" s="49"/>
      <c r="E62" s="50"/>
      <c r="F62" s="51"/>
    </row>
    <row r="63" spans="2:6" ht="19.5" customHeight="1" x14ac:dyDescent="0.25">
      <c r="B63" s="214"/>
      <c r="C63" s="215"/>
      <c r="D63" s="49"/>
      <c r="E63" s="50"/>
      <c r="F63" s="51"/>
    </row>
    <row r="64" spans="2:6" ht="19.5" customHeight="1" x14ac:dyDescent="0.25">
      <c r="B64" s="118"/>
      <c r="C64" s="58"/>
      <c r="D64" s="49"/>
      <c r="E64" s="50"/>
      <c r="F64" s="51"/>
    </row>
    <row r="65" spans="2:6" ht="19.5" customHeight="1" x14ac:dyDescent="0.25">
      <c r="B65" s="214"/>
      <c r="C65" s="215"/>
      <c r="D65" s="49"/>
      <c r="E65" s="50"/>
      <c r="F65" s="51"/>
    </row>
    <row r="66" spans="2:6" ht="19.5" customHeight="1" x14ac:dyDescent="0.25">
      <c r="B66" s="118"/>
      <c r="C66" s="119"/>
      <c r="D66" s="49"/>
      <c r="E66" s="50"/>
      <c r="F66" s="65"/>
    </row>
    <row r="67" spans="2:6" ht="19.5" customHeight="1" x14ac:dyDescent="0.25">
      <c r="B67" s="118"/>
      <c r="C67" s="58"/>
      <c r="D67" s="49"/>
      <c r="E67" s="50"/>
      <c r="F67" s="65"/>
    </row>
    <row r="68" spans="2:6" ht="19.5" customHeight="1" thickBot="1" x14ac:dyDescent="0.3">
      <c r="B68" s="66"/>
      <c r="C68" s="67"/>
      <c r="D68" s="68"/>
      <c r="E68" s="69"/>
      <c r="F68" s="70"/>
    </row>
    <row r="73" spans="2:6" hidden="1" x14ac:dyDescent="0.25">
      <c r="B73" s="6" t="s">
        <v>27</v>
      </c>
    </row>
    <row r="74" spans="2:6" hidden="1" x14ac:dyDescent="0.25">
      <c r="B74" s="7" t="s">
        <v>28</v>
      </c>
    </row>
    <row r="75" spans="2:6" hidden="1" x14ac:dyDescent="0.25">
      <c r="B75" s="7" t="s">
        <v>29</v>
      </c>
    </row>
    <row r="76" spans="2:6" hidden="1" x14ac:dyDescent="0.25"/>
    <row r="77" spans="2:6" hidden="1" x14ac:dyDescent="0.25">
      <c r="B77" t="s">
        <v>30</v>
      </c>
    </row>
    <row r="78" spans="2:6" hidden="1" x14ac:dyDescent="0.25">
      <c r="B78" t="s">
        <v>31</v>
      </c>
    </row>
  </sheetData>
  <mergeCells count="36">
    <mergeCell ref="B6:F6"/>
    <mergeCell ref="B7:F14"/>
    <mergeCell ref="B16:F16"/>
    <mergeCell ref="C2:E4"/>
    <mergeCell ref="F2:F4"/>
    <mergeCell ref="B2:B4"/>
    <mergeCell ref="F17:F18"/>
    <mergeCell ref="E17:E18"/>
    <mergeCell ref="D17:D18"/>
    <mergeCell ref="B15:F15"/>
    <mergeCell ref="B46:C46"/>
    <mergeCell ref="B45:C45"/>
    <mergeCell ref="B41:C41"/>
    <mergeCell ref="B39:C39"/>
    <mergeCell ref="B32:C32"/>
    <mergeCell ref="B33:C33"/>
    <mergeCell ref="B36:C36"/>
    <mergeCell ref="B37:C37"/>
    <mergeCell ref="B42:C42"/>
    <mergeCell ref="B43:C43"/>
    <mergeCell ref="B34:C34"/>
    <mergeCell ref="B47:C47"/>
    <mergeCell ref="B48:C48"/>
    <mergeCell ref="B49:C49"/>
    <mergeCell ref="B52:C52"/>
    <mergeCell ref="B53:C53"/>
    <mergeCell ref="B54:C54"/>
    <mergeCell ref="B55:C55"/>
    <mergeCell ref="B56:C56"/>
    <mergeCell ref="B57:C57"/>
    <mergeCell ref="B65:C65"/>
    <mergeCell ref="B59:C59"/>
    <mergeCell ref="B60:C60"/>
    <mergeCell ref="B61:C61"/>
    <mergeCell ref="B62:C62"/>
    <mergeCell ref="B63:C63"/>
  </mergeCells>
  <phoneticPr fontId="1" type="noConversion"/>
  <dataValidations count="2">
    <dataValidation type="list" allowBlank="1" showInputMessage="1" showErrorMessage="1" sqref="D19:D29 D45:D68 D39:D43 D31:D37" xr:uid="{00000000-0002-0000-0100-000000000000}">
      <formula1>$B$73:$B$75</formula1>
    </dataValidation>
    <dataValidation type="list" allowBlank="1" showInputMessage="1" showErrorMessage="1" sqref="E19:E29 E45:E68 E39:E43 E31:E37"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70"/>
  <sheetViews>
    <sheetView showGridLines="0" zoomScale="90" zoomScaleNormal="90" zoomScalePageLayoutView="70" workbookViewId="0">
      <selection activeCell="B7" sqref="B7:L7"/>
    </sheetView>
  </sheetViews>
  <sheetFormatPr baseColWidth="10" defaultColWidth="11.44140625" defaultRowHeight="13.8" x14ac:dyDescent="0.3"/>
  <cols>
    <col min="1" max="1" width="4.109375" customWidth="1"/>
    <col min="2" max="2" width="41.44140625" customWidth="1"/>
    <col min="3" max="3" width="25.109375" customWidth="1"/>
    <col min="4" max="4" width="14.6640625" customWidth="1"/>
    <col min="5" max="5" width="12.44140625" customWidth="1"/>
    <col min="6" max="6" width="18.33203125" customWidth="1"/>
    <col min="7" max="7" width="24.88671875" customWidth="1"/>
    <col min="8" max="8" width="31.44140625" style="10" customWidth="1"/>
    <col min="9" max="9" width="14.6640625" customWidth="1"/>
    <col min="10" max="10" width="11.88671875" customWidth="1"/>
    <col min="11" max="11" width="14" customWidth="1"/>
    <col min="12" max="12" width="15.33203125" style="4" customWidth="1"/>
    <col min="13" max="13" width="4.88671875" customWidth="1"/>
  </cols>
  <sheetData>
    <row r="1" spans="2:17" ht="13.2" x14ac:dyDescent="0.25">
      <c r="H1"/>
      <c r="L1"/>
    </row>
    <row r="2" spans="2:17" ht="48.75" customHeight="1" x14ac:dyDescent="0.25">
      <c r="B2" s="193"/>
      <c r="C2" s="203" t="s">
        <v>6</v>
      </c>
      <c r="D2" s="204"/>
      <c r="E2" s="204"/>
      <c r="F2" s="204"/>
      <c r="G2" s="204"/>
      <c r="H2" s="204"/>
      <c r="I2" s="204"/>
      <c r="J2" s="205"/>
      <c r="K2" s="145" t="s">
        <v>1</v>
      </c>
      <c r="L2" s="281"/>
    </row>
    <row r="3" spans="2:17" ht="42" customHeight="1" x14ac:dyDescent="0.25">
      <c r="B3" s="193"/>
      <c r="C3" s="206"/>
      <c r="D3" s="207"/>
      <c r="E3" s="207"/>
      <c r="F3" s="207"/>
      <c r="G3" s="207"/>
      <c r="H3" s="207"/>
      <c r="I3" s="207"/>
      <c r="J3" s="208"/>
      <c r="K3" s="282"/>
      <c r="L3" s="283"/>
    </row>
    <row r="4" spans="2:17" ht="36.75" customHeight="1" x14ac:dyDescent="0.25">
      <c r="B4" s="193"/>
      <c r="C4" s="209"/>
      <c r="D4" s="210"/>
      <c r="E4" s="210"/>
      <c r="F4" s="210"/>
      <c r="G4" s="210"/>
      <c r="H4" s="210"/>
      <c r="I4" s="210"/>
      <c r="J4" s="211"/>
      <c r="K4" s="284"/>
      <c r="L4" s="285"/>
    </row>
    <row r="5" spans="2:17" ht="24.75" customHeight="1" thickBot="1" x14ac:dyDescent="0.3">
      <c r="C5" s="12"/>
      <c r="D5" s="13"/>
      <c r="E5" s="13"/>
      <c r="F5" s="13"/>
      <c r="G5" s="13"/>
      <c r="H5"/>
      <c r="L5"/>
    </row>
    <row r="6" spans="2:17" ht="103.5" customHeight="1" thickBot="1" x14ac:dyDescent="0.3">
      <c r="B6" s="272" t="s">
        <v>198</v>
      </c>
      <c r="C6" s="273"/>
      <c r="D6" s="273"/>
      <c r="E6" s="273"/>
      <c r="F6" s="273"/>
      <c r="G6" s="273"/>
      <c r="H6" s="273"/>
      <c r="I6" s="273"/>
      <c r="J6" s="273"/>
      <c r="K6" s="273"/>
      <c r="L6" s="274"/>
      <c r="M6" s="1"/>
      <c r="N6" s="1"/>
      <c r="O6" s="1"/>
      <c r="P6" s="1"/>
      <c r="Q6" s="1"/>
    </row>
    <row r="7" spans="2:17" ht="24.75" customHeight="1" x14ac:dyDescent="0.25">
      <c r="B7" s="278" t="s">
        <v>9</v>
      </c>
      <c r="C7" s="279"/>
      <c r="D7" s="279"/>
      <c r="E7" s="279"/>
      <c r="F7" s="279"/>
      <c r="G7" s="279"/>
      <c r="H7" s="279"/>
      <c r="I7" s="279"/>
      <c r="J7" s="279"/>
      <c r="K7" s="279"/>
      <c r="L7" s="280"/>
    </row>
    <row r="8" spans="2:17" ht="18" customHeight="1" x14ac:dyDescent="0.3">
      <c r="B8" s="112" t="s">
        <v>32</v>
      </c>
      <c r="C8" s="113"/>
      <c r="D8" s="113"/>
      <c r="E8" s="113"/>
      <c r="F8" s="113"/>
      <c r="G8" s="113"/>
      <c r="H8" s="113"/>
      <c r="I8" s="113"/>
      <c r="J8" s="113"/>
      <c r="K8" s="113"/>
      <c r="L8" s="114"/>
    </row>
    <row r="9" spans="2:17" ht="15.6" x14ac:dyDescent="0.3">
      <c r="B9" s="112" t="s">
        <v>33</v>
      </c>
      <c r="C9" s="115"/>
      <c r="D9" s="115"/>
      <c r="E9" s="115"/>
      <c r="F9" s="115"/>
      <c r="G9" s="115"/>
      <c r="H9" s="115"/>
      <c r="I9" s="116"/>
      <c r="J9" s="115"/>
      <c r="K9" s="115"/>
      <c r="L9" s="117"/>
    </row>
    <row r="10" spans="2:17" ht="15.6" x14ac:dyDescent="0.3">
      <c r="B10" s="112" t="s">
        <v>34</v>
      </c>
      <c r="C10" s="115"/>
      <c r="D10" s="115"/>
      <c r="E10" s="115"/>
      <c r="F10" s="115"/>
      <c r="G10" s="115"/>
      <c r="H10" s="115"/>
      <c r="I10" s="115"/>
      <c r="J10" s="115"/>
      <c r="K10" s="115"/>
      <c r="L10" s="117"/>
    </row>
    <row r="11" spans="2:17" ht="15.6" x14ac:dyDescent="0.3">
      <c r="B11" s="112" t="s">
        <v>35</v>
      </c>
      <c r="C11" s="115"/>
      <c r="D11" s="115"/>
      <c r="E11" s="115"/>
      <c r="F11" s="115"/>
      <c r="G11" s="115"/>
      <c r="H11" s="115"/>
      <c r="I11" s="115"/>
      <c r="J11" s="115"/>
      <c r="K11" s="115"/>
      <c r="L11" s="117"/>
    </row>
    <row r="12" spans="2:17" ht="18" customHeight="1" x14ac:dyDescent="0.25">
      <c r="B12" s="275" t="s">
        <v>36</v>
      </c>
      <c r="C12" s="276"/>
      <c r="D12" s="276"/>
      <c r="E12" s="276"/>
      <c r="F12" s="276"/>
      <c r="G12" s="276"/>
      <c r="H12" s="276"/>
      <c r="I12" s="276"/>
      <c r="J12" s="276"/>
      <c r="K12" s="276"/>
      <c r="L12" s="277"/>
    </row>
    <row r="13" spans="2:17" ht="15.6" x14ac:dyDescent="0.3">
      <c r="B13" s="112" t="s">
        <v>37</v>
      </c>
      <c r="C13" s="115"/>
      <c r="D13" s="115"/>
      <c r="E13" s="115"/>
      <c r="F13" s="115"/>
      <c r="G13" s="115"/>
      <c r="H13" s="115"/>
      <c r="I13" s="115"/>
      <c r="J13" s="115"/>
      <c r="K13" s="115"/>
      <c r="L13" s="117"/>
    </row>
    <row r="14" spans="2:17" ht="7.5" customHeight="1" thickBot="1" x14ac:dyDescent="0.3">
      <c r="B14" s="74"/>
      <c r="C14" s="75"/>
      <c r="D14" s="75"/>
      <c r="E14" s="75"/>
      <c r="F14" s="75"/>
      <c r="G14" s="75"/>
      <c r="H14" s="75"/>
      <c r="I14" s="75"/>
      <c r="J14" s="75"/>
      <c r="K14" s="75"/>
      <c r="L14" s="76"/>
    </row>
    <row r="15" spans="2:17" ht="33.75" customHeight="1" thickBot="1" x14ac:dyDescent="0.3">
      <c r="B15" s="269" t="s">
        <v>38</v>
      </c>
      <c r="C15" s="270"/>
      <c r="D15" s="270"/>
      <c r="E15" s="270"/>
      <c r="F15" s="270"/>
      <c r="G15" s="271"/>
      <c r="H15" s="266" t="s">
        <v>39</v>
      </c>
      <c r="I15" s="267"/>
      <c r="J15" s="267"/>
      <c r="K15" s="267"/>
      <c r="L15" s="268"/>
    </row>
    <row r="16" spans="2:17" ht="40.5" customHeight="1" thickBot="1" x14ac:dyDescent="0.3">
      <c r="B16" s="77" t="s">
        <v>40</v>
      </c>
      <c r="C16" s="286" t="s">
        <v>41</v>
      </c>
      <c r="D16" s="286"/>
      <c r="E16" s="286"/>
      <c r="F16" s="286"/>
      <c r="G16" s="286"/>
      <c r="H16" s="133" t="s">
        <v>42</v>
      </c>
      <c r="I16" s="133" t="s">
        <v>43</v>
      </c>
      <c r="J16" s="133" t="s">
        <v>44</v>
      </c>
      <c r="K16" s="133" t="s">
        <v>45</v>
      </c>
      <c r="L16" s="78" t="s">
        <v>46</v>
      </c>
    </row>
    <row r="17" spans="2:12" ht="53.25" customHeight="1" thickBot="1" x14ac:dyDescent="0.3">
      <c r="B17" s="79" t="s">
        <v>15</v>
      </c>
      <c r="C17" s="263" t="s">
        <v>110</v>
      </c>
      <c r="D17" s="263"/>
      <c r="E17" s="263"/>
      <c r="F17" s="263"/>
      <c r="G17" s="263"/>
      <c r="H17" s="80" t="s">
        <v>135</v>
      </c>
      <c r="I17" s="81">
        <v>1</v>
      </c>
      <c r="J17" s="82">
        <v>1</v>
      </c>
      <c r="K17" s="82">
        <f>I17+J17</f>
        <v>2</v>
      </c>
      <c r="L17" s="83" t="str">
        <f t="shared" ref="L17:L38" si="0">IF(K17&lt;=4,"BAJO",IF(K17=5,"MEDIO",IF(K17=6,"ALTO",IF(K17=7,"ALTO","EXTREMO"))))</f>
        <v>BAJO</v>
      </c>
    </row>
    <row r="18" spans="2:12" ht="53.25" customHeight="1" thickBot="1" x14ac:dyDescent="0.3">
      <c r="B18" s="84" t="s">
        <v>15</v>
      </c>
      <c r="C18" s="265" t="s">
        <v>111</v>
      </c>
      <c r="D18" s="265"/>
      <c r="E18" s="265"/>
      <c r="F18" s="265"/>
      <c r="G18" s="265"/>
      <c r="H18" s="80" t="s">
        <v>135</v>
      </c>
      <c r="I18" s="81">
        <v>1</v>
      </c>
      <c r="J18" s="82">
        <v>1</v>
      </c>
      <c r="K18" s="82">
        <f t="shared" ref="K18:K38" si="1">+I18+J18</f>
        <v>2</v>
      </c>
      <c r="L18" s="86" t="str">
        <f t="shared" si="0"/>
        <v>BAJO</v>
      </c>
    </row>
    <row r="19" spans="2:12" ht="53.25" customHeight="1" x14ac:dyDescent="0.25">
      <c r="B19" s="84" t="s">
        <v>15</v>
      </c>
      <c r="C19" s="265" t="s">
        <v>17</v>
      </c>
      <c r="D19" s="265"/>
      <c r="E19" s="265"/>
      <c r="F19" s="265"/>
      <c r="G19" s="265"/>
      <c r="H19" s="80" t="s">
        <v>136</v>
      </c>
      <c r="I19" s="81">
        <v>1</v>
      </c>
      <c r="J19" s="82">
        <v>1</v>
      </c>
      <c r="K19" s="82">
        <f t="shared" si="1"/>
        <v>2</v>
      </c>
      <c r="L19" s="86" t="str">
        <f t="shared" si="0"/>
        <v>BAJO</v>
      </c>
    </row>
    <row r="20" spans="2:12" ht="53.25" customHeight="1" thickBot="1" x14ac:dyDescent="0.3">
      <c r="B20" s="84" t="s">
        <v>15</v>
      </c>
      <c r="C20" s="265" t="s">
        <v>19</v>
      </c>
      <c r="D20" s="265"/>
      <c r="E20" s="265"/>
      <c r="F20" s="265"/>
      <c r="G20" s="265"/>
      <c r="H20" s="85" t="s">
        <v>137</v>
      </c>
      <c r="I20" s="81">
        <v>1</v>
      </c>
      <c r="J20" s="82">
        <v>1</v>
      </c>
      <c r="K20" s="82">
        <f t="shared" si="1"/>
        <v>2</v>
      </c>
      <c r="L20" s="86" t="str">
        <f t="shared" si="0"/>
        <v>BAJO</v>
      </c>
    </row>
    <row r="21" spans="2:12" ht="53.25" customHeight="1" x14ac:dyDescent="0.25">
      <c r="B21" s="84" t="s">
        <v>15</v>
      </c>
      <c r="C21" s="265" t="s">
        <v>112</v>
      </c>
      <c r="D21" s="265"/>
      <c r="E21" s="265"/>
      <c r="F21" s="265"/>
      <c r="G21" s="265"/>
      <c r="H21" s="80" t="s">
        <v>136</v>
      </c>
      <c r="I21" s="81">
        <v>1</v>
      </c>
      <c r="J21" s="82">
        <v>1</v>
      </c>
      <c r="K21" s="82">
        <f t="shared" si="1"/>
        <v>2</v>
      </c>
      <c r="L21" s="86" t="str">
        <f t="shared" si="0"/>
        <v>BAJO</v>
      </c>
    </row>
    <row r="22" spans="2:12" ht="53.25" customHeight="1" x14ac:dyDescent="0.25">
      <c r="B22" s="84" t="s">
        <v>15</v>
      </c>
      <c r="C22" s="265" t="s">
        <v>113</v>
      </c>
      <c r="D22" s="265"/>
      <c r="E22" s="265"/>
      <c r="F22" s="265"/>
      <c r="G22" s="265"/>
      <c r="H22" s="85" t="s">
        <v>138</v>
      </c>
      <c r="I22" s="81">
        <v>1</v>
      </c>
      <c r="J22" s="82">
        <v>1</v>
      </c>
      <c r="K22" s="82">
        <f t="shared" si="1"/>
        <v>2</v>
      </c>
      <c r="L22" s="86" t="str">
        <f t="shared" si="0"/>
        <v>BAJO</v>
      </c>
    </row>
    <row r="23" spans="2:12" ht="53.25" customHeight="1" x14ac:dyDescent="0.25">
      <c r="B23" s="84" t="s">
        <v>20</v>
      </c>
      <c r="C23" s="265" t="s">
        <v>114</v>
      </c>
      <c r="D23" s="265"/>
      <c r="E23" s="265"/>
      <c r="F23" s="265"/>
      <c r="G23" s="265"/>
      <c r="H23" s="85" t="s">
        <v>139</v>
      </c>
      <c r="I23" s="81">
        <v>1</v>
      </c>
      <c r="J23" s="82">
        <v>4</v>
      </c>
      <c r="K23" s="82">
        <f t="shared" si="1"/>
        <v>5</v>
      </c>
      <c r="L23" s="86" t="str">
        <f t="shared" si="0"/>
        <v>MEDIO</v>
      </c>
    </row>
    <row r="24" spans="2:12" ht="53.25" customHeight="1" x14ac:dyDescent="0.25">
      <c r="B24" s="84" t="s">
        <v>20</v>
      </c>
      <c r="C24" s="265" t="s">
        <v>115</v>
      </c>
      <c r="D24" s="265"/>
      <c r="E24" s="265"/>
      <c r="F24" s="265"/>
      <c r="G24" s="265"/>
      <c r="H24" s="85" t="s">
        <v>140</v>
      </c>
      <c r="I24" s="81">
        <v>1</v>
      </c>
      <c r="J24" s="82">
        <v>3</v>
      </c>
      <c r="K24" s="82">
        <f t="shared" si="1"/>
        <v>4</v>
      </c>
      <c r="L24" s="86" t="str">
        <f t="shared" si="0"/>
        <v>BAJO</v>
      </c>
    </row>
    <row r="25" spans="2:12" ht="53.25" customHeight="1" x14ac:dyDescent="0.25">
      <c r="B25" s="84" t="s">
        <v>20</v>
      </c>
      <c r="C25" s="265" t="s">
        <v>116</v>
      </c>
      <c r="D25" s="265"/>
      <c r="E25" s="265"/>
      <c r="F25" s="265"/>
      <c r="G25" s="265"/>
      <c r="H25" s="85" t="s">
        <v>141</v>
      </c>
      <c r="I25" s="81">
        <v>1</v>
      </c>
      <c r="J25" s="82">
        <v>3</v>
      </c>
      <c r="K25" s="82">
        <f t="shared" si="1"/>
        <v>4</v>
      </c>
      <c r="L25" s="86" t="str">
        <f t="shared" si="0"/>
        <v>BAJO</v>
      </c>
    </row>
    <row r="26" spans="2:12" ht="53.25" customHeight="1" x14ac:dyDescent="0.25">
      <c r="B26" s="84" t="s">
        <v>20</v>
      </c>
      <c r="C26" s="265" t="s">
        <v>21</v>
      </c>
      <c r="D26" s="265"/>
      <c r="E26" s="265"/>
      <c r="F26" s="265"/>
      <c r="G26" s="265"/>
      <c r="H26" s="85" t="s">
        <v>139</v>
      </c>
      <c r="I26" s="81">
        <v>2</v>
      </c>
      <c r="J26" s="82">
        <v>3</v>
      </c>
      <c r="K26" s="82">
        <f t="shared" si="1"/>
        <v>5</v>
      </c>
      <c r="L26" s="86" t="str">
        <f t="shared" si="0"/>
        <v>MEDIO</v>
      </c>
    </row>
    <row r="27" spans="2:12" ht="53.25" customHeight="1" x14ac:dyDescent="0.25">
      <c r="B27" s="84" t="s">
        <v>22</v>
      </c>
      <c r="C27" s="265" t="s">
        <v>108</v>
      </c>
      <c r="D27" s="265"/>
      <c r="E27" s="265"/>
      <c r="F27" s="265"/>
      <c r="G27" s="265"/>
      <c r="H27" s="85" t="s">
        <v>148</v>
      </c>
      <c r="I27" s="81">
        <v>2</v>
      </c>
      <c r="J27" s="82">
        <v>3</v>
      </c>
      <c r="K27" s="82">
        <f t="shared" si="1"/>
        <v>5</v>
      </c>
      <c r="L27" s="86" t="str">
        <f t="shared" si="0"/>
        <v>MEDIO</v>
      </c>
    </row>
    <row r="28" spans="2:12" ht="53.25" customHeight="1" x14ac:dyDescent="0.25">
      <c r="B28" s="84" t="s">
        <v>22</v>
      </c>
      <c r="C28" s="265" t="s">
        <v>109</v>
      </c>
      <c r="D28" s="265"/>
      <c r="E28" s="265"/>
      <c r="F28" s="265"/>
      <c r="G28" s="265"/>
      <c r="H28" s="85" t="s">
        <v>147</v>
      </c>
      <c r="I28" s="81">
        <v>2</v>
      </c>
      <c r="J28" s="82">
        <v>3</v>
      </c>
      <c r="K28" s="82">
        <f t="shared" si="1"/>
        <v>5</v>
      </c>
      <c r="L28" s="86" t="str">
        <f t="shared" si="0"/>
        <v>MEDIO</v>
      </c>
    </row>
    <row r="29" spans="2:12" ht="53.25" customHeight="1" x14ac:dyDescent="0.25">
      <c r="B29" s="84" t="s">
        <v>22</v>
      </c>
      <c r="C29" s="265" t="s">
        <v>23</v>
      </c>
      <c r="D29" s="265"/>
      <c r="E29" s="265"/>
      <c r="F29" s="265"/>
      <c r="G29" s="265"/>
      <c r="H29" s="85" t="s">
        <v>148</v>
      </c>
      <c r="I29" s="81">
        <v>2</v>
      </c>
      <c r="J29" s="82">
        <v>3</v>
      </c>
      <c r="K29" s="82">
        <f t="shared" si="1"/>
        <v>5</v>
      </c>
      <c r="L29" s="86" t="str">
        <f t="shared" si="0"/>
        <v>MEDIO</v>
      </c>
    </row>
    <row r="30" spans="2:12" ht="53.25" customHeight="1" x14ac:dyDescent="0.25">
      <c r="B30" s="84" t="s">
        <v>24</v>
      </c>
      <c r="C30" s="265" t="s">
        <v>119</v>
      </c>
      <c r="D30" s="265"/>
      <c r="E30" s="265"/>
      <c r="F30" s="265"/>
      <c r="G30" s="265"/>
      <c r="H30" s="85" t="s">
        <v>142</v>
      </c>
      <c r="I30" s="81">
        <v>2</v>
      </c>
      <c r="J30" s="82">
        <v>3</v>
      </c>
      <c r="K30" s="82">
        <f t="shared" si="1"/>
        <v>5</v>
      </c>
      <c r="L30" s="86" t="str">
        <f t="shared" si="0"/>
        <v>MEDIO</v>
      </c>
    </row>
    <row r="31" spans="2:12" ht="53.25" customHeight="1" x14ac:dyDescent="0.25">
      <c r="B31" s="84" t="s">
        <v>24</v>
      </c>
      <c r="C31" s="265" t="s">
        <v>120</v>
      </c>
      <c r="D31" s="265"/>
      <c r="E31" s="265"/>
      <c r="F31" s="265"/>
      <c r="G31" s="265"/>
      <c r="H31" s="85" t="s">
        <v>143</v>
      </c>
      <c r="I31" s="81">
        <v>2</v>
      </c>
      <c r="J31" s="82">
        <v>3</v>
      </c>
      <c r="K31" s="82">
        <f t="shared" si="1"/>
        <v>5</v>
      </c>
      <c r="L31" s="86" t="str">
        <f t="shared" si="0"/>
        <v>MEDIO</v>
      </c>
    </row>
    <row r="32" spans="2:12" ht="53.25" customHeight="1" x14ac:dyDescent="0.25">
      <c r="B32" s="84" t="s">
        <v>24</v>
      </c>
      <c r="C32" s="265" t="s">
        <v>121</v>
      </c>
      <c r="D32" s="265"/>
      <c r="E32" s="265"/>
      <c r="F32" s="265"/>
      <c r="G32" s="265"/>
      <c r="H32" s="85" t="s">
        <v>144</v>
      </c>
      <c r="I32" s="81">
        <v>2</v>
      </c>
      <c r="J32" s="82">
        <v>3</v>
      </c>
      <c r="K32" s="82">
        <f t="shared" si="1"/>
        <v>5</v>
      </c>
      <c r="L32" s="86" t="str">
        <f t="shared" si="0"/>
        <v>MEDIO</v>
      </c>
    </row>
    <row r="33" spans="2:14" ht="53.25" customHeight="1" x14ac:dyDescent="0.25">
      <c r="B33" s="84" t="s">
        <v>24</v>
      </c>
      <c r="C33" s="265" t="s">
        <v>117</v>
      </c>
      <c r="D33" s="265"/>
      <c r="E33" s="265"/>
      <c r="F33" s="265"/>
      <c r="G33" s="265"/>
      <c r="H33" s="85" t="s">
        <v>145</v>
      </c>
      <c r="I33" s="81">
        <v>2</v>
      </c>
      <c r="J33" s="82">
        <v>3</v>
      </c>
      <c r="K33" s="82">
        <f t="shared" si="1"/>
        <v>5</v>
      </c>
      <c r="L33" s="86" t="str">
        <f t="shared" si="0"/>
        <v>MEDIO</v>
      </c>
    </row>
    <row r="34" spans="2:14" ht="53.25" customHeight="1" x14ac:dyDescent="0.25">
      <c r="B34" s="84" t="s">
        <v>24</v>
      </c>
      <c r="C34" s="265" t="s">
        <v>25</v>
      </c>
      <c r="D34" s="265"/>
      <c r="E34" s="265"/>
      <c r="F34" s="265"/>
      <c r="G34" s="265"/>
      <c r="H34" s="85" t="s">
        <v>144</v>
      </c>
      <c r="I34" s="81">
        <v>2</v>
      </c>
      <c r="J34" s="82">
        <v>3</v>
      </c>
      <c r="K34" s="82">
        <f t="shared" ref="K34:K36" si="2">+I34+J34</f>
        <v>5</v>
      </c>
      <c r="L34" s="86" t="str">
        <f t="shared" ref="L34:L36" si="3">IF(K34&lt;=4,"BAJO",IF(K34=5,"MEDIO",IF(K34=6,"ALTO",IF(K34=7,"ALTO","EXTREMO"))))</f>
        <v>MEDIO</v>
      </c>
    </row>
    <row r="35" spans="2:14" ht="53.25" customHeight="1" x14ac:dyDescent="0.25">
      <c r="B35" s="84" t="s">
        <v>24</v>
      </c>
      <c r="C35" s="265" t="s">
        <v>118</v>
      </c>
      <c r="D35" s="265"/>
      <c r="E35" s="265"/>
      <c r="F35" s="265"/>
      <c r="G35" s="265"/>
      <c r="H35" s="85" t="s">
        <v>145</v>
      </c>
      <c r="I35" s="81">
        <v>2</v>
      </c>
      <c r="J35" s="82">
        <v>3</v>
      </c>
      <c r="K35" s="82">
        <f t="shared" si="2"/>
        <v>5</v>
      </c>
      <c r="L35" s="86" t="str">
        <f t="shared" si="3"/>
        <v>MEDIO</v>
      </c>
    </row>
    <row r="36" spans="2:14" ht="53.25" customHeight="1" x14ac:dyDescent="0.25">
      <c r="B36" s="84" t="s">
        <v>24</v>
      </c>
      <c r="C36" s="265" t="s">
        <v>26</v>
      </c>
      <c r="D36" s="265"/>
      <c r="E36" s="265"/>
      <c r="F36" s="265"/>
      <c r="G36" s="265"/>
      <c r="H36" s="85" t="s">
        <v>144</v>
      </c>
      <c r="I36" s="81">
        <v>2</v>
      </c>
      <c r="J36" s="82">
        <v>3</v>
      </c>
      <c r="K36" s="82">
        <f t="shared" si="2"/>
        <v>5</v>
      </c>
      <c r="L36" s="86" t="str">
        <f t="shared" si="3"/>
        <v>MEDIO</v>
      </c>
    </row>
    <row r="37" spans="2:14" ht="53.25" customHeight="1" x14ac:dyDescent="0.25">
      <c r="B37" s="84" t="s">
        <v>24</v>
      </c>
      <c r="C37" s="265" t="s">
        <v>122</v>
      </c>
      <c r="D37" s="265"/>
      <c r="E37" s="265"/>
      <c r="F37" s="265"/>
      <c r="G37" s="265"/>
      <c r="H37" s="85" t="s">
        <v>146</v>
      </c>
      <c r="I37" s="81">
        <v>2</v>
      </c>
      <c r="J37" s="82">
        <v>3</v>
      </c>
      <c r="K37" s="82">
        <f t="shared" si="1"/>
        <v>5</v>
      </c>
      <c r="L37" s="86" t="str">
        <f t="shared" si="0"/>
        <v>MEDIO</v>
      </c>
    </row>
    <row r="38" spans="2:14" ht="53.25" customHeight="1" thickBot="1" x14ac:dyDescent="0.3">
      <c r="B38" s="87" t="s">
        <v>24</v>
      </c>
      <c r="C38" s="287" t="s">
        <v>123</v>
      </c>
      <c r="D38" s="287"/>
      <c r="E38" s="287"/>
      <c r="F38" s="287"/>
      <c r="G38" s="287"/>
      <c r="H38" s="85" t="s">
        <v>147</v>
      </c>
      <c r="I38" s="88">
        <v>2</v>
      </c>
      <c r="J38" s="89">
        <v>3</v>
      </c>
      <c r="K38" s="89">
        <f t="shared" si="1"/>
        <v>5</v>
      </c>
      <c r="L38" s="90" t="str">
        <f t="shared" si="0"/>
        <v>MEDIO</v>
      </c>
    </row>
    <row r="39" spans="2:14" ht="12.75" customHeight="1" x14ac:dyDescent="0.25">
      <c r="B39" s="91"/>
      <c r="C39" s="92"/>
      <c r="D39" s="92"/>
      <c r="E39" s="92"/>
      <c r="F39" s="92"/>
      <c r="G39" s="92"/>
      <c r="H39" s="92"/>
      <c r="I39" s="92"/>
      <c r="J39" s="92"/>
      <c r="K39" s="92"/>
      <c r="L39" s="93"/>
    </row>
    <row r="40" spans="2:14" ht="13.2" x14ac:dyDescent="0.25">
      <c r="B40" s="71"/>
      <c r="C40" s="255"/>
      <c r="D40" s="255"/>
      <c r="E40" s="255"/>
      <c r="F40" s="72"/>
      <c r="G40" s="72"/>
      <c r="H40" s="248"/>
      <c r="I40" s="248"/>
      <c r="J40" s="72"/>
      <c r="K40" s="72"/>
      <c r="L40" s="73"/>
    </row>
    <row r="41" spans="2:14" ht="19.5" customHeight="1" x14ac:dyDescent="0.25">
      <c r="B41" s="262" t="s">
        <v>47</v>
      </c>
      <c r="C41" s="246" t="s">
        <v>48</v>
      </c>
      <c r="D41" s="246"/>
      <c r="E41" s="94" t="s">
        <v>49</v>
      </c>
      <c r="F41" s="72"/>
      <c r="G41" s="264" t="s">
        <v>44</v>
      </c>
      <c r="H41" s="125" t="s">
        <v>50</v>
      </c>
      <c r="I41" s="125" t="s">
        <v>49</v>
      </c>
      <c r="J41" s="72"/>
      <c r="K41" s="72"/>
      <c r="L41" s="73"/>
    </row>
    <row r="42" spans="2:14" ht="21" customHeight="1" x14ac:dyDescent="0.25">
      <c r="B42" s="262"/>
      <c r="C42" s="245" t="s">
        <v>51</v>
      </c>
      <c r="D42" s="245"/>
      <c r="E42" s="124">
        <v>1</v>
      </c>
      <c r="F42" s="72"/>
      <c r="G42" s="264"/>
      <c r="H42" s="124" t="s">
        <v>52</v>
      </c>
      <c r="I42" s="95">
        <v>1</v>
      </c>
      <c r="J42" s="72"/>
      <c r="K42" s="72"/>
      <c r="L42" s="73"/>
    </row>
    <row r="43" spans="2:14" ht="15.75" customHeight="1" x14ac:dyDescent="0.25">
      <c r="B43" s="262"/>
      <c r="C43" s="245" t="s">
        <v>53</v>
      </c>
      <c r="D43" s="245"/>
      <c r="E43" s="124">
        <v>2</v>
      </c>
      <c r="F43" s="72"/>
      <c r="G43" s="264"/>
      <c r="H43" s="124" t="s">
        <v>54</v>
      </c>
      <c r="I43" s="95">
        <v>2</v>
      </c>
      <c r="J43" s="72"/>
      <c r="K43" s="72"/>
      <c r="L43" s="73"/>
      <c r="N43" s="5"/>
    </row>
    <row r="44" spans="2:14" ht="24.75" customHeight="1" x14ac:dyDescent="0.25">
      <c r="B44" s="262"/>
      <c r="C44" s="245" t="s">
        <v>55</v>
      </c>
      <c r="D44" s="245"/>
      <c r="E44" s="124">
        <v>3</v>
      </c>
      <c r="F44" s="72"/>
      <c r="G44" s="264"/>
      <c r="H44" s="124" t="s">
        <v>56</v>
      </c>
      <c r="I44" s="95">
        <v>3</v>
      </c>
      <c r="J44" s="72"/>
      <c r="K44" s="72"/>
      <c r="L44" s="73"/>
    </row>
    <row r="45" spans="2:14" ht="18" customHeight="1" x14ac:dyDescent="0.25">
      <c r="B45" s="262"/>
      <c r="C45" s="245" t="s">
        <v>57</v>
      </c>
      <c r="D45" s="245"/>
      <c r="E45" s="124">
        <v>4</v>
      </c>
      <c r="F45" s="72"/>
      <c r="G45" s="264"/>
      <c r="H45" s="124" t="s">
        <v>58</v>
      </c>
      <c r="I45" s="95">
        <v>4</v>
      </c>
      <c r="J45" s="72"/>
      <c r="K45" s="72"/>
      <c r="L45" s="73"/>
    </row>
    <row r="46" spans="2:14" ht="29.25" customHeight="1" x14ac:dyDescent="0.25">
      <c r="B46" s="262"/>
      <c r="C46" s="245" t="s">
        <v>59</v>
      </c>
      <c r="D46" s="245"/>
      <c r="E46" s="124">
        <v>5</v>
      </c>
      <c r="F46" s="72"/>
      <c r="G46" s="264"/>
      <c r="H46" s="124" t="s">
        <v>60</v>
      </c>
      <c r="I46" s="95">
        <v>5</v>
      </c>
      <c r="J46" s="72"/>
      <c r="K46" s="72"/>
      <c r="L46" s="73"/>
    </row>
    <row r="47" spans="2:14" ht="16.5" customHeight="1" x14ac:dyDescent="0.25">
      <c r="B47" s="96"/>
      <c r="C47" s="97"/>
      <c r="D47" s="97"/>
      <c r="E47" s="97"/>
      <c r="F47" s="72"/>
      <c r="G47" s="97"/>
      <c r="H47" s="97"/>
      <c r="I47" s="97"/>
      <c r="J47" s="97"/>
      <c r="K47" s="97"/>
      <c r="L47" s="73"/>
    </row>
    <row r="48" spans="2:14" ht="16.5" customHeight="1" x14ac:dyDescent="0.25">
      <c r="B48" s="96"/>
      <c r="C48" s="248" t="s">
        <v>61</v>
      </c>
      <c r="D48" s="248"/>
      <c r="E48" s="248"/>
      <c r="F48" s="248"/>
      <c r="G48" s="248"/>
      <c r="H48" s="251"/>
      <c r="I48" s="251"/>
      <c r="J48" s="251"/>
      <c r="K48" s="251"/>
      <c r="L48" s="73"/>
    </row>
    <row r="49" spans="2:12" ht="69.75" customHeight="1" x14ac:dyDescent="0.25">
      <c r="B49" s="96"/>
      <c r="C49" s="245" t="s">
        <v>62</v>
      </c>
      <c r="D49" s="245"/>
      <c r="E49" s="245"/>
      <c r="F49" s="124" t="s">
        <v>63</v>
      </c>
      <c r="G49" s="124" t="s">
        <v>64</v>
      </c>
      <c r="H49" s="124" t="s">
        <v>65</v>
      </c>
      <c r="I49" s="245" t="s">
        <v>66</v>
      </c>
      <c r="J49" s="245"/>
      <c r="K49" s="245" t="s">
        <v>67</v>
      </c>
      <c r="L49" s="254"/>
    </row>
    <row r="50" spans="2:12" ht="69.75" customHeight="1" x14ac:dyDescent="0.25">
      <c r="B50" s="96"/>
      <c r="C50" s="245" t="s">
        <v>68</v>
      </c>
      <c r="D50" s="245"/>
      <c r="E50" s="245"/>
      <c r="F50" s="124" t="s">
        <v>69</v>
      </c>
      <c r="G50" s="124" t="s">
        <v>70</v>
      </c>
      <c r="H50" s="124" t="s">
        <v>71</v>
      </c>
      <c r="I50" s="245" t="s">
        <v>72</v>
      </c>
      <c r="J50" s="245"/>
      <c r="K50" s="245" t="s">
        <v>73</v>
      </c>
      <c r="L50" s="254"/>
    </row>
    <row r="51" spans="2:12" ht="13.2" x14ac:dyDescent="0.25">
      <c r="B51" s="71"/>
      <c r="C51" s="246" t="s">
        <v>74</v>
      </c>
      <c r="D51" s="246"/>
      <c r="E51" s="246" t="s">
        <v>49</v>
      </c>
      <c r="F51" s="131" t="s">
        <v>52</v>
      </c>
      <c r="G51" s="131" t="s">
        <v>54</v>
      </c>
      <c r="H51" s="98" t="s">
        <v>56</v>
      </c>
      <c r="I51" s="257" t="s">
        <v>58</v>
      </c>
      <c r="J51" s="257"/>
      <c r="K51" s="246" t="s">
        <v>60</v>
      </c>
      <c r="L51" s="252"/>
    </row>
    <row r="52" spans="2:12" ht="13.2" x14ac:dyDescent="0.25">
      <c r="B52" s="71"/>
      <c r="C52" s="246"/>
      <c r="D52" s="246"/>
      <c r="E52" s="246"/>
      <c r="F52" s="126">
        <v>1</v>
      </c>
      <c r="G52" s="126">
        <v>2</v>
      </c>
      <c r="H52" s="126">
        <v>3</v>
      </c>
      <c r="I52" s="247">
        <v>4</v>
      </c>
      <c r="J52" s="247"/>
      <c r="K52" s="247">
        <v>5</v>
      </c>
      <c r="L52" s="253"/>
    </row>
    <row r="53" spans="2:12" ht="19.5" customHeight="1" x14ac:dyDescent="0.25">
      <c r="B53" s="71"/>
      <c r="C53" s="245" t="s">
        <v>51</v>
      </c>
      <c r="D53" s="245"/>
      <c r="E53" s="132">
        <v>1</v>
      </c>
      <c r="F53" s="99">
        <v>2</v>
      </c>
      <c r="G53" s="99">
        <v>3</v>
      </c>
      <c r="H53" s="99">
        <v>4</v>
      </c>
      <c r="I53" s="249">
        <v>5</v>
      </c>
      <c r="J53" s="249"/>
      <c r="K53" s="250">
        <v>6</v>
      </c>
      <c r="L53" s="258"/>
    </row>
    <row r="54" spans="2:12" ht="21.75" customHeight="1" x14ac:dyDescent="0.25">
      <c r="B54" s="71"/>
      <c r="C54" s="245" t="s">
        <v>53</v>
      </c>
      <c r="D54" s="245"/>
      <c r="E54" s="132">
        <v>2</v>
      </c>
      <c r="F54" s="99">
        <v>3</v>
      </c>
      <c r="G54" s="99">
        <v>4</v>
      </c>
      <c r="H54" s="127">
        <v>5</v>
      </c>
      <c r="I54" s="250">
        <v>6</v>
      </c>
      <c r="J54" s="250"/>
      <c r="K54" s="259">
        <v>7</v>
      </c>
      <c r="L54" s="260"/>
    </row>
    <row r="55" spans="2:12" ht="26.25" customHeight="1" x14ac:dyDescent="0.25">
      <c r="B55" s="71"/>
      <c r="C55" s="245" t="s">
        <v>55</v>
      </c>
      <c r="D55" s="245"/>
      <c r="E55" s="132">
        <v>3</v>
      </c>
      <c r="F55" s="99">
        <v>4</v>
      </c>
      <c r="G55" s="127">
        <v>5</v>
      </c>
      <c r="H55" s="128">
        <v>6</v>
      </c>
      <c r="I55" s="250">
        <v>7</v>
      </c>
      <c r="J55" s="250"/>
      <c r="K55" s="256">
        <v>8</v>
      </c>
      <c r="L55" s="261"/>
    </row>
    <row r="56" spans="2:12" ht="21" customHeight="1" x14ac:dyDescent="0.25">
      <c r="B56" s="71"/>
      <c r="C56" s="245" t="s">
        <v>57</v>
      </c>
      <c r="D56" s="245"/>
      <c r="E56" s="132">
        <v>4</v>
      </c>
      <c r="F56" s="127">
        <v>5</v>
      </c>
      <c r="G56" s="128">
        <v>6</v>
      </c>
      <c r="H56" s="128">
        <v>7</v>
      </c>
      <c r="I56" s="256">
        <v>8</v>
      </c>
      <c r="J56" s="256"/>
      <c r="K56" s="256">
        <v>9</v>
      </c>
      <c r="L56" s="261"/>
    </row>
    <row r="57" spans="2:12" ht="27" customHeight="1" x14ac:dyDescent="0.25">
      <c r="B57" s="71"/>
      <c r="C57" s="245" t="s">
        <v>59</v>
      </c>
      <c r="D57" s="245"/>
      <c r="E57" s="132">
        <v>5</v>
      </c>
      <c r="F57" s="128">
        <v>6</v>
      </c>
      <c r="G57" s="128">
        <v>7</v>
      </c>
      <c r="H57" s="130">
        <v>8</v>
      </c>
      <c r="I57" s="256">
        <v>9</v>
      </c>
      <c r="J57" s="256"/>
      <c r="K57" s="256">
        <v>10</v>
      </c>
      <c r="L57" s="261"/>
    </row>
    <row r="58" spans="2:12" ht="13.2" x14ac:dyDescent="0.25">
      <c r="B58" s="71"/>
      <c r="C58" s="72"/>
      <c r="D58" s="72"/>
      <c r="E58" s="72"/>
      <c r="F58" s="72"/>
      <c r="G58" s="72"/>
      <c r="H58" s="72"/>
      <c r="I58" s="72"/>
      <c r="J58" s="72"/>
      <c r="K58" s="72"/>
      <c r="L58" s="73"/>
    </row>
    <row r="59" spans="2:12" ht="19.5" customHeight="1" x14ac:dyDescent="0.25">
      <c r="B59" s="71"/>
      <c r="C59" s="72"/>
      <c r="D59" s="72"/>
      <c r="E59" s="72"/>
      <c r="F59" s="72"/>
      <c r="G59" s="248" t="s">
        <v>75</v>
      </c>
      <c r="H59" s="248"/>
      <c r="I59" s="72"/>
      <c r="J59" s="72"/>
      <c r="K59" s="72"/>
      <c r="L59" s="73"/>
    </row>
    <row r="60" spans="2:12" ht="18" customHeight="1" x14ac:dyDescent="0.25">
      <c r="B60" s="71"/>
      <c r="C60" s="72"/>
      <c r="D60" s="72"/>
      <c r="E60" s="72"/>
      <c r="F60" s="72"/>
      <c r="G60" s="131" t="s">
        <v>61</v>
      </c>
      <c r="H60" s="100" t="s">
        <v>74</v>
      </c>
      <c r="I60" s="72"/>
      <c r="J60" s="72"/>
      <c r="K60" s="72"/>
      <c r="L60" s="73"/>
    </row>
    <row r="61" spans="2:12" ht="18" customHeight="1" x14ac:dyDescent="0.25">
      <c r="B61" s="71"/>
      <c r="C61" s="72"/>
      <c r="D61" s="72"/>
      <c r="E61" s="72"/>
      <c r="F61" s="72"/>
      <c r="G61" s="130" t="s">
        <v>76</v>
      </c>
      <c r="H61" s="101" t="s">
        <v>77</v>
      </c>
      <c r="I61" s="72"/>
      <c r="J61" s="72"/>
      <c r="K61" s="72"/>
      <c r="L61" s="73"/>
    </row>
    <row r="62" spans="2:12" ht="18" customHeight="1" x14ac:dyDescent="0.25">
      <c r="B62" s="71"/>
      <c r="C62" s="72"/>
      <c r="D62" s="72"/>
      <c r="E62" s="72"/>
      <c r="F62" s="72"/>
      <c r="G62" s="128" t="s">
        <v>78</v>
      </c>
      <c r="H62" s="101" t="s">
        <v>79</v>
      </c>
      <c r="I62" s="72"/>
      <c r="J62" s="72"/>
      <c r="K62" s="72"/>
      <c r="L62" s="73"/>
    </row>
    <row r="63" spans="2:12" ht="18" customHeight="1" x14ac:dyDescent="0.25">
      <c r="B63" s="71"/>
      <c r="C63" s="72"/>
      <c r="D63" s="72"/>
      <c r="E63" s="72"/>
      <c r="F63" s="72"/>
      <c r="G63" s="127">
        <v>5</v>
      </c>
      <c r="H63" s="101" t="s">
        <v>80</v>
      </c>
      <c r="I63" s="72"/>
      <c r="J63" s="72"/>
      <c r="K63" s="72"/>
      <c r="L63" s="73"/>
    </row>
    <row r="64" spans="2:12" ht="18" customHeight="1" x14ac:dyDescent="0.25">
      <c r="B64" s="71"/>
      <c r="C64" s="72"/>
      <c r="D64" s="72"/>
      <c r="E64" s="72"/>
      <c r="F64" s="72"/>
      <c r="G64" s="99" t="s">
        <v>81</v>
      </c>
      <c r="H64" s="101" t="s">
        <v>82</v>
      </c>
      <c r="I64" s="72"/>
      <c r="J64" s="72"/>
      <c r="K64" s="72"/>
      <c r="L64" s="73"/>
    </row>
    <row r="65" spans="2:12" thickBot="1" x14ac:dyDescent="0.3">
      <c r="B65" s="74"/>
      <c r="C65" s="75"/>
      <c r="D65" s="75"/>
      <c r="E65" s="75"/>
      <c r="F65" s="75"/>
      <c r="G65" s="75"/>
      <c r="H65" s="75"/>
      <c r="I65" s="75"/>
      <c r="J65" s="75"/>
      <c r="K65" s="75"/>
      <c r="L65" s="76"/>
    </row>
    <row r="69" spans="2:12" hidden="1" x14ac:dyDescent="0.3">
      <c r="B69" s="7" t="s">
        <v>39</v>
      </c>
    </row>
    <row r="70" spans="2:12" hidden="1" x14ac:dyDescent="0.3">
      <c r="B70" s="7" t="s">
        <v>83</v>
      </c>
    </row>
  </sheetData>
  <mergeCells count="70">
    <mergeCell ref="C34:G34"/>
    <mergeCell ref="C33:G33"/>
    <mergeCell ref="C35:G35"/>
    <mergeCell ref="C36:G36"/>
    <mergeCell ref="C30:G30"/>
    <mergeCell ref="C24:G24"/>
    <mergeCell ref="C25:G25"/>
    <mergeCell ref="C26:G26"/>
    <mergeCell ref="C29:G29"/>
    <mergeCell ref="C16:G16"/>
    <mergeCell ref="C18:G18"/>
    <mergeCell ref="C19:G19"/>
    <mergeCell ref="C20:G20"/>
    <mergeCell ref="C21:G21"/>
    <mergeCell ref="H15:L15"/>
    <mergeCell ref="B15:G15"/>
    <mergeCell ref="B6:L6"/>
    <mergeCell ref="B2:B4"/>
    <mergeCell ref="B12:L12"/>
    <mergeCell ref="B7:L7"/>
    <mergeCell ref="C2:J4"/>
    <mergeCell ref="K2:L4"/>
    <mergeCell ref="B41:B46"/>
    <mergeCell ref="C41:D41"/>
    <mergeCell ref="C42:D42"/>
    <mergeCell ref="C17:G17"/>
    <mergeCell ref="C43:D43"/>
    <mergeCell ref="C44:D44"/>
    <mergeCell ref="C45:D45"/>
    <mergeCell ref="G41:G46"/>
    <mergeCell ref="C27:G27"/>
    <mergeCell ref="C28:G28"/>
    <mergeCell ref="C22:G22"/>
    <mergeCell ref="C23:G23"/>
    <mergeCell ref="C31:G31"/>
    <mergeCell ref="C32:G32"/>
    <mergeCell ref="C37:G37"/>
    <mergeCell ref="C38:G38"/>
    <mergeCell ref="G59:H59"/>
    <mergeCell ref="C54:D54"/>
    <mergeCell ref="K49:L49"/>
    <mergeCell ref="C57:D57"/>
    <mergeCell ref="C56:D56"/>
    <mergeCell ref="I57:J57"/>
    <mergeCell ref="I51:J51"/>
    <mergeCell ref="I49:J49"/>
    <mergeCell ref="I50:J50"/>
    <mergeCell ref="K53:L53"/>
    <mergeCell ref="K54:L54"/>
    <mergeCell ref="K55:L55"/>
    <mergeCell ref="K56:L56"/>
    <mergeCell ref="K57:L57"/>
    <mergeCell ref="I56:J56"/>
    <mergeCell ref="I55:J55"/>
    <mergeCell ref="C55:D55"/>
    <mergeCell ref="C51:D52"/>
    <mergeCell ref="I52:J52"/>
    <mergeCell ref="H40:I40"/>
    <mergeCell ref="C50:E50"/>
    <mergeCell ref="C53:D53"/>
    <mergeCell ref="I53:J53"/>
    <mergeCell ref="C46:D46"/>
    <mergeCell ref="C49:E49"/>
    <mergeCell ref="I54:J54"/>
    <mergeCell ref="E51:E52"/>
    <mergeCell ref="C48:K48"/>
    <mergeCell ref="K51:L51"/>
    <mergeCell ref="K52:L52"/>
    <mergeCell ref="K50:L50"/>
    <mergeCell ref="C40:E40"/>
  </mergeCells>
  <phoneticPr fontId="1" type="noConversion"/>
  <conditionalFormatting sqref="J17:K38">
    <cfRule type="expression" dxfId="22" priority="1" stopIfTrue="1">
      <formula>"""bajo"""</formula>
    </cfRule>
  </conditionalFormatting>
  <conditionalFormatting sqref="L17:L38">
    <cfRule type="cellIs" dxfId="21" priority="2" stopIfTrue="1" operator="equal">
      <formula>"EXTREMO"</formula>
    </cfRule>
    <cfRule type="cellIs" dxfId="20" priority="3" stopIfTrue="1" operator="equal">
      <formula>"ALTO"</formula>
    </cfRule>
    <cfRule type="cellIs" dxfId="19" priority="4" stopIfTrue="1" operator="equal">
      <formula>"MEDIO"</formula>
    </cfRule>
    <cfRule type="cellIs" dxfId="18" priority="5" stopIfTrue="1" operator="equal">
      <formula>"BAJO"</formula>
    </cfRule>
  </conditionalFormatting>
  <dataValidations count="22">
    <dataValidation type="list" allowBlank="1" showInputMessage="1" showErrorMessage="1" sqref="H15" xr:uid="{00000000-0002-0000-0200-000002000000}">
      <formula1>$B$69:$B$70</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10000000}">
      <formula1>INDIRECT($B$27)</formula1>
    </dataValidation>
    <dataValidation type="list" allowBlank="1" showInputMessage="1" showErrorMessage="1" sqref="C28:G28" xr:uid="{00000000-0002-0000-0200-000011000000}">
      <formula1>INDIRECT($B$28)</formula1>
    </dataValidation>
    <dataValidation type="list" allowBlank="1" showInputMessage="1" showErrorMessage="1" sqref="C29:G29" xr:uid="{00000000-0002-0000-0200-000012000000}">
      <formula1>INDIRECT($B$29)</formula1>
    </dataValidation>
    <dataValidation type="list" allowBlank="1" showInputMessage="1" showErrorMessage="1" sqref="C30:G30" xr:uid="{00000000-0002-0000-0200-000013000000}">
      <formula1>INDIRECT($B$30)</formula1>
    </dataValidation>
    <dataValidation type="list" allowBlank="1" showInputMessage="1" showErrorMessage="1" sqref="C31:G31" xr:uid="{00000000-0002-0000-0200-000014000000}">
      <formula1>INDIRECT($B$31)</formula1>
    </dataValidation>
    <dataValidation type="list" allowBlank="1" showInputMessage="1" showErrorMessage="1" sqref="C32:G36" xr:uid="{00000000-0002-0000-0200-000015000000}">
      <formula1>INDIRECT($B$32)</formula1>
    </dataValidation>
    <dataValidation type="list" allowBlank="1" showInputMessage="1" showErrorMessage="1" sqref="C37:G37" xr:uid="{00000000-0002-0000-0200-000016000000}">
      <formula1>INDIRECT($B$37)</formula1>
    </dataValidation>
    <dataValidation type="list" allowBlank="1" showInputMessage="1" showErrorMessage="1" sqref="C38:G38" xr:uid="{00000000-0002-0000-0200-000017000000}">
      <formula1>INDIRECT($B$38)</formula1>
    </dataValidation>
    <dataValidation type="list" allowBlank="1" showInputMessage="1" showErrorMessage="1" sqref="I17:I38" xr:uid="{00000000-0002-0000-0200-000000000000}">
      <formula1>$E$42:$E$46</formula1>
    </dataValidation>
    <dataValidation type="list" allowBlank="1" showInputMessage="1" showErrorMessage="1" sqref="J17:J38" xr:uid="{00000000-0002-0000-0200-000001000000}">
      <formula1>$I$42:$I$46</formula1>
    </dataValidation>
    <dataValidation type="list" allowBlank="1" showInputMessage="1" showErrorMessage="1" sqref="B17:B38"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7"/>
  <sheetViews>
    <sheetView showGridLines="0" topLeftCell="A3" zoomScale="85" zoomScaleNormal="85" zoomScalePageLayoutView="70" workbookViewId="0">
      <selection activeCell="B6" sqref="B6:R6"/>
    </sheetView>
  </sheetViews>
  <sheetFormatPr baseColWidth="10" defaultColWidth="11.44140625" defaultRowHeight="13.2" x14ac:dyDescent="0.25"/>
  <cols>
    <col min="1" max="1" width="2.88671875" customWidth="1"/>
    <col min="2" max="2" width="41.6640625" customWidth="1"/>
    <col min="3" max="3" width="15.88671875" customWidth="1"/>
    <col min="4" max="4" width="13.109375" customWidth="1"/>
    <col min="5" max="5" width="16.44140625" customWidth="1"/>
    <col min="6" max="6" width="14.88671875" customWidth="1"/>
    <col min="7" max="7" width="17.44140625" customWidth="1"/>
    <col min="8" max="8" width="14.44140625" customWidth="1"/>
    <col min="9" max="9" width="15.88671875" customWidth="1"/>
    <col min="10" max="10" width="9.44140625" customWidth="1"/>
    <col min="11" max="17" width="14" customWidth="1"/>
    <col min="18" max="18" width="20.88671875" style="4" customWidth="1"/>
  </cols>
  <sheetData>
    <row r="2" spans="2:26" ht="48.75" customHeight="1" x14ac:dyDescent="0.25">
      <c r="B2" s="193"/>
      <c r="C2" s="203" t="s">
        <v>6</v>
      </c>
      <c r="D2" s="204"/>
      <c r="E2" s="204"/>
      <c r="F2" s="204"/>
      <c r="G2" s="204"/>
      <c r="H2" s="204"/>
      <c r="I2" s="204"/>
      <c r="J2" s="204"/>
      <c r="K2" s="204"/>
      <c r="L2" s="204"/>
      <c r="M2" s="204"/>
      <c r="N2" s="204"/>
      <c r="O2" s="204"/>
      <c r="P2" s="205"/>
      <c r="Q2" s="145" t="s">
        <v>1</v>
      </c>
      <c r="R2" s="281"/>
    </row>
    <row r="3" spans="2:26" ht="30" customHeight="1" x14ac:dyDescent="0.25">
      <c r="B3" s="193"/>
      <c r="C3" s="206"/>
      <c r="D3" s="207"/>
      <c r="E3" s="207"/>
      <c r="F3" s="207"/>
      <c r="G3" s="207"/>
      <c r="H3" s="207"/>
      <c r="I3" s="207"/>
      <c r="J3" s="207"/>
      <c r="K3" s="207"/>
      <c r="L3" s="207"/>
      <c r="M3" s="207"/>
      <c r="N3" s="207"/>
      <c r="O3" s="207"/>
      <c r="P3" s="208"/>
      <c r="Q3" s="282"/>
      <c r="R3" s="283"/>
    </row>
    <row r="4" spans="2:26" ht="39.75" customHeight="1" x14ac:dyDescent="0.25">
      <c r="B4" s="193"/>
      <c r="C4" s="209"/>
      <c r="D4" s="210"/>
      <c r="E4" s="210"/>
      <c r="F4" s="210"/>
      <c r="G4" s="210"/>
      <c r="H4" s="210"/>
      <c r="I4" s="210"/>
      <c r="J4" s="210"/>
      <c r="K4" s="210"/>
      <c r="L4" s="210"/>
      <c r="M4" s="210"/>
      <c r="N4" s="210"/>
      <c r="O4" s="210"/>
      <c r="P4" s="211"/>
      <c r="Q4" s="284"/>
      <c r="R4" s="285"/>
    </row>
    <row r="5" spans="2:26" ht="13.8" thickBot="1" x14ac:dyDescent="0.3"/>
    <row r="6" spans="2:26" ht="131.4" customHeight="1" thickBot="1" x14ac:dyDescent="0.3">
      <c r="B6" s="330" t="str">
        <f>+EVALUACION!B6</f>
        <v xml:space="preserve">Objeto Contractual: “PRESTAR LOS SERVICIOS PARA EL DESARROLLO DE ACCIONES INTEGRALES DE ATENCIÓN Y BIENESTAR ANIMAL EN LA LOCALIDAD DE LOS MÁRTIRES, QUE COMPRENDAN LA REALIZACIÓN DE JORNADAS DE ESTERILIZACIÓN, BRIGADAS MÉDICO-VETERINARIAS, ATENCIÓN DE URGENCIAS VETERINARIAS, JORNADAS DE ADOPCIÓN Y ACTIVIDADES DE EDUCACIÓN PARA LA TENENCIA RESPONSABLE DE ANIMALES DE COMPAÑÍA, INCLUYENDO EL SUMINISTRO DE LOS INSUMOS, MATERIALES Y DEMÁS ELEMENTOS NECESARIOS PARA LA ADECUADA EJECUCIÓN DEL CONTRATO”. </v>
      </c>
      <c r="C6" s="331"/>
      <c r="D6" s="331"/>
      <c r="E6" s="331"/>
      <c r="F6" s="331"/>
      <c r="G6" s="331"/>
      <c r="H6" s="331"/>
      <c r="I6" s="331"/>
      <c r="J6" s="331"/>
      <c r="K6" s="331"/>
      <c r="L6" s="331"/>
      <c r="M6" s="331"/>
      <c r="N6" s="331"/>
      <c r="O6" s="331"/>
      <c r="P6" s="331"/>
      <c r="Q6" s="331"/>
      <c r="R6" s="332"/>
      <c r="S6" s="1"/>
      <c r="T6" s="1"/>
      <c r="U6" s="1"/>
      <c r="V6" s="1"/>
      <c r="W6" s="1"/>
      <c r="X6" s="1"/>
      <c r="Y6" s="1"/>
      <c r="Z6" s="1"/>
    </row>
    <row r="7" spans="2:26" ht="24.75" customHeight="1" x14ac:dyDescent="0.25">
      <c r="B7" s="333" t="s">
        <v>9</v>
      </c>
      <c r="C7" s="334"/>
      <c r="D7" s="334"/>
      <c r="E7" s="334"/>
      <c r="F7" s="334"/>
      <c r="G7" s="334"/>
      <c r="H7" s="334"/>
      <c r="I7" s="334"/>
      <c r="J7" s="334"/>
      <c r="K7" s="334"/>
      <c r="L7" s="334"/>
      <c r="M7" s="334"/>
      <c r="N7" s="334"/>
      <c r="O7" s="334"/>
      <c r="P7" s="334"/>
      <c r="Q7" s="334"/>
      <c r="R7" s="335"/>
    </row>
    <row r="8" spans="2:26" ht="15.6" x14ac:dyDescent="0.3">
      <c r="B8" s="328" t="s">
        <v>84</v>
      </c>
      <c r="C8" s="329"/>
      <c r="D8" s="329"/>
      <c r="E8" s="329"/>
      <c r="F8" s="329"/>
      <c r="G8" s="329"/>
      <c r="H8" s="329"/>
      <c r="I8" s="329"/>
      <c r="J8" s="329"/>
      <c r="K8" s="329"/>
      <c r="L8" s="329"/>
      <c r="M8" s="329"/>
      <c r="N8" s="329"/>
      <c r="O8" s="329"/>
      <c r="P8" s="329"/>
      <c r="Q8" s="329"/>
      <c r="R8" s="329"/>
    </row>
    <row r="9" spans="2:26" ht="34.5" customHeight="1" x14ac:dyDescent="0.25">
      <c r="B9" s="326" t="s">
        <v>85</v>
      </c>
      <c r="C9" s="327"/>
      <c r="D9" s="327"/>
      <c r="E9" s="327"/>
      <c r="F9" s="327"/>
      <c r="G9" s="327"/>
      <c r="H9" s="327"/>
      <c r="I9" s="327"/>
      <c r="J9" s="327"/>
      <c r="K9" s="327"/>
      <c r="L9" s="327"/>
      <c r="M9" s="327"/>
      <c r="N9" s="327"/>
      <c r="O9" s="327"/>
      <c r="P9" s="327"/>
      <c r="Q9" s="327"/>
      <c r="R9" s="327"/>
    </row>
    <row r="10" spans="2:26" ht="15.6" x14ac:dyDescent="0.3">
      <c r="B10" s="328" t="s">
        <v>86</v>
      </c>
      <c r="C10" s="329"/>
      <c r="D10" s="329"/>
      <c r="E10" s="329"/>
      <c r="F10" s="329"/>
      <c r="G10" s="329"/>
      <c r="H10" s="329"/>
      <c r="I10" s="329"/>
      <c r="J10" s="329"/>
      <c r="K10" s="329"/>
      <c r="L10" s="329"/>
      <c r="M10" s="329"/>
      <c r="N10" s="329"/>
      <c r="O10" s="329"/>
      <c r="P10" s="329"/>
      <c r="Q10" s="329"/>
      <c r="R10" s="329"/>
    </row>
    <row r="11" spans="2:26" x14ac:dyDescent="0.25">
      <c r="B11" s="71"/>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102" t="s">
        <v>40</v>
      </c>
      <c r="C15" s="325" t="s">
        <v>41</v>
      </c>
      <c r="D15" s="325"/>
      <c r="E15" s="325"/>
      <c r="F15" s="325"/>
      <c r="G15" s="286" t="s">
        <v>87</v>
      </c>
      <c r="H15" s="286"/>
      <c r="I15" s="133" t="s">
        <v>43</v>
      </c>
      <c r="J15" s="133" t="s">
        <v>44</v>
      </c>
      <c r="K15" s="133" t="s">
        <v>45</v>
      </c>
      <c r="L15" s="133" t="s">
        <v>46</v>
      </c>
      <c r="M15" s="133" t="s">
        <v>88</v>
      </c>
      <c r="N15" s="133" t="s">
        <v>89</v>
      </c>
      <c r="O15" s="133" t="s">
        <v>90</v>
      </c>
      <c r="P15" s="133" t="s">
        <v>91</v>
      </c>
      <c r="Q15" s="133" t="s">
        <v>92</v>
      </c>
      <c r="R15" s="11" t="s">
        <v>93</v>
      </c>
    </row>
    <row r="16" spans="2:26" s="23" customFormat="1" ht="57.75" customHeight="1" thickBot="1" x14ac:dyDescent="0.3">
      <c r="B16" s="103" t="str">
        <f>+EVALUACION!B17</f>
        <v>PLANEACIÓN</v>
      </c>
      <c r="C16" s="323" t="str">
        <f>+EVALUACION!C17</f>
        <v>Falta de claridad en la descripción de las normas técnicas, condiciones técnicas, obligaciones técnicas, condiciones particulares y/o especificaciones técnicas.</v>
      </c>
      <c r="D16" s="323"/>
      <c r="E16" s="323"/>
      <c r="F16" s="323"/>
      <c r="G16" s="324" t="s">
        <v>149</v>
      </c>
      <c r="H16" s="324"/>
      <c r="I16" s="104">
        <f>+EVALUACION!I17</f>
        <v>1</v>
      </c>
      <c r="J16" s="104">
        <f>+EVALUACION!J17</f>
        <v>1</v>
      </c>
      <c r="K16" s="104">
        <f>+I16+J16</f>
        <v>2</v>
      </c>
      <c r="L16" s="104" t="str">
        <f>IF(K16&lt;=4,"BAJO",IF(K16=5,"MEDIO",IF(K16=6,"ALTO",IF(K16=7,"ALTO","EXTREMO"))))</f>
        <v>BAJO</v>
      </c>
      <c r="M16" s="104" t="s">
        <v>150</v>
      </c>
      <c r="N16" s="105" t="s">
        <v>151</v>
      </c>
      <c r="O16" s="105" t="s">
        <v>152</v>
      </c>
      <c r="P16" s="105" t="s">
        <v>153</v>
      </c>
      <c r="Q16" s="107" t="s">
        <v>154</v>
      </c>
      <c r="R16" s="37" t="s">
        <v>155</v>
      </c>
    </row>
    <row r="17" spans="2:18" s="23" customFormat="1" ht="57.75" customHeight="1" thickBot="1" x14ac:dyDescent="0.3">
      <c r="B17" s="106" t="str">
        <f>+EVALUACION!B18</f>
        <v>PLANEACIÓN</v>
      </c>
      <c r="C17" s="319" t="str">
        <f>+EVALUACION!C18</f>
        <v>Errores en las condiciones y términos, unidades, especificaciones, descripción del proyecto y/o estudios previos, operaciones aritméticas, etc.</v>
      </c>
      <c r="D17" s="319"/>
      <c r="E17" s="319"/>
      <c r="F17" s="319"/>
      <c r="G17" s="324" t="s">
        <v>149</v>
      </c>
      <c r="H17" s="324"/>
      <c r="I17" s="111">
        <f>+EVALUACION!I18</f>
        <v>1</v>
      </c>
      <c r="J17" s="81">
        <f>+EVALUACION!J18</f>
        <v>1</v>
      </c>
      <c r="K17" s="81">
        <f>+I17+J17</f>
        <v>2</v>
      </c>
      <c r="L17" s="81" t="str">
        <f>IF(K17&lt;=4,"BAJO",IF(K17=5,"MEDIO",IF(K17=6,"ALTO",IF(K17=7,"ALTO","EXTREMO"))))</f>
        <v>BAJO</v>
      </c>
      <c r="M17" s="104" t="s">
        <v>150</v>
      </c>
      <c r="N17" s="105" t="s">
        <v>151</v>
      </c>
      <c r="O17" s="105" t="s">
        <v>152</v>
      </c>
      <c r="P17" s="105" t="s">
        <v>153</v>
      </c>
      <c r="Q17" s="107" t="s">
        <v>154</v>
      </c>
      <c r="R17" s="37" t="s">
        <v>155</v>
      </c>
    </row>
    <row r="18" spans="2:18" s="23" customFormat="1" ht="57.75" customHeight="1" thickBot="1" x14ac:dyDescent="0.3">
      <c r="B18" s="106" t="str">
        <f>+EVALUACION!B19</f>
        <v>PLANEACIÓN</v>
      </c>
      <c r="C18" s="319" t="str">
        <f>+EVALUACION!C19</f>
        <v>Inadecuado análisis  económico estimativo del valor del contrato</v>
      </c>
      <c r="D18" s="319"/>
      <c r="E18" s="319"/>
      <c r="F18" s="319"/>
      <c r="G18" s="245" t="s">
        <v>156</v>
      </c>
      <c r="H18" s="245"/>
      <c r="I18" s="81">
        <f>+EVALUACION!I19</f>
        <v>1</v>
      </c>
      <c r="J18" s="81">
        <f>+EVALUACION!J19</f>
        <v>1</v>
      </c>
      <c r="K18" s="81">
        <f t="shared" ref="K18:K27" si="0">+I18+J18</f>
        <v>2</v>
      </c>
      <c r="L18" s="81" t="str">
        <f t="shared" ref="L18:L37" si="1">IF(K18&lt;=4,"BAJO",IF(K18=5,"MEDIO",IF(K18=6,"ALTO",IF(K18=7,"ALTO","EXTREMO"))))</f>
        <v>BAJO</v>
      </c>
      <c r="M18" s="81" t="s">
        <v>150</v>
      </c>
      <c r="N18" s="105" t="s">
        <v>151</v>
      </c>
      <c r="O18" s="105" t="s">
        <v>152</v>
      </c>
      <c r="P18" s="105" t="s">
        <v>153</v>
      </c>
      <c r="Q18" s="107" t="s">
        <v>157</v>
      </c>
      <c r="R18" s="38" t="s">
        <v>158</v>
      </c>
    </row>
    <row r="19" spans="2:18" s="23" customFormat="1" ht="57.75" customHeight="1" thickBot="1" x14ac:dyDescent="0.3">
      <c r="B19" s="106" t="str">
        <f>+EVALUACION!B20</f>
        <v>PLANEACIÓN</v>
      </c>
      <c r="C19" s="319" t="str">
        <f>+EVALUACION!C20</f>
        <v xml:space="preserve">Inadecuada  descripción del bien o servicio requerido </v>
      </c>
      <c r="D19" s="319"/>
      <c r="E19" s="319"/>
      <c r="F19" s="319"/>
      <c r="G19" s="324" t="s">
        <v>149</v>
      </c>
      <c r="H19" s="324"/>
      <c r="I19" s="81">
        <f>+EVALUACION!I20</f>
        <v>1</v>
      </c>
      <c r="J19" s="81">
        <f>+EVALUACION!J20</f>
        <v>1</v>
      </c>
      <c r="K19" s="81">
        <f t="shared" si="0"/>
        <v>2</v>
      </c>
      <c r="L19" s="81" t="str">
        <f t="shared" si="1"/>
        <v>BAJO</v>
      </c>
      <c r="M19" s="81" t="s">
        <v>150</v>
      </c>
      <c r="N19" s="105" t="s">
        <v>151</v>
      </c>
      <c r="O19" s="105" t="s">
        <v>152</v>
      </c>
      <c r="P19" s="105" t="s">
        <v>153</v>
      </c>
      <c r="Q19" s="107" t="s">
        <v>154</v>
      </c>
      <c r="R19" s="38" t="s">
        <v>158</v>
      </c>
    </row>
    <row r="20" spans="2:18" s="23" customFormat="1" ht="57.75" customHeight="1" thickBot="1" x14ac:dyDescent="0.3">
      <c r="B20" s="106" t="str">
        <f>+EVALUACION!B21</f>
        <v>PLANEACIÓN</v>
      </c>
      <c r="C20" s="319" t="str">
        <f>+EVALUACION!C21</f>
        <v>Que la estimación del presupuesto no sea concordante con las obligaciones del contrato. </v>
      </c>
      <c r="D20" s="319"/>
      <c r="E20" s="319"/>
      <c r="F20" s="319"/>
      <c r="G20" s="245" t="s">
        <v>156</v>
      </c>
      <c r="H20" s="245"/>
      <c r="I20" s="81">
        <f>+EVALUACION!I21</f>
        <v>1</v>
      </c>
      <c r="J20" s="81">
        <f>+EVALUACION!J21</f>
        <v>1</v>
      </c>
      <c r="K20" s="81">
        <f t="shared" si="0"/>
        <v>2</v>
      </c>
      <c r="L20" s="81" t="str">
        <f t="shared" si="1"/>
        <v>BAJO</v>
      </c>
      <c r="M20" s="81" t="s">
        <v>150</v>
      </c>
      <c r="N20" s="105" t="s">
        <v>151</v>
      </c>
      <c r="O20" s="105" t="s">
        <v>152</v>
      </c>
      <c r="P20" s="105" t="s">
        <v>153</v>
      </c>
      <c r="Q20" s="107" t="s">
        <v>159</v>
      </c>
      <c r="R20" s="38" t="s">
        <v>158</v>
      </c>
    </row>
    <row r="21" spans="2:18" s="23" customFormat="1" ht="57.75" customHeight="1" thickBot="1" x14ac:dyDescent="0.3">
      <c r="B21" s="106" t="str">
        <f>+EVALUACION!B22</f>
        <v>PLANEACIÓN</v>
      </c>
      <c r="C21" s="319" t="str">
        <f>+EVALUACION!C22</f>
        <v>Errores cometidos por el contratista en la elaboración de la propuesta  y/o en los documentos relacionados en las condiciones y términos.</v>
      </c>
      <c r="D21" s="319"/>
      <c r="E21" s="319"/>
      <c r="F21" s="319"/>
      <c r="G21" s="336" t="s">
        <v>160</v>
      </c>
      <c r="H21" s="337"/>
      <c r="I21" s="81">
        <f>+EVALUACION!I22</f>
        <v>1</v>
      </c>
      <c r="J21" s="81">
        <f>+EVALUACION!J22</f>
        <v>1</v>
      </c>
      <c r="K21" s="81">
        <f t="shared" si="0"/>
        <v>2</v>
      </c>
      <c r="L21" s="81" t="str">
        <f t="shared" si="1"/>
        <v>BAJO</v>
      </c>
      <c r="M21" s="81" t="s">
        <v>161</v>
      </c>
      <c r="N21" s="105" t="s">
        <v>162</v>
      </c>
      <c r="O21" s="107" t="s">
        <v>164</v>
      </c>
      <c r="P21" s="107" t="s">
        <v>165</v>
      </c>
      <c r="Q21" s="107" t="s">
        <v>154</v>
      </c>
      <c r="R21" s="38" t="s">
        <v>163</v>
      </c>
    </row>
    <row r="22" spans="2:18" s="23" customFormat="1" ht="57.75" customHeight="1" thickBot="1" x14ac:dyDescent="0.3">
      <c r="B22" s="106" t="str">
        <f>+EVALUACION!B23</f>
        <v>SELECCIÓN</v>
      </c>
      <c r="C22" s="319" t="str">
        <f>+EVALUACION!C23</f>
        <v>Declaratoria de desierto del proceso de contratación.</v>
      </c>
      <c r="D22" s="319"/>
      <c r="E22" s="319"/>
      <c r="F22" s="319"/>
      <c r="G22" s="336" t="s">
        <v>166</v>
      </c>
      <c r="H22" s="337"/>
      <c r="I22" s="81">
        <f>+EVALUACION!I23</f>
        <v>1</v>
      </c>
      <c r="J22" s="81">
        <f>+EVALUACION!J23</f>
        <v>4</v>
      </c>
      <c r="K22" s="81">
        <f t="shared" si="0"/>
        <v>5</v>
      </c>
      <c r="L22" s="81" t="str">
        <f t="shared" si="1"/>
        <v>MEDIO</v>
      </c>
      <c r="M22" s="81" t="s">
        <v>161</v>
      </c>
      <c r="N22" s="105" t="s">
        <v>162</v>
      </c>
      <c r="O22" s="107" t="s">
        <v>164</v>
      </c>
      <c r="P22" s="107" t="s">
        <v>165</v>
      </c>
      <c r="Q22" s="107" t="s">
        <v>154</v>
      </c>
      <c r="R22" s="38" t="s">
        <v>163</v>
      </c>
    </row>
    <row r="23" spans="2:18" s="23" customFormat="1" ht="57.75" customHeight="1" thickBot="1" x14ac:dyDescent="0.3">
      <c r="B23" s="106" t="str">
        <f>+EVALUACION!B24</f>
        <v>SELECCIÓN</v>
      </c>
      <c r="C23" s="319" t="str">
        <f>+EVALUACION!C24</f>
        <v>Seleccionar un contratista que no tenga las capacidades para cumplir con el objeto contractual</v>
      </c>
      <c r="D23" s="319"/>
      <c r="E23" s="319"/>
      <c r="F23" s="319"/>
      <c r="G23" s="245" t="s">
        <v>167</v>
      </c>
      <c r="H23" s="245"/>
      <c r="I23" s="81">
        <f>+EVALUACION!I24</f>
        <v>1</v>
      </c>
      <c r="J23" s="81">
        <f>+EVALUACION!J24</f>
        <v>3</v>
      </c>
      <c r="K23" s="81">
        <f t="shared" si="0"/>
        <v>4</v>
      </c>
      <c r="L23" s="81" t="str">
        <f t="shared" si="1"/>
        <v>BAJO</v>
      </c>
      <c r="M23" s="81" t="s">
        <v>150</v>
      </c>
      <c r="N23" s="105" t="s">
        <v>168</v>
      </c>
      <c r="O23" s="107" t="s">
        <v>164</v>
      </c>
      <c r="P23" s="107" t="s">
        <v>170</v>
      </c>
      <c r="Q23" s="107" t="s">
        <v>171</v>
      </c>
      <c r="R23" s="38" t="s">
        <v>155</v>
      </c>
    </row>
    <row r="24" spans="2:18" s="23" customFormat="1" ht="57.75" customHeight="1" thickBot="1" x14ac:dyDescent="0.3">
      <c r="B24" s="106" t="str">
        <f>+EVALUACION!B25</f>
        <v>SELECCIÓN</v>
      </c>
      <c r="C24" s="319" t="str">
        <f>+EVALUACION!C25</f>
        <v>Seleccionar a un contratista que esté inmerso en una inhabilidad o incompatibilidad</v>
      </c>
      <c r="D24" s="319"/>
      <c r="E24" s="319"/>
      <c r="F24" s="319"/>
      <c r="G24" s="245" t="s">
        <v>172</v>
      </c>
      <c r="H24" s="245"/>
      <c r="I24" s="81">
        <f>+EVALUACION!I25</f>
        <v>1</v>
      </c>
      <c r="J24" s="81">
        <f>+EVALUACION!J25</f>
        <v>3</v>
      </c>
      <c r="K24" s="81">
        <f t="shared" si="0"/>
        <v>4</v>
      </c>
      <c r="L24" s="81" t="str">
        <f t="shared" si="1"/>
        <v>BAJO</v>
      </c>
      <c r="M24" s="81" t="s">
        <v>161</v>
      </c>
      <c r="N24" s="105" t="s">
        <v>162</v>
      </c>
      <c r="O24" s="107" t="s">
        <v>164</v>
      </c>
      <c r="P24" s="107" t="s">
        <v>165</v>
      </c>
      <c r="Q24" s="107" t="s">
        <v>154</v>
      </c>
      <c r="R24" s="38" t="s">
        <v>163</v>
      </c>
    </row>
    <row r="25" spans="2:18" s="23" customFormat="1" ht="57.75" customHeight="1" thickBot="1" x14ac:dyDescent="0.3">
      <c r="B25" s="106" t="str">
        <f>+EVALUACION!B26</f>
        <v>SELECCIÓN</v>
      </c>
      <c r="C25" s="319" t="str">
        <f>+EVALUACION!C26</f>
        <v>Confabulacion de los proponentes (Colusión)</v>
      </c>
      <c r="D25" s="319"/>
      <c r="E25" s="319"/>
      <c r="F25" s="319"/>
      <c r="G25" s="336" t="s">
        <v>166</v>
      </c>
      <c r="H25" s="337"/>
      <c r="I25" s="81">
        <f>+EVALUACION!I26</f>
        <v>2</v>
      </c>
      <c r="J25" s="81">
        <f>+EVALUACION!J26</f>
        <v>3</v>
      </c>
      <c r="K25" s="81">
        <f t="shared" si="0"/>
        <v>5</v>
      </c>
      <c r="L25" s="81" t="str">
        <f t="shared" si="1"/>
        <v>MEDIO</v>
      </c>
      <c r="M25" s="81" t="s">
        <v>161</v>
      </c>
      <c r="N25" s="107" t="s">
        <v>168</v>
      </c>
      <c r="O25" s="105" t="s">
        <v>152</v>
      </c>
      <c r="P25" s="105" t="s">
        <v>153</v>
      </c>
      <c r="Q25" s="107" t="s">
        <v>154</v>
      </c>
      <c r="R25" s="38" t="s">
        <v>155</v>
      </c>
    </row>
    <row r="26" spans="2:18" s="23" customFormat="1" ht="57.75" customHeight="1" thickBot="1" x14ac:dyDescent="0.3">
      <c r="B26" s="106" t="str">
        <f>+EVALUACION!B27</f>
        <v>CONTRATACIÓN</v>
      </c>
      <c r="C26" s="319" t="str">
        <f>+EVALUACION!C27</f>
        <v>Demora en el cumplimiento de los requisitos previos necesarios para la firma del acta de inicio.</v>
      </c>
      <c r="D26" s="319"/>
      <c r="E26" s="319"/>
      <c r="F26" s="319"/>
      <c r="G26" s="336" t="s">
        <v>174</v>
      </c>
      <c r="H26" s="337"/>
      <c r="I26" s="81">
        <f>+EVALUACION!I27</f>
        <v>2</v>
      </c>
      <c r="J26" s="81">
        <f>+EVALUACION!J27</f>
        <v>3</v>
      </c>
      <c r="K26" s="81">
        <f t="shared" si="0"/>
        <v>5</v>
      </c>
      <c r="L26" s="81" t="str">
        <f t="shared" si="1"/>
        <v>MEDIO</v>
      </c>
      <c r="M26" s="81" t="s">
        <v>150</v>
      </c>
      <c r="N26" s="107" t="s">
        <v>168</v>
      </c>
      <c r="O26" s="107" t="s">
        <v>164</v>
      </c>
      <c r="P26" s="107" t="s">
        <v>175</v>
      </c>
      <c r="Q26" s="107" t="s">
        <v>176</v>
      </c>
      <c r="R26" s="38" t="s">
        <v>163</v>
      </c>
    </row>
    <row r="27" spans="2:18" s="23" customFormat="1" ht="57.75" customHeight="1" x14ac:dyDescent="0.25">
      <c r="B27" s="106" t="str">
        <f>+EVALUACION!B28</f>
        <v>CONTRATACIÓN</v>
      </c>
      <c r="C27" s="319" t="str">
        <f>+EVALUACION!C28</f>
        <v>Riesgos de corrupción durante los procesos de contratación (contratación de bienes que no corresponden a la realidad del mercado, selección  de proveedores de bienes y servicios en que se omiten los principios de transparencia y publicidad y divulgación a terceros de información privilegiada utilizada para la elaboración de los estudios previos o de condiciones y términos de los procesos de selección).</v>
      </c>
      <c r="D27" s="319"/>
      <c r="E27" s="319"/>
      <c r="F27" s="319"/>
      <c r="G27" s="336" t="s">
        <v>166</v>
      </c>
      <c r="H27" s="337"/>
      <c r="I27" s="81">
        <f>+EVALUACION!I28</f>
        <v>2</v>
      </c>
      <c r="J27" s="81">
        <f>+EVALUACION!J28</f>
        <v>3</v>
      </c>
      <c r="K27" s="81">
        <f t="shared" si="0"/>
        <v>5</v>
      </c>
      <c r="L27" s="81" t="str">
        <f t="shared" si="1"/>
        <v>MEDIO</v>
      </c>
      <c r="M27" s="81" t="s">
        <v>161</v>
      </c>
      <c r="N27" s="107" t="s">
        <v>168</v>
      </c>
      <c r="O27" s="105" t="s">
        <v>152</v>
      </c>
      <c r="P27" s="105" t="s">
        <v>153</v>
      </c>
      <c r="Q27" s="107" t="s">
        <v>154</v>
      </c>
      <c r="R27" s="38" t="s">
        <v>155</v>
      </c>
    </row>
    <row r="28" spans="2:18" s="23" customFormat="1" ht="57.75" customHeight="1" thickBot="1" x14ac:dyDescent="0.3">
      <c r="B28" s="106" t="str">
        <f>+EVALUACION!B29</f>
        <v>CONTRATACIÓN</v>
      </c>
      <c r="C28" s="319" t="str">
        <f>+EVALUACION!C29</f>
        <v>Presentación de reclamos de terceros sobre la selección del oferente que retrasen el perfeccionamiento del contrato.</v>
      </c>
      <c r="D28" s="319"/>
      <c r="E28" s="319"/>
      <c r="F28" s="319"/>
      <c r="G28" s="245"/>
      <c r="H28" s="245"/>
      <c r="I28" s="81">
        <f>+EVALUACION!I29</f>
        <v>2</v>
      </c>
      <c r="J28" s="81">
        <f>+EVALUACION!J29</f>
        <v>3</v>
      </c>
      <c r="K28" s="81">
        <f t="shared" ref="K28:K37" si="2">+I28+J28</f>
        <v>5</v>
      </c>
      <c r="L28" s="81" t="str">
        <f t="shared" si="1"/>
        <v>MEDIO</v>
      </c>
      <c r="M28" s="81"/>
      <c r="N28" s="107"/>
      <c r="O28" s="107"/>
      <c r="P28" s="107"/>
      <c r="Q28" s="107"/>
      <c r="R28" s="38"/>
    </row>
    <row r="29" spans="2:18" s="23" customFormat="1" ht="57.75" customHeight="1" thickBot="1" x14ac:dyDescent="0.3">
      <c r="B29" s="106" t="str">
        <f>+EVALUACION!B30</f>
        <v>EJECUCIÓN</v>
      </c>
      <c r="C29" s="319" t="str">
        <f>+EVALUACION!C30</f>
        <v xml:space="preserve">Muerte de un animal </v>
      </c>
      <c r="D29" s="319"/>
      <c r="E29" s="319"/>
      <c r="F29" s="319"/>
      <c r="G29" s="336" t="s">
        <v>177</v>
      </c>
      <c r="H29" s="337"/>
      <c r="I29" s="81">
        <f>+EVALUACION!I30</f>
        <v>2</v>
      </c>
      <c r="J29" s="81">
        <f>+EVALUACION!J30</f>
        <v>3</v>
      </c>
      <c r="K29" s="81">
        <f t="shared" si="2"/>
        <v>5</v>
      </c>
      <c r="L29" s="81" t="str">
        <f t="shared" si="1"/>
        <v>MEDIO</v>
      </c>
      <c r="M29" s="81" t="s">
        <v>161</v>
      </c>
      <c r="N29" s="107" t="s">
        <v>168</v>
      </c>
      <c r="O29" s="107" t="s">
        <v>173</v>
      </c>
      <c r="P29" s="107" t="s">
        <v>173</v>
      </c>
      <c r="Q29" s="107" t="s">
        <v>169</v>
      </c>
      <c r="R29" s="38" t="s">
        <v>178</v>
      </c>
    </row>
    <row r="30" spans="2:18" s="23" customFormat="1" ht="57.75" customHeight="1" thickBot="1" x14ac:dyDescent="0.3">
      <c r="B30" s="106" t="str">
        <f>+EVALUACION!B27</f>
        <v>CONTRATACIÓN</v>
      </c>
      <c r="C30" s="319" t="str">
        <f>+EVALUACION!C31</f>
        <v>Errores u omisiones del Contratista en el procesamiento y/o entendimiento del objeto del contrato y de las actividades requeridas, derivando en fallas, desviaciones o errores en la ejecución de las actividades</v>
      </c>
      <c r="D30" s="319"/>
      <c r="E30" s="319"/>
      <c r="F30" s="319"/>
      <c r="G30" s="336" t="s">
        <v>179</v>
      </c>
      <c r="H30" s="337"/>
      <c r="I30" s="81">
        <f>+EVALUACION!I27</f>
        <v>2</v>
      </c>
      <c r="J30" s="81">
        <f>+EVALUACION!J27</f>
        <v>3</v>
      </c>
      <c r="K30" s="81">
        <f t="shared" ref="K30:K33" si="3">+I30+J30</f>
        <v>5</v>
      </c>
      <c r="L30" s="81" t="str">
        <f t="shared" ref="L30:L33" si="4">IF(K30&lt;=4,"BAJO",IF(K30=5,"MEDIO",IF(K30=6,"ALTO",IF(K30=7,"ALTO","EXTREMO"))))</f>
        <v>MEDIO</v>
      </c>
      <c r="M30" s="81" t="s">
        <v>150</v>
      </c>
      <c r="N30" s="107" t="s">
        <v>168</v>
      </c>
      <c r="O30" s="107" t="s">
        <v>173</v>
      </c>
      <c r="P30" s="107" t="s">
        <v>180</v>
      </c>
      <c r="Q30" s="107" t="s">
        <v>181</v>
      </c>
      <c r="R30" s="38" t="s">
        <v>163</v>
      </c>
    </row>
    <row r="31" spans="2:18" s="23" customFormat="1" ht="57.75" customHeight="1" x14ac:dyDescent="0.25">
      <c r="B31" s="106" t="str">
        <f>+EVALUACION!B28</f>
        <v>CONTRATACIÓN</v>
      </c>
      <c r="C31" s="319" t="str">
        <f>+EVALUACION!C32</f>
        <v>Variación de costos de materiales, insumos, implementos y/o costos de personal requeridos para la ejecución de las actividades del contrato</v>
      </c>
      <c r="D31" s="319"/>
      <c r="E31" s="319"/>
      <c r="F31" s="319"/>
      <c r="G31" s="336" t="s">
        <v>182</v>
      </c>
      <c r="H31" s="337"/>
      <c r="I31" s="81">
        <f>+EVALUACION!I28</f>
        <v>2</v>
      </c>
      <c r="J31" s="81">
        <f>+EVALUACION!J28</f>
        <v>3</v>
      </c>
      <c r="K31" s="81">
        <f t="shared" si="3"/>
        <v>5</v>
      </c>
      <c r="L31" s="81" t="str">
        <f t="shared" si="4"/>
        <v>MEDIO</v>
      </c>
      <c r="M31" s="81" t="s">
        <v>161</v>
      </c>
      <c r="N31" s="107" t="s">
        <v>168</v>
      </c>
      <c r="O31" s="105" t="s">
        <v>152</v>
      </c>
      <c r="P31" s="105" t="s">
        <v>153</v>
      </c>
      <c r="Q31" s="107" t="s">
        <v>154</v>
      </c>
      <c r="R31" s="38" t="s">
        <v>155</v>
      </c>
    </row>
    <row r="32" spans="2:18" s="23" customFormat="1" ht="57.75" customHeight="1" x14ac:dyDescent="0.25">
      <c r="B32" s="106" t="str">
        <f>+EVALUACION!B33</f>
        <v>EJECUCIÓN</v>
      </c>
      <c r="C32" s="319" t="str">
        <f>+EVALUACION!C33</f>
        <v>Demoras en la radicación para pago por errores u omisiones por parte del contratista en la elaboración de las actas y/o cuentas (correctamente diligenciadas y firmadas)</v>
      </c>
      <c r="D32" s="319"/>
      <c r="E32" s="319"/>
      <c r="F32" s="319"/>
      <c r="G32" s="245" t="s">
        <v>183</v>
      </c>
      <c r="H32" s="245"/>
      <c r="I32" s="81">
        <f>+EVALUACION!I33</f>
        <v>2</v>
      </c>
      <c r="J32" s="81">
        <f>+EVALUACION!J33</f>
        <v>3</v>
      </c>
      <c r="K32" s="81">
        <f t="shared" si="3"/>
        <v>5</v>
      </c>
      <c r="L32" s="81" t="str">
        <f t="shared" si="4"/>
        <v>MEDIO</v>
      </c>
      <c r="M32" s="81" t="s">
        <v>150</v>
      </c>
      <c r="N32" s="107" t="s">
        <v>168</v>
      </c>
      <c r="O32" s="107" t="s">
        <v>173</v>
      </c>
      <c r="P32" s="107" t="s">
        <v>180</v>
      </c>
      <c r="Q32" s="107" t="s">
        <v>185</v>
      </c>
      <c r="R32" s="38" t="s">
        <v>186</v>
      </c>
    </row>
    <row r="33" spans="2:23" s="23" customFormat="1" ht="57.75" customHeight="1" thickBot="1" x14ac:dyDescent="0.3">
      <c r="B33" s="108" t="str">
        <f>+EVALUACION!B34</f>
        <v>EJECUCIÓN</v>
      </c>
      <c r="C33" s="319" t="str">
        <f>+EVALUACION!C34</f>
        <v>Cancelación de pedidos.</v>
      </c>
      <c r="D33" s="319"/>
      <c r="E33" s="319"/>
      <c r="F33" s="319"/>
      <c r="G33" s="321" t="s">
        <v>187</v>
      </c>
      <c r="H33" s="321"/>
      <c r="I33" s="88">
        <f>+EVALUACION!I34</f>
        <v>2</v>
      </c>
      <c r="J33" s="88">
        <f>+EVALUACION!J34</f>
        <v>3</v>
      </c>
      <c r="K33" s="88">
        <f t="shared" si="3"/>
        <v>5</v>
      </c>
      <c r="L33" s="88" t="str">
        <f t="shared" si="4"/>
        <v>MEDIO</v>
      </c>
      <c r="M33" s="88" t="s">
        <v>150</v>
      </c>
      <c r="N33" s="107" t="s">
        <v>168</v>
      </c>
      <c r="O33" s="107" t="s">
        <v>173</v>
      </c>
      <c r="P33" s="109" t="s">
        <v>170</v>
      </c>
      <c r="Q33" s="107" t="s">
        <v>181</v>
      </c>
      <c r="R33" s="39" t="s">
        <v>163</v>
      </c>
    </row>
    <row r="34" spans="2:23" s="23" customFormat="1" ht="57.75" customHeight="1" x14ac:dyDescent="0.25">
      <c r="B34" s="106" t="str">
        <f>+EVALUACION!B31</f>
        <v>EJECUCIÓN</v>
      </c>
      <c r="C34" s="319" t="str">
        <f>+EVALUACION!C35</f>
        <v>Errores cometidos por la Supervisión  en la revisión y aprobación de las actas y/o cuentas que ocasionan demoras en su radicación o pago.</v>
      </c>
      <c r="D34" s="319"/>
      <c r="E34" s="319"/>
      <c r="F34" s="319"/>
      <c r="G34" s="245" t="s">
        <v>184</v>
      </c>
      <c r="H34" s="245"/>
      <c r="I34" s="81">
        <f>+EVALUACION!I31</f>
        <v>2</v>
      </c>
      <c r="J34" s="81">
        <f>+EVALUACION!J31</f>
        <v>3</v>
      </c>
      <c r="K34" s="81">
        <f t="shared" si="2"/>
        <v>5</v>
      </c>
      <c r="L34" s="81" t="str">
        <f t="shared" si="1"/>
        <v>MEDIO</v>
      </c>
      <c r="M34" s="81" t="s">
        <v>150</v>
      </c>
      <c r="N34" s="107" t="s">
        <v>188</v>
      </c>
      <c r="O34" s="107" t="s">
        <v>173</v>
      </c>
      <c r="P34" s="107" t="s">
        <v>170</v>
      </c>
      <c r="Q34" s="107" t="s">
        <v>185</v>
      </c>
      <c r="R34" s="38" t="s">
        <v>186</v>
      </c>
    </row>
    <row r="35" spans="2:23" s="23" customFormat="1" ht="57.75" customHeight="1" x14ac:dyDescent="0.25">
      <c r="B35" s="106" t="str">
        <f>+EVALUACION!B32</f>
        <v>EJECUCIÓN</v>
      </c>
      <c r="C35" s="319" t="str">
        <f>+EVALUACION!C36</f>
        <v>Incumplimiento de compromisos adquiridos por el contratista seleccionado con sus subcontratistas, suministradores de bienes y servicios.</v>
      </c>
      <c r="D35" s="319"/>
      <c r="E35" s="319"/>
      <c r="F35" s="319"/>
      <c r="G35" s="245" t="s">
        <v>189</v>
      </c>
      <c r="H35" s="245"/>
      <c r="I35" s="81">
        <f>+EVALUACION!I32</f>
        <v>2</v>
      </c>
      <c r="J35" s="81">
        <f>+EVALUACION!J32</f>
        <v>3</v>
      </c>
      <c r="K35" s="81">
        <f t="shared" si="2"/>
        <v>5</v>
      </c>
      <c r="L35" s="81" t="str">
        <f t="shared" si="1"/>
        <v>MEDIO</v>
      </c>
      <c r="M35" s="81" t="s">
        <v>150</v>
      </c>
      <c r="N35" s="107" t="s">
        <v>168</v>
      </c>
      <c r="O35" s="107" t="s">
        <v>164</v>
      </c>
      <c r="P35" s="107" t="s">
        <v>180</v>
      </c>
      <c r="Q35" s="107" t="s">
        <v>190</v>
      </c>
      <c r="R35" s="38" t="s">
        <v>163</v>
      </c>
    </row>
    <row r="36" spans="2:23" s="23" customFormat="1" ht="57.75" customHeight="1" x14ac:dyDescent="0.25">
      <c r="B36" s="106" t="str">
        <f>+EVALUACION!B37</f>
        <v>EJECUCIÓN</v>
      </c>
      <c r="C36" s="319" t="str">
        <f>+EVALUACION!C37</f>
        <v>Extensión del plazo del contrato, al realizarse en un tiempo mayor al inicialmente programado por circunstancias no imputables a las partes.</v>
      </c>
      <c r="D36" s="319"/>
      <c r="E36" s="319"/>
      <c r="F36" s="319"/>
      <c r="G36" s="245" t="s">
        <v>191</v>
      </c>
      <c r="H36" s="245"/>
      <c r="I36" s="81">
        <f>+EVALUACION!I37</f>
        <v>2</v>
      </c>
      <c r="J36" s="81">
        <f>+EVALUACION!J37</f>
        <v>3</v>
      </c>
      <c r="K36" s="81">
        <f t="shared" si="2"/>
        <v>5</v>
      </c>
      <c r="L36" s="81" t="str">
        <f t="shared" si="1"/>
        <v>MEDIO</v>
      </c>
      <c r="M36" s="81" t="s">
        <v>150</v>
      </c>
      <c r="N36" s="107" t="s">
        <v>162</v>
      </c>
      <c r="O36" s="107" t="s">
        <v>173</v>
      </c>
      <c r="P36" s="107" t="s">
        <v>170</v>
      </c>
      <c r="Q36" s="107" t="s">
        <v>192</v>
      </c>
      <c r="R36" s="38" t="s">
        <v>163</v>
      </c>
    </row>
    <row r="37" spans="2:23" s="23" customFormat="1" ht="57.75" customHeight="1" thickBot="1" x14ac:dyDescent="0.3">
      <c r="B37" s="108" t="str">
        <f>+EVALUACION!B38</f>
        <v>EJECUCIÓN</v>
      </c>
      <c r="C37" s="319" t="str">
        <f>+EVALUACION!C38</f>
        <v>Afectación a la ejecución del contrato debido a declaratorias de estado de emergencia de cualquier indole en el territorio nacional</v>
      </c>
      <c r="D37" s="319"/>
      <c r="E37" s="319"/>
      <c r="F37" s="319"/>
      <c r="G37" s="321" t="s">
        <v>193</v>
      </c>
      <c r="H37" s="321"/>
      <c r="I37" s="88">
        <f>+EVALUACION!I38</f>
        <v>2</v>
      </c>
      <c r="J37" s="88">
        <f>+EVALUACION!J38</f>
        <v>3</v>
      </c>
      <c r="K37" s="88">
        <f t="shared" si="2"/>
        <v>5</v>
      </c>
      <c r="L37" s="88" t="str">
        <f t="shared" si="1"/>
        <v>MEDIO</v>
      </c>
      <c r="M37" s="88" t="s">
        <v>194</v>
      </c>
      <c r="N37" s="109" t="s">
        <v>31</v>
      </c>
      <c r="O37" s="109" t="s">
        <v>173</v>
      </c>
      <c r="P37" s="109" t="s">
        <v>170</v>
      </c>
      <c r="Q37" s="109" t="s">
        <v>195</v>
      </c>
      <c r="R37" s="39" t="s">
        <v>196</v>
      </c>
    </row>
    <row r="38" spans="2:23" ht="12.75" customHeight="1" x14ac:dyDescent="0.25">
      <c r="B38" s="71"/>
      <c r="C38" s="72"/>
      <c r="D38" s="72"/>
      <c r="E38" s="72"/>
      <c r="F38" s="72"/>
      <c r="G38" s="72"/>
      <c r="H38" s="72"/>
      <c r="I38" s="72"/>
      <c r="J38" s="72"/>
      <c r="K38" s="72"/>
      <c r="L38" s="72"/>
      <c r="M38" s="72"/>
      <c r="N38" s="72"/>
      <c r="O38" s="72"/>
      <c r="P38" s="72"/>
      <c r="Q38" s="72"/>
      <c r="R38" s="3"/>
    </row>
    <row r="39" spans="2:23" x14ac:dyDescent="0.25">
      <c r="B39" s="71"/>
      <c r="C39" s="320" t="s">
        <v>75</v>
      </c>
      <c r="D39" s="320"/>
      <c r="E39" s="320"/>
      <c r="F39" s="320"/>
      <c r="G39" s="72"/>
      <c r="H39" s="248" t="s">
        <v>94</v>
      </c>
      <c r="I39" s="248"/>
      <c r="J39" s="248"/>
      <c r="K39" s="248"/>
      <c r="L39" s="129"/>
      <c r="M39" s="129"/>
      <c r="N39" s="129"/>
      <c r="O39" s="129"/>
      <c r="P39" s="129"/>
      <c r="Q39" s="129"/>
      <c r="R39" s="3"/>
    </row>
    <row r="40" spans="2:23" ht="19.5" customHeight="1" x14ac:dyDescent="0.25">
      <c r="B40" s="262" t="s">
        <v>47</v>
      </c>
      <c r="C40" s="288" t="s">
        <v>48</v>
      </c>
      <c r="D40" s="302"/>
      <c r="E40" s="289"/>
      <c r="F40" s="94" t="s">
        <v>49</v>
      </c>
      <c r="G40" s="72"/>
      <c r="H40" s="288" t="s">
        <v>50</v>
      </c>
      <c r="I40" s="289"/>
      <c r="J40" s="288" t="s">
        <v>49</v>
      </c>
      <c r="K40" s="289"/>
      <c r="L40" s="97"/>
      <c r="M40" s="97"/>
      <c r="N40" s="248" t="s">
        <v>75</v>
      </c>
      <c r="O40" s="248"/>
      <c r="P40" s="248"/>
      <c r="Q40" s="97"/>
      <c r="R40" s="3"/>
    </row>
    <row r="41" spans="2:23" ht="21" customHeight="1" x14ac:dyDescent="0.25">
      <c r="B41" s="262"/>
      <c r="C41" s="303" t="s">
        <v>51</v>
      </c>
      <c r="D41" s="304"/>
      <c r="E41" s="305"/>
      <c r="F41" s="124">
        <v>1</v>
      </c>
      <c r="G41" s="72"/>
      <c r="H41" s="303" t="s">
        <v>52</v>
      </c>
      <c r="I41" s="305"/>
      <c r="J41" s="303">
        <v>1</v>
      </c>
      <c r="K41" s="305"/>
      <c r="L41" s="97"/>
      <c r="M41" s="97"/>
      <c r="N41" s="315" t="s">
        <v>61</v>
      </c>
      <c r="O41" s="316"/>
      <c r="P41" s="100" t="s">
        <v>74</v>
      </c>
      <c r="Q41" s="97"/>
      <c r="R41" s="3"/>
    </row>
    <row r="42" spans="2:23" ht="15.75" customHeight="1" x14ac:dyDescent="0.25">
      <c r="B42" s="262"/>
      <c r="C42" s="303" t="s">
        <v>53</v>
      </c>
      <c r="D42" s="304"/>
      <c r="E42" s="305"/>
      <c r="F42" s="124">
        <v>2</v>
      </c>
      <c r="G42" s="72"/>
      <c r="H42" s="303" t="s">
        <v>54</v>
      </c>
      <c r="I42" s="305"/>
      <c r="J42" s="303">
        <v>2</v>
      </c>
      <c r="K42" s="305"/>
      <c r="L42" s="97"/>
      <c r="M42" s="97"/>
      <c r="N42" s="290" t="s">
        <v>76</v>
      </c>
      <c r="O42" s="291"/>
      <c r="P42" s="101" t="s">
        <v>77</v>
      </c>
      <c r="Q42" s="97"/>
      <c r="R42" s="3"/>
      <c r="T42" s="5"/>
      <c r="U42" s="5"/>
      <c r="V42" s="5"/>
      <c r="W42" s="5"/>
    </row>
    <row r="43" spans="2:23" ht="24.75" customHeight="1" x14ac:dyDescent="0.25">
      <c r="B43" s="262"/>
      <c r="C43" s="303" t="s">
        <v>55</v>
      </c>
      <c r="D43" s="304"/>
      <c r="E43" s="305"/>
      <c r="F43" s="124">
        <v>3</v>
      </c>
      <c r="G43" s="72"/>
      <c r="H43" s="303" t="s">
        <v>56</v>
      </c>
      <c r="I43" s="305"/>
      <c r="J43" s="303">
        <v>3</v>
      </c>
      <c r="K43" s="305"/>
      <c r="L43" s="97"/>
      <c r="M43" s="97"/>
      <c r="N43" s="259" t="s">
        <v>78</v>
      </c>
      <c r="O43" s="292"/>
      <c r="P43" s="101" t="s">
        <v>79</v>
      </c>
      <c r="Q43" s="97"/>
      <c r="R43" s="3"/>
    </row>
    <row r="44" spans="2:23" ht="18" customHeight="1" x14ac:dyDescent="0.25">
      <c r="B44" s="262"/>
      <c r="C44" s="303" t="s">
        <v>57</v>
      </c>
      <c r="D44" s="304"/>
      <c r="E44" s="305"/>
      <c r="F44" s="124">
        <v>4</v>
      </c>
      <c r="G44" s="72"/>
      <c r="H44" s="303" t="s">
        <v>58</v>
      </c>
      <c r="I44" s="305"/>
      <c r="J44" s="303">
        <v>4</v>
      </c>
      <c r="K44" s="305"/>
      <c r="L44" s="97"/>
      <c r="M44" s="97"/>
      <c r="N44" s="298">
        <v>5</v>
      </c>
      <c r="O44" s="299"/>
      <c r="P44" s="101" t="s">
        <v>80</v>
      </c>
      <c r="Q44" s="97"/>
      <c r="R44" s="3"/>
    </row>
    <row r="45" spans="2:23" ht="21" customHeight="1" thickBot="1" x14ac:dyDescent="0.3">
      <c r="B45" s="262"/>
      <c r="C45" s="303" t="s">
        <v>59</v>
      </c>
      <c r="D45" s="304"/>
      <c r="E45" s="305"/>
      <c r="F45" s="124">
        <v>5</v>
      </c>
      <c r="G45" s="72"/>
      <c r="H45" s="303" t="s">
        <v>60</v>
      </c>
      <c r="I45" s="305"/>
      <c r="J45" s="303">
        <v>5</v>
      </c>
      <c r="K45" s="305"/>
      <c r="L45" s="97"/>
      <c r="M45" s="97"/>
      <c r="N45" s="317" t="s">
        <v>81</v>
      </c>
      <c r="O45" s="318"/>
      <c r="P45" s="110" t="s">
        <v>82</v>
      </c>
      <c r="Q45" s="97"/>
      <c r="R45" s="3"/>
    </row>
    <row r="46" spans="2:23" x14ac:dyDescent="0.25">
      <c r="B46" s="71"/>
      <c r="C46" s="72"/>
      <c r="D46" s="72"/>
      <c r="E46" s="72"/>
      <c r="F46" s="72"/>
      <c r="G46" s="72"/>
      <c r="H46" s="72"/>
      <c r="I46" s="72"/>
      <c r="J46" s="72"/>
      <c r="K46" s="72"/>
      <c r="L46" s="72"/>
      <c r="M46" s="72"/>
      <c r="N46" s="72"/>
      <c r="O46" s="72"/>
      <c r="P46" s="72"/>
      <c r="Q46" s="72"/>
      <c r="R46" s="3"/>
    </row>
    <row r="47" spans="2:23" ht="18" customHeight="1" x14ac:dyDescent="0.25">
      <c r="B47" s="71"/>
      <c r="C47" s="248" t="s">
        <v>61</v>
      </c>
      <c r="D47" s="248"/>
      <c r="E47" s="248"/>
      <c r="F47" s="248"/>
      <c r="G47" s="248"/>
      <c r="H47" s="248"/>
      <c r="I47" s="248"/>
      <c r="J47" s="248"/>
      <c r="K47" s="248"/>
      <c r="L47" s="248"/>
      <c r="M47" s="248"/>
      <c r="N47" s="248"/>
      <c r="O47" s="248"/>
      <c r="P47" s="248"/>
      <c r="Q47" s="248"/>
      <c r="R47" s="3"/>
    </row>
    <row r="48" spans="2:23" ht="68.25" customHeight="1" x14ac:dyDescent="0.25">
      <c r="B48" s="71"/>
      <c r="C48" s="303" t="s">
        <v>62</v>
      </c>
      <c r="D48" s="304"/>
      <c r="E48" s="304"/>
      <c r="F48" s="305"/>
      <c r="G48" s="303" t="s">
        <v>63</v>
      </c>
      <c r="H48" s="305"/>
      <c r="I48" s="303" t="s">
        <v>64</v>
      </c>
      <c r="J48" s="304"/>
      <c r="K48" s="305"/>
      <c r="L48" s="303" t="s">
        <v>65</v>
      </c>
      <c r="M48" s="305"/>
      <c r="N48" s="303" t="s">
        <v>66</v>
      </c>
      <c r="O48" s="305"/>
      <c r="P48" s="303" t="s">
        <v>67</v>
      </c>
      <c r="Q48" s="305"/>
      <c r="R48" s="3"/>
    </row>
    <row r="49" spans="2:18" ht="60" customHeight="1" x14ac:dyDescent="0.25">
      <c r="B49" s="71"/>
      <c r="C49" s="303" t="s">
        <v>68</v>
      </c>
      <c r="D49" s="304"/>
      <c r="E49" s="304"/>
      <c r="F49" s="305"/>
      <c r="G49" s="303" t="s">
        <v>69</v>
      </c>
      <c r="H49" s="305"/>
      <c r="I49" s="303" t="s">
        <v>70</v>
      </c>
      <c r="J49" s="304"/>
      <c r="K49" s="305"/>
      <c r="L49" s="303" t="s">
        <v>71</v>
      </c>
      <c r="M49" s="305"/>
      <c r="N49" s="303" t="s">
        <v>72</v>
      </c>
      <c r="O49" s="305"/>
      <c r="P49" s="303" t="s">
        <v>73</v>
      </c>
      <c r="Q49" s="305"/>
      <c r="R49" s="3"/>
    </row>
    <row r="50" spans="2:18" x14ac:dyDescent="0.25">
      <c r="B50" s="71"/>
      <c r="C50" s="307" t="s">
        <v>48</v>
      </c>
      <c r="D50" s="308"/>
      <c r="E50" s="309"/>
      <c r="F50" s="313" t="s">
        <v>49</v>
      </c>
      <c r="G50" s="315" t="s">
        <v>52</v>
      </c>
      <c r="H50" s="316"/>
      <c r="I50" s="315" t="s">
        <v>54</v>
      </c>
      <c r="J50" s="322"/>
      <c r="K50" s="316"/>
      <c r="L50" s="315" t="s">
        <v>56</v>
      </c>
      <c r="M50" s="316"/>
      <c r="N50" s="315" t="s">
        <v>58</v>
      </c>
      <c r="O50" s="316"/>
      <c r="P50" s="288" t="s">
        <v>60</v>
      </c>
      <c r="Q50" s="289"/>
      <c r="R50" s="3"/>
    </row>
    <row r="51" spans="2:18" x14ac:dyDescent="0.25">
      <c r="B51" s="71"/>
      <c r="C51" s="310"/>
      <c r="D51" s="311"/>
      <c r="E51" s="312"/>
      <c r="F51" s="314"/>
      <c r="G51" s="293">
        <v>1</v>
      </c>
      <c r="H51" s="294"/>
      <c r="I51" s="293">
        <v>2</v>
      </c>
      <c r="J51" s="300"/>
      <c r="K51" s="294"/>
      <c r="L51" s="293">
        <v>3</v>
      </c>
      <c r="M51" s="294"/>
      <c r="N51" s="293">
        <v>4</v>
      </c>
      <c r="O51" s="294"/>
      <c r="P51" s="293">
        <v>5</v>
      </c>
      <c r="Q51" s="294"/>
      <c r="R51" s="3"/>
    </row>
    <row r="52" spans="2:18" ht="19.5" customHeight="1" x14ac:dyDescent="0.25">
      <c r="B52" s="71"/>
      <c r="C52" s="303" t="s">
        <v>51</v>
      </c>
      <c r="D52" s="304"/>
      <c r="E52" s="305"/>
      <c r="F52" s="132">
        <v>1</v>
      </c>
      <c r="G52" s="295">
        <v>2</v>
      </c>
      <c r="H52" s="297"/>
      <c r="I52" s="295">
        <v>3</v>
      </c>
      <c r="J52" s="296"/>
      <c r="K52" s="297"/>
      <c r="L52" s="295">
        <v>4</v>
      </c>
      <c r="M52" s="297"/>
      <c r="N52" s="298">
        <v>5</v>
      </c>
      <c r="O52" s="299"/>
      <c r="P52" s="259">
        <v>6</v>
      </c>
      <c r="Q52" s="292"/>
      <c r="R52" s="3"/>
    </row>
    <row r="53" spans="2:18" ht="21.75" customHeight="1" x14ac:dyDescent="0.25">
      <c r="B53" s="71"/>
      <c r="C53" s="303" t="s">
        <v>53</v>
      </c>
      <c r="D53" s="304"/>
      <c r="E53" s="305"/>
      <c r="F53" s="132">
        <v>2</v>
      </c>
      <c r="G53" s="295">
        <v>3</v>
      </c>
      <c r="H53" s="297"/>
      <c r="I53" s="295">
        <v>4</v>
      </c>
      <c r="J53" s="296"/>
      <c r="K53" s="297"/>
      <c r="L53" s="298">
        <v>5</v>
      </c>
      <c r="M53" s="299"/>
      <c r="N53" s="259">
        <v>6</v>
      </c>
      <c r="O53" s="292"/>
      <c r="P53" s="259">
        <v>7</v>
      </c>
      <c r="Q53" s="292"/>
      <c r="R53" s="3"/>
    </row>
    <row r="54" spans="2:18" ht="21" customHeight="1" x14ac:dyDescent="0.25">
      <c r="B54" s="71"/>
      <c r="C54" s="303" t="s">
        <v>55</v>
      </c>
      <c r="D54" s="304"/>
      <c r="E54" s="305"/>
      <c r="F54" s="132">
        <v>3</v>
      </c>
      <c r="G54" s="295">
        <v>4</v>
      </c>
      <c r="H54" s="297"/>
      <c r="I54" s="298">
        <v>5</v>
      </c>
      <c r="J54" s="306"/>
      <c r="K54" s="299"/>
      <c r="L54" s="259">
        <v>6</v>
      </c>
      <c r="M54" s="292"/>
      <c r="N54" s="259">
        <v>7</v>
      </c>
      <c r="O54" s="292"/>
      <c r="P54" s="290">
        <v>8</v>
      </c>
      <c r="Q54" s="291"/>
      <c r="R54" s="3"/>
    </row>
    <row r="55" spans="2:18" ht="21" customHeight="1" x14ac:dyDescent="0.25">
      <c r="B55" s="71"/>
      <c r="C55" s="303" t="s">
        <v>57</v>
      </c>
      <c r="D55" s="304"/>
      <c r="E55" s="305"/>
      <c r="F55" s="132">
        <v>4</v>
      </c>
      <c r="G55" s="298">
        <v>5</v>
      </c>
      <c r="H55" s="299"/>
      <c r="I55" s="259">
        <v>6</v>
      </c>
      <c r="J55" s="301"/>
      <c r="K55" s="292"/>
      <c r="L55" s="259">
        <v>7</v>
      </c>
      <c r="M55" s="292"/>
      <c r="N55" s="290">
        <v>8</v>
      </c>
      <c r="O55" s="291"/>
      <c r="P55" s="290">
        <v>9</v>
      </c>
      <c r="Q55" s="291"/>
      <c r="R55" s="3"/>
    </row>
    <row r="56" spans="2:18" ht="21" customHeight="1" x14ac:dyDescent="0.25">
      <c r="B56" s="71"/>
      <c r="C56" s="303" t="s">
        <v>59</v>
      </c>
      <c r="D56" s="304"/>
      <c r="E56" s="305"/>
      <c r="F56" s="132">
        <v>5</v>
      </c>
      <c r="G56" s="259">
        <v>6</v>
      </c>
      <c r="H56" s="292"/>
      <c r="I56" s="259">
        <v>7</v>
      </c>
      <c r="J56" s="301"/>
      <c r="K56" s="292"/>
      <c r="L56" s="290">
        <v>8</v>
      </c>
      <c r="M56" s="291"/>
      <c r="N56" s="290">
        <v>9</v>
      </c>
      <c r="O56" s="291"/>
      <c r="P56" s="290">
        <v>10</v>
      </c>
      <c r="Q56" s="291"/>
      <c r="R56" s="3"/>
    </row>
    <row r="57" spans="2:18" ht="13.8" thickBot="1" x14ac:dyDescent="0.3">
      <c r="B57" s="74"/>
      <c r="C57" s="75"/>
      <c r="D57" s="75"/>
      <c r="E57" s="75"/>
      <c r="F57" s="75"/>
      <c r="G57" s="75"/>
      <c r="H57" s="75"/>
      <c r="I57" s="75"/>
      <c r="J57" s="75"/>
      <c r="K57" s="75"/>
      <c r="L57" s="75"/>
      <c r="M57" s="75"/>
      <c r="N57" s="75"/>
      <c r="O57" s="75"/>
      <c r="P57" s="75"/>
      <c r="Q57" s="75"/>
      <c r="R57" s="9"/>
    </row>
  </sheetData>
  <mergeCells count="136">
    <mergeCell ref="C30:F30"/>
    <mergeCell ref="G30:H30"/>
    <mergeCell ref="C31:F31"/>
    <mergeCell ref="G31:H31"/>
    <mergeCell ref="C32:F32"/>
    <mergeCell ref="G32:H32"/>
    <mergeCell ref="C33:F33"/>
    <mergeCell ref="G33:H33"/>
    <mergeCell ref="C22:F22"/>
    <mergeCell ref="G22:H22"/>
    <mergeCell ref="C25:F25"/>
    <mergeCell ref="G25:H25"/>
    <mergeCell ref="G29:H29"/>
    <mergeCell ref="C26:F26"/>
    <mergeCell ref="G26:H26"/>
    <mergeCell ref="C27:F27"/>
    <mergeCell ref="G27:H27"/>
    <mergeCell ref="C23:F23"/>
    <mergeCell ref="G23:H23"/>
    <mergeCell ref="C24:F24"/>
    <mergeCell ref="G24:H24"/>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18:F18"/>
    <mergeCell ref="G18:H18"/>
    <mergeCell ref="C19:F19"/>
    <mergeCell ref="G19:H19"/>
    <mergeCell ref="C34:F34"/>
    <mergeCell ref="G34:H34"/>
    <mergeCell ref="C35:F35"/>
    <mergeCell ref="G35:H35"/>
    <mergeCell ref="C55:E55"/>
    <mergeCell ref="G54:H54"/>
    <mergeCell ref="G55:H55"/>
    <mergeCell ref="G28:H28"/>
    <mergeCell ref="C29:F29"/>
    <mergeCell ref="H41:I41"/>
    <mergeCell ref="C39:F39"/>
    <mergeCell ref="H39:K39"/>
    <mergeCell ref="C28:F28"/>
    <mergeCell ref="C36:F36"/>
    <mergeCell ref="G36:H36"/>
    <mergeCell ref="C37:F37"/>
    <mergeCell ref="C47:Q47"/>
    <mergeCell ref="G50:H50"/>
    <mergeCell ref="G37:H37"/>
    <mergeCell ref="P52:Q52"/>
    <mergeCell ref="P53:Q53"/>
    <mergeCell ref="I50:K50"/>
    <mergeCell ref="P51:Q51"/>
    <mergeCell ref="N50:O50"/>
    <mergeCell ref="C56:E56"/>
    <mergeCell ref="N40:P40"/>
    <mergeCell ref="N41:O41"/>
    <mergeCell ref="N42:O42"/>
    <mergeCell ref="C43:E43"/>
    <mergeCell ref="H43:I43"/>
    <mergeCell ref="J43:K43"/>
    <mergeCell ref="J40:K40"/>
    <mergeCell ref="C41:E41"/>
    <mergeCell ref="J42:K42"/>
    <mergeCell ref="N43:O43"/>
    <mergeCell ref="N48:O48"/>
    <mergeCell ref="N49:O49"/>
    <mergeCell ref="L48:M48"/>
    <mergeCell ref="L49:M49"/>
    <mergeCell ref="N44:O44"/>
    <mergeCell ref="N45:O45"/>
    <mergeCell ref="P48:Q48"/>
    <mergeCell ref="P49:Q49"/>
    <mergeCell ref="L50:M50"/>
    <mergeCell ref="I56:K56"/>
    <mergeCell ref="P56:Q56"/>
    <mergeCell ref="N56:O56"/>
    <mergeCell ref="G53:H53"/>
    <mergeCell ref="B40:B45"/>
    <mergeCell ref="C40:E40"/>
    <mergeCell ref="H40:I40"/>
    <mergeCell ref="C52:E52"/>
    <mergeCell ref="C53:E53"/>
    <mergeCell ref="C54:E54"/>
    <mergeCell ref="C48:F48"/>
    <mergeCell ref="C49:F49"/>
    <mergeCell ref="I54:K54"/>
    <mergeCell ref="C44:E44"/>
    <mergeCell ref="C45:E45"/>
    <mergeCell ref="H45:I45"/>
    <mergeCell ref="J45:K45"/>
    <mergeCell ref="C50:E51"/>
    <mergeCell ref="J44:K44"/>
    <mergeCell ref="F50:F51"/>
    <mergeCell ref="H44:I44"/>
    <mergeCell ref="G48:H48"/>
    <mergeCell ref="G49:H49"/>
    <mergeCell ref="I48:K48"/>
    <mergeCell ref="I49:K49"/>
    <mergeCell ref="J41:K41"/>
    <mergeCell ref="C42:E42"/>
    <mergeCell ref="H42:I42"/>
    <mergeCell ref="P50:Q50"/>
    <mergeCell ref="P54:Q54"/>
    <mergeCell ref="P55:Q55"/>
    <mergeCell ref="L56:M56"/>
    <mergeCell ref="L54:M54"/>
    <mergeCell ref="L51:M51"/>
    <mergeCell ref="G56:H56"/>
    <mergeCell ref="I53:K53"/>
    <mergeCell ref="N51:O51"/>
    <mergeCell ref="N52:O52"/>
    <mergeCell ref="N53:O53"/>
    <mergeCell ref="N54:O54"/>
    <mergeCell ref="N55:O55"/>
    <mergeCell ref="L55:M55"/>
    <mergeCell ref="L52:M52"/>
    <mergeCell ref="L53:M53"/>
    <mergeCell ref="I51:K51"/>
    <mergeCell ref="I52:K52"/>
    <mergeCell ref="I55:K55"/>
    <mergeCell ref="G51:H51"/>
    <mergeCell ref="G52:H52"/>
  </mergeCells>
  <conditionalFormatting sqref="J16:K37">
    <cfRule type="expression" dxfId="17" priority="41" stopIfTrue="1">
      <formula>"""bajo"""</formula>
    </cfRule>
  </conditionalFormatting>
  <conditionalFormatting sqref="L16:L37">
    <cfRule type="cellIs" dxfId="16" priority="36" stopIfTrue="1" operator="equal">
      <formula>"EXTREMO"</formula>
    </cfRule>
    <cfRule type="cellIs" dxfId="15" priority="37" stopIfTrue="1" operator="equal">
      <formula>"ALTO"</formula>
    </cfRule>
    <cfRule type="cellIs" dxfId="14" priority="38" stopIfTrue="1" operator="equal">
      <formula>"MEDIO"</formula>
    </cfRule>
    <cfRule type="cellIs" dxfId="13" priority="39" stopIfTrue="1" operator="equal">
      <formula>"BAJO"</formula>
    </cfRule>
  </conditionalFormatting>
  <conditionalFormatting sqref="M23:N23 Q23">
    <cfRule type="expression" dxfId="12" priority="7" stopIfTrue="1">
      <formula>"""bajo"""</formula>
    </cfRule>
  </conditionalFormatting>
  <conditionalFormatting sqref="M29:N29 Q29">
    <cfRule type="expression" dxfId="11" priority="2" stopIfTrue="1">
      <formula>"""bajo"""</formula>
    </cfRule>
  </conditionalFormatting>
  <conditionalFormatting sqref="M16:Q22">
    <cfRule type="expression" dxfId="10" priority="8" stopIfTrue="1">
      <formula>"""bajo"""</formula>
    </cfRule>
  </conditionalFormatting>
  <conditionalFormatting sqref="M24:Q28">
    <cfRule type="expression" dxfId="9" priority="3" stopIfTrue="1">
      <formula>"""bajo"""</formula>
    </cfRule>
  </conditionalFormatting>
  <conditionalFormatting sqref="M30:Q37">
    <cfRule type="expression" dxfId="8"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1"/>
  <sheetViews>
    <sheetView showGridLines="0" tabSelected="1" topLeftCell="D2" zoomScale="70" zoomScaleNormal="70" zoomScaleSheetLayoutView="25" zoomScalePageLayoutView="70" workbookViewId="0">
      <selection activeCell="N15" sqref="N15"/>
    </sheetView>
  </sheetViews>
  <sheetFormatPr baseColWidth="10" defaultColWidth="11.44140625" defaultRowHeight="13.8" x14ac:dyDescent="0.25"/>
  <cols>
    <col min="1" max="1" width="4.33203125" style="16" customWidth="1"/>
    <col min="2" max="2" width="48.88671875" style="16" customWidth="1"/>
    <col min="3" max="3" width="42" style="16" customWidth="1"/>
    <col min="4" max="4" width="17.6640625" style="16" customWidth="1"/>
    <col min="5" max="5" width="22.5546875" style="16" customWidth="1"/>
    <col min="6" max="6" width="15.109375" style="16" customWidth="1"/>
    <col min="7" max="7" width="17.44140625" style="16" customWidth="1"/>
    <col min="8" max="8" width="5.109375" style="16" customWidth="1"/>
    <col min="9" max="9" width="4.33203125" style="16" customWidth="1"/>
    <col min="10" max="10" width="5.88671875" style="16" customWidth="1"/>
    <col min="11" max="11" width="5.33203125" style="16" customWidth="1"/>
    <col min="12" max="12" width="14.109375" style="16" customWidth="1"/>
    <col min="13" max="13" width="5.33203125" style="16" customWidth="1"/>
    <col min="14" max="14" width="18" style="16" customWidth="1"/>
    <col min="15" max="15" width="5.6640625" style="16" customWidth="1"/>
    <col min="16" max="16" width="6.44140625" style="16" customWidth="1"/>
    <col min="17" max="17" width="8.44140625" style="16" customWidth="1"/>
    <col min="18" max="18" width="6" style="16" customWidth="1"/>
    <col min="19" max="19" width="9.6640625" style="16" customWidth="1"/>
    <col min="20" max="20" width="12.88671875" style="16" customWidth="1"/>
    <col min="21" max="21" width="11.44140625" style="16"/>
    <col min="22" max="22" width="10.88671875" style="16" customWidth="1"/>
    <col min="23" max="23" width="15.6640625" style="16" customWidth="1"/>
    <col min="24" max="24" width="13.88671875" style="16" customWidth="1"/>
    <col min="25" max="16384" width="11.44140625" style="16"/>
  </cols>
  <sheetData>
    <row r="1" spans="2:24" s="14" customFormat="1" x14ac:dyDescent="0.25">
      <c r="S1" s="15"/>
    </row>
    <row r="2" spans="2:24" s="14" customFormat="1" ht="54" customHeight="1" x14ac:dyDescent="0.25">
      <c r="B2" s="167"/>
      <c r="C2" s="168" t="s">
        <v>6</v>
      </c>
      <c r="D2" s="168"/>
      <c r="E2" s="168"/>
      <c r="F2" s="168"/>
      <c r="G2" s="168"/>
      <c r="H2" s="168"/>
      <c r="I2" s="168"/>
      <c r="J2" s="168"/>
      <c r="K2" s="168"/>
      <c r="L2" s="168"/>
      <c r="M2" s="168"/>
      <c r="N2" s="168"/>
      <c r="O2" s="168"/>
      <c r="P2" s="168"/>
      <c r="Q2" s="168"/>
      <c r="R2" s="168"/>
      <c r="S2" s="168"/>
      <c r="T2" s="168"/>
      <c r="U2" s="168"/>
      <c r="V2" s="168"/>
      <c r="W2" s="145" t="s">
        <v>1</v>
      </c>
      <c r="X2" s="146"/>
    </row>
    <row r="3" spans="2:24" s="14" customFormat="1" ht="31.5" customHeight="1" x14ac:dyDescent="0.25">
      <c r="B3" s="167"/>
      <c r="C3" s="168"/>
      <c r="D3" s="168"/>
      <c r="E3" s="168"/>
      <c r="F3" s="168"/>
      <c r="G3" s="168"/>
      <c r="H3" s="168"/>
      <c r="I3" s="168"/>
      <c r="J3" s="168"/>
      <c r="K3" s="168"/>
      <c r="L3" s="168"/>
      <c r="M3" s="168"/>
      <c r="N3" s="168"/>
      <c r="O3" s="168"/>
      <c r="P3" s="168"/>
      <c r="Q3" s="168"/>
      <c r="R3" s="168"/>
      <c r="S3" s="168"/>
      <c r="T3" s="168"/>
      <c r="U3" s="168"/>
      <c r="V3" s="168"/>
      <c r="W3" s="147"/>
      <c r="X3" s="148"/>
    </row>
    <row r="4" spans="2:24" s="14" customFormat="1" ht="47.25" customHeight="1" x14ac:dyDescent="0.25">
      <c r="B4" s="167"/>
      <c r="C4" s="168"/>
      <c r="D4" s="168"/>
      <c r="E4" s="168"/>
      <c r="F4" s="168"/>
      <c r="G4" s="168"/>
      <c r="H4" s="168"/>
      <c r="I4" s="168"/>
      <c r="J4" s="168"/>
      <c r="K4" s="168"/>
      <c r="L4" s="168"/>
      <c r="M4" s="168"/>
      <c r="N4" s="168"/>
      <c r="O4" s="168"/>
      <c r="P4" s="168"/>
      <c r="Q4" s="168"/>
      <c r="R4" s="168"/>
      <c r="S4" s="168"/>
      <c r="T4" s="168"/>
      <c r="U4" s="168"/>
      <c r="V4" s="168"/>
      <c r="W4" s="149"/>
      <c r="X4" s="150"/>
    </row>
    <row r="5" spans="2:24" s="14" customFormat="1" ht="32.25" customHeight="1" thickBot="1" x14ac:dyDescent="0.3">
      <c r="B5" s="40"/>
      <c r="C5" s="40"/>
      <c r="D5" s="40"/>
      <c r="E5" s="40"/>
      <c r="F5" s="40"/>
      <c r="G5" s="40"/>
      <c r="H5" s="40"/>
      <c r="I5" s="40"/>
      <c r="J5" s="40"/>
      <c r="K5" s="40"/>
      <c r="L5" s="40"/>
      <c r="M5" s="40"/>
      <c r="N5" s="40"/>
      <c r="O5" s="40"/>
      <c r="P5" s="40"/>
      <c r="Q5" s="40"/>
      <c r="R5" s="40"/>
      <c r="S5" s="41"/>
      <c r="T5" s="40"/>
      <c r="U5" s="40"/>
      <c r="V5" s="40"/>
      <c r="W5" s="40"/>
      <c r="X5" s="40"/>
    </row>
    <row r="6" spans="2:24" ht="130.80000000000001" customHeight="1" x14ac:dyDescent="0.25">
      <c r="B6" s="180" t="str">
        <f>+EVALUACION!B6</f>
        <v xml:space="preserve">Objeto Contractual: “PRESTAR LOS SERVICIOS PARA EL DESARROLLO DE ACCIONES INTEGRALES DE ATENCIÓN Y BIENESTAR ANIMAL EN LA LOCALIDAD DE LOS MÁRTIRES, QUE COMPRENDAN LA REALIZACIÓN DE JORNADAS DE ESTERILIZACIÓN, BRIGADAS MÉDICO-VETERINARIAS, ATENCIÓN DE URGENCIAS VETERINARIAS, JORNADAS DE ADOPCIÓN Y ACTIVIDADES DE EDUCACIÓN PARA LA TENENCIA RESPONSABLE DE ANIMALES DE COMPAÑÍA, INCLUYENDO EL SUMINISTRO DE LOS INSUMOS, MATERIALES Y DEMÁS ELEMENTOS NECESARIOS PARA LA ADECUADA EJECUCIÓN DEL CONTRATO”. </v>
      </c>
      <c r="C6" s="181"/>
      <c r="D6" s="181"/>
      <c r="E6" s="181"/>
      <c r="F6" s="181"/>
      <c r="G6" s="181"/>
      <c r="H6" s="181"/>
      <c r="I6" s="181"/>
      <c r="J6" s="181"/>
      <c r="K6" s="181"/>
      <c r="L6" s="181"/>
      <c r="M6" s="181"/>
      <c r="N6" s="181"/>
      <c r="O6" s="181"/>
      <c r="P6" s="181"/>
      <c r="Q6" s="181"/>
      <c r="R6" s="181"/>
      <c r="S6" s="181"/>
      <c r="T6" s="181"/>
      <c r="U6" s="181"/>
      <c r="V6" s="181"/>
      <c r="W6" s="181"/>
      <c r="X6" s="182"/>
    </row>
    <row r="7" spans="2:24" ht="26.25" customHeight="1" x14ac:dyDescent="0.25">
      <c r="B7" s="151" t="s">
        <v>95</v>
      </c>
      <c r="C7" s="152"/>
      <c r="D7" s="152"/>
      <c r="E7" s="152"/>
      <c r="F7" s="152"/>
      <c r="G7" s="152"/>
      <c r="H7" s="152"/>
      <c r="I7" s="152"/>
      <c r="J7" s="152"/>
      <c r="K7" s="152"/>
      <c r="L7" s="152"/>
      <c r="M7" s="152"/>
      <c r="N7" s="152"/>
      <c r="O7" s="152"/>
      <c r="P7" s="152"/>
      <c r="Q7" s="152"/>
      <c r="R7" s="152"/>
      <c r="S7" s="152"/>
      <c r="T7" s="152"/>
      <c r="U7" s="152"/>
      <c r="V7" s="152"/>
      <c r="W7" s="152"/>
      <c r="X7" s="153"/>
    </row>
    <row r="8" spans="2:24" ht="20.25" customHeight="1" x14ac:dyDescent="0.25">
      <c r="B8" s="151"/>
      <c r="C8" s="152"/>
      <c r="D8" s="152"/>
      <c r="E8" s="152"/>
      <c r="F8" s="152"/>
      <c r="G8" s="152"/>
      <c r="H8" s="152"/>
      <c r="I8" s="152"/>
      <c r="J8" s="152"/>
      <c r="K8" s="152"/>
      <c r="L8" s="152"/>
      <c r="M8" s="152"/>
      <c r="N8" s="152"/>
      <c r="O8" s="152"/>
      <c r="P8" s="152"/>
      <c r="Q8" s="152"/>
      <c r="R8" s="152"/>
      <c r="S8" s="152"/>
      <c r="T8" s="152"/>
      <c r="U8" s="152"/>
      <c r="V8" s="152"/>
      <c r="W8" s="152"/>
      <c r="X8" s="153"/>
    </row>
    <row r="9" spans="2:24" ht="24.75" customHeight="1" thickBot="1" x14ac:dyDescent="0.3">
      <c r="B9" s="178"/>
      <c r="C9" s="179"/>
      <c r="D9" s="179"/>
      <c r="E9" s="179"/>
      <c r="F9" s="179"/>
      <c r="G9" s="179"/>
      <c r="H9" s="179"/>
      <c r="I9" s="179"/>
      <c r="J9" s="179"/>
      <c r="K9" s="179"/>
      <c r="L9" s="179"/>
      <c r="M9" s="179"/>
      <c r="N9" s="179"/>
      <c r="O9" s="179"/>
      <c r="P9" s="179"/>
      <c r="Q9" s="179"/>
      <c r="R9" s="179"/>
      <c r="X9" s="43"/>
    </row>
    <row r="10" spans="2:24" ht="106.5" customHeight="1" thickBot="1" x14ac:dyDescent="0.3">
      <c r="B10" s="25" t="s">
        <v>96</v>
      </c>
      <c r="C10" s="26" t="s">
        <v>41</v>
      </c>
      <c r="D10" s="27" t="s">
        <v>97</v>
      </c>
      <c r="E10" s="27" t="s">
        <v>98</v>
      </c>
      <c r="F10" s="27" t="s">
        <v>99</v>
      </c>
      <c r="G10" s="26" t="s">
        <v>42</v>
      </c>
      <c r="H10" s="27" t="s">
        <v>47</v>
      </c>
      <c r="I10" s="27" t="s">
        <v>44</v>
      </c>
      <c r="J10" s="27" t="s">
        <v>100</v>
      </c>
      <c r="K10" s="27" t="s">
        <v>46</v>
      </c>
      <c r="L10" s="27" t="s">
        <v>101</v>
      </c>
      <c r="M10" s="26" t="s">
        <v>102</v>
      </c>
      <c r="N10" s="26" t="s">
        <v>87</v>
      </c>
      <c r="O10" s="27" t="s">
        <v>47</v>
      </c>
      <c r="P10" s="27" t="s">
        <v>44</v>
      </c>
      <c r="Q10" s="27" t="s">
        <v>100</v>
      </c>
      <c r="R10" s="27" t="s">
        <v>46</v>
      </c>
      <c r="S10" s="26" t="s">
        <v>88</v>
      </c>
      <c r="T10" s="26" t="s">
        <v>89</v>
      </c>
      <c r="U10" s="26" t="s">
        <v>90</v>
      </c>
      <c r="V10" s="26" t="s">
        <v>91</v>
      </c>
      <c r="W10" s="26" t="s">
        <v>103</v>
      </c>
      <c r="X10" s="28" t="s">
        <v>93</v>
      </c>
    </row>
    <row r="11" spans="2:24" ht="106.5" customHeight="1" thickBot="1" x14ac:dyDescent="0.3">
      <c r="B11" s="29">
        <v>1</v>
      </c>
      <c r="C11" s="30" t="str">
        <f>+'EVALUACION CON CONTROLES'!C16:F16</f>
        <v>Falta de claridad en la descripción de las normas técnicas, condiciones técnicas, obligaciones técnicas, condiciones particulares y/o especificaciones técnicas.</v>
      </c>
      <c r="D11" s="31" t="str">
        <f>+'EVALUACION CON CONTROLES'!B16</f>
        <v>PLANEACIÓN</v>
      </c>
      <c r="E11" s="31" t="str">
        <f>VLOOKUP(C11,'IDENTIFICACION Y ANALISIS'!$B$19:$F$68,3,FALSE)</f>
        <v>Estatal</v>
      </c>
      <c r="F11" s="31" t="str">
        <f>VLOOKUP(C11,'IDENTIFICACION Y ANALISIS'!$B$19:$F$68,4,FALSE)</f>
        <v>Interno</v>
      </c>
      <c r="G11" s="30" t="str">
        <f>+EVALUACION!H17</f>
        <v>Inadeciada ejecucion del contrato</v>
      </c>
      <c r="H11" s="30">
        <f>+EVALUACION!I17</f>
        <v>1</v>
      </c>
      <c r="I11" s="30">
        <f>+EVALUACION!J17</f>
        <v>1</v>
      </c>
      <c r="J11" s="30">
        <f>+EVALUACION!K17</f>
        <v>2</v>
      </c>
      <c r="K11" s="31" t="str">
        <f>+EVALUACION!L17</f>
        <v>BAJO</v>
      </c>
      <c r="L11" s="30" t="s">
        <v>106</v>
      </c>
      <c r="M11" s="31">
        <v>100</v>
      </c>
      <c r="N11" s="30" t="str">
        <f>+'EVALUACION CON CONTROLES'!G16</f>
        <v xml:space="preserve">Diferentes filtros previos a la presentacion del proyecto </v>
      </c>
      <c r="O11" s="30">
        <f>+'EVALUACION CON CONTROLES'!I16</f>
        <v>1</v>
      </c>
      <c r="P11" s="30">
        <f>+'EVALUACION CON CONTROLES'!J16</f>
        <v>1</v>
      </c>
      <c r="Q11" s="30">
        <f>+'EVALUACION CON CONTROLES'!K16</f>
        <v>2</v>
      </c>
      <c r="R11" s="31" t="str">
        <f>+'EVALUACION CON CONTROLES'!L16</f>
        <v>BAJO</v>
      </c>
      <c r="S11" s="30" t="str">
        <f>+'EVALUACION CON CONTROLES'!M16</f>
        <v>SI</v>
      </c>
      <c r="T11" s="30" t="str">
        <f>+'EVALUACION CON CONTROLES'!N16</f>
        <v xml:space="preserve">Entidad Estatal </v>
      </c>
      <c r="U11" s="30" t="str">
        <f>+'EVALUACION CON CONTROLES'!O16</f>
        <v xml:space="preserve">Etapa precontractual </v>
      </c>
      <c r="V11" s="30" t="str">
        <f>+'EVALUACION CON CONTROLES'!P16</f>
        <v xml:space="preserve">Etapa Contractual </v>
      </c>
      <c r="W11" s="30" t="str">
        <f>+'EVALUACION CON CONTROLES'!Q16</f>
        <v>REALIZANDO SEGUIMIENTO A LAS OBSERVCIONES PRESENTADAS</v>
      </c>
      <c r="X11" s="32" t="str">
        <f>+'EVALUACION CON CONTROLES'!R16</f>
        <v xml:space="preserve">Diario </v>
      </c>
    </row>
    <row r="12" spans="2:24" ht="106.5" customHeight="1" thickBot="1" x14ac:dyDescent="0.3">
      <c r="B12" s="134">
        <v>2</v>
      </c>
      <c r="C12" s="135" t="str">
        <f>+'EVALUACION CON CONTROLES'!C17:F17</f>
        <v>Errores en las condiciones y términos, unidades, especificaciones, descripción del proyecto y/o estudios previos, operaciones aritméticas, etc.</v>
      </c>
      <c r="D12" s="17" t="str">
        <f>+'EVALUACION CON CONTROLES'!B17</f>
        <v>PLANEACIÓN</v>
      </c>
      <c r="E12" s="17" t="str">
        <f>VLOOKUP(C12,'IDENTIFICACION Y ANALISIS'!$B$19:$F$68,3,FALSE)</f>
        <v>Especifico</v>
      </c>
      <c r="F12" s="17" t="str">
        <f>VLOOKUP(C12,'IDENTIFICACION Y ANALISIS'!$B$19:$F$68,4,FALSE)</f>
        <v>Interno</v>
      </c>
      <c r="G12" s="135" t="str">
        <f>+EVALUACION!H18</f>
        <v>Inadeciada ejecucion del contrato</v>
      </c>
      <c r="H12" s="135">
        <f>+EVALUACION!I18</f>
        <v>1</v>
      </c>
      <c r="I12" s="135">
        <f>+EVALUACION!J18</f>
        <v>1</v>
      </c>
      <c r="J12" s="135">
        <f>+EVALUACION!K18</f>
        <v>2</v>
      </c>
      <c r="K12" s="17" t="str">
        <f>+EVALUACION!L18</f>
        <v>BAJO</v>
      </c>
      <c r="L12" s="135" t="s">
        <v>106</v>
      </c>
      <c r="M12" s="31">
        <v>100</v>
      </c>
      <c r="N12" s="135" t="str">
        <f>+'EVALUACION CON CONTROLES'!G17</f>
        <v xml:space="preserve">Diferentes filtros previos a la presentacion del proyecto </v>
      </c>
      <c r="O12" s="135">
        <f>+'EVALUACION CON CONTROLES'!I17</f>
        <v>1</v>
      </c>
      <c r="P12" s="135">
        <f>+'EVALUACION CON CONTROLES'!J17</f>
        <v>1</v>
      </c>
      <c r="Q12" s="135">
        <f>+'EVALUACION CON CONTROLES'!K17</f>
        <v>2</v>
      </c>
      <c r="R12" s="17" t="str">
        <f>+'EVALUACION CON CONTROLES'!L17</f>
        <v>BAJO</v>
      </c>
      <c r="S12" s="135" t="str">
        <f>+'EVALUACION CON CONTROLES'!M17</f>
        <v>SI</v>
      </c>
      <c r="T12" s="135" t="str">
        <f>+'EVALUACION CON CONTROLES'!N17</f>
        <v xml:space="preserve">Entidad Estatal </v>
      </c>
      <c r="U12" s="135" t="str">
        <f>+'EVALUACION CON CONTROLES'!O17</f>
        <v xml:space="preserve">Etapa precontractual </v>
      </c>
      <c r="V12" s="135" t="str">
        <f>+'EVALUACION CON CONTROLES'!P17</f>
        <v xml:space="preserve">Etapa Contractual </v>
      </c>
      <c r="W12" s="135" t="str">
        <f>+'EVALUACION CON CONTROLES'!Q17</f>
        <v>REALIZANDO SEGUIMIENTO A LAS OBSERVCIONES PRESENTADAS</v>
      </c>
      <c r="X12" s="136" t="str">
        <f>+'EVALUACION CON CONTROLES'!R17</f>
        <v xml:space="preserve">Diario </v>
      </c>
    </row>
    <row r="13" spans="2:24" ht="106.5" customHeight="1" thickBot="1" x14ac:dyDescent="0.3">
      <c r="B13" s="134">
        <v>3</v>
      </c>
      <c r="C13" s="135" t="str">
        <f>+'EVALUACION CON CONTROLES'!C18:F18</f>
        <v>Inadecuado análisis  económico estimativo del valor del contrato</v>
      </c>
      <c r="D13" s="17" t="str">
        <f>+'EVALUACION CON CONTROLES'!B18</f>
        <v>PLANEACIÓN</v>
      </c>
      <c r="E13" s="17" t="str">
        <f>VLOOKUP(C13,'IDENTIFICACION Y ANALISIS'!$B$19:$F$68,3,FALSE)</f>
        <v>Estatal</v>
      </c>
      <c r="F13" s="17" t="str">
        <f>VLOOKUP(C13,'IDENTIFICACION Y ANALISIS'!$B$19:$F$68,4,FALSE)</f>
        <v>Interno</v>
      </c>
      <c r="G13" s="135" t="str">
        <f>+EVALUACION!H19</f>
        <v xml:space="preserve">desequilibrio economico por parte del operador </v>
      </c>
      <c r="H13" s="135">
        <f>+EVALUACION!I19</f>
        <v>1</v>
      </c>
      <c r="I13" s="135">
        <f>+EVALUACION!J19</f>
        <v>1</v>
      </c>
      <c r="J13" s="135">
        <f>+EVALUACION!K19</f>
        <v>2</v>
      </c>
      <c r="K13" s="17" t="str">
        <f>+EVALUACION!L19</f>
        <v>BAJO</v>
      </c>
      <c r="L13" s="135" t="s">
        <v>106</v>
      </c>
      <c r="M13" s="31">
        <v>100</v>
      </c>
      <c r="N13" s="135" t="str">
        <f>+'EVALUACION CON CONTROLES'!G18</f>
        <v>Revisión por parte de la oficina de planeación</v>
      </c>
      <c r="O13" s="135">
        <f>+'EVALUACION CON CONTROLES'!I18</f>
        <v>1</v>
      </c>
      <c r="P13" s="135">
        <f>+'EVALUACION CON CONTROLES'!J18</f>
        <v>1</v>
      </c>
      <c r="Q13" s="135">
        <f>+'EVALUACION CON CONTROLES'!K18</f>
        <v>2</v>
      </c>
      <c r="R13" s="17" t="str">
        <f>+'EVALUACION CON CONTROLES'!L18</f>
        <v>BAJO</v>
      </c>
      <c r="S13" s="135" t="str">
        <f>+'EVALUACION CON CONTROLES'!M18</f>
        <v>SI</v>
      </c>
      <c r="T13" s="135" t="str">
        <f>+'EVALUACION CON CONTROLES'!N18</f>
        <v xml:space="preserve">Entidad Estatal </v>
      </c>
      <c r="U13" s="135" t="str">
        <f>+'EVALUACION CON CONTROLES'!O18</f>
        <v xml:space="preserve">Etapa precontractual </v>
      </c>
      <c r="V13" s="135" t="str">
        <f>+'EVALUACION CON CONTROLES'!P18</f>
        <v xml:space="preserve">Etapa Contractual </v>
      </c>
      <c r="W13" s="135" t="str">
        <f>+'EVALUACION CON CONTROLES'!Q18</f>
        <v>VERIFICACION DEL PAA</v>
      </c>
      <c r="X13" s="136" t="str">
        <f>+'EVALUACION CON CONTROLES'!R18</f>
        <v>Durante el proceso de formulacion</v>
      </c>
    </row>
    <row r="14" spans="2:24" ht="106.5" customHeight="1" thickBot="1" x14ac:dyDescent="0.3">
      <c r="B14" s="134">
        <v>4</v>
      </c>
      <c r="C14" s="135" t="str">
        <f>+'EVALUACION CON CONTROLES'!C19:F19</f>
        <v xml:space="preserve">Inadecuada  descripción del bien o servicio requerido </v>
      </c>
      <c r="D14" s="17" t="str">
        <f>+'EVALUACION CON CONTROLES'!B19</f>
        <v>PLANEACIÓN</v>
      </c>
      <c r="E14" s="17" t="str">
        <f>VLOOKUP(C14,'IDENTIFICACION Y ANALISIS'!$B$19:$F$68,3,FALSE)</f>
        <v>Estatal</v>
      </c>
      <c r="F14" s="17" t="str">
        <f>VLOOKUP(C14,'IDENTIFICACION Y ANALISIS'!$B$19:$F$68,4,FALSE)</f>
        <v>Interno</v>
      </c>
      <c r="G14" s="135" t="str">
        <f>+EVALUACION!H20</f>
        <v xml:space="preserve">inadecuada ejecucion </v>
      </c>
      <c r="H14" s="135">
        <f>+EVALUACION!I20</f>
        <v>1</v>
      </c>
      <c r="I14" s="135">
        <f>+EVALUACION!J20</f>
        <v>1</v>
      </c>
      <c r="J14" s="135">
        <f>+EVALUACION!K20</f>
        <v>2</v>
      </c>
      <c r="K14" s="17" t="str">
        <f>+EVALUACION!L20</f>
        <v>BAJO</v>
      </c>
      <c r="L14" s="135" t="s">
        <v>106</v>
      </c>
      <c r="M14" s="31">
        <v>100</v>
      </c>
      <c r="N14" s="135" t="str">
        <f>+'EVALUACION CON CONTROLES'!G19</f>
        <v xml:space="preserve">Diferentes filtros previos a la presentacion del proyecto </v>
      </c>
      <c r="O14" s="135">
        <f>+'EVALUACION CON CONTROLES'!I19</f>
        <v>1</v>
      </c>
      <c r="P14" s="135">
        <f>+'EVALUACION CON CONTROLES'!J19</f>
        <v>1</v>
      </c>
      <c r="Q14" s="135">
        <f>+'EVALUACION CON CONTROLES'!K19</f>
        <v>2</v>
      </c>
      <c r="R14" s="17" t="str">
        <f>+'EVALUACION CON CONTROLES'!L19</f>
        <v>BAJO</v>
      </c>
      <c r="S14" s="135" t="str">
        <f>+'EVALUACION CON CONTROLES'!M19</f>
        <v>SI</v>
      </c>
      <c r="T14" s="135" t="str">
        <f>+'EVALUACION CON CONTROLES'!N19</f>
        <v xml:space="preserve">Entidad Estatal </v>
      </c>
      <c r="U14" s="135" t="str">
        <f>+'EVALUACION CON CONTROLES'!O19</f>
        <v xml:space="preserve">Etapa precontractual </v>
      </c>
      <c r="V14" s="135" t="str">
        <f>+'EVALUACION CON CONTROLES'!P19</f>
        <v xml:space="preserve">Etapa Contractual </v>
      </c>
      <c r="W14" s="135" t="str">
        <f>+'EVALUACION CON CONTROLES'!Q19</f>
        <v>REALIZANDO SEGUIMIENTO A LAS OBSERVCIONES PRESENTADAS</v>
      </c>
      <c r="X14" s="136" t="str">
        <f>+'EVALUACION CON CONTROLES'!R19</f>
        <v>Durante el proceso de formulacion</v>
      </c>
    </row>
    <row r="15" spans="2:24" ht="106.5" customHeight="1" thickBot="1" x14ac:dyDescent="0.3">
      <c r="B15" s="134">
        <v>5</v>
      </c>
      <c r="C15" s="135" t="str">
        <f>+'EVALUACION CON CONTROLES'!C20:F20</f>
        <v>Que la estimación del presupuesto no sea concordante con las obligaciones del contrato. </v>
      </c>
      <c r="D15" s="17" t="str">
        <f>+'EVALUACION CON CONTROLES'!B20</f>
        <v>PLANEACIÓN</v>
      </c>
      <c r="E15" s="17" t="str">
        <f>VLOOKUP(C15,'IDENTIFICACION Y ANALISIS'!$B$19:$F$68,3,FALSE)</f>
        <v>Estatal</v>
      </c>
      <c r="F15" s="17" t="str">
        <f>VLOOKUP(C15,'IDENTIFICACION Y ANALISIS'!$B$19:$F$68,4,FALSE)</f>
        <v>Interno</v>
      </c>
      <c r="G15" s="135" t="str">
        <f>+EVALUACION!H21</f>
        <v xml:space="preserve">desequilibrio economico por parte del operador </v>
      </c>
      <c r="H15" s="135">
        <f>+EVALUACION!I21</f>
        <v>1</v>
      </c>
      <c r="I15" s="135">
        <f>+EVALUACION!J21</f>
        <v>1</v>
      </c>
      <c r="J15" s="135">
        <f>+EVALUACION!K21</f>
        <v>2</v>
      </c>
      <c r="K15" s="17" t="str">
        <f>+EVALUACION!L21</f>
        <v>BAJO</v>
      </c>
      <c r="L15" s="135" t="s">
        <v>106</v>
      </c>
      <c r="M15" s="31">
        <v>100</v>
      </c>
      <c r="N15" s="135" t="str">
        <f>+'EVALUACION CON CONTROLES'!G20</f>
        <v>Revisión por parte de la oficina de planeación</v>
      </c>
      <c r="O15" s="135">
        <f>+'EVALUACION CON CONTROLES'!I20</f>
        <v>1</v>
      </c>
      <c r="P15" s="135">
        <f>+'EVALUACION CON CONTROLES'!J20</f>
        <v>1</v>
      </c>
      <c r="Q15" s="135">
        <f>+'EVALUACION CON CONTROLES'!K20</f>
        <v>2</v>
      </c>
      <c r="R15" s="17" t="str">
        <f>+'EVALUACION CON CONTROLES'!L20</f>
        <v>BAJO</v>
      </c>
      <c r="S15" s="135" t="str">
        <f>+'EVALUACION CON CONTROLES'!M20</f>
        <v>SI</v>
      </c>
      <c r="T15" s="135" t="str">
        <f>+'EVALUACION CON CONTROLES'!N20</f>
        <v xml:space="preserve">Entidad Estatal </v>
      </c>
      <c r="U15" s="135" t="str">
        <f>+'EVALUACION CON CONTROLES'!O20</f>
        <v xml:space="preserve">Etapa precontractual </v>
      </c>
      <c r="V15" s="135" t="str">
        <f>+'EVALUACION CON CONTROLES'!P20</f>
        <v xml:space="preserve">Etapa Contractual </v>
      </c>
      <c r="W15" s="135" t="str">
        <f>+'EVALUACION CON CONTROLES'!Q20</f>
        <v>VERIFICACION DEL PDA</v>
      </c>
      <c r="X15" s="136" t="str">
        <f>+'EVALUACION CON CONTROLES'!R20</f>
        <v>Durante el proceso de formulacion</v>
      </c>
    </row>
    <row r="16" spans="2:24" ht="106.5" customHeight="1" thickBot="1" x14ac:dyDescent="0.3">
      <c r="B16" s="134">
        <v>6</v>
      </c>
      <c r="C16" s="135" t="str">
        <f>+'EVALUACION CON CONTROLES'!C21:F21</f>
        <v>Errores cometidos por el contratista en la elaboración de la propuesta  y/o en los documentos relacionados en las condiciones y términos.</v>
      </c>
      <c r="D16" s="17" t="str">
        <f>+'EVALUACION CON CONTROLES'!B21</f>
        <v>PLANEACIÓN</v>
      </c>
      <c r="E16" s="17" t="str">
        <f>VLOOKUP(C16,'IDENTIFICACION Y ANALISIS'!$B$19:$F$68,3,FALSE)</f>
        <v>General</v>
      </c>
      <c r="F16" s="17" t="str">
        <f>VLOOKUP(C16,'IDENTIFICACION Y ANALISIS'!$B$19:$F$68,4,FALSE)</f>
        <v>Externo</v>
      </c>
      <c r="G16" s="135" t="str">
        <f>+EVALUACION!H22</f>
        <v xml:space="preserve">Retrazos en el proceso de contratacion o ejecucion </v>
      </c>
      <c r="H16" s="135">
        <f>+EVALUACION!I22</f>
        <v>1</v>
      </c>
      <c r="I16" s="135">
        <f>+EVALUACION!J22</f>
        <v>1</v>
      </c>
      <c r="J16" s="135">
        <f>+EVALUACION!K22</f>
        <v>2</v>
      </c>
      <c r="K16" s="17" t="str">
        <f>+EVALUACION!L22</f>
        <v>BAJO</v>
      </c>
      <c r="L16" s="135" t="s">
        <v>105</v>
      </c>
      <c r="M16" s="31">
        <v>100</v>
      </c>
      <c r="N16" s="135" t="str">
        <f>+'EVALUACION CON CONTROLES'!G21</f>
        <v>Revisión por parte de la oficina de planeación y la oficina contración de los documentos de evalación de los proponentes</v>
      </c>
      <c r="O16" s="135">
        <f>+'EVALUACION CON CONTROLES'!I21</f>
        <v>1</v>
      </c>
      <c r="P16" s="135">
        <f>+'EVALUACION CON CONTROLES'!J21</f>
        <v>1</v>
      </c>
      <c r="Q16" s="135">
        <f>+'EVALUACION CON CONTROLES'!K21</f>
        <v>2</v>
      </c>
      <c r="R16" s="17" t="str">
        <f>+'EVALUACION CON CONTROLES'!L21</f>
        <v>BAJO</v>
      </c>
      <c r="S16" s="135" t="str">
        <f>+'EVALUACION CON CONTROLES'!M21</f>
        <v>NO</v>
      </c>
      <c r="T16" s="135" t="str">
        <f>+'EVALUACION CON CONTROLES'!N21</f>
        <v>Entidad Estatal/Contratista</v>
      </c>
      <c r="U16" s="135" t="str">
        <f>+'EVALUACION CON CONTROLES'!O21</f>
        <v xml:space="preserve">Etapa contractual </v>
      </c>
      <c r="V16" s="135" t="str">
        <f>+'EVALUACION CON CONTROLES'!P21</f>
        <v xml:space="preserve">Etapa de adjudicacion </v>
      </c>
      <c r="W16" s="135" t="str">
        <f>+'EVALUACION CON CONTROLES'!Q21</f>
        <v>REALIZANDO SEGUIMIENTO A LAS OBSERVCIONES PRESENTADAS</v>
      </c>
      <c r="X16" s="136" t="str">
        <f>+'EVALUACION CON CONTROLES'!R21</f>
        <v>Diario</v>
      </c>
    </row>
    <row r="17" spans="2:24" ht="106.5" customHeight="1" thickBot="1" x14ac:dyDescent="0.3">
      <c r="B17" s="134">
        <v>7</v>
      </c>
      <c r="C17" s="135" t="str">
        <f>+'EVALUACION CON CONTROLES'!C22:F22</f>
        <v>Declaratoria de desierto del proceso de contratación.</v>
      </c>
      <c r="D17" s="17" t="str">
        <f>+'EVALUACION CON CONTROLES'!B22</f>
        <v>SELECCIÓN</v>
      </c>
      <c r="E17" s="17" t="str">
        <f>VLOOKUP(C17,'IDENTIFICACION Y ANALISIS'!$B$19:$F$68,3,FALSE)</f>
        <v>Estatal</v>
      </c>
      <c r="F17" s="17" t="str">
        <f>VLOOKUP(C17,'IDENTIFICACION Y ANALISIS'!$B$19:$F$68,4,FALSE)</f>
        <v>Externo</v>
      </c>
      <c r="G17" s="135" t="str">
        <f>+EVALUACION!H23</f>
        <v>retrasos en la contratacion</v>
      </c>
      <c r="H17" s="135">
        <f>+EVALUACION!I23</f>
        <v>1</v>
      </c>
      <c r="I17" s="135">
        <f>+EVALUACION!J23</f>
        <v>4</v>
      </c>
      <c r="J17" s="135">
        <f>+EVALUACION!K23</f>
        <v>5</v>
      </c>
      <c r="K17" s="17" t="str">
        <f>+EVALUACION!L23</f>
        <v>MEDIO</v>
      </c>
      <c r="L17" s="135" t="s">
        <v>107</v>
      </c>
      <c r="M17" s="31">
        <v>100</v>
      </c>
      <c r="N17" s="135" t="str">
        <f>+'EVALUACION CON CONTROLES'!G22</f>
        <v>Revisión por parte de la oficina de planeación y la oficina contrataciónde los documentos de estudios previos, matriz de riesgo y pliego de condiciones</v>
      </c>
      <c r="O17" s="135">
        <f>+'EVALUACION CON CONTROLES'!I22</f>
        <v>1</v>
      </c>
      <c r="P17" s="135">
        <f>+'EVALUACION CON CONTROLES'!J22</f>
        <v>4</v>
      </c>
      <c r="Q17" s="135">
        <f>+'EVALUACION CON CONTROLES'!K22</f>
        <v>5</v>
      </c>
      <c r="R17" s="17" t="str">
        <f>+'EVALUACION CON CONTROLES'!L22</f>
        <v>MEDIO</v>
      </c>
      <c r="S17" s="135" t="str">
        <f>+'EVALUACION CON CONTROLES'!M22</f>
        <v>NO</v>
      </c>
      <c r="T17" s="135" t="str">
        <f>+'EVALUACION CON CONTROLES'!N22</f>
        <v>Entidad Estatal/Contratista</v>
      </c>
      <c r="U17" s="135" t="str">
        <f>+'EVALUACION CON CONTROLES'!O22</f>
        <v xml:space="preserve">Etapa contractual </v>
      </c>
      <c r="V17" s="135" t="str">
        <f>+'EVALUACION CON CONTROLES'!P22</f>
        <v xml:space="preserve">Etapa de adjudicacion </v>
      </c>
      <c r="W17" s="135" t="str">
        <f>+'EVALUACION CON CONTROLES'!Q22</f>
        <v>REALIZANDO SEGUIMIENTO A LAS OBSERVCIONES PRESENTADAS</v>
      </c>
      <c r="X17" s="136" t="str">
        <f>+'EVALUACION CON CONTROLES'!R22</f>
        <v>Diario</v>
      </c>
    </row>
    <row r="18" spans="2:24" ht="106.5" customHeight="1" thickBot="1" x14ac:dyDescent="0.3">
      <c r="B18" s="134">
        <v>8</v>
      </c>
      <c r="C18" s="135" t="str">
        <f>+'EVALUACION CON CONTROLES'!C23:F23</f>
        <v>Seleccionar un contratista que no tenga las capacidades para cumplir con el objeto contractual</v>
      </c>
      <c r="D18" s="17" t="str">
        <f>+'EVALUACION CON CONTROLES'!B23</f>
        <v>SELECCIÓN</v>
      </c>
      <c r="E18" s="17" t="str">
        <f>VLOOKUP(C18,'IDENTIFICACION Y ANALISIS'!$B$19:$F$68,3,FALSE)</f>
        <v>Estatal</v>
      </c>
      <c r="F18" s="17" t="str">
        <f>VLOOKUP(C18,'IDENTIFICACION Y ANALISIS'!$B$19:$F$68,4,FALSE)</f>
        <v>Interno</v>
      </c>
      <c r="G18" s="135" t="str">
        <f>+EVALUACION!H24</f>
        <v xml:space="preserve">retrasos en la  ejecucion </v>
      </c>
      <c r="H18" s="135">
        <f>+EVALUACION!I24</f>
        <v>1</v>
      </c>
      <c r="I18" s="135">
        <f>+EVALUACION!J24</f>
        <v>3</v>
      </c>
      <c r="J18" s="135">
        <f>+EVALUACION!K24</f>
        <v>4</v>
      </c>
      <c r="K18" s="17" t="str">
        <f>+EVALUACION!L24</f>
        <v>BAJO</v>
      </c>
      <c r="L18" s="135" t="s">
        <v>107</v>
      </c>
      <c r="M18" s="31">
        <v>100</v>
      </c>
      <c r="N18" s="135" t="str">
        <f>+'EVALUACION CON CONTROLES'!G23</f>
        <v xml:space="preserve">Exigir al contratista la suscripción de una poliza que tenga coberturas como la calidad de los bienes y/o servicios y el cumplimiento de la entrega de los mismos, planeación técnica del cronograma de actividades </v>
      </c>
      <c r="O18" s="135">
        <f>+'EVALUACION CON CONTROLES'!I23</f>
        <v>1</v>
      </c>
      <c r="P18" s="135">
        <f>+'EVALUACION CON CONTROLES'!J23</f>
        <v>3</v>
      </c>
      <c r="Q18" s="135">
        <f>+'EVALUACION CON CONTROLES'!K23</f>
        <v>4</v>
      </c>
      <c r="R18" s="17" t="str">
        <f>+'EVALUACION CON CONTROLES'!L23</f>
        <v>BAJO</v>
      </c>
      <c r="S18" s="135" t="str">
        <f>+'EVALUACION CON CONTROLES'!M23</f>
        <v>SI</v>
      </c>
      <c r="T18" s="135" t="str">
        <f>+'EVALUACION CON CONTROLES'!N23</f>
        <v>Contratista</v>
      </c>
      <c r="U18" s="135" t="str">
        <f>+'EVALUACION CON CONTROLES'!O23</f>
        <v xml:space="preserve">Etapa contractual </v>
      </c>
      <c r="V18" s="135" t="str">
        <f>+'EVALUACION CON CONTROLES'!P23</f>
        <v xml:space="preserve">Etapa final de ejecucion </v>
      </c>
      <c r="W18" s="135" t="str">
        <f>+'EVALUACION CON CONTROLES'!Q23</f>
        <v>SUPERVISION DURANTE LAS JORNADAS PARA QUE TODO SE HAGA BAJO LOS PROTOCOLOS Y CONDICIONES ESTIPULADAS</v>
      </c>
      <c r="X18" s="136" t="str">
        <f>+'EVALUACION CON CONTROLES'!R23</f>
        <v xml:space="preserve">Diario </v>
      </c>
    </row>
    <row r="19" spans="2:24" ht="106.5" customHeight="1" thickBot="1" x14ac:dyDescent="0.3">
      <c r="B19" s="134">
        <v>9</v>
      </c>
      <c r="C19" s="135" t="str">
        <f>+'EVALUACION CON CONTROLES'!C24:F24</f>
        <v>Seleccionar a un contratista que esté inmerso en una inhabilidad o incompatibilidad</v>
      </c>
      <c r="D19" s="17" t="str">
        <f>+'EVALUACION CON CONTROLES'!B24</f>
        <v>SELECCIÓN</v>
      </c>
      <c r="E19" s="17" t="str">
        <f>VLOOKUP(C19,'IDENTIFICACION Y ANALISIS'!$B$19:$F$68,3,FALSE)</f>
        <v>Estatal</v>
      </c>
      <c r="F19" s="17" t="str">
        <f>VLOOKUP(C19,'IDENTIFICACION Y ANALISIS'!$B$19:$F$68,4,FALSE)</f>
        <v>Interno</v>
      </c>
      <c r="G19" s="135" t="str">
        <f>+EVALUACION!H25</f>
        <v xml:space="preserve">retrasos en la contratacion y ejecucion </v>
      </c>
      <c r="H19" s="135">
        <f>+EVALUACION!I25</f>
        <v>1</v>
      </c>
      <c r="I19" s="135">
        <f>+EVALUACION!J25</f>
        <v>3</v>
      </c>
      <c r="J19" s="135">
        <f>+EVALUACION!K25</f>
        <v>4</v>
      </c>
      <c r="K19" s="17" t="str">
        <f>+EVALUACION!L25</f>
        <v>BAJO</v>
      </c>
      <c r="L19" s="135" t="s">
        <v>107</v>
      </c>
      <c r="M19" s="31">
        <v>100</v>
      </c>
      <c r="N19" s="135" t="str">
        <f>+'EVALUACION CON CONTROLES'!G24</f>
        <v xml:space="preserve">Exigir al contratista la suscripción de una poliza que tenga coberturas como la calidad de los bienes y/o servicios y el cumplimiento de la entrega de los mismos, adicional de todos los certificados juramentados que acrediten </v>
      </c>
      <c r="O19" s="135">
        <f>+'EVALUACION CON CONTROLES'!I24</f>
        <v>1</v>
      </c>
      <c r="P19" s="135">
        <f>+'EVALUACION CON CONTROLES'!J24</f>
        <v>3</v>
      </c>
      <c r="Q19" s="135">
        <f>+'EVALUACION CON CONTROLES'!K24</f>
        <v>4</v>
      </c>
      <c r="R19" s="17" t="str">
        <f>+'EVALUACION CON CONTROLES'!L24</f>
        <v>BAJO</v>
      </c>
      <c r="S19" s="135" t="str">
        <f>+'EVALUACION CON CONTROLES'!M24</f>
        <v>NO</v>
      </c>
      <c r="T19" s="135" t="str">
        <f>+'EVALUACION CON CONTROLES'!N24</f>
        <v>Entidad Estatal/Contratista</v>
      </c>
      <c r="U19" s="135" t="str">
        <f>+'EVALUACION CON CONTROLES'!O24</f>
        <v xml:space="preserve">Etapa contractual </v>
      </c>
      <c r="V19" s="135" t="str">
        <f>+'EVALUACION CON CONTROLES'!P24</f>
        <v xml:space="preserve">Etapa de adjudicacion </v>
      </c>
      <c r="W19" s="135" t="str">
        <f>+'EVALUACION CON CONTROLES'!Q24</f>
        <v>REALIZANDO SEGUIMIENTO A LAS OBSERVCIONES PRESENTADAS</v>
      </c>
      <c r="X19" s="136" t="str">
        <f>+'EVALUACION CON CONTROLES'!R24</f>
        <v>Diario</v>
      </c>
    </row>
    <row r="20" spans="2:24" ht="106.5" customHeight="1" thickBot="1" x14ac:dyDescent="0.3">
      <c r="B20" s="134">
        <v>10</v>
      </c>
      <c r="C20" s="135" t="str">
        <f>+'EVALUACION CON CONTROLES'!C25:F25</f>
        <v>Confabulacion de los proponentes (Colusión)</v>
      </c>
      <c r="D20" s="17" t="str">
        <f>+'EVALUACION CON CONTROLES'!B25</f>
        <v>SELECCIÓN</v>
      </c>
      <c r="E20" s="17" t="str">
        <f>VLOOKUP(C20,'IDENTIFICACION Y ANALISIS'!$B$19:$F$68,3,FALSE)</f>
        <v>Especifico</v>
      </c>
      <c r="F20" s="17" t="str">
        <f>VLOOKUP(C20,'IDENTIFICACION Y ANALISIS'!$B$19:$F$68,4,FALSE)</f>
        <v>Externo</v>
      </c>
      <c r="G20" s="135" t="str">
        <f>+EVALUACION!H26</f>
        <v>retrasos en la contratacion</v>
      </c>
      <c r="H20" s="135">
        <f>+EVALUACION!I26</f>
        <v>2</v>
      </c>
      <c r="I20" s="135">
        <f>+EVALUACION!J26</f>
        <v>3</v>
      </c>
      <c r="J20" s="135">
        <f>+EVALUACION!K26</f>
        <v>5</v>
      </c>
      <c r="K20" s="17" t="str">
        <f>+EVALUACION!L26</f>
        <v>MEDIO</v>
      </c>
      <c r="L20" s="135" t="s">
        <v>105</v>
      </c>
      <c r="M20" s="31">
        <v>100</v>
      </c>
      <c r="N20" s="135" t="str">
        <f>+'EVALUACION CON CONTROLES'!G25</f>
        <v>Revisión por parte de la oficina de planeación y la oficina contrataciónde los documentos de estudios previos, matriz de riesgo y pliego de condiciones</v>
      </c>
      <c r="O20" s="135">
        <f>+'EVALUACION CON CONTROLES'!I25</f>
        <v>2</v>
      </c>
      <c r="P20" s="135">
        <f>+'EVALUACION CON CONTROLES'!J25</f>
        <v>3</v>
      </c>
      <c r="Q20" s="135">
        <f>+'EVALUACION CON CONTROLES'!K25</f>
        <v>5</v>
      </c>
      <c r="R20" s="17" t="str">
        <f>+'EVALUACION CON CONTROLES'!L25</f>
        <v>MEDIO</v>
      </c>
      <c r="S20" s="135" t="str">
        <f>+'EVALUACION CON CONTROLES'!M25</f>
        <v>NO</v>
      </c>
      <c r="T20" s="135" t="str">
        <f>+'EVALUACION CON CONTROLES'!N25</f>
        <v>Contratista</v>
      </c>
      <c r="U20" s="135" t="str">
        <f>+'EVALUACION CON CONTROLES'!O25</f>
        <v xml:space="preserve">Etapa precontractual </v>
      </c>
      <c r="V20" s="135" t="str">
        <f>+'EVALUACION CON CONTROLES'!P25</f>
        <v xml:space="preserve">Etapa Contractual </v>
      </c>
      <c r="W20" s="135" t="str">
        <f>+'EVALUACION CON CONTROLES'!Q25</f>
        <v>REALIZANDO SEGUIMIENTO A LAS OBSERVCIONES PRESENTADAS</v>
      </c>
      <c r="X20" s="136" t="str">
        <f>+'EVALUACION CON CONTROLES'!R25</f>
        <v xml:space="preserve">Diario </v>
      </c>
    </row>
    <row r="21" spans="2:24" ht="106.5" customHeight="1" thickBot="1" x14ac:dyDescent="0.3">
      <c r="B21" s="134">
        <v>13</v>
      </c>
      <c r="C21" s="135" t="str">
        <f>+'EVALUACION CON CONTROLES'!C26:F26</f>
        <v>Demora en el cumplimiento de los requisitos previos necesarios para la firma del acta de inicio.</v>
      </c>
      <c r="D21" s="17" t="str">
        <f>+'EVALUACION CON CONTROLES'!B26</f>
        <v>CONTRATACIÓN</v>
      </c>
      <c r="E21" s="17" t="str">
        <f>VLOOKUP(C21,'IDENTIFICACION Y ANALISIS'!$B$19:$F$68,3,FALSE)</f>
        <v>General</v>
      </c>
      <c r="F21" s="17" t="str">
        <f>VLOOKUP(C21,'IDENTIFICACION Y ANALISIS'!$B$19:$F$68,4,FALSE)</f>
        <v>Externo</v>
      </c>
      <c r="G21" s="135" t="str">
        <f>+EVALUACION!H27</f>
        <v xml:space="preserve">retrasos en el proceso de ejecucion </v>
      </c>
      <c r="H21" s="135">
        <f>+EVALUACION!I27</f>
        <v>2</v>
      </c>
      <c r="I21" s="135">
        <f>+EVALUACION!J27</f>
        <v>3</v>
      </c>
      <c r="J21" s="135">
        <f>+EVALUACION!K27</f>
        <v>5</v>
      </c>
      <c r="K21" s="17" t="str">
        <f>+EVALUACION!L27</f>
        <v>MEDIO</v>
      </c>
      <c r="L21" s="135" t="s">
        <v>107</v>
      </c>
      <c r="M21" s="31">
        <v>100</v>
      </c>
      <c r="N21" s="135" t="str">
        <f>+'EVALUACION CON CONTROLES'!G26</f>
        <v>Revisión y requerimientos por parte de la oficina de planeación y la oficina contratación de los documentos presentados por el oferente</v>
      </c>
      <c r="O21" s="135">
        <f>+'EVALUACION CON CONTROLES'!I26</f>
        <v>2</v>
      </c>
      <c r="P21" s="135">
        <f>+'EVALUACION CON CONTROLES'!J26</f>
        <v>3</v>
      </c>
      <c r="Q21" s="135">
        <f>+'EVALUACION CON CONTROLES'!K26</f>
        <v>5</v>
      </c>
      <c r="R21" s="17" t="str">
        <f>+'EVALUACION CON CONTROLES'!L26</f>
        <v>MEDIO</v>
      </c>
      <c r="S21" s="135" t="str">
        <f>+'EVALUACION CON CONTROLES'!M26</f>
        <v>SI</v>
      </c>
      <c r="T21" s="135" t="str">
        <f>+'EVALUACION CON CONTROLES'!N26</f>
        <v>Contratista</v>
      </c>
      <c r="U21" s="135" t="str">
        <f>+'EVALUACION CON CONTROLES'!O26</f>
        <v xml:space="preserve">Etapa contractual </v>
      </c>
      <c r="V21" s="135" t="str">
        <f>+'EVALUACION CON CONTROLES'!P26</f>
        <v xml:space="preserve">Etapa inicial de ejecucion </v>
      </c>
      <c r="W21" s="135" t="str">
        <f>+'EVALUACION CON CONTROLES'!Q26</f>
        <v>VERIFICACION DE LOS DOCUMENTOS PRESENTADOS POR EL OFERENTE</v>
      </c>
      <c r="X21" s="136" t="str">
        <f>+'EVALUACION CON CONTROLES'!R26</f>
        <v>Diario</v>
      </c>
    </row>
    <row r="22" spans="2:24" ht="106.5" customHeight="1" thickBot="1" x14ac:dyDescent="0.3">
      <c r="B22" s="134">
        <v>14</v>
      </c>
      <c r="C22" s="135" t="str">
        <f>+'EVALUACION CON CONTROLES'!C27:F27</f>
        <v>Riesgos de corrupción durante los procesos de contratación (contratación de bienes que no corresponden a la realidad del mercado, selección  de proveedores de bienes y servicios en que se omiten los principios de transparencia y publicidad y divulgación a terceros de información privilegiada utilizada para la elaboración de los estudios previos o de condiciones y términos de los procesos de selección).</v>
      </c>
      <c r="D22" s="17" t="str">
        <f>+'EVALUACION CON CONTROLES'!B27</f>
        <v>CONTRATACIÓN</v>
      </c>
      <c r="E22" s="17" t="e">
        <f>VLOOKUP(C22,'IDENTIFICACION Y ANALISIS'!$B$19:$F$68,3,FALSE)</f>
        <v>#VALUE!</v>
      </c>
      <c r="F22" s="17" t="e">
        <f>VLOOKUP(C22,'IDENTIFICACION Y ANALISIS'!$B$19:$F$68,4,FALSE)</f>
        <v>#VALUE!</v>
      </c>
      <c r="G22" s="135" t="str">
        <f>+EVALUACION!H28</f>
        <v xml:space="preserve">Suspension del contrato y no ejecucion del proyecto </v>
      </c>
      <c r="H22" s="135">
        <f>+EVALUACION!I28</f>
        <v>2</v>
      </c>
      <c r="I22" s="135">
        <f>+EVALUACION!J28</f>
        <v>3</v>
      </c>
      <c r="J22" s="135">
        <f>+EVALUACION!K28</f>
        <v>5</v>
      </c>
      <c r="K22" s="17" t="str">
        <f>+EVALUACION!L28</f>
        <v>MEDIO</v>
      </c>
      <c r="L22" s="135" t="s">
        <v>105</v>
      </c>
      <c r="M22" s="31">
        <v>100</v>
      </c>
      <c r="N22" s="135" t="str">
        <f>+'EVALUACION CON CONTROLES'!G27</f>
        <v>Revisión por parte de la oficina de planeación y la oficina contrataciónde los documentos de estudios previos, matriz de riesgo y pliego de condiciones</v>
      </c>
      <c r="O22" s="135">
        <f>+'EVALUACION CON CONTROLES'!I27</f>
        <v>2</v>
      </c>
      <c r="P22" s="135">
        <f>+'EVALUACION CON CONTROLES'!J27</f>
        <v>3</v>
      </c>
      <c r="Q22" s="135">
        <f>+'EVALUACION CON CONTROLES'!K27</f>
        <v>5</v>
      </c>
      <c r="R22" s="17" t="str">
        <f>+'EVALUACION CON CONTROLES'!L27</f>
        <v>MEDIO</v>
      </c>
      <c r="S22" s="135" t="str">
        <f>+'EVALUACION CON CONTROLES'!M27</f>
        <v>NO</v>
      </c>
      <c r="T22" s="135" t="str">
        <f>+'EVALUACION CON CONTROLES'!N27</f>
        <v>Contratista</v>
      </c>
      <c r="U22" s="135" t="str">
        <f>+'EVALUACION CON CONTROLES'!O27</f>
        <v xml:space="preserve">Etapa precontractual </v>
      </c>
      <c r="V22" s="135" t="str">
        <f>+'EVALUACION CON CONTROLES'!P27</f>
        <v xml:space="preserve">Etapa Contractual </v>
      </c>
      <c r="W22" s="135" t="str">
        <f>+'EVALUACION CON CONTROLES'!Q27</f>
        <v>REALIZANDO SEGUIMIENTO A LAS OBSERVCIONES PRESENTADAS</v>
      </c>
      <c r="X22" s="136" t="str">
        <f>+'EVALUACION CON CONTROLES'!R27</f>
        <v xml:space="preserve">Diario </v>
      </c>
    </row>
    <row r="23" spans="2:24" ht="106.5" customHeight="1" thickBot="1" x14ac:dyDescent="0.3">
      <c r="B23" s="134">
        <v>15</v>
      </c>
      <c r="C23" s="135" t="str">
        <f>+'EVALUACION CON CONTROLES'!C28:F28</f>
        <v>Presentación de reclamos de terceros sobre la selección del oferente que retrasen el perfeccionamiento del contrato.</v>
      </c>
      <c r="D23" s="17" t="str">
        <f>+'EVALUACION CON CONTROLES'!B28</f>
        <v>CONTRATACIÓN</v>
      </c>
      <c r="E23" s="17">
        <f>VLOOKUP(C23,'IDENTIFICACION Y ANALISIS'!$B$19:$F$68,3,FALSE)</f>
        <v>0</v>
      </c>
      <c r="F23" s="17">
        <f>VLOOKUP(C23,'IDENTIFICACION Y ANALISIS'!$B$19:$F$68,4,FALSE)</f>
        <v>0</v>
      </c>
      <c r="G23" s="135" t="str">
        <f>+EVALUACION!H29</f>
        <v xml:space="preserve">retrasos en el proceso de ejecucion </v>
      </c>
      <c r="H23" s="135">
        <f>+EVALUACION!I29</f>
        <v>2</v>
      </c>
      <c r="I23" s="135">
        <f>+EVALUACION!J29</f>
        <v>3</v>
      </c>
      <c r="J23" s="135">
        <f>+EVALUACION!K29</f>
        <v>5</v>
      </c>
      <c r="K23" s="17" t="str">
        <f>+EVALUACION!L29</f>
        <v>MEDIO</v>
      </c>
      <c r="L23" s="135" t="s">
        <v>105</v>
      </c>
      <c r="M23" s="31">
        <v>100</v>
      </c>
      <c r="N23" s="135">
        <f>+'EVALUACION CON CONTROLES'!G28</f>
        <v>0</v>
      </c>
      <c r="O23" s="135">
        <f>+'EVALUACION CON CONTROLES'!I28</f>
        <v>2</v>
      </c>
      <c r="P23" s="135">
        <f>+'EVALUACION CON CONTROLES'!J28</f>
        <v>3</v>
      </c>
      <c r="Q23" s="135">
        <f>+'EVALUACION CON CONTROLES'!K28</f>
        <v>5</v>
      </c>
      <c r="R23" s="17" t="str">
        <f>+'EVALUACION CON CONTROLES'!L28</f>
        <v>MEDIO</v>
      </c>
      <c r="S23" s="135">
        <f>+'EVALUACION CON CONTROLES'!M28</f>
        <v>0</v>
      </c>
      <c r="T23" s="135">
        <f>+'EVALUACION CON CONTROLES'!N28</f>
        <v>0</v>
      </c>
      <c r="U23" s="135">
        <f>+'EVALUACION CON CONTROLES'!O28</f>
        <v>0</v>
      </c>
      <c r="V23" s="135">
        <f>+'EVALUACION CON CONTROLES'!P28</f>
        <v>0</v>
      </c>
      <c r="W23" s="135">
        <f>+'EVALUACION CON CONTROLES'!Q28</f>
        <v>0</v>
      </c>
      <c r="X23" s="136">
        <f>+'EVALUACION CON CONTROLES'!R28</f>
        <v>0</v>
      </c>
    </row>
    <row r="24" spans="2:24" ht="106.5" customHeight="1" thickBot="1" x14ac:dyDescent="0.3">
      <c r="B24" s="134">
        <v>16</v>
      </c>
      <c r="C24" s="135" t="str">
        <f>+'EVALUACION CON CONTROLES'!C29:F29</f>
        <v xml:space="preserve">Muerte de un animal </v>
      </c>
      <c r="D24" s="17" t="str">
        <f>+'EVALUACION CON CONTROLES'!B29</f>
        <v>EJECUCIÓN</v>
      </c>
      <c r="E24" s="17" t="str">
        <f>VLOOKUP(C24,'IDENTIFICACION Y ANALISIS'!$B$19:$F$68,3,FALSE)</f>
        <v>General</v>
      </c>
      <c r="F24" s="17" t="str">
        <f>VLOOKUP(C24,'IDENTIFICACION Y ANALISIS'!$B$19:$F$68,4,FALSE)</f>
        <v>Externo</v>
      </c>
      <c r="G24" s="135" t="str">
        <f>+EVALUACION!H30</f>
        <v xml:space="preserve">inconformidades por parte de comunidad con relacion al servicio prestado </v>
      </c>
      <c r="H24" s="135">
        <f>+EVALUACION!I30</f>
        <v>2</v>
      </c>
      <c r="I24" s="135">
        <f>+EVALUACION!J30</f>
        <v>3</v>
      </c>
      <c r="J24" s="135">
        <f>+EVALUACION!K30</f>
        <v>5</v>
      </c>
      <c r="K24" s="17" t="str">
        <f>+EVALUACION!L30</f>
        <v>MEDIO</v>
      </c>
      <c r="L24" s="135" t="s">
        <v>105</v>
      </c>
      <c r="M24" s="31">
        <v>100</v>
      </c>
      <c r="N24" s="135" t="str">
        <f>+'EVALUACION CON CONTROLES'!G29</f>
        <v>Definición detallada de los documentos soporte como anexo técnico</v>
      </c>
      <c r="O24" s="135">
        <f>+'EVALUACION CON CONTROLES'!I29</f>
        <v>2</v>
      </c>
      <c r="P24" s="135">
        <f>+'EVALUACION CON CONTROLES'!J29</f>
        <v>3</v>
      </c>
      <c r="Q24" s="135">
        <f>+'EVALUACION CON CONTROLES'!K29</f>
        <v>5</v>
      </c>
      <c r="R24" s="17" t="str">
        <f>+'EVALUACION CON CONTROLES'!L29</f>
        <v>MEDIO</v>
      </c>
      <c r="S24" s="135" t="str">
        <f>+'EVALUACION CON CONTROLES'!M29</f>
        <v>NO</v>
      </c>
      <c r="T24" s="135" t="str">
        <f>+'EVALUACION CON CONTROLES'!N29</f>
        <v>Contratista</v>
      </c>
      <c r="U24" s="135" t="str">
        <f>+'EVALUACION CON CONTROLES'!O29</f>
        <v>Etapa de ejecucion</v>
      </c>
      <c r="V24" s="135" t="str">
        <f>+'EVALUACION CON CONTROLES'!P29</f>
        <v>Etapa de ejecucion</v>
      </c>
      <c r="W24" s="135" t="str">
        <f>+'EVALUACION CON CONTROLES'!Q29</f>
        <v xml:space="preserve">SUPERVISION DURANTE LAS JORNADAS PARA QUE TODO SE HAGA BAJO LOS PROTOCOLOS </v>
      </c>
      <c r="X24" s="136" t="str">
        <f>+'EVALUACION CON CONTROLES'!R29</f>
        <v>Diario durante ejecucion</v>
      </c>
    </row>
    <row r="25" spans="2:24" ht="106.5" customHeight="1" thickBot="1" x14ac:dyDescent="0.3">
      <c r="B25" s="134">
        <v>17</v>
      </c>
      <c r="C25" s="135" t="str">
        <f>+'EVALUACION CON CONTROLES'!C30:F30</f>
        <v>Errores u omisiones del Contratista en el procesamiento y/o entendimiento del objeto del contrato y de las actividades requeridas, derivando en fallas, desviaciones o errores en la ejecución de las actividades</v>
      </c>
      <c r="D25" s="17" t="str">
        <f>+'EVALUACION CON CONTROLES'!B30</f>
        <v>CONTRATACIÓN</v>
      </c>
      <c r="E25" s="17" t="str">
        <f>VLOOKUP(C25,'IDENTIFICACION Y ANALISIS'!$B$19:$F$68,3,FALSE)</f>
        <v>Especifico</v>
      </c>
      <c r="F25" s="17" t="str">
        <f>VLOOKUP(C25,'IDENTIFICACION Y ANALISIS'!$B$19:$F$68,4,FALSE)</f>
        <v>Externo</v>
      </c>
      <c r="G25" s="135" t="str">
        <f>+EVALUACION!H27</f>
        <v xml:space="preserve">retrasos en el proceso de ejecucion </v>
      </c>
      <c r="H25" s="135">
        <f>+EVALUACION!I27</f>
        <v>2</v>
      </c>
      <c r="I25" s="135">
        <f>+EVALUACION!J27</f>
        <v>3</v>
      </c>
      <c r="J25" s="135">
        <f>+EVALUACION!K27</f>
        <v>5</v>
      </c>
      <c r="K25" s="17" t="str">
        <f>+EVALUACION!L27</f>
        <v>MEDIO</v>
      </c>
      <c r="L25" s="135" t="s">
        <v>105</v>
      </c>
      <c r="M25" s="31">
        <v>100</v>
      </c>
      <c r="N25" s="135" t="str">
        <f>+'EVALUACION CON CONTROLES'!G30</f>
        <v>Comites tecnicos de seguimiento durante el proceso de ejecucion y actas de seguimiento</v>
      </c>
      <c r="O25" s="135">
        <f>+'EVALUACION CON CONTROLES'!I30</f>
        <v>2</v>
      </c>
      <c r="P25" s="135">
        <f>+'EVALUACION CON CONTROLES'!J30</f>
        <v>3</v>
      </c>
      <c r="Q25" s="135">
        <f>+'EVALUACION CON CONTROLES'!K30</f>
        <v>5</v>
      </c>
      <c r="R25" s="17" t="str">
        <f>+'EVALUACION CON CONTROLES'!L30</f>
        <v>MEDIO</v>
      </c>
      <c r="S25" s="135" t="str">
        <f>+'EVALUACION CON CONTROLES'!M30</f>
        <v>SI</v>
      </c>
      <c r="T25" s="135" t="str">
        <f>+'EVALUACION CON CONTROLES'!N30</f>
        <v>Contratista</v>
      </c>
      <c r="U25" s="135" t="str">
        <f>+'EVALUACION CON CONTROLES'!O30</f>
        <v>Etapa de ejecucion</v>
      </c>
      <c r="V25" s="135" t="str">
        <f>+'EVALUACION CON CONTROLES'!P30</f>
        <v>Etapa de liquidacion</v>
      </c>
      <c r="W25" s="135" t="str">
        <f>+'EVALUACION CON CONTROLES'!Q30</f>
        <v xml:space="preserve">POR MEDIO DE COMITES TECNICOS Y ACTAS DE VERIFICACION </v>
      </c>
      <c r="X25" s="136" t="str">
        <f>+'EVALUACION CON CONTROLES'!R30</f>
        <v>Diario</v>
      </c>
    </row>
    <row r="26" spans="2:24" ht="106.5" customHeight="1" thickBot="1" x14ac:dyDescent="0.3">
      <c r="B26" s="134">
        <v>18</v>
      </c>
      <c r="C26" s="135" t="str">
        <f>+'EVALUACION CON CONTROLES'!C31:F31</f>
        <v>Variación de costos de materiales, insumos, implementos y/o costos de personal requeridos para la ejecución de las actividades del contrato</v>
      </c>
      <c r="D26" s="17" t="str">
        <f>+'EVALUACION CON CONTROLES'!B31</f>
        <v>CONTRATACIÓN</v>
      </c>
      <c r="E26" s="17" t="str">
        <f>VLOOKUP(C26,'IDENTIFICACION Y ANALISIS'!$B$19:$F$68,3,FALSE)</f>
        <v>General</v>
      </c>
      <c r="F26" s="17" t="str">
        <f>VLOOKUP(C26,'IDENTIFICACION Y ANALISIS'!$B$19:$F$68,4,FALSE)</f>
        <v>Externo</v>
      </c>
      <c r="G26" s="135" t="str">
        <f>+EVALUACION!H28</f>
        <v xml:space="preserve">Suspension del contrato y no ejecucion del proyecto </v>
      </c>
      <c r="H26" s="135">
        <f>+EVALUACION!I28</f>
        <v>2</v>
      </c>
      <c r="I26" s="135">
        <f>+EVALUACION!J28</f>
        <v>3</v>
      </c>
      <c r="J26" s="135">
        <f>+EVALUACION!K28</f>
        <v>5</v>
      </c>
      <c r="K26" s="17" t="str">
        <f>+EVALUACION!L28</f>
        <v>MEDIO</v>
      </c>
      <c r="L26" s="135" t="s">
        <v>107</v>
      </c>
      <c r="M26" s="31">
        <v>100</v>
      </c>
      <c r="N26" s="135" t="str">
        <f>+'EVALUACION CON CONTROLES'!G31</f>
        <v xml:space="preserve">Actas de verificacion previas al Ingreso y Salida de almacen al igual que comites tecnicos de verifiacion. </v>
      </c>
      <c r="O26" s="135">
        <f>+'EVALUACION CON CONTROLES'!I31</f>
        <v>2</v>
      </c>
      <c r="P26" s="135">
        <f>+'EVALUACION CON CONTROLES'!J31</f>
        <v>3</v>
      </c>
      <c r="Q26" s="135">
        <f>+'EVALUACION CON CONTROLES'!K31</f>
        <v>5</v>
      </c>
      <c r="R26" s="17" t="str">
        <f>+'EVALUACION CON CONTROLES'!L31</f>
        <v>MEDIO</v>
      </c>
      <c r="S26" s="135" t="str">
        <f>+'EVALUACION CON CONTROLES'!M31</f>
        <v>NO</v>
      </c>
      <c r="T26" s="135" t="str">
        <f>+'EVALUACION CON CONTROLES'!N31</f>
        <v>Contratista</v>
      </c>
      <c r="U26" s="135" t="str">
        <f>+'EVALUACION CON CONTROLES'!O31</f>
        <v xml:space="preserve">Etapa precontractual </v>
      </c>
      <c r="V26" s="135" t="str">
        <f>+'EVALUACION CON CONTROLES'!P31</f>
        <v xml:space="preserve">Etapa Contractual </v>
      </c>
      <c r="W26" s="135" t="str">
        <f>+'EVALUACION CON CONTROLES'!Q31</f>
        <v>REALIZANDO SEGUIMIENTO A LAS OBSERVCIONES PRESENTADAS</v>
      </c>
      <c r="X26" s="136" t="str">
        <f>+'EVALUACION CON CONTROLES'!R31</f>
        <v xml:space="preserve">Diario </v>
      </c>
    </row>
    <row r="27" spans="2:24" ht="106.5" customHeight="1" thickBot="1" x14ac:dyDescent="0.3">
      <c r="B27" s="134">
        <v>19</v>
      </c>
      <c r="C27" s="135" t="str">
        <f>+'EVALUACION CON CONTROLES'!C32:F32</f>
        <v>Demoras en la radicación para pago por errores u omisiones por parte del contratista en la elaboración de las actas y/o cuentas (correctamente diligenciadas y firmadas)</v>
      </c>
      <c r="D27" s="17" t="str">
        <f>+'EVALUACION CON CONTROLES'!B32</f>
        <v>EJECUCIÓN</v>
      </c>
      <c r="E27" s="17" t="str">
        <f>VLOOKUP(C27,'IDENTIFICACION Y ANALISIS'!$B$19:$F$68,3,FALSE)</f>
        <v>Especifico</v>
      </c>
      <c r="F27" s="17" t="str">
        <f>VLOOKUP(C27,'IDENTIFICACION Y ANALISIS'!$B$19:$F$68,4,FALSE)</f>
        <v>Externo</v>
      </c>
      <c r="G27" s="135" t="str">
        <f>+EVALUACION!H33</f>
        <v>inadecuada ejecucion</v>
      </c>
      <c r="H27" s="135">
        <f>+EVALUACION!I33</f>
        <v>2</v>
      </c>
      <c r="I27" s="135">
        <f>+EVALUACION!J33</f>
        <v>3</v>
      </c>
      <c r="J27" s="135">
        <f>+EVALUACION!K33</f>
        <v>5</v>
      </c>
      <c r="K27" s="17" t="str">
        <f>+EVALUACION!L33</f>
        <v>MEDIO</v>
      </c>
      <c r="L27" s="135" t="s">
        <v>105</v>
      </c>
      <c r="M27" s="31">
        <v>100</v>
      </c>
      <c r="N27" s="135" t="str">
        <f>+'EVALUACION CON CONTROLES'!G32</f>
        <v>Seguimiento en el proceso de ejecución y verificación de las actividades realizadas</v>
      </c>
      <c r="O27" s="135">
        <f>+'EVALUACION CON CONTROLES'!I32</f>
        <v>2</v>
      </c>
      <c r="P27" s="135">
        <f>+'EVALUACION CON CONTROLES'!J32</f>
        <v>3</v>
      </c>
      <c r="Q27" s="135">
        <f>+'EVALUACION CON CONTROLES'!K32</f>
        <v>5</v>
      </c>
      <c r="R27" s="17" t="str">
        <f>+'EVALUACION CON CONTROLES'!L32</f>
        <v>MEDIO</v>
      </c>
      <c r="S27" s="135" t="str">
        <f>+'EVALUACION CON CONTROLES'!M32</f>
        <v>SI</v>
      </c>
      <c r="T27" s="135" t="str">
        <f>+'EVALUACION CON CONTROLES'!N32</f>
        <v>Contratista</v>
      </c>
      <c r="U27" s="135" t="str">
        <f>+'EVALUACION CON CONTROLES'!O32</f>
        <v>Etapa de ejecucion</v>
      </c>
      <c r="V27" s="135" t="str">
        <f>+'EVALUACION CON CONTROLES'!P32</f>
        <v>Etapa de liquidacion</v>
      </c>
      <c r="W27" s="135" t="str">
        <f>+'EVALUACION CON CONTROLES'!Q32</f>
        <v xml:space="preserve">DESDE EL AREA DE OBLIGACIONES POR PAGAR DEL FDLM </v>
      </c>
      <c r="X27" s="24" t="str">
        <f>+'EVALUACION CON CONTROLES'!R32</f>
        <v xml:space="preserve">Mensual </v>
      </c>
    </row>
    <row r="28" spans="2:24" ht="106.5" customHeight="1" thickBot="1" x14ac:dyDescent="0.3">
      <c r="B28" s="33">
        <v>20</v>
      </c>
      <c r="C28" s="135" t="str">
        <f>+'EVALUACION CON CONTROLES'!C33:F33</f>
        <v>Cancelación de pedidos.</v>
      </c>
      <c r="D28" s="35" t="str">
        <f>+'EVALUACION CON CONTROLES'!B33</f>
        <v>EJECUCIÓN</v>
      </c>
      <c r="E28" s="35" t="str">
        <f>VLOOKUP(C28,'IDENTIFICACION Y ANALISIS'!$B$19:$F$68,3,FALSE)</f>
        <v>Especifico</v>
      </c>
      <c r="F28" s="35" t="str">
        <f>VLOOKUP(C28,'IDENTIFICACION Y ANALISIS'!$B$19:$F$68,4,FALSE)</f>
        <v>Externo</v>
      </c>
      <c r="G28" s="34" t="str">
        <f>+EVALUACION!H34</f>
        <v xml:space="preserve">inadecuada ejecucion y suspension del contrato </v>
      </c>
      <c r="H28" s="34">
        <f>+EVALUACION!I34</f>
        <v>2</v>
      </c>
      <c r="I28" s="34">
        <f>+EVALUACION!J34</f>
        <v>3</v>
      </c>
      <c r="J28" s="34">
        <f>+EVALUACION!K34</f>
        <v>5</v>
      </c>
      <c r="K28" s="35" t="str">
        <f>+EVALUACION!L34</f>
        <v>MEDIO</v>
      </c>
      <c r="L28" s="34" t="s">
        <v>105</v>
      </c>
      <c r="M28" s="31">
        <v>100</v>
      </c>
      <c r="N28" s="34" t="str">
        <f>+'EVALUACION CON CONTROLES'!G33</f>
        <v xml:space="preserve">Seguimiento y requerimiento en funcion de la correcta ejecucion del proyecto. De lo contrario se realizara la suspension del contrato hasta que se garantice el proceso </v>
      </c>
      <c r="O28" s="34">
        <f>+'EVALUACION CON CONTROLES'!I33</f>
        <v>2</v>
      </c>
      <c r="P28" s="34">
        <f>+'EVALUACION CON CONTROLES'!J33</f>
        <v>3</v>
      </c>
      <c r="Q28" s="34">
        <f>+'EVALUACION CON CONTROLES'!K33</f>
        <v>5</v>
      </c>
      <c r="R28" s="35" t="str">
        <f>+'EVALUACION CON CONTROLES'!L33</f>
        <v>MEDIO</v>
      </c>
      <c r="S28" s="34" t="str">
        <f>+'EVALUACION CON CONTROLES'!M33</f>
        <v>SI</v>
      </c>
      <c r="T28" s="34" t="str">
        <f>+'EVALUACION CON CONTROLES'!N33</f>
        <v>Contratista</v>
      </c>
      <c r="U28" s="34" t="str">
        <f>+'EVALUACION CON CONTROLES'!O33</f>
        <v>Etapa de ejecucion</v>
      </c>
      <c r="V28" s="34" t="str">
        <f>+'EVALUACION CON CONTROLES'!P33</f>
        <v xml:space="preserve">Etapa final de ejecucion </v>
      </c>
      <c r="W28" s="34" t="str">
        <f>+'EVALUACION CON CONTROLES'!Q33</f>
        <v xml:space="preserve">POR MEDIO DE COMITES TECNICOS Y ACTAS DE VERIFICACION </v>
      </c>
      <c r="X28" s="36" t="str">
        <f>+'EVALUACION CON CONTROLES'!R33</f>
        <v>Diario</v>
      </c>
    </row>
    <row r="29" spans="2:24" ht="106.5" customHeight="1" thickBot="1" x14ac:dyDescent="0.3">
      <c r="B29" s="33">
        <v>20</v>
      </c>
      <c r="C29" s="135" t="str">
        <f>+'EVALUACION CON CONTROLES'!C34:F34</f>
        <v>Errores cometidos por la Supervisión  en la revisión y aprobación de las actas y/o cuentas que ocasionan demoras en su radicación o pago.</v>
      </c>
      <c r="D29" s="17" t="str">
        <f>+'EVALUACION CON CONTROLES'!B34</f>
        <v>EJECUCIÓN</v>
      </c>
      <c r="E29" s="17" t="str">
        <f>VLOOKUP(C29,'IDENTIFICACION Y ANALISIS'!$B$19:$F$68,3,FALSE)</f>
        <v>Estatal</v>
      </c>
      <c r="F29" s="17" t="str">
        <f>VLOOKUP(C29,'IDENTIFICACION Y ANALISIS'!$B$19:$F$68,4,FALSE)</f>
        <v>Interno</v>
      </c>
      <c r="G29" s="135" t="str">
        <f>+EVALUACION!H31</f>
        <v xml:space="preserve">Retrazos en la ejecucion, junto a inconformidades por parte de comunidad con relacion al servicio prestado </v>
      </c>
      <c r="H29" s="135">
        <f>+EVALUACION!I31</f>
        <v>2</v>
      </c>
      <c r="I29" s="135">
        <f>+EVALUACION!J31</f>
        <v>3</v>
      </c>
      <c r="J29" s="135">
        <f>+EVALUACION!K31</f>
        <v>5</v>
      </c>
      <c r="K29" s="17" t="str">
        <f>+EVALUACION!L31</f>
        <v>MEDIO</v>
      </c>
      <c r="L29" s="135" t="s">
        <v>106</v>
      </c>
      <c r="M29" s="31">
        <v>100</v>
      </c>
      <c r="N29" s="135" t="str">
        <f>+'EVALUACION CON CONTROLES'!G34</f>
        <v>Seguimiento por parte del equipo de planeación y obligaciones por pagar del FDLM</v>
      </c>
      <c r="O29" s="135">
        <f>+'EVALUACION CON CONTROLES'!I34</f>
        <v>2</v>
      </c>
      <c r="P29" s="135">
        <f>+'EVALUACION CON CONTROLES'!J34</f>
        <v>3</v>
      </c>
      <c r="Q29" s="135">
        <f>+'EVALUACION CON CONTROLES'!K34</f>
        <v>5</v>
      </c>
      <c r="R29" s="17" t="str">
        <f>+'EVALUACION CON CONTROLES'!L34</f>
        <v>MEDIO</v>
      </c>
      <c r="S29" s="135" t="str">
        <f>+'EVALUACION CON CONTROLES'!M34</f>
        <v>SI</v>
      </c>
      <c r="T29" s="135" t="str">
        <f>+'EVALUACION CON CONTROLES'!N34</f>
        <v>Entidad</v>
      </c>
      <c r="U29" s="135" t="str">
        <f>+'EVALUACION CON CONTROLES'!O34</f>
        <v>Etapa de ejecucion</v>
      </c>
      <c r="V29" s="135" t="str">
        <f>+'EVALUACION CON CONTROLES'!P34</f>
        <v xml:space="preserve">Etapa final de ejecucion </v>
      </c>
      <c r="W29" s="135" t="str">
        <f>+'EVALUACION CON CONTROLES'!Q34</f>
        <v xml:space="preserve">DESDE EL AREA DE OBLIGACIONES POR PAGAR DEL FDLM </v>
      </c>
      <c r="X29" s="136" t="str">
        <f>+'EVALUACION CON CONTROLES'!R34</f>
        <v xml:space="preserve">Mensual </v>
      </c>
    </row>
    <row r="30" spans="2:24" ht="106.5" customHeight="1" thickBot="1" x14ac:dyDescent="0.3">
      <c r="B30" s="33">
        <v>20</v>
      </c>
      <c r="C30" s="135" t="str">
        <f>+'EVALUACION CON CONTROLES'!C35:F35</f>
        <v>Incumplimiento de compromisos adquiridos por el contratista seleccionado con sus subcontratistas, suministradores de bienes y servicios.</v>
      </c>
      <c r="D30" s="17" t="str">
        <f>+'EVALUACION CON CONTROLES'!B35</f>
        <v>EJECUCIÓN</v>
      </c>
      <c r="E30" s="17" t="str">
        <f>VLOOKUP(C30,'IDENTIFICACION Y ANALISIS'!$B$19:$F$68,3,FALSE)</f>
        <v>Especifico</v>
      </c>
      <c r="F30" s="17" t="str">
        <f>VLOOKUP(C30,'IDENTIFICACION Y ANALISIS'!$B$19:$F$68,4,FALSE)</f>
        <v>Externo</v>
      </c>
      <c r="G30" s="135" t="str">
        <f>+EVALUACION!H32</f>
        <v xml:space="preserve">inadecuada ejecucion y suspension del contrato </v>
      </c>
      <c r="H30" s="135">
        <f>+EVALUACION!I32</f>
        <v>2</v>
      </c>
      <c r="I30" s="135">
        <f>+EVALUACION!J32</f>
        <v>3</v>
      </c>
      <c r="J30" s="135">
        <f>+EVALUACION!K32</f>
        <v>5</v>
      </c>
      <c r="K30" s="17" t="str">
        <f>+EVALUACION!L32</f>
        <v>MEDIO</v>
      </c>
      <c r="L30" s="135" t="s">
        <v>105</v>
      </c>
      <c r="M30" s="31">
        <v>100</v>
      </c>
      <c r="N30" s="135" t="str">
        <f>+'EVALUACION CON CONTROLES'!G35</f>
        <v>Documentacion obligatoria en el proceso contractual (parafiscales), junto a polizas de cumplimiento y calidad</v>
      </c>
      <c r="O30" s="135">
        <f>+'EVALUACION CON CONTROLES'!I35</f>
        <v>2</v>
      </c>
      <c r="P30" s="135">
        <f>+'EVALUACION CON CONTROLES'!J35</f>
        <v>3</v>
      </c>
      <c r="Q30" s="135">
        <f>+'EVALUACION CON CONTROLES'!K35</f>
        <v>5</v>
      </c>
      <c r="R30" s="17" t="str">
        <f>+'EVALUACION CON CONTROLES'!L35</f>
        <v>MEDIO</v>
      </c>
      <c r="S30" s="135" t="str">
        <f>+'EVALUACION CON CONTROLES'!M35</f>
        <v>SI</v>
      </c>
      <c r="T30" s="135" t="str">
        <f>+'EVALUACION CON CONTROLES'!N35</f>
        <v>Contratista</v>
      </c>
      <c r="U30" s="135" t="str">
        <f>+'EVALUACION CON CONTROLES'!O35</f>
        <v xml:space="preserve">Etapa contractual </v>
      </c>
      <c r="V30" s="135" t="str">
        <f>+'EVALUACION CON CONTROLES'!P35</f>
        <v>Etapa de liquidacion</v>
      </c>
      <c r="W30" s="135" t="str">
        <f>+'EVALUACION CON CONTROLES'!Q35</f>
        <v>VERIFICACION DESDE EL AREA DE CONTRATACION Y SUPERVISION DURANTE LA EJECUCION</v>
      </c>
      <c r="X30" s="136" t="str">
        <f>+'EVALUACION CON CONTROLES'!R35</f>
        <v>Diario</v>
      </c>
    </row>
    <row r="31" spans="2:24" ht="106.5" customHeight="1" thickBot="1" x14ac:dyDescent="0.3">
      <c r="B31" s="33">
        <v>20</v>
      </c>
      <c r="C31" s="135" t="str">
        <f>+'EVALUACION CON CONTROLES'!C36:F36</f>
        <v>Extensión del plazo del contrato, al realizarse en un tiempo mayor al inicialmente programado por circunstancias no imputables a las partes.</v>
      </c>
      <c r="D31" s="17" t="str">
        <f>+'EVALUACION CON CONTROLES'!B36</f>
        <v>EJECUCIÓN</v>
      </c>
      <c r="E31" s="17" t="str">
        <f>VLOOKUP(C31,'IDENTIFICACION Y ANALISIS'!$B$19:$F$68,3,FALSE)</f>
        <v>General</v>
      </c>
      <c r="F31" s="17" t="str">
        <f>VLOOKUP(C31,'IDENTIFICACION Y ANALISIS'!$B$19:$F$68,4,FALSE)</f>
        <v>Externo</v>
      </c>
      <c r="G31" s="135" t="str">
        <f>+EVALUACION!H37</f>
        <v xml:space="preserve">Prolongacion del contrato e inadecuada ejecucion </v>
      </c>
      <c r="H31" s="135">
        <f>+EVALUACION!I37</f>
        <v>2</v>
      </c>
      <c r="I31" s="135">
        <f>+EVALUACION!J37</f>
        <v>3</v>
      </c>
      <c r="J31" s="135">
        <f>+EVALUACION!K37</f>
        <v>5</v>
      </c>
      <c r="K31" s="17" t="str">
        <f>+EVALUACION!L37</f>
        <v>MEDIO</v>
      </c>
      <c r="L31" s="135" t="s">
        <v>107</v>
      </c>
      <c r="M31" s="31">
        <v>100</v>
      </c>
      <c r="N31" s="135" t="str">
        <f>+'EVALUACION CON CONTROLES'!G36</f>
        <v>Plazos y fechas estipuladas bajo comites tecnicos en el cumpliemto de metas</v>
      </c>
      <c r="O31" s="135">
        <f>+'EVALUACION CON CONTROLES'!I36</f>
        <v>2</v>
      </c>
      <c r="P31" s="135">
        <f>+'EVALUACION CON CONTROLES'!J36</f>
        <v>3</v>
      </c>
      <c r="Q31" s="135">
        <f>+'EVALUACION CON CONTROLES'!K36</f>
        <v>5</v>
      </c>
      <c r="R31" s="17" t="str">
        <f>+'EVALUACION CON CONTROLES'!L36</f>
        <v>MEDIO</v>
      </c>
      <c r="S31" s="135" t="str">
        <f>+'EVALUACION CON CONTROLES'!M36</f>
        <v>SI</v>
      </c>
      <c r="T31" s="135" t="str">
        <f>+'EVALUACION CON CONTROLES'!N36</f>
        <v>Entidad Estatal/Contratista</v>
      </c>
      <c r="U31" s="135" t="str">
        <f>+'EVALUACION CON CONTROLES'!O36</f>
        <v>Etapa de ejecucion</v>
      </c>
      <c r="V31" s="135" t="str">
        <f>+'EVALUACION CON CONTROLES'!P36</f>
        <v xml:space="preserve">Etapa final de ejecucion </v>
      </c>
      <c r="W31" s="135" t="str">
        <f>+'EVALUACION CON CONTROLES'!Q36</f>
        <v>COMITES TECNICOS MENSUALES DANDO SEGUIMEINTO A LAS ACTIVIDADES</v>
      </c>
      <c r="X31" s="24" t="str">
        <f>+'EVALUACION CON CONTROLES'!R36</f>
        <v>Diario</v>
      </c>
    </row>
    <row r="32" spans="2:24" ht="106.5" customHeight="1" thickBot="1" x14ac:dyDescent="0.3">
      <c r="B32" s="33">
        <v>20</v>
      </c>
      <c r="C32" s="135" t="str">
        <f>+'EVALUACION CON CONTROLES'!C37:F37</f>
        <v>Afectación a la ejecución del contrato debido a declaratorias de estado de emergencia de cualquier indole en el territorio nacional</v>
      </c>
      <c r="D32" s="35" t="str">
        <f>+'EVALUACION CON CONTROLES'!B37</f>
        <v>EJECUCIÓN</v>
      </c>
      <c r="E32" s="35" t="str">
        <f>VLOOKUP(C32,'IDENTIFICACION Y ANALISIS'!$B$19:$F$68,3,FALSE)</f>
        <v>Especifico</v>
      </c>
      <c r="F32" s="35" t="str">
        <f>VLOOKUP(C32,'IDENTIFICACION Y ANALISIS'!$B$19:$F$68,4,FALSE)</f>
        <v>Externo</v>
      </c>
      <c r="G32" s="34" t="str">
        <f>+EVALUACION!H38</f>
        <v xml:space="preserve">Suspension del contrato y no ejecucion del proyecto </v>
      </c>
      <c r="H32" s="34">
        <f>+EVALUACION!I38</f>
        <v>2</v>
      </c>
      <c r="I32" s="34">
        <f>+EVALUACION!J38</f>
        <v>3</v>
      </c>
      <c r="J32" s="34">
        <f>+EVALUACION!K38</f>
        <v>5</v>
      </c>
      <c r="K32" s="35" t="str">
        <f>+EVALUACION!L38</f>
        <v>MEDIO</v>
      </c>
      <c r="L32" s="34" t="s">
        <v>107</v>
      </c>
      <c r="M32" s="31">
        <v>100</v>
      </c>
      <c r="N32" s="34" t="str">
        <f>+'EVALUACION CON CONTROLES'!G37</f>
        <v xml:space="preserve">Suspension del contrato de ser necesario </v>
      </c>
      <c r="O32" s="34">
        <f>+'EVALUACION CON CONTROLES'!I37</f>
        <v>2</v>
      </c>
      <c r="P32" s="34">
        <f>+'EVALUACION CON CONTROLES'!J37</f>
        <v>3</v>
      </c>
      <c r="Q32" s="34">
        <f>+'EVALUACION CON CONTROLES'!K37</f>
        <v>5</v>
      </c>
      <c r="R32" s="35" t="str">
        <f>+'EVALUACION CON CONTROLES'!L37</f>
        <v>MEDIO</v>
      </c>
      <c r="S32" s="34" t="str">
        <f>+'EVALUACION CON CONTROLES'!M37</f>
        <v xml:space="preserve">SI </v>
      </c>
      <c r="T32" s="34" t="str">
        <f>+'EVALUACION CON CONTROLES'!N37</f>
        <v>Externo</v>
      </c>
      <c r="U32" s="34" t="str">
        <f>+'EVALUACION CON CONTROLES'!O37</f>
        <v>Etapa de ejecucion</v>
      </c>
      <c r="V32" s="34" t="str">
        <f>+'EVALUACION CON CONTROLES'!P37</f>
        <v xml:space="preserve">Etapa final de ejecucion </v>
      </c>
      <c r="W32" s="34" t="str">
        <f>+'EVALUACION CON CONTROLES'!Q37</f>
        <v xml:space="preserve">NO SE PUEDE PREMERITAR DICHA AFECTACION </v>
      </c>
      <c r="X32" s="36" t="str">
        <f>+'EVALUACION CON CONTROLES'!R37</f>
        <v>N/A</v>
      </c>
    </row>
    <row r="33" spans="2:24" ht="13.5" customHeight="1" x14ac:dyDescent="0.25">
      <c r="B33" s="42"/>
      <c r="X33" s="43"/>
    </row>
    <row r="34" spans="2:24" ht="13.5" customHeight="1" x14ac:dyDescent="0.25">
      <c r="B34" s="42"/>
      <c r="E34" s="14"/>
      <c r="F34" s="183" t="s">
        <v>104</v>
      </c>
      <c r="G34" s="183"/>
      <c r="H34" s="14"/>
      <c r="I34" s="14"/>
      <c r="J34" s="166" t="s">
        <v>94</v>
      </c>
      <c r="K34" s="166"/>
      <c r="L34" s="166"/>
      <c r="M34" s="166"/>
      <c r="X34" s="43"/>
    </row>
    <row r="35" spans="2:24" ht="13.5" customHeight="1" x14ac:dyDescent="0.25">
      <c r="B35" s="42"/>
      <c r="E35" s="173" t="s">
        <v>47</v>
      </c>
      <c r="F35" s="142" t="s">
        <v>48</v>
      </c>
      <c r="G35" s="142" t="s">
        <v>49</v>
      </c>
      <c r="H35" s="14"/>
      <c r="I35" s="14"/>
      <c r="J35" s="162" t="s">
        <v>50</v>
      </c>
      <c r="K35" s="163"/>
      <c r="L35" s="162" t="s">
        <v>49</v>
      </c>
      <c r="M35" s="163"/>
      <c r="X35" s="43"/>
    </row>
    <row r="36" spans="2:24" ht="13.5" customHeight="1" x14ac:dyDescent="0.25">
      <c r="B36" s="42"/>
      <c r="E36" s="173"/>
      <c r="F36" s="135" t="s">
        <v>51</v>
      </c>
      <c r="G36" s="135">
        <v>1</v>
      </c>
      <c r="H36" s="14"/>
      <c r="I36" s="14"/>
      <c r="J36" s="164" t="s">
        <v>52</v>
      </c>
      <c r="K36" s="165"/>
      <c r="L36" s="152">
        <v>1</v>
      </c>
      <c r="M36" s="152"/>
      <c r="X36" s="43"/>
    </row>
    <row r="37" spans="2:24" ht="13.5" customHeight="1" x14ac:dyDescent="0.25">
      <c r="B37" s="42"/>
      <c r="E37" s="173"/>
      <c r="F37" s="135" t="s">
        <v>53</v>
      </c>
      <c r="G37" s="135">
        <v>2</v>
      </c>
      <c r="H37" s="14"/>
      <c r="I37" s="14"/>
      <c r="J37" s="164" t="s">
        <v>54</v>
      </c>
      <c r="K37" s="165"/>
      <c r="L37" s="152">
        <v>2</v>
      </c>
      <c r="M37" s="152"/>
      <c r="X37" s="43"/>
    </row>
    <row r="38" spans="2:24" ht="13.5" customHeight="1" x14ac:dyDescent="0.25">
      <c r="B38" s="42"/>
      <c r="E38" s="173"/>
      <c r="F38" s="135" t="s">
        <v>55</v>
      </c>
      <c r="G38" s="135">
        <v>3</v>
      </c>
      <c r="H38" s="14"/>
      <c r="I38" s="14"/>
      <c r="J38" s="164" t="s">
        <v>56</v>
      </c>
      <c r="K38" s="165"/>
      <c r="L38" s="152">
        <v>3</v>
      </c>
      <c r="M38" s="152"/>
      <c r="X38" s="43"/>
    </row>
    <row r="39" spans="2:24" ht="13.5" customHeight="1" x14ac:dyDescent="0.25">
      <c r="B39" s="42"/>
      <c r="E39" s="173"/>
      <c r="F39" s="135" t="s">
        <v>57</v>
      </c>
      <c r="G39" s="135">
        <v>4</v>
      </c>
      <c r="H39" s="14"/>
      <c r="I39" s="14"/>
      <c r="J39" s="164" t="s">
        <v>58</v>
      </c>
      <c r="K39" s="165"/>
      <c r="L39" s="152">
        <v>4</v>
      </c>
      <c r="M39" s="152"/>
      <c r="X39" s="43"/>
    </row>
    <row r="40" spans="2:24" ht="13.5" customHeight="1" x14ac:dyDescent="0.25">
      <c r="B40" s="42"/>
      <c r="E40" s="173"/>
      <c r="F40" s="135" t="s">
        <v>59</v>
      </c>
      <c r="G40" s="135">
        <v>5</v>
      </c>
      <c r="H40" s="14"/>
      <c r="I40" s="14"/>
      <c r="J40" s="164" t="s">
        <v>60</v>
      </c>
      <c r="K40" s="165"/>
      <c r="L40" s="152">
        <v>5</v>
      </c>
      <c r="M40" s="152"/>
      <c r="X40" s="43"/>
    </row>
    <row r="41" spans="2:24" ht="13.5" customHeight="1" x14ac:dyDescent="0.25">
      <c r="B41" s="42"/>
      <c r="D41" s="14"/>
      <c r="E41" s="14"/>
      <c r="F41" s="14"/>
      <c r="G41" s="14"/>
      <c r="H41" s="14"/>
      <c r="I41" s="14"/>
      <c r="J41" s="14"/>
      <c r="K41" s="14"/>
      <c r="L41" s="14"/>
      <c r="M41" s="14"/>
      <c r="X41" s="43"/>
    </row>
    <row r="42" spans="2:24" ht="13.5" customHeight="1" x14ac:dyDescent="0.25">
      <c r="B42" s="42"/>
      <c r="D42" s="166" t="s">
        <v>61</v>
      </c>
      <c r="E42" s="166"/>
      <c r="F42" s="166"/>
      <c r="G42" s="166"/>
      <c r="H42" s="166"/>
      <c r="I42" s="166"/>
      <c r="J42" s="166"/>
      <c r="K42" s="166"/>
      <c r="X42" s="43"/>
    </row>
    <row r="43" spans="2:24" ht="13.5" customHeight="1" x14ac:dyDescent="0.25">
      <c r="B43" s="42"/>
      <c r="D43" s="169" t="s">
        <v>48</v>
      </c>
      <c r="E43" s="169" t="s">
        <v>49</v>
      </c>
      <c r="F43" s="157" t="s">
        <v>52</v>
      </c>
      <c r="G43" s="157"/>
      <c r="H43" s="184" t="s">
        <v>54</v>
      </c>
      <c r="I43" s="185"/>
      <c r="J43" s="138" t="s">
        <v>56</v>
      </c>
      <c r="K43" s="138" t="s">
        <v>58</v>
      </c>
      <c r="L43" s="142" t="s">
        <v>60</v>
      </c>
      <c r="P43" s="166" t="s">
        <v>75</v>
      </c>
      <c r="Q43" s="166"/>
      <c r="R43" s="166"/>
      <c r="S43" s="166"/>
      <c r="T43" s="166"/>
      <c r="X43" s="43"/>
    </row>
    <row r="44" spans="2:24" ht="13.5" customHeight="1" x14ac:dyDescent="0.25">
      <c r="B44" s="42"/>
      <c r="D44" s="169"/>
      <c r="E44" s="169"/>
      <c r="F44" s="172">
        <v>1</v>
      </c>
      <c r="G44" s="172"/>
      <c r="H44" s="170">
        <v>2</v>
      </c>
      <c r="I44" s="171"/>
      <c r="J44" s="143">
        <v>3</v>
      </c>
      <c r="K44" s="143">
        <v>4</v>
      </c>
      <c r="L44" s="143">
        <v>5</v>
      </c>
      <c r="P44" s="157" t="s">
        <v>61</v>
      </c>
      <c r="Q44" s="157"/>
      <c r="R44" s="157"/>
      <c r="S44" s="157" t="s">
        <v>74</v>
      </c>
      <c r="T44" s="157"/>
      <c r="X44" s="43"/>
    </row>
    <row r="45" spans="2:24" ht="13.5" customHeight="1" x14ac:dyDescent="0.25">
      <c r="B45" s="42"/>
      <c r="D45" s="135" t="s">
        <v>51</v>
      </c>
      <c r="E45" s="141">
        <v>1</v>
      </c>
      <c r="F45" s="160">
        <v>2</v>
      </c>
      <c r="G45" s="160"/>
      <c r="H45" s="158">
        <v>3</v>
      </c>
      <c r="I45" s="159"/>
      <c r="J45" s="139">
        <v>4</v>
      </c>
      <c r="K45" s="140">
        <v>5</v>
      </c>
      <c r="L45" s="137">
        <v>6</v>
      </c>
      <c r="P45" s="177" t="s">
        <v>76</v>
      </c>
      <c r="Q45" s="177"/>
      <c r="R45" s="177"/>
      <c r="S45" s="174" t="s">
        <v>77</v>
      </c>
      <c r="T45" s="174"/>
      <c r="X45" s="43"/>
    </row>
    <row r="46" spans="2:24" ht="13.5" customHeight="1" x14ac:dyDescent="0.25">
      <c r="B46" s="42"/>
      <c r="D46" s="135" t="s">
        <v>53</v>
      </c>
      <c r="E46" s="141">
        <v>2</v>
      </c>
      <c r="F46" s="160">
        <v>3</v>
      </c>
      <c r="G46" s="160"/>
      <c r="H46" s="158">
        <v>4</v>
      </c>
      <c r="I46" s="159"/>
      <c r="J46" s="140">
        <v>5</v>
      </c>
      <c r="K46" s="137">
        <v>6</v>
      </c>
      <c r="L46" s="137">
        <v>7</v>
      </c>
      <c r="P46" s="154" t="s">
        <v>78</v>
      </c>
      <c r="Q46" s="154"/>
      <c r="R46" s="154"/>
      <c r="S46" s="174" t="s">
        <v>79</v>
      </c>
      <c r="T46" s="174"/>
      <c r="X46" s="43"/>
    </row>
    <row r="47" spans="2:24" ht="13.5" customHeight="1" x14ac:dyDescent="0.25">
      <c r="B47" s="42"/>
      <c r="D47" s="135" t="s">
        <v>55</v>
      </c>
      <c r="E47" s="141">
        <v>3</v>
      </c>
      <c r="F47" s="160">
        <v>4</v>
      </c>
      <c r="G47" s="160"/>
      <c r="H47" s="175">
        <v>5</v>
      </c>
      <c r="I47" s="176"/>
      <c r="J47" s="137">
        <v>6</v>
      </c>
      <c r="K47" s="137">
        <v>7</v>
      </c>
      <c r="L47" s="144">
        <v>8</v>
      </c>
      <c r="P47" s="161">
        <v>5</v>
      </c>
      <c r="Q47" s="161"/>
      <c r="R47" s="161"/>
      <c r="S47" s="174" t="s">
        <v>80</v>
      </c>
      <c r="T47" s="174"/>
      <c r="X47" s="43"/>
    </row>
    <row r="48" spans="2:24" ht="13.5" customHeight="1" x14ac:dyDescent="0.25">
      <c r="B48" s="42"/>
      <c r="D48" s="135" t="s">
        <v>57</v>
      </c>
      <c r="E48" s="141">
        <v>4</v>
      </c>
      <c r="F48" s="161">
        <v>5</v>
      </c>
      <c r="G48" s="161"/>
      <c r="H48" s="155">
        <v>6</v>
      </c>
      <c r="I48" s="156"/>
      <c r="J48" s="137">
        <v>7</v>
      </c>
      <c r="K48" s="144">
        <v>8</v>
      </c>
      <c r="L48" s="144">
        <v>9</v>
      </c>
      <c r="P48" s="160" t="s">
        <v>81</v>
      </c>
      <c r="Q48" s="160"/>
      <c r="R48" s="160"/>
      <c r="S48" s="174" t="s">
        <v>82</v>
      </c>
      <c r="T48" s="174"/>
      <c r="X48" s="43"/>
    </row>
    <row r="49" spans="2:24" ht="13.5" customHeight="1" x14ac:dyDescent="0.25">
      <c r="B49" s="42"/>
      <c r="D49" s="135" t="s">
        <v>59</v>
      </c>
      <c r="E49" s="141">
        <v>5</v>
      </c>
      <c r="F49" s="154">
        <v>6</v>
      </c>
      <c r="G49" s="154"/>
      <c r="H49" s="155">
        <v>7</v>
      </c>
      <c r="I49" s="156"/>
      <c r="J49" s="144">
        <v>8</v>
      </c>
      <c r="K49" s="144">
        <v>9</v>
      </c>
      <c r="L49" s="144">
        <v>10</v>
      </c>
      <c r="X49" s="43"/>
    </row>
    <row r="50" spans="2:24" ht="13.5" customHeight="1" thickBot="1" x14ac:dyDescent="0.3">
      <c r="B50" s="18"/>
      <c r="C50" s="19"/>
      <c r="D50" s="20"/>
      <c r="E50" s="20"/>
      <c r="F50" s="20"/>
      <c r="G50" s="20"/>
      <c r="H50" s="20"/>
      <c r="I50" s="20"/>
      <c r="J50" s="20"/>
      <c r="K50" s="20"/>
      <c r="L50" s="20"/>
      <c r="M50" s="20"/>
      <c r="N50" s="19"/>
      <c r="O50" s="19"/>
      <c r="P50" s="19"/>
      <c r="Q50" s="19"/>
      <c r="R50" s="19"/>
      <c r="S50" s="19"/>
      <c r="T50" s="19"/>
      <c r="U50" s="19"/>
      <c r="V50" s="19"/>
      <c r="W50" s="19"/>
      <c r="X50" s="21"/>
    </row>
    <row r="51" spans="2:24" ht="16.5" customHeight="1" x14ac:dyDescent="0.25">
      <c r="D51" s="14"/>
      <c r="F51" s="14"/>
      <c r="G51" s="14"/>
      <c r="H51" s="14"/>
      <c r="I51" s="14"/>
      <c r="J51" s="14"/>
      <c r="K51" s="14"/>
      <c r="L51" s="14"/>
      <c r="M51" s="14"/>
      <c r="N51" s="14"/>
      <c r="O51" s="14"/>
      <c r="P51" s="14"/>
      <c r="Q51" s="14"/>
      <c r="R51" s="14"/>
    </row>
    <row r="52" spans="2:24" ht="16.5" customHeight="1" x14ac:dyDescent="0.25">
      <c r="D52" s="14"/>
      <c r="F52" s="14"/>
      <c r="G52" s="14"/>
      <c r="H52" s="14"/>
      <c r="I52" s="14"/>
      <c r="J52" s="14"/>
      <c r="K52" s="14"/>
      <c r="L52" s="14"/>
      <c r="M52" s="14"/>
      <c r="N52" s="14"/>
      <c r="O52" s="14"/>
      <c r="P52" s="14"/>
      <c r="Q52" s="14"/>
      <c r="R52" s="14"/>
    </row>
    <row r="53" spans="2:24" ht="12.75" customHeight="1" x14ac:dyDescent="0.25">
      <c r="D53" s="14"/>
      <c r="F53" s="14"/>
      <c r="G53" s="14"/>
      <c r="H53" s="14"/>
      <c r="I53" s="14"/>
      <c r="J53" s="14"/>
      <c r="K53" s="14"/>
      <c r="L53" s="14"/>
      <c r="M53" s="14"/>
      <c r="N53" s="14"/>
      <c r="O53" s="14"/>
      <c r="P53" s="14"/>
      <c r="Q53" s="14"/>
      <c r="R53" s="14"/>
    </row>
    <row r="54" spans="2:24" hidden="1" x14ac:dyDescent="0.25">
      <c r="B54" s="16" t="s">
        <v>105</v>
      </c>
      <c r="D54" s="14"/>
      <c r="F54" s="14"/>
      <c r="G54" s="14"/>
      <c r="H54" s="14"/>
      <c r="I54" s="14"/>
      <c r="J54" s="14"/>
      <c r="K54" s="14"/>
      <c r="L54" s="14"/>
      <c r="M54" s="14"/>
      <c r="N54" s="14"/>
      <c r="O54" s="14"/>
      <c r="P54" s="14"/>
      <c r="Q54" s="14"/>
      <c r="R54" s="14"/>
    </row>
    <row r="55" spans="2:24" hidden="1" x14ac:dyDescent="0.25">
      <c r="B55" s="16" t="s">
        <v>106</v>
      </c>
      <c r="D55" s="22"/>
      <c r="F55" s="14"/>
      <c r="G55" s="22"/>
      <c r="H55" s="22"/>
      <c r="I55" s="22"/>
      <c r="J55" s="22"/>
      <c r="K55" s="22"/>
      <c r="L55" s="22"/>
      <c r="M55" s="22"/>
      <c r="N55" s="22"/>
      <c r="O55" s="22"/>
      <c r="P55" s="22"/>
      <c r="Q55" s="22"/>
      <c r="R55" s="22"/>
    </row>
    <row r="56" spans="2:24" hidden="1" x14ac:dyDescent="0.25">
      <c r="B56" s="16" t="s">
        <v>107</v>
      </c>
      <c r="D56" s="14"/>
      <c r="F56" s="14"/>
      <c r="G56" s="14"/>
      <c r="H56" s="14"/>
      <c r="I56" s="14"/>
      <c r="J56" s="14"/>
      <c r="K56" s="14"/>
      <c r="L56" s="14"/>
      <c r="M56" s="14"/>
      <c r="N56" s="14"/>
      <c r="O56" s="14"/>
      <c r="P56" s="14"/>
      <c r="Q56" s="14"/>
      <c r="R56" s="14"/>
    </row>
    <row r="57" spans="2:24" x14ac:dyDescent="0.25">
      <c r="D57" s="14"/>
      <c r="F57" s="14"/>
      <c r="G57" s="14"/>
      <c r="H57" s="14"/>
      <c r="I57" s="14"/>
      <c r="J57" s="14"/>
      <c r="K57" s="14"/>
      <c r="L57" s="14"/>
      <c r="M57" s="14"/>
      <c r="N57" s="14"/>
      <c r="O57" s="14"/>
      <c r="P57" s="14"/>
      <c r="Q57" s="14"/>
      <c r="R57" s="14"/>
    </row>
    <row r="58" spans="2:24" x14ac:dyDescent="0.25">
      <c r="D58" s="14"/>
      <c r="F58" s="14"/>
      <c r="G58" s="14"/>
      <c r="H58" s="14"/>
      <c r="I58" s="14"/>
      <c r="J58" s="14"/>
      <c r="K58" s="14"/>
      <c r="L58" s="14"/>
      <c r="M58" s="14"/>
      <c r="N58" s="14"/>
      <c r="O58" s="14"/>
      <c r="P58" s="14"/>
      <c r="Q58" s="14"/>
      <c r="R58" s="14"/>
    </row>
    <row r="59" spans="2:24" x14ac:dyDescent="0.25">
      <c r="D59" s="14"/>
      <c r="F59" s="14"/>
      <c r="G59" s="14"/>
      <c r="H59" s="14"/>
      <c r="I59" s="14"/>
      <c r="J59" s="14"/>
      <c r="K59" s="14"/>
      <c r="L59" s="14"/>
      <c r="M59" s="14"/>
      <c r="N59" s="14"/>
      <c r="O59" s="14"/>
      <c r="P59" s="14"/>
      <c r="Q59" s="14"/>
      <c r="R59" s="14"/>
    </row>
    <row r="60" spans="2:24" ht="12.75" customHeight="1" x14ac:dyDescent="0.25">
      <c r="D60" s="14"/>
    </row>
    <row r="61" spans="2:24" x14ac:dyDescent="0.25">
      <c r="D61" s="14"/>
    </row>
  </sheetData>
  <mergeCells count="49">
    <mergeCell ref="S48:T48"/>
    <mergeCell ref="P48:R48"/>
    <mergeCell ref="P45:R45"/>
    <mergeCell ref="B9:R9"/>
    <mergeCell ref="B6:X6"/>
    <mergeCell ref="F34:G34"/>
    <mergeCell ref="J34:M34"/>
    <mergeCell ref="H43:I43"/>
    <mergeCell ref="J36:K36"/>
    <mergeCell ref="J37:K37"/>
    <mergeCell ref="L38:M38"/>
    <mergeCell ref="L39:M39"/>
    <mergeCell ref="D42:K42"/>
    <mergeCell ref="F43:G43"/>
    <mergeCell ref="L36:M36"/>
    <mergeCell ref="L37:M37"/>
    <mergeCell ref="S45:T45"/>
    <mergeCell ref="F45:G45"/>
    <mergeCell ref="S46:T46"/>
    <mergeCell ref="S47:T47"/>
    <mergeCell ref="H47:I47"/>
    <mergeCell ref="F46:G46"/>
    <mergeCell ref="J39:K39"/>
    <mergeCell ref="P43:T43"/>
    <mergeCell ref="B2:B4"/>
    <mergeCell ref="C2:V4"/>
    <mergeCell ref="E43:E44"/>
    <mergeCell ref="H44:I44"/>
    <mergeCell ref="J40:K40"/>
    <mergeCell ref="L40:M40"/>
    <mergeCell ref="D43:D44"/>
    <mergeCell ref="F44:G44"/>
    <mergeCell ref="E35:E40"/>
    <mergeCell ref="W2:X4"/>
    <mergeCell ref="B7:X8"/>
    <mergeCell ref="F49:G49"/>
    <mergeCell ref="H49:I49"/>
    <mergeCell ref="P44:R44"/>
    <mergeCell ref="H46:I46"/>
    <mergeCell ref="H45:I45"/>
    <mergeCell ref="F47:G47"/>
    <mergeCell ref="F48:G48"/>
    <mergeCell ref="P47:R47"/>
    <mergeCell ref="H48:I48"/>
    <mergeCell ref="P46:R46"/>
    <mergeCell ref="L35:M35"/>
    <mergeCell ref="J35:K35"/>
    <mergeCell ref="J38:K38"/>
    <mergeCell ref="S44:T44"/>
  </mergeCells>
  <phoneticPr fontId="1" type="noConversion"/>
  <conditionalFormatting sqref="K11:K32">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2">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2"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8"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Camila Aguilar</cp:lastModifiedBy>
  <cp:revision/>
  <dcterms:created xsi:type="dcterms:W3CDTF">2007-06-14T01:55:06Z</dcterms:created>
  <dcterms:modified xsi:type="dcterms:W3CDTF">2026-06-25T19:42:55Z</dcterms:modified>
  <cp:category/>
  <cp:contentStatus/>
</cp:coreProperties>
</file>