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ANGELICA ORTEGA J\Desktop\AEROCIVIL 2026\26001334 H4 FRAJANS OCAÑA\"/>
    </mc:Choice>
  </mc:AlternateContent>
  <bookViews>
    <workbookView xWindow="0" yWindow="0" windowWidth="20490" windowHeight="7230" tabRatio="897" activeTab="6"/>
  </bookViews>
  <sheets>
    <sheet name="Presupuesto Oficial LOTE 4" sheetId="140" state="hidden" r:id="rId1"/>
    <sheet name="Presupuesto Oficial LOTE 3" sheetId="139" state="hidden" r:id="rId2"/>
    <sheet name="Presupuesto Oficial LOTE 2" sheetId="138" state="hidden" r:id="rId3"/>
    <sheet name="Presupuesto Oficial LOTE 1" sheetId="136" state="hidden" r:id="rId4"/>
    <sheet name="Propuesta Economica LOTE 4" sheetId="145" state="hidden" r:id="rId5"/>
    <sheet name="Propuesta Economica LOTE 3" sheetId="144" state="hidden" r:id="rId6"/>
    <sheet name="PRESUPUESTO OFICIAL (Entidad)" sheetId="143" r:id="rId7"/>
    <sheet name="PROPUESTA ECONOMICA(Proponente)" sheetId="146" r:id="rId8"/>
    <sheet name="INDICAR CDIGO DEL ITEM DE PAGO" sheetId="147" r:id="rId9"/>
    <sheet name="Propuesta Economica LOTE 1" sheetId="137" state="hidden" r:id="rId10"/>
    <sheet name="INDICAR CÓDIGO DEL ITEM DE PAGO" sheetId="141" state="hidden" r:id="rId11"/>
  </sheets>
  <definedNames>
    <definedName name="AccessDatabase" hidden="1">"C:\C-314\VOLUMENES\volfin4.mdb"</definedName>
    <definedName name="_xlnm.Print_Area" localSheetId="6">'PRESUPUESTO OFICIAL (Entidad)'!$A$1:$M$42</definedName>
    <definedName name="_xlnm.Print_Area" localSheetId="9">'Propuesta Economica LOTE 1'!$A$1:$M$48</definedName>
    <definedName name="_xlnm.Print_Area" localSheetId="5">'Propuesta Economica LOTE 3'!$A$1:$M$48</definedName>
    <definedName name="_xlnm.Print_Area" localSheetId="4">'Propuesta Economica LOTE 4'!$A$1:$M$44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K23" i="143" l="1"/>
  <c r="K22" i="143"/>
  <c r="K24" i="143"/>
  <c r="K17" i="143"/>
  <c r="K18" i="143"/>
  <c r="K19" i="143"/>
  <c r="K20" i="143"/>
  <c r="K21" i="143"/>
  <c r="K16" i="143" l="1"/>
  <c r="K41" i="143"/>
  <c r="K25" i="143" l="1"/>
  <c r="K26" i="143" s="1"/>
  <c r="K34" i="143" l="1"/>
  <c r="N17" i="136"/>
  <c r="N21" i="136" s="1"/>
  <c r="J21" i="137" s="1"/>
  <c r="K21" i="137" s="1"/>
  <c r="K22" i="137" s="1"/>
  <c r="N17" i="138"/>
  <c r="N21" i="138" s="1"/>
  <c r="N17" i="139"/>
  <c r="N25" i="139" s="1"/>
  <c r="J25" i="144" s="1"/>
  <c r="K25" i="144" s="1"/>
  <c r="N17" i="140"/>
  <c r="N21" i="140" s="1"/>
  <c r="J21" i="145" s="1"/>
  <c r="K21" i="145" s="1"/>
  <c r="K22" i="145" s="1"/>
  <c r="K25" i="139"/>
  <c r="K24" i="139"/>
  <c r="K25" i="136"/>
  <c r="K24" i="136"/>
  <c r="K32" i="140"/>
  <c r="K21" i="140"/>
  <c r="K22" i="140" s="1"/>
  <c r="K18" i="140"/>
  <c r="K19" i="140" s="1"/>
  <c r="K36" i="136"/>
  <c r="K32" i="138"/>
  <c r="K36" i="139"/>
  <c r="K21" i="139"/>
  <c r="K22" i="139" s="1"/>
  <c r="K18" i="139"/>
  <c r="K19" i="139" s="1"/>
  <c r="K21" i="138"/>
  <c r="K22" i="138" s="1"/>
  <c r="K18" i="138"/>
  <c r="K19" i="138" s="1"/>
  <c r="K18" i="136"/>
  <c r="K19" i="136" s="1"/>
  <c r="K21" i="136"/>
  <c r="K22" i="136" s="1"/>
  <c r="N18" i="139" l="1"/>
  <c r="J18" i="144" s="1"/>
  <c r="K18" i="144" s="1"/>
  <c r="K19" i="144" s="1"/>
  <c r="K26" i="136"/>
  <c r="K27" i="136" s="1"/>
  <c r="N24" i="139"/>
  <c r="J24" i="144" s="1"/>
  <c r="K24" i="144" s="1"/>
  <c r="K26" i="144" s="1"/>
  <c r="K27" i="144" s="1"/>
  <c r="N29" i="144" s="1"/>
  <c r="N31" i="144" s="1"/>
  <c r="N21" i="139"/>
  <c r="J21" i="144" s="1"/>
  <c r="K21" i="144" s="1"/>
  <c r="K22" i="144" s="1"/>
  <c r="N18" i="138"/>
  <c r="N18" i="136"/>
  <c r="J18" i="137" s="1"/>
  <c r="K18" i="137" s="1"/>
  <c r="K19" i="137" s="1"/>
  <c r="N24" i="136"/>
  <c r="J24" i="137" s="1"/>
  <c r="K24" i="137" s="1"/>
  <c r="N25" i="136"/>
  <c r="J25" i="137" s="1"/>
  <c r="K25" i="137" s="1"/>
  <c r="N18" i="140"/>
  <c r="J18" i="145" s="1"/>
  <c r="K18" i="145" s="1"/>
  <c r="K19" i="145" s="1"/>
  <c r="K23" i="145" s="1"/>
  <c r="N25" i="145" s="1"/>
  <c r="N26" i="145" s="1"/>
  <c r="K23" i="138"/>
  <c r="K26" i="139"/>
  <c r="K27" i="139" s="1"/>
  <c r="K23" i="140"/>
  <c r="N34" i="143" l="1"/>
  <c r="K26" i="137"/>
  <c r="K27" i="137" s="1"/>
  <c r="N29" i="137" s="1"/>
  <c r="N28" i="145"/>
  <c r="N29" i="145" s="1"/>
  <c r="N32" i="137"/>
  <c r="N33" i="137" s="1"/>
  <c r="N31" i="137"/>
  <c r="N30" i="137"/>
  <c r="N30" i="144"/>
  <c r="N32" i="144"/>
  <c r="N33" i="144" s="1"/>
  <c r="N27" i="145"/>
  <c r="K28" i="145" s="1"/>
  <c r="K32" i="145" s="1"/>
  <c r="O34" i="145" s="1"/>
  <c r="K32" i="137" l="1"/>
  <c r="K36" i="137" s="1"/>
  <c r="O39" i="137" s="1"/>
  <c r="N33" i="143"/>
  <c r="N35" i="143"/>
  <c r="N36" i="143" s="1"/>
  <c r="O38" i="143"/>
  <c r="K32" i="144"/>
  <c r="K36" i="144" s="1"/>
  <c r="O40" i="144" s="1"/>
</calcChain>
</file>

<file path=xl/sharedStrings.xml><?xml version="1.0" encoding="utf-8"?>
<sst xmlns="http://schemas.openxmlformats.org/spreadsheetml/2006/main" count="583" uniqueCount="126">
  <si>
    <t>M2</t>
  </si>
  <si>
    <t>DESCRIPCION</t>
  </si>
  <si>
    <t>CANTIDAD</t>
  </si>
  <si>
    <t>ROCERÍA</t>
  </si>
  <si>
    <t>ESTRUCTURAS Y DRENAJES</t>
  </si>
  <si>
    <t>ML</t>
  </si>
  <si>
    <t>LIMPIEZA Y REACONDICIONAMIENTO DE CANALES Y/O ZANJAS DE CORONACIÓN Y/O DISIPADORES Y/O BOX COULVERT REVESTIDOS Y NO REVESTIDOS (INCLUYE DISPOSICIÓN FINAL)</t>
  </si>
  <si>
    <t>ADMINISTRACION</t>
  </si>
  <si>
    <t>ROCERÍA Y LIMPIEZA MANUAL (INCLUYE DISPOSICIÓN FINALY FUMIGACION)</t>
  </si>
  <si>
    <t>Código</t>
  </si>
  <si>
    <t>CCE-EICP-FM-25</t>
  </si>
  <si>
    <t>Versión</t>
  </si>
  <si>
    <t>FORMULARIO 1</t>
  </si>
  <si>
    <t>Nº</t>
  </si>
  <si>
    <t>ITEM DE PAGO</t>
  </si>
  <si>
    <t xml:space="preserve">ESPECIFICACIONES </t>
  </si>
  <si>
    <t>UND.</t>
  </si>
  <si>
    <t>VALOR UNITARIO</t>
  </si>
  <si>
    <t xml:space="preserve">VALOR TOTAL                                </t>
  </si>
  <si>
    <t>GENERAL</t>
  </si>
  <si>
    <t>PARTICULAR</t>
  </si>
  <si>
    <t>Subtotal</t>
  </si>
  <si>
    <t>VALOR TOTAL</t>
  </si>
  <si>
    <t>SUBTOTAL OBRAS (INCLUYE IVA)</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</si>
  <si>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</si>
  <si>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</si>
  <si>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</si>
  <si>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</si>
  <si>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</si>
  <si>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</si>
  <si>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</si>
  <si>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</si>
  <si>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</si>
  <si>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</si>
  <si>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</si>
  <si>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 xml:space="preserve">SUBTOTAL OBRAS </t>
  </si>
  <si>
    <t>PRESUPUESTO OFICIAL</t>
  </si>
  <si>
    <t>LOTE 2: MANTENER ZONAS DE SEGURIDAD Y CANALES EN EL AEROPUERTO DE PUERTO RONDON</t>
  </si>
  <si>
    <t>LOTE 4: MANTENER ZONAS DE SEGURIDAD Y CANALES EN EL AEROPUERTO EL TRONCAL DE ARAUQUITA</t>
  </si>
  <si>
    <t>Formulario 1 - Propuesta económica  - Documento tipo de selección abreviada de menor cuantía - versión 2</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</si>
  <si>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</si>
  <si>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</si>
  <si>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</si>
  <si>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</si>
  <si>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</si>
  <si>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</si>
  <si>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</si>
  <si>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</si>
  <si>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</si>
  <si>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</si>
  <si>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</si>
  <si>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</si>
  <si>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</si>
  <si>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</si>
  <si>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</si>
  <si>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</si>
  <si>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</si>
  <si>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</si>
  <si>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</si>
  <si>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</si>
  <si>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</si>
  <si>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</si>
  <si>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</si>
  <si>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</si>
  <si>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</si>
  <si>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</si>
  <si>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</si>
  <si>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</si>
  <si>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</si>
  <si>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</si>
  <si>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</si>
  <si>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</si>
  <si>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</si>
  <si>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</si>
  <si>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</si>
  <si>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</si>
  <si>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</si>
  <si>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</si>
  <si>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</si>
  <si>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</si>
  <si>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</si>
  <si>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</si>
  <si>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</si>
  <si>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</si>
  <si>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</si>
  <si>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</si>
  <si>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</si>
  <si>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</si>
  <si>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</si>
  <si>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</si>
  <si>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</si>
  <si>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</si>
  <si>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</si>
  <si>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</si>
  <si>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</si>
  <si>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</si>
  <si>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</si>
  <si>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</si>
  <si>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MANEJO PAISAJISTICO</t>
  </si>
  <si>
    <t>JARDINERIA - INCLUYE LIMPIEZA MANUAL, DESYERBE, PLATEO, ABONO, RIEGO, PODA MENOR, FUMIGACION Y CONTROL DE PLAGAS</t>
  </si>
  <si>
    <t>SIEMBRA DE ESPECIES NATIVAS</t>
  </si>
  <si>
    <t>UND</t>
  </si>
  <si>
    <t>OBJETO: RSTC0274 MANTENER ZONAS DE SEGURIDAD, CANALES Y MANEJO PAISAJISTICO EN LOS EN LOS AEROPUERTOS DE SARAVENA, ARAUQUITA, TAME Y PUERTO RONDON (POR LOTES)</t>
  </si>
  <si>
    <t>LOTE 3: MANTENER ZONAS DE SEGURIDAD, CANALES Y MANEJO PAISAJISTICO EN EL AEROPUERTO LOS COLONIZADORES DE SARAVENA</t>
  </si>
  <si>
    <t>LOTE 1: MANTENER ZONAS DE SEGURIDAD, CANALES Y MANEJO PAISAJISTICO EN EL AEROPUERTO VARGAS SANTOS DE TAME</t>
  </si>
  <si>
    <t>ARQ. HAWER ALBERTO HERRERA RODRIGUEZ 
CC. 93.365.845 de Ibagué
Rep. Legal H.A.H CONSTRUCCIONES S.A.S</t>
  </si>
  <si>
    <t>[Ofrecimiento del Proponente]</t>
  </si>
  <si>
    <r>
      <t xml:space="preserve">	</t>
    </r>
    <r>
      <rPr>
        <b/>
        <sz val="16"/>
        <rFont val="Arial Narrow"/>
        <family val="2"/>
      </rPr>
      <t>Firma del Proponente o de su Representante Legal</t>
    </r>
  </si>
  <si>
    <t>ÍTEM DE PAGO</t>
  </si>
  <si>
    <t>EXCAVACION MANUAL SIN CLASIFICAR</t>
  </si>
  <si>
    <t>M3</t>
  </si>
  <si>
    <t>SUBTOTAL OBRAS</t>
  </si>
  <si>
    <t xml:space="preserve">Ha </t>
  </si>
  <si>
    <t>DESMONTE Y LIMIPEZA EN ZONAS NO BOSCOSAS</t>
  </si>
  <si>
    <t>RETIRO Y DISPOSICIÓN FINAL DE MATERIAL DE ESCOMBROS</t>
  </si>
  <si>
    <t>RELLENO CON MATERIAL PROVENIENTE DE LA EXCAVACIÓN</t>
  </si>
  <si>
    <t>LOCALIZACIÓN Y REPLANTEO</t>
  </si>
  <si>
    <t>DEMOLICIÓN DE CONCRETO HIDRAULICO</t>
  </si>
  <si>
    <r>
      <rPr>
        <b/>
        <sz val="12"/>
        <rFont val="Arial Narrow"/>
        <family val="2"/>
      </rPr>
      <t>NOTA 2:</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</si>
  <si>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</si>
  <si>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 xml:space="preserve">IMPREVISTOS
</t>
  </si>
  <si>
    <t>OBJETO: ADECUAR FRANJAS DE SEGURIDAD PISTA 01-19 EN EL AEROPUERTO AGUAS CLARAS DE OCAÑA</t>
  </si>
  <si>
    <t>TUBERIA PERFORADA 4 PLG</t>
  </si>
  <si>
    <t>GEOTEXTIL NO TEJIDO</t>
  </si>
  <si>
    <t>GLB</t>
  </si>
  <si>
    <t>SUMINISTRO E INSTALACIÓN BASE GRANULAR PARA ADECUACIÓN FRANJA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</si>
</sst>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5">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_(&quot;C$&quot;* #,##0.00_);_(&quot;C$&quot;* \(#,##0.00\);_(&quot;C$&quot;* &quot;-&quot;??_);_(@_)"/>
    <numFmt numFmtId="168" formatCode="0.0%"/>
    <numFmt numFmtId="169" formatCode="&quot;$&quot;\ #,##0.00_);\(&quot;$&quot;\ #,##0.00\)"/>
    <numFmt numFmtId="170" formatCode="_-[$$-240A]* #,##0.00_-;\-[$$-240A]* #,##0.00_-;_-[$$-240A]* &quot;-&quot;??_-;_-@_-"/>
    <numFmt numFmtId="171" formatCode="_-* #,##0.00\ &quot;Pts&quot;_-;\-* #,##0.00\ &quot;Pts&quot;_-;_-* &quot;-&quot;??\ &quot;Pts&quot;_-;_-@_-"/>
    <numFmt numFmtId="172" formatCode="_([$$-240A]\ * #,##0.00_);_([$$-240A]\ * \(#,##0.00\);_([$$-240A]\ * &quot;-&quot;??_);_(@_)"/>
    <numFmt numFmtId="173" formatCode="_([$$-240A]\ * #,##0_);_([$$-240A]\ * \(#,##0\);_([$$-240A]\ * &quot;-&quot;??_);_(@_)"/>
    <numFmt numFmtId="174" formatCode="_ [$$-240A]\ * #,##0.00_ ;_ [$$-240A]\ * \-#,##0.00_ ;_ [$$-240A]\ * &quot;-&quot;??_ ;_ @_ "/>
    <numFmt numFmtId="175" formatCode="0#.00\ \L\t"/>
    <numFmt numFmtId="176" formatCode="_-[$$-240A]\ * #,##0.00_ ;_-[$$-240A]\ * \-#,##0.00\ ;_-[$$-240A]\ * &quot;-&quot;??_ ;_-@_ "/>
    <numFmt numFmtId="177" formatCode="&quot;$&quot;#,##0.00"/>
    <numFmt numFmtId="178" formatCode="_ * #,##0.00_ ;_ * \-#,##0.00_ ;_ * &quot;-&quot;??_ ;_ @_ "/>
    <numFmt numFmtId="179" formatCode="_-* #,##0.00\ _€_-;\-* #,##0.00\ _€_-;_-* &quot;-&quot;??\ _€_-;_-@_-"/>
    <numFmt numFmtId="180" formatCode="&quot;$&quot;\ #,##0_);\(&quot;$&quot;\ #,##0\)"/>
    <numFmt numFmtId="181" formatCode="_-&quot;$&quot;* #,##0_-;\-&quot;$&quot;* #,##0_-;_-&quot;$&quot;* &quot;-&quot;??_-;_-@_-"/>
    <numFmt numFmtId="182" formatCode="_ * #,##0_ ;_ * \-#,##0_ ;_ * &quot;-&quot;??_ ;_ @_ "/>
    <numFmt numFmtId="183" formatCode="0.0"/>
    <numFmt numFmtId="184" formatCode="_-* #,##0.00\ _P_t_s_-;\-* #,##0.00\ _P_t_s_-;_-* &quot;-&quot;??\ _P_t_s_-;_-@_-"/>
    <numFmt numFmtId="185" formatCode="_-[$$-240A]* #,##0_-;\-[$$-240A]* #,##0_-;_-[$$-240A]* &quot;-&quot;??_-;_-@_-"/>
  </numFmts>
  <fonts count="42">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0"/>
      <name val="Arial"/>
      <family val="2"/>
    </font>
    <font>
      <sz val="12"/>
      <name val="Arial Narrow"/>
      <family val="2"/>
    </font>
    <font>
      <b/>
      <sz val="8"/>
      <color rgb="FF595959"/>
      <name val="Arial"/>
      <family val="2"/>
      <charset val="1"/>
    </font>
    <font>
      <sz val="8"/>
      <color rgb="FF595959"/>
      <name val="Arial"/>
      <family val="2"/>
      <charset val="1"/>
    </font>
    <font>
      <sz val="11"/>
      <name val="Arial Narrow"/>
      <family val="2"/>
    </font>
    <font>
      <b/>
      <sz val="12"/>
      <name val="Arial Narrow"/>
      <family val="2"/>
    </font>
    <font>
      <sz val="8"/>
      <name val="Arial Narrow"/>
      <family val="2"/>
    </font>
    <font>
      <sz val="10"/>
      <name val="Arial Narrow"/>
      <family val="2"/>
    </font>
    <font>
      <b/>
      <sz val="11"/>
      <name val="Arial"/>
      <family val="2"/>
    </font>
    <font>
      <sz val="11"/>
      <name val="Arial"/>
      <family val="2"/>
    </font>
    <font>
      <b/>
      <sz val="12"/>
      <color rgb="FFFF0000"/>
      <name val="Arial Narrow"/>
      <family val="2"/>
    </font>
    <font>
      <b/>
      <sz val="8"/>
      <name val="Arial"/>
      <family val="2"/>
      <charset val="1"/>
    </font>
    <font>
      <sz val="8"/>
      <name val="Arial"/>
      <family val="2"/>
      <charset val="1"/>
    </font>
    <font>
      <u/>
      <sz val="10"/>
      <color indexed="12"/>
      <name val="Arial"/>
      <family val="2"/>
    </font>
    <font>
      <u/>
      <sz val="10"/>
      <name val="Arial Narrow"/>
      <family val="2"/>
    </font>
    <font>
      <b/>
      <sz val="7"/>
      <name val="Arial Narrow"/>
      <family val="2"/>
    </font>
    <font>
      <sz val="10"/>
      <name val="Geneva"/>
      <family val="2"/>
    </font>
    <font>
      <sz val="9"/>
      <name val="Arial Narrow"/>
      <family val="2"/>
    </font>
    <font>
      <b/>
      <sz val="10"/>
      <name val="Arial Narrow"/>
      <family val="2"/>
    </font>
    <font>
      <b/>
      <sz val="8"/>
      <name val="Arial Narrow"/>
      <family val="2"/>
    </font>
    <font>
      <b/>
      <sz val="10"/>
      <name val="Arial"/>
      <family val="2"/>
    </font>
    <font>
      <b/>
      <sz val="8"/>
      <color theme="1"/>
      <name val="Arial Narrow"/>
      <family val="2"/>
    </font>
    <font>
      <b/>
      <vertAlign val="superscript"/>
      <sz val="8"/>
      <name val="Arial Narrow"/>
      <family val="2"/>
    </font>
    <font>
      <sz val="5"/>
      <name val="Arial Narrow"/>
      <family val="2"/>
    </font>
    <font>
      <b/>
      <u/>
      <sz val="11"/>
      <name val="Arial Narrow"/>
      <family val="2"/>
    </font>
    <font>
      <sz val="8"/>
      <color theme="2" tint="-0.249977111117893"/>
      <name val="Arial Narrow"/>
      <family val="2"/>
    </font>
    <font>
      <sz val="11"/>
      <color theme="2" tint="-0.249977111117893"/>
      <name val="Arial Narrow"/>
      <family val="2"/>
    </font>
    <font>
      <sz val="10"/>
      <color theme="2" tint="-0.249977111117893"/>
      <name val="Arial Narrow"/>
      <family val="2"/>
    </font>
    <font>
      <sz val="11"/>
      <color theme="0"/>
      <name val="Arial Narrow"/>
      <family val="2"/>
    </font>
    <font>
      <b/>
      <sz val="16"/>
      <name val="Arial Narrow"/>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1" tint="0.499984740745262"/>
        <bgColor indexed="64"/>
      </patternFill>
    </fill>
  </fills>
  <borders count="102">
    <border>
      <left/>
      <right/>
      <top/>
      <bottom/>
      <diagonal/>
    </border>
    <border>
      <left/>
      <right style="medium">
        <color indexed="64"/>
      </right>
      <top/>
      <bottom/>
      <diagonal/>
    </border>
    <border>
      <left style="medium">
        <color indexed="64"/>
      </left>
      <right/>
      <top/>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right style="double">
        <color indexed="64"/>
      </right>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bottom style="double">
        <color auto="1"/>
      </bottom>
      <diagonal/>
    </border>
    <border>
      <left/>
      <right style="double">
        <color auto="1"/>
      </right>
      <top/>
      <bottom style="double">
        <color auto="1"/>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auto="1"/>
      </left>
      <right style="medium">
        <color auto="1"/>
      </right>
      <top style="medium">
        <color auto="1"/>
      </top>
      <bottom style="medium">
        <color auto="1"/>
      </bottom>
      <diagonal/>
    </border>
    <border>
      <left/>
      <right style="medium">
        <color indexed="64"/>
      </right>
      <top style="thin">
        <color indexed="64"/>
      </top>
      <bottom style="thin">
        <color indexed="64"/>
      </bottom>
      <diagonal/>
    </border>
    <border>
      <left style="double">
        <color auto="1"/>
      </left>
      <right/>
      <top/>
      <bottom style="double">
        <color auto="1"/>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medium">
        <color indexed="64"/>
      </left>
      <right style="thin">
        <color indexed="64"/>
      </right>
      <top/>
      <bottom style="thin">
        <color indexed="64"/>
      </bottom>
      <diagonal/>
    </border>
    <border>
      <left style="medium">
        <color auto="1"/>
      </left>
      <right style="thin">
        <color auto="1"/>
      </right>
      <top style="thin">
        <color auto="1"/>
      </top>
      <bottom/>
      <diagonal/>
    </border>
    <border>
      <left style="double">
        <color indexed="64"/>
      </left>
      <right style="double">
        <color indexed="64"/>
      </right>
      <top style="double">
        <color indexed="64"/>
      </top>
      <bottom style="double">
        <color indexed="64"/>
      </bottom>
      <diagonal/>
    </border>
    <border>
      <left style="double">
        <color indexed="64"/>
      </left>
      <right style="thick">
        <color indexed="64"/>
      </right>
      <top style="double">
        <color indexed="64"/>
      </top>
      <bottom/>
      <diagonal/>
    </border>
    <border>
      <left style="thick">
        <color indexed="64"/>
      </left>
      <right style="thick">
        <color indexed="64"/>
      </right>
      <top style="double">
        <color indexed="64"/>
      </top>
      <bottom/>
      <diagonal/>
    </border>
    <border>
      <left style="thick">
        <color indexed="64"/>
      </left>
      <right style="double">
        <color indexed="64"/>
      </right>
      <top style="double">
        <color indexed="64"/>
      </top>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style="hair">
        <color indexed="64"/>
      </left>
      <right style="dotted">
        <color indexed="64"/>
      </right>
      <top style="hair">
        <color indexed="64"/>
      </top>
      <bottom style="double">
        <color indexed="64"/>
      </bottom>
      <diagonal/>
    </border>
    <border>
      <left style="dotted">
        <color indexed="64"/>
      </left>
      <right style="double">
        <color indexed="64"/>
      </right>
      <top style="hair">
        <color indexed="64"/>
      </top>
      <bottom style="double">
        <color indexed="64"/>
      </bottom>
      <diagonal/>
    </border>
    <border>
      <left style="medium">
        <color indexed="64"/>
      </left>
      <right style="double">
        <color indexed="64"/>
      </right>
      <top style="medium">
        <color indexed="64"/>
      </top>
      <bottom style="double">
        <color indexed="64"/>
      </bottom>
      <diagonal/>
    </border>
    <border>
      <left style="double">
        <color indexed="64"/>
      </left>
      <right style="double">
        <color indexed="64"/>
      </right>
      <top style="medium">
        <color indexed="64"/>
      </top>
      <bottom style="double">
        <color indexed="64"/>
      </bottom>
      <diagonal/>
    </border>
    <border>
      <left style="double">
        <color indexed="64"/>
      </left>
      <right style="medium">
        <color indexed="64"/>
      </right>
      <top style="medium">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medium">
        <color indexed="64"/>
      </right>
      <top style="double">
        <color indexed="64"/>
      </top>
      <bottom style="double">
        <color indexed="64"/>
      </bottom>
      <diagonal/>
    </border>
    <border>
      <left style="medium">
        <color indexed="64"/>
      </left>
      <right style="double">
        <color indexed="64"/>
      </right>
      <top style="double">
        <color indexed="64"/>
      </top>
      <bottom style="medium">
        <color indexed="64"/>
      </bottom>
      <diagonal/>
    </border>
    <border>
      <left style="double">
        <color indexed="64"/>
      </left>
      <right style="double">
        <color indexed="64"/>
      </right>
      <top style="double">
        <color indexed="64"/>
      </top>
      <bottom style="medium">
        <color indexed="64"/>
      </bottom>
      <diagonal/>
    </border>
    <border>
      <left style="double">
        <color indexed="64"/>
      </left>
      <right style="medium">
        <color indexed="64"/>
      </right>
      <top style="double">
        <color indexed="64"/>
      </top>
      <bottom style="medium">
        <color indexed="64"/>
      </bottom>
      <diagonal/>
    </border>
  </borders>
  <cellStyleXfs count="40">
    <xf numFmtId="0" fontId="0" fillId="0" borderId="0" applyNumberFormat="0" applyBorder="0" applyAlignment="0"/>
    <xf numFmtId="9" fontId="11" fillId="0" borderId="0" applyFont="0" applyFill="0" applyBorder="0" applyAlignment="0" applyProtection="0"/>
    <xf numFmtId="9" fontId="11" fillId="0" borderId="0" applyFont="0" applyFill="0" applyBorder="0" applyAlignment="0" applyProtection="0"/>
    <xf numFmtId="0" fontId="12" fillId="0" borderId="0"/>
    <xf numFmtId="0" fontId="11" fillId="0" borderId="0" applyNumberFormat="0" applyBorder="0" applyAlignment="0"/>
    <xf numFmtId="43" fontId="10" fillId="0" borderId="0" applyFont="0" applyFill="0" applyBorder="0" applyAlignment="0" applyProtection="0"/>
    <xf numFmtId="164" fontId="11" fillId="0" borderId="0" applyFont="0" applyFill="0" applyBorder="0" applyAlignment="0" applyProtection="0"/>
    <xf numFmtId="167" fontId="12" fillId="0" borderId="0" applyFont="0" applyFill="0" applyBorder="0" applyAlignment="0" applyProtection="0"/>
    <xf numFmtId="41" fontId="11" fillId="0" borderId="0" applyFont="0" applyFill="0" applyBorder="0" applyAlignment="0" applyProtection="0"/>
    <xf numFmtId="43" fontId="9" fillId="0" borderId="0" applyFont="0" applyFill="0" applyBorder="0" applyAlignment="0" applyProtection="0"/>
    <xf numFmtId="165" fontId="9" fillId="0" borderId="0" applyFont="0" applyFill="0" applyBorder="0" applyAlignment="0" applyProtection="0"/>
    <xf numFmtId="0" fontId="12" fillId="0" borderId="0"/>
    <xf numFmtId="165" fontId="8" fillId="0" borderId="0" applyFont="0" applyFill="0" applyBorder="0" applyAlignment="0" applyProtection="0"/>
    <xf numFmtId="43" fontId="8"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0" fontId="3" fillId="0" borderId="0"/>
    <xf numFmtId="0" fontId="12" fillId="0" borderId="0"/>
    <xf numFmtId="0" fontId="12" fillId="0" borderId="0"/>
    <xf numFmtId="0" fontId="12" fillId="0" borderId="0"/>
    <xf numFmtId="0" fontId="12" fillId="0" borderId="0"/>
    <xf numFmtId="171" fontId="12" fillId="0" borderId="0" applyFont="0" applyFill="0" applyBorder="0" applyAlignment="0" applyProtection="0"/>
    <xf numFmtId="0" fontId="12" fillId="0" borderId="0"/>
    <xf numFmtId="0" fontId="12" fillId="0" borderId="0"/>
    <xf numFmtId="0" fontId="2" fillId="0" borderId="0"/>
    <xf numFmtId="175" fontId="12" fillId="0" borderId="0" applyFont="0" applyFill="0" applyBorder="0" applyAlignment="0" applyProtection="0"/>
    <xf numFmtId="43" fontId="11" fillId="0" borderId="0" applyFont="0" applyFill="0" applyBorder="0" applyAlignment="0" applyProtection="0"/>
    <xf numFmtId="0" fontId="25" fillId="0" borderId="0" applyNumberFormat="0" applyFill="0" applyBorder="0" applyAlignment="0" applyProtection="0">
      <alignment vertical="top"/>
      <protection locked="0"/>
    </xf>
    <xf numFmtId="0" fontId="28" fillId="0" borderId="0"/>
    <xf numFmtId="44" fontId="11" fillId="0" borderId="0" applyFont="0" applyFill="0" applyBorder="0" applyAlignment="0" applyProtection="0"/>
    <xf numFmtId="0" fontId="1" fillId="0" borderId="0"/>
    <xf numFmtId="0" fontId="12" fillId="0" borderId="0"/>
    <xf numFmtId="0" fontId="12" fillId="0" borderId="0"/>
    <xf numFmtId="184" fontId="12" fillId="0" borderId="0" applyFont="0" applyFill="0" applyBorder="0" applyAlignment="0" applyProtection="0"/>
  </cellStyleXfs>
  <cellXfs count="513">
    <xf numFmtId="0" fontId="0" fillId="0" borderId="0" xfId="0"/>
    <xf numFmtId="0" fontId="13" fillId="0" borderId="0" xfId="4" applyFont="1"/>
    <xf numFmtId="0" fontId="16" fillId="0" borderId="0" xfId="4" applyFont="1"/>
    <xf numFmtId="0" fontId="13" fillId="0" borderId="30" xfId="4" applyFont="1" applyBorder="1"/>
    <xf numFmtId="0" fontId="13" fillId="0" borderId="31" xfId="4" applyFont="1" applyBorder="1"/>
    <xf numFmtId="0" fontId="13" fillId="2" borderId="0" xfId="4" applyFont="1" applyFill="1"/>
    <xf numFmtId="0" fontId="13" fillId="2" borderId="30" xfId="4" applyFont="1" applyFill="1" applyBorder="1"/>
    <xf numFmtId="0" fontId="13" fillId="2" borderId="31" xfId="4" applyFont="1" applyFill="1" applyBorder="1"/>
    <xf numFmtId="0" fontId="16" fillId="2" borderId="0" xfId="4" applyFont="1" applyFill="1"/>
    <xf numFmtId="0" fontId="17" fillId="0" borderId="24" xfId="23" applyFont="1" applyBorder="1" applyAlignment="1">
      <alignment horizontal="center" vertical="center" wrapText="1"/>
    </xf>
    <xf numFmtId="0" fontId="17" fillId="5" borderId="9" xfId="3" applyFont="1" applyFill="1" applyBorder="1" applyAlignment="1">
      <alignment vertical="center"/>
    </xf>
    <xf numFmtId="0" fontId="13" fillId="0" borderId="7" xfId="23" applyFont="1" applyBorder="1" applyAlignment="1">
      <alignment horizontal="center" vertical="center"/>
    </xf>
    <xf numFmtId="0" fontId="13" fillId="0" borderId="7" xfId="23" applyFont="1" applyBorder="1" applyAlignment="1">
      <alignment horizontal="left" vertical="center" wrapText="1"/>
    </xf>
    <xf numFmtId="4" fontId="13" fillId="0" borderId="7" xfId="5" applyNumberFormat="1" applyFont="1" applyBorder="1" applyAlignment="1">
      <alignment vertical="center" wrapText="1"/>
    </xf>
    <xf numFmtId="169" fontId="13" fillId="0" borderId="7" xfId="7" applyNumberFormat="1" applyFont="1" applyBorder="1" applyAlignment="1">
      <alignment horizontal="right" vertical="center" wrapText="1"/>
    </xf>
    <xf numFmtId="0" fontId="13" fillId="0" borderId="14" xfId="3" applyFont="1" applyBorder="1" applyAlignment="1">
      <alignment horizontal="left" vertical="center"/>
    </xf>
    <xf numFmtId="0" fontId="13" fillId="0" borderId="3" xfId="23" applyFont="1" applyBorder="1" applyAlignment="1">
      <alignment horizontal="center" vertical="center"/>
    </xf>
    <xf numFmtId="0" fontId="13" fillId="0" borderId="3" xfId="23" applyFont="1" applyBorder="1" applyAlignment="1">
      <alignment horizontal="left" vertical="center" wrapText="1"/>
    </xf>
    <xf numFmtId="169" fontId="13" fillId="0" borderId="32" xfId="7" applyNumberFormat="1" applyFont="1" applyBorder="1" applyAlignment="1">
      <alignment horizontal="right" vertical="center" wrapText="1"/>
    </xf>
    <xf numFmtId="166" fontId="17" fillId="0" borderId="33" xfId="5" applyNumberFormat="1" applyFont="1" applyBorder="1" applyAlignment="1">
      <alignment horizontal="right" vertical="center"/>
    </xf>
    <xf numFmtId="169" fontId="13" fillId="0" borderId="17" xfId="7" applyNumberFormat="1" applyFont="1" applyBorder="1" applyAlignment="1">
      <alignment horizontal="right" vertical="center" wrapText="1"/>
    </xf>
    <xf numFmtId="0" fontId="13" fillId="0" borderId="0" xfId="25" applyFont="1"/>
    <xf numFmtId="0" fontId="13" fillId="0" borderId="30" xfId="25" applyFont="1" applyBorder="1"/>
    <xf numFmtId="0" fontId="13" fillId="0" borderId="31" xfId="25" applyFont="1" applyBorder="1"/>
    <xf numFmtId="0" fontId="18" fillId="0" borderId="0" xfId="25" applyFont="1"/>
    <xf numFmtId="0" fontId="13" fillId="0" borderId="0" xfId="26" applyFont="1"/>
    <xf numFmtId="0" fontId="13" fillId="0" borderId="0" xfId="26" applyFont="1" applyAlignment="1">
      <alignment horizontal="center"/>
    </xf>
    <xf numFmtId="173" fontId="13" fillId="0" borderId="31" xfId="25" applyNumberFormat="1" applyFont="1" applyBorder="1"/>
    <xf numFmtId="174" fontId="13" fillId="0" borderId="31" xfId="25" applyNumberFormat="1" applyFont="1" applyBorder="1"/>
    <xf numFmtId="0" fontId="19" fillId="0" borderId="0" xfId="25" applyFont="1"/>
    <xf numFmtId="0" fontId="13" fillId="0" borderId="38" xfId="4" applyFont="1" applyBorder="1"/>
    <xf numFmtId="0" fontId="13" fillId="0" borderId="0" xfId="4" applyFont="1" applyBorder="1"/>
    <xf numFmtId="0" fontId="21" fillId="0" borderId="0" xfId="26" applyFont="1" applyAlignment="1">
      <alignment horizontal="center"/>
    </xf>
    <xf numFmtId="0" fontId="21" fillId="0" borderId="0" xfId="26" applyFont="1"/>
    <xf numFmtId="166" fontId="17" fillId="6" borderId="33" xfId="5" applyNumberFormat="1" applyFont="1" applyFill="1" applyBorder="1" applyAlignment="1">
      <alignment horizontal="right" vertical="center"/>
    </xf>
    <xf numFmtId="0" fontId="21" fillId="0" borderId="3" xfId="24" applyFont="1" applyBorder="1" applyAlignment="1">
      <alignment horizontal="center" vertical="center"/>
    </xf>
    <xf numFmtId="4" fontId="21" fillId="0" borderId="7" xfId="5" applyNumberFormat="1" applyFont="1" applyBorder="1" applyAlignment="1">
      <alignment horizontal="center" vertical="center" wrapText="1"/>
    </xf>
    <xf numFmtId="169" fontId="21" fillId="0" borderId="32" xfId="7" applyNumberFormat="1" applyFont="1" applyBorder="1" applyAlignment="1">
      <alignment horizontal="right" vertical="center" wrapText="1"/>
    </xf>
    <xf numFmtId="2" fontId="21" fillId="0" borderId="0" xfId="26" applyNumberFormat="1" applyFont="1" applyAlignment="1">
      <alignment horizontal="center"/>
    </xf>
    <xf numFmtId="172" fontId="21" fillId="0" borderId="0" xfId="27" applyNumberFormat="1" applyFont="1"/>
    <xf numFmtId="39" fontId="20" fillId="0" borderId="0" xfId="27" applyNumberFormat="1" applyFont="1" applyAlignment="1">
      <alignment vertical="center"/>
    </xf>
    <xf numFmtId="0" fontId="21" fillId="2" borderId="0" xfId="30" applyFont="1" applyFill="1" applyAlignment="1">
      <alignment horizontal="center" vertical="center" wrapText="1"/>
    </xf>
    <xf numFmtId="0" fontId="21" fillId="2" borderId="37" xfId="30" applyFont="1" applyFill="1" applyBorder="1" applyAlignment="1">
      <alignment horizontal="center" vertical="center" wrapText="1"/>
    </xf>
    <xf numFmtId="0" fontId="13" fillId="0" borderId="0" xfId="3" applyFont="1" applyAlignment="1">
      <alignment horizontal="left" vertical="center"/>
    </xf>
    <xf numFmtId="0" fontId="13" fillId="0" borderId="0" xfId="23" applyFont="1" applyAlignment="1">
      <alignment horizontal="center" vertical="center"/>
    </xf>
    <xf numFmtId="0" fontId="13" fillId="0" borderId="0" xfId="23" applyFont="1" applyAlignment="1">
      <alignment horizontal="left" vertical="center" wrapText="1"/>
    </xf>
    <xf numFmtId="0" fontId="22" fillId="0" borderId="40" xfId="26" applyFont="1" applyBorder="1" applyAlignment="1">
      <alignment horizontal="right" vertical="center"/>
    </xf>
    <xf numFmtId="172" fontId="13" fillId="0" borderId="22" xfId="27" applyNumberFormat="1" applyFont="1" applyBorder="1" applyAlignment="1">
      <alignment vertical="center"/>
    </xf>
    <xf numFmtId="0" fontId="13" fillId="0" borderId="41" xfId="26" applyFont="1" applyBorder="1" applyAlignment="1">
      <alignment horizontal="left" vertical="center"/>
    </xf>
    <xf numFmtId="168" fontId="13" fillId="0" borderId="6" xfId="27" applyNumberFormat="1" applyFont="1" applyBorder="1" applyAlignment="1">
      <alignment horizontal="center" vertical="center"/>
    </xf>
    <xf numFmtId="0" fontId="17" fillId="0" borderId="6" xfId="26" applyFont="1" applyBorder="1" applyAlignment="1">
      <alignment vertical="center"/>
    </xf>
    <xf numFmtId="0" fontId="17" fillId="0" borderId="13" xfId="26" applyFont="1" applyBorder="1" applyAlignment="1">
      <alignment horizontal="right" vertical="center"/>
    </xf>
    <xf numFmtId="172" fontId="13" fillId="0" borderId="17" xfId="27" applyNumberFormat="1" applyFont="1" applyBorder="1" applyAlignment="1">
      <alignment vertical="center"/>
    </xf>
    <xf numFmtId="9" fontId="13" fillId="0" borderId="6" xfId="27" applyNumberFormat="1" applyFont="1" applyBorder="1" applyAlignment="1">
      <alignment horizontal="center" vertical="center"/>
    </xf>
    <xf numFmtId="172" fontId="13" fillId="0" borderId="6" xfId="27" applyNumberFormat="1" applyFont="1" applyBorder="1" applyAlignment="1">
      <alignment vertical="center"/>
    </xf>
    <xf numFmtId="0" fontId="13" fillId="0" borderId="13" xfId="26" applyFont="1" applyBorder="1" applyAlignment="1">
      <alignment vertical="center"/>
    </xf>
    <xf numFmtId="0" fontId="17" fillId="0" borderId="41" xfId="26" applyFont="1" applyBorder="1" applyAlignment="1">
      <alignment horizontal="left" vertical="center"/>
    </xf>
    <xf numFmtId="0" fontId="13" fillId="0" borderId="41" xfId="26" applyFont="1" applyBorder="1" applyAlignment="1">
      <alignment horizontal="left" vertical="center" wrapText="1"/>
    </xf>
    <xf numFmtId="0" fontId="13" fillId="0" borderId="13" xfId="26" applyFont="1" applyBorder="1" applyAlignment="1">
      <alignment horizontal="right" vertical="center"/>
    </xf>
    <xf numFmtId="0" fontId="17" fillId="0" borderId="41" xfId="26" applyFont="1" applyBorder="1" applyAlignment="1">
      <alignment horizontal="left" vertical="center" wrapText="1"/>
    </xf>
    <xf numFmtId="172" fontId="17" fillId="0" borderId="17" xfId="27" applyNumberFormat="1" applyFont="1" applyBorder="1" applyAlignment="1">
      <alignment vertical="center"/>
    </xf>
    <xf numFmtId="0" fontId="17" fillId="0" borderId="18" xfId="26" applyFont="1" applyBorder="1" applyAlignment="1">
      <alignment horizontal="left" vertical="center"/>
    </xf>
    <xf numFmtId="9" fontId="13" fillId="0" borderId="19" xfId="27" applyNumberFormat="1" applyFont="1" applyBorder="1" applyAlignment="1">
      <alignment horizontal="center" vertical="center"/>
    </xf>
    <xf numFmtId="172" fontId="17" fillId="0" borderId="19" xfId="27" applyNumberFormat="1" applyFont="1" applyBorder="1" applyAlignment="1">
      <alignment vertical="center"/>
    </xf>
    <xf numFmtId="0" fontId="13" fillId="0" borderId="35" xfId="26" applyFont="1" applyBorder="1" applyAlignment="1">
      <alignment vertical="center"/>
    </xf>
    <xf numFmtId="170" fontId="17" fillId="5" borderId="11" xfId="3" applyNumberFormat="1" applyFont="1" applyFill="1" applyBorder="1" applyAlignment="1">
      <alignment vertical="center"/>
    </xf>
    <xf numFmtId="0" fontId="17" fillId="0" borderId="34" xfId="28" applyFont="1" applyBorder="1" applyAlignment="1">
      <alignment vertical="center"/>
    </xf>
    <xf numFmtId="176" fontId="17" fillId="3" borderId="42" xfId="31" applyNumberFormat="1" applyFont="1" applyFill="1" applyBorder="1" applyAlignment="1">
      <alignment horizontal="center" vertical="center"/>
    </xf>
    <xf numFmtId="176" fontId="17" fillId="3" borderId="7" xfId="31" applyNumberFormat="1" applyFont="1" applyFill="1" applyBorder="1" applyAlignment="1">
      <alignment horizontal="center" vertical="center"/>
    </xf>
    <xf numFmtId="9" fontId="13" fillId="4" borderId="17" xfId="1" applyFont="1" applyFill="1" applyBorder="1" applyAlignment="1">
      <alignment horizontal="center" vertical="center"/>
    </xf>
    <xf numFmtId="177" fontId="18" fillId="0" borderId="0" xfId="25" applyNumberFormat="1" applyFont="1"/>
    <xf numFmtId="166" fontId="18" fillId="0" borderId="0" xfId="25" applyNumberFormat="1" applyFont="1"/>
    <xf numFmtId="166" fontId="16" fillId="0" borderId="0" xfId="4" applyNumberFormat="1" applyFont="1"/>
    <xf numFmtId="0" fontId="19" fillId="0" borderId="0" xfId="0" applyFont="1"/>
    <xf numFmtId="0" fontId="14" fillId="0" borderId="30" xfId="0" applyFont="1" applyBorder="1" applyAlignment="1">
      <alignment horizontal="left"/>
    </xf>
    <xf numFmtId="0" fontId="19" fillId="0" borderId="0" xfId="0" applyFont="1" applyBorder="1"/>
    <xf numFmtId="0" fontId="19" fillId="0" borderId="31" xfId="0" applyFont="1" applyBorder="1"/>
    <xf numFmtId="0" fontId="23" fillId="0" borderId="47" xfId="0" applyFont="1" applyBorder="1" applyAlignment="1">
      <alignment horizontal="left"/>
    </xf>
    <xf numFmtId="0" fontId="24" fillId="0" borderId="47" xfId="0" applyFont="1" applyBorder="1" applyAlignment="1">
      <alignment horizontal="left"/>
    </xf>
    <xf numFmtId="0" fontId="14" fillId="0" borderId="0" xfId="0" applyFont="1" applyBorder="1" applyAlignment="1">
      <alignment horizontal="left"/>
    </xf>
    <xf numFmtId="0" fontId="15" fillId="0" borderId="0" xfId="0" applyFont="1" applyBorder="1" applyAlignment="1">
      <alignment horizontal="left"/>
    </xf>
    <xf numFmtId="0" fontId="19" fillId="0" borderId="30" xfId="0" applyFont="1" applyBorder="1"/>
    <xf numFmtId="0" fontId="19" fillId="0" borderId="63" xfId="0" applyFont="1" applyBorder="1" applyAlignment="1">
      <alignment horizontal="center"/>
    </xf>
    <xf numFmtId="0" fontId="30" fillId="0" borderId="43" xfId="0" applyFont="1" applyBorder="1" applyAlignment="1">
      <alignment horizontal="center"/>
    </xf>
    <xf numFmtId="0" fontId="29" fillId="0" borderId="43" xfId="0" applyFont="1" applyBorder="1" applyAlignment="1">
      <alignment vertical="center"/>
    </xf>
    <xf numFmtId="0" fontId="29" fillId="0" borderId="59" xfId="0" applyFont="1" applyBorder="1" applyAlignment="1">
      <alignment vertical="center"/>
    </xf>
    <xf numFmtId="0" fontId="19" fillId="0" borderId="64" xfId="0" applyFont="1" applyBorder="1" applyAlignment="1">
      <alignment horizontal="center"/>
    </xf>
    <xf numFmtId="0" fontId="30" fillId="0" borderId="4" xfId="0" applyFont="1" applyBorder="1" applyAlignment="1">
      <alignment horizontal="center"/>
    </xf>
    <xf numFmtId="0" fontId="29" fillId="0" borderId="4" xfId="0" applyFont="1" applyBorder="1" applyAlignment="1">
      <alignment horizontal="right" vertical="center"/>
    </xf>
    <xf numFmtId="0" fontId="29" fillId="0" borderId="21" xfId="0" applyFont="1" applyBorder="1" applyAlignment="1">
      <alignment horizontal="center" vertical="center"/>
    </xf>
    <xf numFmtId="0" fontId="29" fillId="0" borderId="22" xfId="0" applyFont="1" applyBorder="1" applyAlignment="1">
      <alignment horizontal="center" vertical="center"/>
    </xf>
    <xf numFmtId="0" fontId="19" fillId="0" borderId="2" xfId="0" applyFont="1" applyBorder="1" applyAlignment="1">
      <alignment horizontal="center"/>
    </xf>
    <xf numFmtId="0" fontId="30" fillId="0" borderId="0" xfId="0" applyFont="1" applyBorder="1" applyAlignment="1">
      <alignment horizontal="center"/>
    </xf>
    <xf numFmtId="0" fontId="29" fillId="0" borderId="0" xfId="0" applyFont="1" applyBorder="1" applyAlignment="1">
      <alignment horizontal="right" vertical="center"/>
    </xf>
    <xf numFmtId="1" fontId="29" fillId="0" borderId="7" xfId="0" applyNumberFormat="1" applyFont="1" applyBorder="1" applyAlignment="1">
      <alignment horizontal="center" vertical="center"/>
    </xf>
    <xf numFmtId="1" fontId="29" fillId="0" borderId="17" xfId="0" applyNumberFormat="1" applyFont="1" applyBorder="1" applyAlignment="1">
      <alignment horizontal="center" vertical="center"/>
    </xf>
    <xf numFmtId="1" fontId="29" fillId="0" borderId="1" xfId="0" applyNumberFormat="1" applyFont="1" applyBorder="1" applyAlignment="1">
      <alignment horizontal="center" vertical="center"/>
    </xf>
    <xf numFmtId="0" fontId="29" fillId="0" borderId="65" xfId="0" applyFont="1" applyBorder="1" applyAlignment="1">
      <alignment horizontal="left"/>
    </xf>
    <xf numFmtId="0" fontId="29" fillId="0" borderId="55" xfId="0" applyFont="1" applyBorder="1" applyAlignment="1">
      <alignment horizontal="center"/>
    </xf>
    <xf numFmtId="0" fontId="29" fillId="0" borderId="56" xfId="0" applyFont="1" applyBorder="1" applyAlignment="1">
      <alignment horizontal="center"/>
    </xf>
    <xf numFmtId="0" fontId="19" fillId="0" borderId="18" xfId="0" applyFont="1" applyBorder="1"/>
    <xf numFmtId="0" fontId="19" fillId="0" borderId="19" xfId="0" applyFont="1" applyBorder="1"/>
    <xf numFmtId="0" fontId="19" fillId="0" borderId="66" xfId="0" applyFont="1" applyBorder="1"/>
    <xf numFmtId="0" fontId="19" fillId="0" borderId="64" xfId="0" applyFont="1" applyBorder="1"/>
    <xf numFmtId="0" fontId="19" fillId="0" borderId="4" xfId="0" applyFont="1" applyBorder="1"/>
    <xf numFmtId="0" fontId="19" fillId="0" borderId="5" xfId="0" applyFont="1" applyBorder="1"/>
    <xf numFmtId="0" fontId="19" fillId="0" borderId="2" xfId="0" applyFont="1" applyBorder="1"/>
    <xf numFmtId="0" fontId="19" fillId="0" borderId="1" xfId="0" applyFont="1" applyBorder="1"/>
    <xf numFmtId="0" fontId="33" fillId="5" borderId="67" xfId="0" applyFont="1" applyFill="1" applyBorder="1" applyAlignment="1">
      <alignment horizontal="center" vertical="center"/>
    </xf>
    <xf numFmtId="0" fontId="19" fillId="5" borderId="68" xfId="0" applyFont="1" applyFill="1" applyBorder="1" applyAlignment="1">
      <alignment horizontal="center" vertical="center"/>
    </xf>
    <xf numFmtId="4" fontId="19" fillId="5" borderId="68" xfId="0" applyNumberFormat="1" applyFont="1" applyFill="1" applyBorder="1" applyAlignment="1">
      <alignment horizontal="center" vertical="center"/>
    </xf>
    <xf numFmtId="0" fontId="31" fillId="5" borderId="21" xfId="0" applyFont="1" applyFill="1" applyBorder="1" applyAlignment="1">
      <alignment horizontal="center"/>
    </xf>
    <xf numFmtId="0" fontId="31" fillId="5" borderId="22" xfId="0" applyFont="1" applyFill="1" applyBorder="1" applyAlignment="1">
      <alignment horizontal="center"/>
    </xf>
    <xf numFmtId="43" fontId="19" fillId="0" borderId="7" xfId="32" applyFont="1" applyBorder="1"/>
    <xf numFmtId="43" fontId="19" fillId="0" borderId="17" xfId="32" applyFont="1" applyBorder="1"/>
    <xf numFmtId="0" fontId="19" fillId="0" borderId="63" xfId="0" applyFont="1" applyBorder="1"/>
    <xf numFmtId="0" fontId="19" fillId="0" borderId="43" xfId="0" applyFont="1" applyBorder="1"/>
    <xf numFmtId="0" fontId="19" fillId="0" borderId="71" xfId="0" applyFont="1" applyBorder="1"/>
    <xf numFmtId="0" fontId="19" fillId="0" borderId="58" xfId="0" applyFont="1" applyBorder="1"/>
    <xf numFmtId="43" fontId="19" fillId="0" borderId="73" xfId="32" applyFont="1" applyBorder="1"/>
    <xf numFmtId="178" fontId="19" fillId="0" borderId="74" xfId="0" applyNumberFormat="1" applyFont="1" applyBorder="1"/>
    <xf numFmtId="0" fontId="31" fillId="5" borderId="69" xfId="0" applyFont="1" applyFill="1" applyBorder="1" applyAlignment="1">
      <alignment horizontal="center"/>
    </xf>
    <xf numFmtId="0" fontId="19" fillId="0" borderId="6" xfId="0" applyFont="1" applyBorder="1" applyAlignment="1">
      <alignment horizontal="center"/>
    </xf>
    <xf numFmtId="2" fontId="19" fillId="0" borderId="7" xfId="0" applyNumberFormat="1" applyFont="1" applyBorder="1"/>
    <xf numFmtId="0" fontId="19" fillId="0" borderId="24" xfId="0" applyFont="1" applyBorder="1"/>
    <xf numFmtId="43" fontId="19" fillId="0" borderId="25" xfId="32" applyFont="1" applyBorder="1"/>
    <xf numFmtId="43" fontId="19" fillId="0" borderId="74" xfId="32" applyFont="1" applyBorder="1"/>
    <xf numFmtId="0" fontId="31" fillId="5" borderId="26" xfId="0" applyFont="1" applyFill="1" applyBorder="1" applyAlignment="1">
      <alignment horizontal="center"/>
    </xf>
    <xf numFmtId="0" fontId="31" fillId="5" borderId="21" xfId="0" applyFont="1" applyFill="1" applyBorder="1"/>
    <xf numFmtId="2" fontId="19" fillId="0" borderId="7" xfId="0" applyNumberFormat="1" applyFont="1" applyBorder="1" applyAlignment="1">
      <alignment horizontal="center"/>
    </xf>
    <xf numFmtId="2" fontId="19" fillId="0" borderId="6" xfId="0" applyNumberFormat="1" applyFont="1" applyBorder="1" applyAlignment="1">
      <alignment horizontal="center"/>
    </xf>
    <xf numFmtId="0" fontId="19" fillId="0" borderId="73" xfId="0" applyFont="1" applyBorder="1"/>
    <xf numFmtId="0" fontId="19" fillId="0" borderId="3" xfId="0" applyFont="1" applyBorder="1"/>
    <xf numFmtId="43" fontId="19" fillId="0" borderId="33" xfId="32" applyFont="1" applyBorder="1"/>
    <xf numFmtId="0" fontId="31" fillId="5" borderId="26" xfId="0" applyFont="1" applyFill="1" applyBorder="1" applyAlignment="1">
      <alignment horizontal="center" wrapText="1"/>
    </xf>
    <xf numFmtId="0" fontId="31" fillId="5" borderId="21" xfId="0" applyFont="1" applyFill="1" applyBorder="1" applyAlignment="1">
      <alignment horizontal="center" wrapText="1"/>
    </xf>
    <xf numFmtId="0" fontId="31" fillId="5" borderId="22" xfId="0" applyFont="1" applyFill="1" applyBorder="1" applyAlignment="1">
      <alignment horizontal="center" wrapText="1"/>
    </xf>
    <xf numFmtId="0" fontId="19" fillId="0" borderId="41" xfId="0" applyFont="1" applyBorder="1" applyAlignment="1">
      <alignment horizontal="left"/>
    </xf>
    <xf numFmtId="0" fontId="19" fillId="0" borderId="6" xfId="0" applyFont="1" applyBorder="1" applyAlignment="1">
      <alignment horizontal="left"/>
    </xf>
    <xf numFmtId="43" fontId="19" fillId="0" borderId="7" xfId="32" applyFont="1" applyBorder="1" applyAlignment="1">
      <alignment horizontal="center"/>
    </xf>
    <xf numFmtId="0" fontId="19" fillId="0" borderId="6" xfId="1" applyNumberFormat="1" applyFont="1" applyBorder="1" applyAlignment="1">
      <alignment horizontal="center"/>
    </xf>
    <xf numFmtId="179" fontId="19" fillId="0" borderId="8" xfId="0" applyNumberFormat="1" applyFont="1" applyBorder="1" applyAlignment="1">
      <alignment horizontal="center" wrapText="1"/>
    </xf>
    <xf numFmtId="43" fontId="19" fillId="0" borderId="42" xfId="32" applyFont="1" applyBorder="1" applyAlignment="1">
      <alignment horizontal="center" wrapText="1"/>
    </xf>
    <xf numFmtId="179" fontId="19" fillId="5" borderId="74" xfId="0" applyNumberFormat="1" applyFont="1" applyFill="1" applyBorder="1"/>
    <xf numFmtId="0" fontId="31" fillId="5" borderId="40" xfId="0" applyFont="1" applyFill="1" applyBorder="1" applyAlignment="1">
      <alignment horizontal="center" wrapText="1"/>
    </xf>
    <xf numFmtId="43" fontId="19" fillId="0" borderId="6" xfId="32" applyFont="1" applyBorder="1"/>
    <xf numFmtId="9" fontId="19" fillId="0" borderId="13" xfId="1" applyFont="1" applyBorder="1"/>
    <xf numFmtId="9" fontId="19" fillId="0" borderId="7" xfId="1" applyFont="1" applyBorder="1" applyAlignment="1">
      <alignment horizontal="center"/>
    </xf>
    <xf numFmtId="43" fontId="19" fillId="0" borderId="19" xfId="32" applyFont="1" applyBorder="1"/>
    <xf numFmtId="9" fontId="19" fillId="0" borderId="35" xfId="1" applyFont="1" applyBorder="1"/>
    <xf numFmtId="43" fontId="19" fillId="0" borderId="74" xfId="0" applyNumberFormat="1" applyFont="1" applyBorder="1"/>
    <xf numFmtId="43" fontId="19" fillId="5" borderId="74" xfId="0" applyNumberFormat="1" applyFont="1" applyFill="1" applyBorder="1"/>
    <xf numFmtId="0" fontId="19" fillId="0" borderId="55" xfId="0" applyFont="1" applyBorder="1"/>
    <xf numFmtId="0" fontId="18" fillId="0" borderId="2" xfId="0" applyFont="1" applyBorder="1"/>
    <xf numFmtId="0" fontId="18" fillId="0" borderId="0" xfId="0" applyFont="1" applyBorder="1"/>
    <xf numFmtId="0" fontId="18" fillId="0" borderId="1" xfId="0" applyFont="1" applyBorder="1"/>
    <xf numFmtId="0" fontId="19" fillId="0" borderId="0" xfId="0" applyFont="1" applyBorder="1" applyAlignment="1">
      <alignment horizontal="center"/>
    </xf>
    <xf numFmtId="0" fontId="19" fillId="0" borderId="1" xfId="0" applyFont="1" applyBorder="1" applyAlignment="1">
      <alignment horizontal="center"/>
    </xf>
    <xf numFmtId="0" fontId="31" fillId="0" borderId="41" xfId="0" applyFont="1" applyBorder="1"/>
    <xf numFmtId="0" fontId="19" fillId="0" borderId="6" xfId="0" applyFont="1" applyBorder="1"/>
    <xf numFmtId="0" fontId="19" fillId="0" borderId="75" xfId="0" applyFont="1" applyBorder="1"/>
    <xf numFmtId="0" fontId="32" fillId="0" borderId="2" xfId="0" applyFont="1" applyBorder="1" applyAlignment="1">
      <alignment horizontal="left"/>
    </xf>
    <xf numFmtId="0" fontId="19" fillId="0" borderId="0" xfId="0" applyFont="1" applyBorder="1" applyAlignment="1">
      <alignment horizontal="left"/>
    </xf>
    <xf numFmtId="0" fontId="19" fillId="0" borderId="2" xfId="0" applyFont="1" applyBorder="1" applyAlignment="1">
      <alignment horizontal="left"/>
    </xf>
    <xf numFmtId="0" fontId="18" fillId="0" borderId="2" xfId="0" applyFont="1" applyBorder="1" applyAlignment="1">
      <alignment horizontal="left"/>
    </xf>
    <xf numFmtId="0" fontId="35" fillId="0" borderId="0" xfId="0" applyFont="1" applyBorder="1" applyAlignment="1">
      <alignment horizontal="left"/>
    </xf>
    <xf numFmtId="0" fontId="19" fillId="0" borderId="76" xfId="0" applyFont="1" applyBorder="1"/>
    <xf numFmtId="0" fontId="19" fillId="0" borderId="37" xfId="0" applyFont="1" applyBorder="1"/>
    <xf numFmtId="0" fontId="19" fillId="0" borderId="38" xfId="0" applyFont="1" applyBorder="1"/>
    <xf numFmtId="0" fontId="13" fillId="0" borderId="0" xfId="4" applyFont="1" applyAlignment="1">
      <alignment horizontal="center"/>
    </xf>
    <xf numFmtId="0" fontId="13" fillId="2" borderId="0" xfId="4" applyFont="1" applyFill="1" applyAlignment="1">
      <alignment horizontal="center"/>
    </xf>
    <xf numFmtId="180" fontId="13" fillId="2" borderId="0" xfId="4" applyNumberFormat="1" applyFont="1" applyFill="1"/>
    <xf numFmtId="181" fontId="13" fillId="0" borderId="0" xfId="4" applyNumberFormat="1" applyFont="1"/>
    <xf numFmtId="0" fontId="14" fillId="0" borderId="80" xfId="0" applyFont="1" applyBorder="1" applyAlignment="1">
      <alignment horizontal="left"/>
    </xf>
    <xf numFmtId="0" fontId="15" fillId="0" borderId="81" xfId="0" applyFont="1" applyBorder="1" applyAlignment="1">
      <alignment horizontal="left"/>
    </xf>
    <xf numFmtId="0" fontId="14" fillId="0" borderId="82" xfId="0" applyFont="1" applyBorder="1" applyAlignment="1">
      <alignment horizontal="left"/>
    </xf>
    <xf numFmtId="0" fontId="15" fillId="0" borderId="83" xfId="0" applyFont="1" applyBorder="1" applyAlignment="1">
      <alignment horizontal="left"/>
    </xf>
    <xf numFmtId="0" fontId="13" fillId="2" borderId="0" xfId="4" applyFont="1" applyFill="1" applyBorder="1" applyAlignment="1">
      <alignment horizontal="center"/>
    </xf>
    <xf numFmtId="180" fontId="13" fillId="2" borderId="0" xfId="4" applyNumberFormat="1" applyFont="1" applyFill="1" applyBorder="1"/>
    <xf numFmtId="181" fontId="13" fillId="0" borderId="0" xfId="4" applyNumberFormat="1" applyFont="1" applyBorder="1"/>
    <xf numFmtId="0" fontId="14" fillId="0" borderId="3" xfId="0" applyFont="1" applyBorder="1" applyAlignment="1">
      <alignment horizontal="left"/>
    </xf>
    <xf numFmtId="0" fontId="15" fillId="0" borderId="3" xfId="0" applyFont="1" applyBorder="1" applyAlignment="1">
      <alignment horizontal="left"/>
    </xf>
    <xf numFmtId="0" fontId="13" fillId="0" borderId="3" xfId="4" applyFont="1" applyBorder="1"/>
    <xf numFmtId="0" fontId="13" fillId="2" borderId="3" xfId="4" applyFont="1" applyFill="1" applyBorder="1" applyAlignment="1">
      <alignment horizontal="center"/>
    </xf>
    <xf numFmtId="180" fontId="13" fillId="2" borderId="3" xfId="4" applyNumberFormat="1" applyFont="1" applyFill="1" applyBorder="1"/>
    <xf numFmtId="181" fontId="13" fillId="0" borderId="3" xfId="4" applyNumberFormat="1" applyFont="1" applyBorder="1"/>
    <xf numFmtId="9" fontId="16" fillId="0" borderId="0" xfId="1" applyFont="1"/>
    <xf numFmtId="44" fontId="16" fillId="0" borderId="0" xfId="35" applyFont="1"/>
    <xf numFmtId="10" fontId="18" fillId="0" borderId="0" xfId="1" applyNumberFormat="1" applyFont="1"/>
    <xf numFmtId="0" fontId="37" fillId="0" borderId="0" xfId="25" applyFont="1"/>
    <xf numFmtId="0" fontId="13" fillId="2" borderId="0" xfId="36" applyFont="1" applyFill="1" applyAlignment="1">
      <alignment horizontal="center" vertical="center" wrapText="1"/>
    </xf>
    <xf numFmtId="0" fontId="17" fillId="2" borderId="43" xfId="36" applyFont="1" applyFill="1" applyBorder="1" applyAlignment="1">
      <alignment horizontal="center" vertical="center" wrapText="1"/>
    </xf>
    <xf numFmtId="0" fontId="20" fillId="2" borderId="37" xfId="30" applyFont="1" applyFill="1" applyBorder="1" applyAlignment="1">
      <alignment horizontal="center" vertical="center" wrapText="1"/>
    </xf>
    <xf numFmtId="166" fontId="37" fillId="0" borderId="0" xfId="25" applyNumberFormat="1" applyFont="1"/>
    <xf numFmtId="177" fontId="37" fillId="0" borderId="0" xfId="25" applyNumberFormat="1" applyFont="1"/>
    <xf numFmtId="10" fontId="37" fillId="0" borderId="0" xfId="1" applyNumberFormat="1" applyFont="1"/>
    <xf numFmtId="0" fontId="38" fillId="0" borderId="0" xfId="4" applyFont="1"/>
    <xf numFmtId="0" fontId="38" fillId="2" borderId="0" xfId="4" applyFont="1" applyFill="1"/>
    <xf numFmtId="166" fontId="38" fillId="0" borderId="0" xfId="4" applyNumberFormat="1" applyFont="1"/>
    <xf numFmtId="0" fontId="39" fillId="0" borderId="0" xfId="25" applyFont="1"/>
    <xf numFmtId="9" fontId="40" fillId="0" borderId="0" xfId="1" applyFont="1"/>
    <xf numFmtId="0" fontId="16" fillId="0" borderId="0" xfId="4" applyFont="1" applyBorder="1"/>
    <xf numFmtId="0" fontId="17" fillId="5" borderId="10" xfId="3" applyFont="1" applyFill="1" applyBorder="1" applyAlignment="1">
      <alignment vertical="center"/>
    </xf>
    <xf numFmtId="0" fontId="17" fillId="5" borderId="11" xfId="3" applyFont="1" applyFill="1" applyBorder="1" applyAlignment="1">
      <alignment vertical="center"/>
    </xf>
    <xf numFmtId="0" fontId="13" fillId="0" borderId="84" xfId="3" applyFont="1" applyBorder="1" applyAlignment="1">
      <alignment horizontal="center" vertical="center"/>
    </xf>
    <xf numFmtId="0" fontId="13" fillId="0" borderId="7" xfId="24" applyFont="1" applyBorder="1" applyAlignment="1">
      <alignment horizontal="center" vertical="center"/>
    </xf>
    <xf numFmtId="0" fontId="13" fillId="0" borderId="7" xfId="24" applyFont="1" applyBorder="1" applyAlignment="1">
      <alignment horizontal="left" vertical="center" wrapText="1"/>
    </xf>
    <xf numFmtId="169" fontId="13" fillId="0" borderId="42" xfId="7" applyNumberFormat="1" applyFont="1" applyBorder="1" applyAlignment="1">
      <alignment horizontal="right" vertical="center" wrapText="1"/>
    </xf>
    <xf numFmtId="0" fontId="13" fillId="0" borderId="3" xfId="24" applyFont="1" applyBorder="1" applyAlignment="1">
      <alignment horizontal="center" vertical="center"/>
    </xf>
    <xf numFmtId="0" fontId="13" fillId="0" borderId="3" xfId="24" applyFont="1" applyBorder="1" applyAlignment="1">
      <alignment horizontal="left" vertical="center" wrapText="1"/>
    </xf>
    <xf numFmtId="0" fontId="13" fillId="0" borderId="7" xfId="24" applyFont="1" applyBorder="1" applyAlignment="1">
      <alignment horizontal="left" vertical="center"/>
    </xf>
    <xf numFmtId="0" fontId="16" fillId="0" borderId="30" xfId="4" applyFont="1" applyBorder="1"/>
    <xf numFmtId="0" fontId="16" fillId="0" borderId="31" xfId="4" applyFont="1" applyBorder="1"/>
    <xf numFmtId="0" fontId="13" fillId="0" borderId="3" xfId="4" applyFont="1" applyBorder="1" applyAlignment="1">
      <alignment horizontal="center"/>
    </xf>
    <xf numFmtId="0" fontId="13" fillId="0" borderId="7" xfId="3" applyFont="1" applyBorder="1" applyAlignment="1">
      <alignment horizontal="center" vertical="center"/>
    </xf>
    <xf numFmtId="0" fontId="13" fillId="0" borderId="7" xfId="3" applyFont="1" applyBorder="1" applyAlignment="1">
      <alignment horizontal="left" vertical="center" wrapText="1"/>
    </xf>
    <xf numFmtId="169" fontId="13" fillId="0" borderId="7" xfId="7" quotePrefix="1" applyNumberFormat="1" applyFont="1" applyBorder="1" applyAlignment="1">
      <alignment horizontal="right" vertical="center" wrapText="1"/>
    </xf>
    <xf numFmtId="0" fontId="13" fillId="0" borderId="84" xfId="24" applyFont="1" applyBorder="1" applyAlignment="1">
      <alignment horizontal="center" vertical="center"/>
    </xf>
    <xf numFmtId="0" fontId="13" fillId="0" borderId="7" xfId="3" applyFont="1" applyBorder="1" applyAlignment="1">
      <alignment horizontal="center" vertical="center" wrapText="1"/>
    </xf>
    <xf numFmtId="0" fontId="13" fillId="0" borderId="51" xfId="3" applyFont="1" applyBorder="1" applyAlignment="1">
      <alignment horizontal="left" vertical="center"/>
    </xf>
    <xf numFmtId="0" fontId="13" fillId="0" borderId="0" xfId="3" applyFont="1" applyAlignment="1">
      <alignment horizontal="center" vertical="center"/>
    </xf>
    <xf numFmtId="0" fontId="13" fillId="0" borderId="0" xfId="3" applyFont="1" applyAlignment="1">
      <alignment horizontal="left" vertical="center" wrapText="1"/>
    </xf>
    <xf numFmtId="169" fontId="13" fillId="0" borderId="53" xfId="7" applyNumberFormat="1" applyFont="1" applyBorder="1" applyAlignment="1">
      <alignment horizontal="right" vertical="center" wrapText="1"/>
    </xf>
    <xf numFmtId="166" fontId="17" fillId="0" borderId="62" xfId="5" applyNumberFormat="1" applyFont="1" applyBorder="1" applyAlignment="1">
      <alignment horizontal="right" vertical="center"/>
    </xf>
    <xf numFmtId="0" fontId="13" fillId="0" borderId="16" xfId="3" applyFont="1" applyBorder="1" applyAlignment="1">
      <alignment horizontal="center" vertical="center"/>
    </xf>
    <xf numFmtId="2" fontId="13" fillId="0" borderId="3" xfId="3" applyNumberFormat="1" applyFont="1" applyBorder="1" applyAlignment="1">
      <alignment horizontal="center" vertical="center"/>
    </xf>
    <xf numFmtId="0" fontId="13" fillId="0" borderId="3" xfId="3" applyFont="1" applyBorder="1" applyAlignment="1">
      <alignment horizontal="left" vertical="center"/>
    </xf>
    <xf numFmtId="0" fontId="13" fillId="0" borderId="3" xfId="3" applyFont="1" applyBorder="1" applyAlignment="1">
      <alignment horizontal="center" vertical="center"/>
    </xf>
    <xf numFmtId="0" fontId="13" fillId="0" borderId="3" xfId="3" applyFont="1" applyBorder="1" applyAlignment="1">
      <alignment horizontal="left" vertical="center" wrapText="1"/>
    </xf>
    <xf numFmtId="49" fontId="17" fillId="0" borderId="0" xfId="37" applyNumberFormat="1" applyFont="1" applyAlignment="1">
      <alignment horizontal="right" vertical="center"/>
    </xf>
    <xf numFmtId="176" fontId="17" fillId="0" borderId="0" xfId="37" applyNumberFormat="1" applyFont="1" applyAlignment="1">
      <alignment vertical="center"/>
    </xf>
    <xf numFmtId="2" fontId="13" fillId="0" borderId="0" xfId="26" applyNumberFormat="1" applyFont="1"/>
    <xf numFmtId="172" fontId="13" fillId="0" borderId="0" xfId="27" applyNumberFormat="1" applyFont="1" applyBorder="1"/>
    <xf numFmtId="39" fontId="17" fillId="0" borderId="0" xfId="27" applyNumberFormat="1" applyFont="1" applyBorder="1" applyAlignment="1">
      <alignment vertical="center"/>
    </xf>
    <xf numFmtId="0" fontId="13" fillId="2" borderId="0" xfId="22" applyFont="1" applyFill="1" applyAlignment="1">
      <alignment horizontal="center" vertical="center" wrapText="1"/>
    </xf>
    <xf numFmtId="0" fontId="17" fillId="2" borderId="43" xfId="22" applyFont="1" applyFill="1" applyBorder="1" applyAlignment="1">
      <alignment horizontal="center" vertical="center" wrapText="1"/>
    </xf>
    <xf numFmtId="0" fontId="13" fillId="0" borderId="76" xfId="25" applyFont="1" applyBorder="1"/>
    <xf numFmtId="0" fontId="13" fillId="0" borderId="37" xfId="4" applyFont="1" applyBorder="1"/>
    <xf numFmtId="0" fontId="13" fillId="0" borderId="37" xfId="4" applyFont="1" applyBorder="1" applyAlignment="1">
      <alignment horizontal="center"/>
    </xf>
    <xf numFmtId="182" fontId="13" fillId="0" borderId="37" xfId="32" applyNumberFormat="1" applyFont="1" applyBorder="1"/>
    <xf numFmtId="0" fontId="16" fillId="0" borderId="0" xfId="4" applyFont="1" applyAlignment="1">
      <alignment horizontal="center"/>
    </xf>
    <xf numFmtId="176" fontId="17" fillId="3" borderId="24" xfId="31" applyNumberFormat="1" applyFont="1" applyFill="1" applyBorder="1" applyAlignment="1">
      <alignment horizontal="center" vertical="center"/>
    </xf>
    <xf numFmtId="9" fontId="13" fillId="4" borderId="25" xfId="1" applyFont="1" applyFill="1" applyBorder="1" applyAlignment="1">
      <alignment horizontal="center" vertical="center"/>
    </xf>
    <xf numFmtId="0" fontId="14" fillId="0" borderId="90" xfId="0" applyFont="1" applyBorder="1" applyAlignment="1">
      <alignment horizontal="left"/>
    </xf>
    <xf numFmtId="0" fontId="15" fillId="0" borderId="91" xfId="0" applyFont="1" applyBorder="1" applyAlignment="1">
      <alignment horizontal="left"/>
    </xf>
    <xf numFmtId="0" fontId="14" fillId="0" borderId="92" xfId="0" applyFont="1" applyBorder="1" applyAlignment="1">
      <alignment horizontal="left"/>
    </xf>
    <xf numFmtId="0" fontId="15" fillId="0" borderId="93" xfId="0" applyFont="1" applyBorder="1" applyAlignment="1">
      <alignment horizontal="left"/>
    </xf>
    <xf numFmtId="0" fontId="13" fillId="0" borderId="0" xfId="4" applyFont="1" applyFill="1" applyBorder="1"/>
    <xf numFmtId="0" fontId="13" fillId="0" borderId="0" xfId="25" applyFont="1" applyFill="1" applyBorder="1"/>
    <xf numFmtId="172" fontId="13" fillId="0" borderId="42" xfId="27" applyNumberFormat="1" applyFont="1" applyBorder="1" applyAlignment="1">
      <alignment vertical="center"/>
    </xf>
    <xf numFmtId="0" fontId="32" fillId="0" borderId="86" xfId="23" applyFont="1" applyBorder="1" applyAlignment="1">
      <alignment horizontal="center" vertical="center" wrapText="1"/>
    </xf>
    <xf numFmtId="183" fontId="20" fillId="4" borderId="86" xfId="3" applyNumberFormat="1" applyFont="1" applyFill="1" applyBorder="1" applyAlignment="1">
      <alignment horizontal="center" wrapText="1"/>
    </xf>
    <xf numFmtId="183" fontId="20" fillId="4" borderId="86" xfId="23" applyNumberFormat="1" applyFont="1" applyFill="1" applyBorder="1" applyAlignment="1">
      <alignment horizontal="center" wrapText="1"/>
    </xf>
    <xf numFmtId="0" fontId="20" fillId="4" borderId="86" xfId="38" applyFont="1" applyFill="1" applyBorder="1" applyAlignment="1">
      <alignment horizontal="left" wrapText="1"/>
    </xf>
    <xf numFmtId="0" fontId="20" fillId="4" borderId="86" xfId="3" applyFont="1" applyFill="1" applyBorder="1" applyAlignment="1">
      <alignment horizontal="center" wrapText="1"/>
    </xf>
    <xf numFmtId="4" fontId="20" fillId="4" borderId="86" xfId="3" applyNumberFormat="1" applyFont="1" applyFill="1" applyBorder="1" applyAlignment="1">
      <alignment horizontal="center" wrapText="1"/>
    </xf>
    <xf numFmtId="0" fontId="21" fillId="0" borderId="86" xfId="3" applyFont="1" applyBorder="1" applyAlignment="1">
      <alignment horizontal="center"/>
    </xf>
    <xf numFmtId="0" fontId="21" fillId="0" borderId="86" xfId="23" applyFont="1" applyBorder="1" applyAlignment="1">
      <alignment horizontal="center"/>
    </xf>
    <xf numFmtId="0" fontId="21" fillId="2" borderId="86" xfId="38" applyFont="1" applyFill="1" applyBorder="1" applyAlignment="1">
      <alignment horizontal="left" wrapText="1"/>
    </xf>
    <xf numFmtId="0" fontId="21" fillId="2" borderId="86" xfId="38" applyFont="1" applyFill="1" applyBorder="1" applyAlignment="1">
      <alignment horizontal="center" wrapText="1"/>
    </xf>
    <xf numFmtId="2" fontId="21" fillId="2" borderId="86" xfId="38" applyNumberFormat="1" applyFont="1" applyFill="1" applyBorder="1" applyAlignment="1">
      <alignment horizontal="center" wrapText="1"/>
    </xf>
    <xf numFmtId="185" fontId="21" fillId="2" borderId="86" xfId="39" applyNumberFormat="1" applyFont="1" applyFill="1" applyBorder="1" applyAlignment="1" applyProtection="1">
      <alignment horizontal="right" wrapText="1"/>
    </xf>
    <xf numFmtId="0" fontId="21" fillId="0" borderId="86" xfId="38" applyFont="1" applyBorder="1" applyAlignment="1">
      <alignment horizontal="left" wrapText="1"/>
    </xf>
    <xf numFmtId="2" fontId="21" fillId="0" borderId="86" xfId="38" applyNumberFormat="1" applyFont="1" applyBorder="1" applyAlignment="1">
      <alignment horizontal="center" wrapText="1"/>
    </xf>
    <xf numFmtId="183" fontId="20" fillId="4" borderId="97" xfId="3" applyNumberFormat="1" applyFont="1" applyFill="1" applyBorder="1" applyAlignment="1">
      <alignment horizontal="center" wrapText="1"/>
    </xf>
    <xf numFmtId="4" fontId="20" fillId="4" borderId="98" xfId="3" applyNumberFormat="1" applyFont="1" applyFill="1" applyBorder="1" applyAlignment="1">
      <alignment horizontal="center" wrapText="1"/>
    </xf>
    <xf numFmtId="0" fontId="21" fillId="0" borderId="97" xfId="3" applyFont="1" applyBorder="1" applyAlignment="1">
      <alignment horizontal="center"/>
    </xf>
    <xf numFmtId="185" fontId="21" fillId="2" borderId="98" xfId="39" applyNumberFormat="1" applyFont="1" applyFill="1" applyBorder="1" applyAlignment="1" applyProtection="1">
      <alignment horizontal="right" wrapText="1"/>
    </xf>
    <xf numFmtId="166" fontId="20" fillId="0" borderId="98" xfId="5" applyNumberFormat="1" applyFont="1" applyBorder="1" applyAlignment="1">
      <alignment horizontal="right" vertical="center"/>
    </xf>
    <xf numFmtId="170" fontId="20" fillId="5" borderId="98" xfId="3" applyNumberFormat="1" applyFont="1" applyFill="1" applyBorder="1" applyAlignment="1">
      <alignment vertical="center"/>
    </xf>
    <xf numFmtId="49" fontId="20" fillId="0" borderId="99" xfId="37" applyNumberFormat="1" applyFont="1" applyBorder="1" applyAlignment="1">
      <alignment horizontal="center" vertical="center"/>
    </xf>
    <xf numFmtId="49" fontId="20" fillId="0" borderId="100" xfId="37" applyNumberFormat="1" applyFont="1" applyBorder="1" applyAlignment="1">
      <alignment horizontal="right" vertical="center"/>
    </xf>
    <xf numFmtId="49" fontId="20" fillId="0" borderId="100" xfId="37" applyNumberFormat="1" applyFont="1" applyBorder="1" applyAlignment="1">
      <alignment horizontal="center" vertical="center"/>
    </xf>
    <xf numFmtId="176" fontId="20" fillId="0" borderId="101" xfId="37" applyNumberFormat="1" applyFont="1" applyBorder="1" applyAlignment="1">
      <alignment vertical="center"/>
    </xf>
    <xf numFmtId="0" fontId="13" fillId="4" borderId="16" xfId="0" applyFont="1" applyFill="1" applyBorder="1" applyAlignment="1">
      <alignment vertical="center" wrapText="1"/>
    </xf>
    <xf numFmtId="0" fontId="13" fillId="4" borderId="7" xfId="0" applyFont="1" applyFill="1" applyBorder="1" applyAlignment="1">
      <alignment vertical="center" wrapText="1"/>
    </xf>
    <xf numFmtId="3" fontId="17" fillId="3" borderId="7" xfId="22" applyNumberFormat="1" applyFont="1" applyFill="1" applyBorder="1" applyAlignment="1">
      <alignment horizontal="center" vertical="center" wrapText="1"/>
    </xf>
    <xf numFmtId="3" fontId="17" fillId="3" borderId="7" xfId="22" applyNumberFormat="1" applyFont="1" applyFill="1" applyBorder="1" applyAlignment="1">
      <alignment horizontal="center" vertical="center"/>
    </xf>
    <xf numFmtId="0" fontId="13" fillId="4" borderId="16" xfId="22" applyFont="1" applyFill="1" applyBorder="1" applyAlignment="1">
      <alignment vertical="center" wrapText="1"/>
    </xf>
    <xf numFmtId="0" fontId="13" fillId="4" borderId="7" xfId="22" applyFont="1" applyFill="1" applyBorder="1" applyAlignment="1">
      <alignment vertical="center" wrapText="1"/>
    </xf>
    <xf numFmtId="0" fontId="13" fillId="0" borderId="26" xfId="28" applyFont="1" applyBorder="1" applyAlignment="1">
      <alignment horizontal="center" vertical="center"/>
    </xf>
    <xf numFmtId="0" fontId="13" fillId="0" borderId="36" xfId="28" applyFont="1" applyBorder="1" applyAlignment="1">
      <alignment horizontal="center" vertical="center"/>
    </xf>
    <xf numFmtId="0" fontId="13" fillId="3" borderId="16" xfId="22" applyFont="1" applyFill="1" applyBorder="1" applyAlignment="1">
      <alignment vertical="center" wrapText="1"/>
    </xf>
    <xf numFmtId="0" fontId="13" fillId="3" borderId="7" xfId="22" applyFont="1" applyFill="1" applyBorder="1" applyAlignment="1">
      <alignment vertical="center" wrapText="1"/>
    </xf>
    <xf numFmtId="3" fontId="17" fillId="3" borderId="8" xfId="22" applyNumberFormat="1" applyFont="1" applyFill="1" applyBorder="1" applyAlignment="1">
      <alignment horizontal="center" vertical="center" wrapText="1"/>
    </xf>
    <xf numFmtId="0" fontId="17" fillId="3" borderId="7" xfId="22" applyFont="1" applyFill="1" applyBorder="1" applyAlignment="1">
      <alignment horizontal="center" vertical="center" wrapText="1"/>
    </xf>
    <xf numFmtId="0" fontId="17" fillId="3" borderId="7" xfId="22" applyFont="1" applyFill="1" applyBorder="1" applyAlignment="1">
      <alignment horizontal="center" vertical="center"/>
    </xf>
    <xf numFmtId="0" fontId="17" fillId="5" borderId="14" xfId="3" applyFont="1" applyFill="1" applyBorder="1" applyAlignment="1">
      <alignment horizontal="left" vertical="center"/>
    </xf>
    <xf numFmtId="0" fontId="17" fillId="5" borderId="3" xfId="3" applyFont="1" applyFill="1" applyBorder="1" applyAlignment="1">
      <alignment horizontal="left" vertical="center"/>
    </xf>
    <xf numFmtId="0" fontId="17" fillId="5" borderId="15" xfId="3" applyFont="1" applyFill="1" applyBorder="1" applyAlignment="1">
      <alignment horizontal="left" vertical="center"/>
    </xf>
    <xf numFmtId="0" fontId="17" fillId="2" borderId="21" xfId="3" applyFont="1" applyFill="1" applyBorder="1" applyAlignment="1">
      <alignment horizontal="center" vertical="center" wrapText="1"/>
    </xf>
    <xf numFmtId="0" fontId="17" fillId="2" borderId="24" xfId="3" applyFont="1" applyFill="1" applyBorder="1" applyAlignment="1">
      <alignment horizontal="center" vertical="center" wrapText="1"/>
    </xf>
    <xf numFmtId="4" fontId="17" fillId="2" borderId="21" xfId="3" applyNumberFormat="1" applyFont="1" applyFill="1" applyBorder="1" applyAlignment="1">
      <alignment horizontal="center" vertical="center" wrapText="1"/>
    </xf>
    <xf numFmtId="4" fontId="17" fillId="2" borderId="24" xfId="3" applyNumberFormat="1" applyFont="1" applyFill="1" applyBorder="1" applyAlignment="1">
      <alignment horizontal="center" vertical="center" wrapText="1"/>
    </xf>
    <xf numFmtId="4" fontId="17" fillId="2" borderId="22" xfId="3" applyNumberFormat="1" applyFont="1" applyFill="1" applyBorder="1" applyAlignment="1">
      <alignment horizontal="center" vertical="center" wrapText="1"/>
    </xf>
    <xf numFmtId="4" fontId="17" fillId="2" borderId="25" xfId="3" applyNumberFormat="1" applyFont="1" applyFill="1" applyBorder="1" applyAlignment="1">
      <alignment horizontal="center" vertical="center" wrapText="1"/>
    </xf>
    <xf numFmtId="0" fontId="20" fillId="5" borderId="10" xfId="3" applyFont="1" applyFill="1" applyBorder="1" applyAlignment="1">
      <alignment horizontal="left" vertical="center"/>
    </xf>
    <xf numFmtId="0" fontId="20" fillId="5" borderId="11" xfId="3" applyFont="1" applyFill="1" applyBorder="1" applyAlignment="1">
      <alignment horizontal="left" vertical="center"/>
    </xf>
    <xf numFmtId="0" fontId="21" fillId="0" borderId="18" xfId="3" applyFont="1" applyBorder="1" applyAlignment="1">
      <alignment horizontal="left" vertical="center" wrapText="1"/>
    </xf>
    <xf numFmtId="0" fontId="21" fillId="0" borderId="19" xfId="3" applyFont="1" applyBorder="1" applyAlignment="1">
      <alignment horizontal="left" vertical="center" wrapText="1"/>
    </xf>
    <xf numFmtId="0" fontId="21" fillId="0" borderId="35" xfId="3" applyFont="1" applyBorder="1" applyAlignment="1">
      <alignment horizontal="left" vertical="center" wrapText="1"/>
    </xf>
    <xf numFmtId="0" fontId="20" fillId="5" borderId="4" xfId="3" applyFont="1" applyFill="1" applyBorder="1" applyAlignment="1">
      <alignment horizontal="left" vertical="center"/>
    </xf>
    <xf numFmtId="0" fontId="20" fillId="5" borderId="5" xfId="3" applyFont="1" applyFill="1" applyBorder="1" applyAlignment="1">
      <alignment horizontal="left" vertical="center"/>
    </xf>
    <xf numFmtId="0" fontId="17" fillId="2" borderId="20" xfId="3" applyFont="1" applyFill="1" applyBorder="1" applyAlignment="1">
      <alignment horizontal="center" vertical="center" wrapText="1"/>
    </xf>
    <xf numFmtId="0" fontId="17" fillId="2" borderId="23" xfId="3" applyFont="1" applyFill="1" applyBorder="1" applyAlignment="1">
      <alignment horizontal="center" vertical="center" wrapText="1"/>
    </xf>
    <xf numFmtId="0" fontId="17" fillId="0" borderId="21" xfId="23" applyFont="1" applyBorder="1" applyAlignment="1">
      <alignment horizontal="center" vertical="center" wrapText="1"/>
    </xf>
    <xf numFmtId="0" fontId="17" fillId="5" borderId="9" xfId="3" applyFont="1" applyFill="1" applyBorder="1" applyAlignment="1">
      <alignment horizontal="right" vertical="center"/>
    </xf>
    <xf numFmtId="0" fontId="17" fillId="5" borderId="10" xfId="3" applyFont="1" applyFill="1" applyBorder="1" applyAlignment="1">
      <alignment horizontal="right" vertical="center"/>
    </xf>
    <xf numFmtId="0" fontId="17" fillId="5" borderId="39" xfId="3" applyFont="1" applyFill="1" applyBorder="1" applyAlignment="1">
      <alignment horizontal="right" vertical="center"/>
    </xf>
    <xf numFmtId="0" fontId="13" fillId="0" borderId="34" xfId="26" applyFont="1" applyBorder="1" applyAlignment="1">
      <alignment horizontal="left" vertical="center" wrapText="1"/>
    </xf>
    <xf numFmtId="0" fontId="13" fillId="0" borderId="26" xfId="26" applyFont="1" applyBorder="1" applyAlignment="1">
      <alignment horizontal="left" vertical="center" wrapText="1"/>
    </xf>
    <xf numFmtId="0" fontId="13" fillId="0" borderId="40" xfId="26" applyFont="1" applyBorder="1" applyAlignment="1">
      <alignment horizontal="left" vertical="center" wrapText="1"/>
    </xf>
    <xf numFmtId="0" fontId="16" fillId="4" borderId="7" xfId="4" applyFont="1" applyFill="1" applyBorder="1" applyAlignment="1">
      <alignment horizontal="left" vertical="center" wrapText="1"/>
    </xf>
    <xf numFmtId="0" fontId="16" fillId="3" borderId="12" xfId="4" applyFont="1" applyFill="1" applyBorder="1" applyAlignment="1">
      <alignment horizontal="center" wrapText="1"/>
    </xf>
    <xf numFmtId="0" fontId="16" fillId="3" borderId="6" xfId="4" applyFont="1" applyFill="1" applyBorder="1" applyAlignment="1">
      <alignment horizontal="center" wrapText="1"/>
    </xf>
    <xf numFmtId="0" fontId="16" fillId="3" borderId="13" xfId="4" applyFont="1" applyFill="1" applyBorder="1" applyAlignment="1">
      <alignment horizontal="center" wrapText="1"/>
    </xf>
    <xf numFmtId="0" fontId="20" fillId="4" borderId="12" xfId="4" applyFont="1" applyFill="1" applyBorder="1" applyAlignment="1">
      <alignment horizontal="center" vertical="center"/>
    </xf>
    <xf numFmtId="0" fontId="20" fillId="4" borderId="6" xfId="4" applyFont="1" applyFill="1" applyBorder="1" applyAlignment="1">
      <alignment horizontal="center" vertical="center"/>
    </xf>
    <xf numFmtId="0" fontId="20" fillId="4" borderId="13" xfId="4" applyFont="1" applyFill="1" applyBorder="1" applyAlignment="1">
      <alignment horizontal="center" vertical="center"/>
    </xf>
    <xf numFmtId="0" fontId="13" fillId="0" borderId="27" xfId="4" applyFont="1" applyBorder="1" applyAlignment="1">
      <alignment horizontal="center"/>
    </xf>
    <xf numFmtId="0" fontId="13" fillId="0" borderId="28" xfId="4" applyFont="1" applyBorder="1" applyAlignment="1">
      <alignment horizontal="center"/>
    </xf>
    <xf numFmtId="0" fontId="13" fillId="0" borderId="29" xfId="4" applyFont="1" applyBorder="1" applyAlignment="1">
      <alignment horizontal="center"/>
    </xf>
    <xf numFmtId="0" fontId="14" fillId="0" borderId="77" xfId="0" applyFont="1" applyBorder="1" applyAlignment="1">
      <alignment horizontal="center" wrapText="1"/>
    </xf>
    <xf numFmtId="0" fontId="14" fillId="0" borderId="78" xfId="0" applyFont="1" applyBorder="1" applyAlignment="1">
      <alignment horizontal="center" wrapText="1"/>
    </xf>
    <xf numFmtId="0" fontId="14" fillId="0" borderId="79" xfId="0" applyFont="1" applyBorder="1" applyAlignment="1">
      <alignment horizontal="center" wrapText="1"/>
    </xf>
    <xf numFmtId="0" fontId="20" fillId="0" borderId="2" xfId="22" applyFont="1" applyBorder="1" applyAlignment="1">
      <alignment horizontal="center" vertical="center"/>
    </xf>
    <xf numFmtId="0" fontId="20" fillId="0" borderId="0" xfId="22" applyFont="1" applyAlignment="1">
      <alignment horizontal="center" vertical="center"/>
    </xf>
    <xf numFmtId="0" fontId="20" fillId="0" borderId="1" xfId="22" applyFont="1" applyBorder="1" applyAlignment="1">
      <alignment horizontal="center" vertical="center"/>
    </xf>
    <xf numFmtId="0" fontId="20" fillId="0" borderId="2" xfId="22" applyFont="1" applyBorder="1" applyAlignment="1">
      <alignment horizontal="center"/>
    </xf>
    <xf numFmtId="0" fontId="20" fillId="0" borderId="0" xfId="22" applyFont="1" applyAlignment="1">
      <alignment horizontal="center"/>
    </xf>
    <xf numFmtId="0" fontId="20" fillId="0" borderId="1" xfId="22" applyFont="1" applyBorder="1" applyAlignment="1">
      <alignment horizontal="center"/>
    </xf>
    <xf numFmtId="0" fontId="20" fillId="4" borderId="58" xfId="4" applyFont="1" applyFill="1" applyBorder="1" applyAlignment="1">
      <alignment horizontal="center" vertical="center"/>
    </xf>
    <xf numFmtId="0" fontId="20" fillId="4" borderId="43" xfId="4" applyFont="1" applyFill="1" applyBorder="1" applyAlignment="1">
      <alignment horizontal="center" vertical="center"/>
    </xf>
    <xf numFmtId="0" fontId="20" fillId="4" borderId="71" xfId="4" applyFont="1" applyFill="1" applyBorder="1" applyAlignment="1">
      <alignment horizontal="center" vertical="center"/>
    </xf>
    <xf numFmtId="0" fontId="13" fillId="3" borderId="9" xfId="4" applyFont="1" applyFill="1" applyBorder="1" applyAlignment="1">
      <alignment horizontal="center" wrapText="1"/>
    </xf>
    <xf numFmtId="0" fontId="13" fillId="3" borderId="10" xfId="4" applyFont="1" applyFill="1" applyBorder="1" applyAlignment="1">
      <alignment horizontal="center" wrapText="1"/>
    </xf>
    <xf numFmtId="0" fontId="13" fillId="3" borderId="11" xfId="4" applyFont="1" applyFill="1" applyBorder="1" applyAlignment="1">
      <alignment horizontal="center" wrapText="1"/>
    </xf>
    <xf numFmtId="0" fontId="17" fillId="5" borderId="2" xfId="3" applyFont="1" applyFill="1" applyBorder="1" applyAlignment="1">
      <alignment horizontal="left" vertical="center"/>
    </xf>
    <xf numFmtId="0" fontId="17" fillId="5" borderId="0" xfId="3" applyFont="1" applyFill="1" applyBorder="1" applyAlignment="1">
      <alignment horizontal="left" vertical="center"/>
    </xf>
    <xf numFmtId="0" fontId="17" fillId="5" borderId="1" xfId="3" applyFont="1" applyFill="1" applyBorder="1" applyAlignment="1">
      <alignment horizontal="left" vertical="center"/>
    </xf>
    <xf numFmtId="0" fontId="20" fillId="2" borderId="94" xfId="3" applyFont="1" applyFill="1" applyBorder="1" applyAlignment="1">
      <alignment horizontal="center" vertical="center" wrapText="1"/>
    </xf>
    <xf numFmtId="0" fontId="20" fillId="2" borderId="97" xfId="3" applyFont="1" applyFill="1" applyBorder="1" applyAlignment="1">
      <alignment horizontal="center" vertical="center" wrapText="1"/>
    </xf>
    <xf numFmtId="0" fontId="32" fillId="2" borderId="95" xfId="3" applyFont="1" applyFill="1" applyBorder="1" applyAlignment="1">
      <alignment horizontal="center" vertical="center" wrapText="1"/>
    </xf>
    <xf numFmtId="0" fontId="32" fillId="2" borderId="86" xfId="3" applyFont="1" applyFill="1" applyBorder="1" applyAlignment="1">
      <alignment horizontal="center" vertical="center" wrapText="1"/>
    </xf>
    <xf numFmtId="0" fontId="32" fillId="0" borderId="95" xfId="23" applyFont="1" applyBorder="1" applyAlignment="1">
      <alignment horizontal="center" vertical="center" wrapText="1"/>
    </xf>
    <xf numFmtId="4" fontId="32" fillId="2" borderId="96" xfId="3" applyNumberFormat="1" applyFont="1" applyFill="1" applyBorder="1" applyAlignment="1">
      <alignment horizontal="center" vertical="center" wrapText="1"/>
    </xf>
    <xf numFmtId="4" fontId="32" fillId="2" borderId="98" xfId="3" applyNumberFormat="1" applyFont="1" applyFill="1" applyBorder="1" applyAlignment="1">
      <alignment horizontal="center" vertical="center" wrapText="1"/>
    </xf>
    <xf numFmtId="4" fontId="32" fillId="2" borderId="95" xfId="3" applyNumberFormat="1" applyFont="1" applyFill="1" applyBorder="1" applyAlignment="1">
      <alignment horizontal="center" vertical="center" wrapText="1"/>
    </xf>
    <xf numFmtId="4" fontId="32" fillId="2" borderId="86" xfId="3" applyNumberFormat="1" applyFont="1" applyFill="1" applyBorder="1" applyAlignment="1">
      <alignment horizontal="center" vertical="center" wrapText="1"/>
    </xf>
    <xf numFmtId="0" fontId="14" fillId="0" borderId="87" xfId="0" applyFont="1" applyBorder="1" applyAlignment="1">
      <alignment horizontal="center" wrapText="1"/>
    </xf>
    <xf numFmtId="0" fontId="14" fillId="0" borderId="88" xfId="0" applyFont="1" applyBorder="1" applyAlignment="1">
      <alignment horizontal="center" wrapText="1"/>
    </xf>
    <xf numFmtId="0" fontId="14" fillId="0" borderId="89" xfId="0" applyFont="1" applyBorder="1" applyAlignment="1">
      <alignment horizontal="center" wrapText="1"/>
    </xf>
    <xf numFmtId="0" fontId="17" fillId="0" borderId="64" xfId="22" applyFont="1" applyBorder="1" applyAlignment="1">
      <alignment horizontal="center"/>
    </xf>
    <xf numFmtId="0" fontId="17" fillId="0" borderId="4" xfId="22" applyFont="1" applyBorder="1" applyAlignment="1">
      <alignment horizontal="center"/>
    </xf>
    <xf numFmtId="0" fontId="17" fillId="0" borderId="5" xfId="22" applyFont="1" applyBorder="1" applyAlignment="1">
      <alignment horizontal="center"/>
    </xf>
    <xf numFmtId="0" fontId="17" fillId="0" borderId="14" xfId="22" applyFont="1" applyBorder="1" applyAlignment="1">
      <alignment horizontal="center"/>
    </xf>
    <xf numFmtId="0" fontId="17" fillId="0" borderId="3" xfId="22" applyFont="1" applyBorder="1" applyAlignment="1">
      <alignment horizontal="center"/>
    </xf>
    <xf numFmtId="0" fontId="17" fillId="0" borderId="15" xfId="22" applyFont="1" applyBorder="1" applyAlignment="1">
      <alignment horizontal="center"/>
    </xf>
    <xf numFmtId="0" fontId="13" fillId="4" borderId="20" xfId="4" applyFont="1" applyFill="1" applyBorder="1" applyAlignment="1">
      <alignment horizontal="center" wrapText="1"/>
    </xf>
    <xf numFmtId="0" fontId="13" fillId="4" borderId="21" xfId="4" applyFont="1" applyFill="1" applyBorder="1" applyAlignment="1">
      <alignment horizontal="center" wrapText="1"/>
    </xf>
    <xf numFmtId="0" fontId="13" fillId="4" borderId="22" xfId="4" applyFont="1" applyFill="1" applyBorder="1" applyAlignment="1">
      <alignment horizontal="center" wrapText="1"/>
    </xf>
    <xf numFmtId="0" fontId="13" fillId="4" borderId="85" xfId="4" applyFont="1" applyFill="1" applyBorder="1" applyAlignment="1">
      <alignment horizontal="center" wrapText="1"/>
    </xf>
    <xf numFmtId="0" fontId="13" fillId="4" borderId="57" xfId="4" applyFont="1" applyFill="1" applyBorder="1" applyAlignment="1">
      <alignment horizontal="center" wrapText="1"/>
    </xf>
    <xf numFmtId="0" fontId="13" fillId="4" borderId="60" xfId="4" applyFont="1" applyFill="1" applyBorder="1" applyAlignment="1">
      <alignment horizontal="center" wrapText="1"/>
    </xf>
    <xf numFmtId="0" fontId="13" fillId="4" borderId="18" xfId="22" applyFont="1" applyFill="1" applyBorder="1" applyAlignment="1">
      <alignment vertical="center" wrapText="1"/>
    </xf>
    <xf numFmtId="0" fontId="13" fillId="4" borderId="19" xfId="22" applyFont="1" applyFill="1" applyBorder="1" applyAlignment="1">
      <alignment vertical="center" wrapText="1"/>
    </xf>
    <xf numFmtId="0" fontId="13" fillId="4" borderId="35" xfId="22" applyFont="1" applyFill="1" applyBorder="1" applyAlignment="1">
      <alignment vertical="center" wrapText="1"/>
    </xf>
    <xf numFmtId="3" fontId="17" fillId="3" borderId="72" xfId="22" applyNumberFormat="1" applyFont="1" applyFill="1" applyBorder="1" applyAlignment="1">
      <alignment horizontal="center" vertical="center"/>
    </xf>
    <xf numFmtId="3" fontId="17" fillId="3" borderId="35" xfId="22" applyNumberFormat="1" applyFont="1" applyFill="1" applyBorder="1" applyAlignment="1">
      <alignment horizontal="center" vertical="center"/>
    </xf>
    <xf numFmtId="0" fontId="13" fillId="3" borderId="41" xfId="22" applyFont="1" applyFill="1" applyBorder="1" applyAlignment="1">
      <alignment vertical="center" wrapText="1"/>
    </xf>
    <xf numFmtId="0" fontId="13" fillId="3" borderId="6" xfId="22" applyFont="1" applyFill="1" applyBorder="1" applyAlignment="1">
      <alignment vertical="center" wrapText="1"/>
    </xf>
    <xf numFmtId="0" fontId="13" fillId="3" borderId="13" xfId="22" applyFont="1" applyFill="1" applyBorder="1" applyAlignment="1">
      <alignment vertical="center" wrapText="1"/>
    </xf>
    <xf numFmtId="0" fontId="17" fillId="3" borderId="12" xfId="22" applyFont="1" applyFill="1" applyBorder="1" applyAlignment="1">
      <alignment horizontal="center" vertical="center" wrapText="1"/>
    </xf>
    <xf numFmtId="0" fontId="17" fillId="3" borderId="13" xfId="22" applyFont="1" applyFill="1" applyBorder="1" applyAlignment="1">
      <alignment horizontal="center" vertical="center" wrapText="1"/>
    </xf>
    <xf numFmtId="0" fontId="13" fillId="4" borderId="41" xfId="0" applyFont="1" applyFill="1" applyBorder="1" applyAlignment="1">
      <alignment vertical="center" wrapText="1"/>
    </xf>
    <xf numFmtId="0" fontId="13" fillId="4" borderId="6" xfId="0" applyFont="1" applyFill="1" applyBorder="1" applyAlignment="1">
      <alignment vertical="center" wrapText="1"/>
    </xf>
    <xf numFmtId="0" fontId="13" fillId="4" borderId="13" xfId="0" applyFont="1" applyFill="1" applyBorder="1" applyAlignment="1">
      <alignment vertical="center" wrapText="1"/>
    </xf>
    <xf numFmtId="3" fontId="17" fillId="3" borderId="12" xfId="22" applyNumberFormat="1" applyFont="1" applyFill="1" applyBorder="1" applyAlignment="1">
      <alignment horizontal="center" vertical="center" wrapText="1"/>
    </xf>
    <xf numFmtId="3" fontId="17" fillId="3" borderId="13" xfId="22" applyNumberFormat="1" applyFont="1" applyFill="1" applyBorder="1" applyAlignment="1">
      <alignment horizontal="center" vertical="center" wrapText="1"/>
    </xf>
    <xf numFmtId="3" fontId="17" fillId="3" borderId="6" xfId="22" applyNumberFormat="1" applyFont="1" applyFill="1" applyBorder="1" applyAlignment="1">
      <alignment horizontal="center" vertical="center" wrapText="1"/>
    </xf>
    <xf numFmtId="3" fontId="17" fillId="3" borderId="12" xfId="22" applyNumberFormat="1" applyFont="1" applyFill="1" applyBorder="1" applyAlignment="1">
      <alignment horizontal="center" vertical="center"/>
    </xf>
    <xf numFmtId="3" fontId="17" fillId="3" borderId="13" xfId="22" applyNumberFormat="1" applyFont="1" applyFill="1" applyBorder="1" applyAlignment="1">
      <alignment horizontal="center" vertical="center"/>
    </xf>
    <xf numFmtId="0" fontId="21" fillId="0" borderId="97" xfId="3" applyFont="1" applyBorder="1" applyAlignment="1">
      <alignment horizontal="right" vertical="center" wrapText="1"/>
    </xf>
    <xf numFmtId="0" fontId="21" fillId="0" borderId="86" xfId="3" applyFont="1" applyBorder="1" applyAlignment="1">
      <alignment horizontal="right" vertical="center" wrapText="1"/>
    </xf>
    <xf numFmtId="0" fontId="20" fillId="5" borderId="97" xfId="3" applyFont="1" applyFill="1" applyBorder="1" applyAlignment="1">
      <alignment horizontal="right" vertical="center"/>
    </xf>
    <xf numFmtId="0" fontId="20" fillId="5" borderId="86" xfId="3" applyFont="1" applyFill="1" applyBorder="1" applyAlignment="1">
      <alignment horizontal="right" vertical="center"/>
    </xf>
    <xf numFmtId="0" fontId="13" fillId="0" borderId="65" xfId="26" applyFont="1" applyBorder="1" applyAlignment="1">
      <alignment horizontal="center" vertical="center" wrapText="1"/>
    </xf>
    <xf numFmtId="0" fontId="13" fillId="0" borderId="55" xfId="26" applyFont="1" applyBorder="1" applyAlignment="1">
      <alignment horizontal="center" vertical="center" wrapText="1"/>
    </xf>
    <xf numFmtId="0" fontId="13" fillId="0" borderId="70" xfId="26" applyFont="1" applyBorder="1" applyAlignment="1">
      <alignment horizontal="center" vertical="center" wrapText="1"/>
    </xf>
    <xf numFmtId="0" fontId="17" fillId="0" borderId="2" xfId="22" applyFont="1" applyBorder="1" applyAlignment="1">
      <alignment horizontal="center"/>
    </xf>
    <xf numFmtId="0" fontId="17" fillId="0" borderId="0" xfId="22" applyFont="1" applyAlignment="1">
      <alignment horizontal="center"/>
    </xf>
    <xf numFmtId="0" fontId="17" fillId="0" borderId="1" xfId="22" applyFont="1" applyBorder="1" applyAlignment="1">
      <alignment horizontal="center"/>
    </xf>
    <xf numFmtId="0" fontId="13" fillId="0" borderId="63"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7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5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32" xfId="0" applyFont="1" applyBorder="1" applyAlignment="1">
      <alignment horizontal="center" vertical="center" wrapText="1"/>
    </xf>
    <xf numFmtId="0" fontId="13" fillId="2" borderId="24" xfId="22" applyFont="1" applyFill="1" applyBorder="1" applyAlignment="1">
      <alignment horizontal="center" vertical="center" wrapText="1"/>
    </xf>
    <xf numFmtId="0" fontId="13" fillId="2" borderId="25" xfId="22" applyFont="1" applyFill="1" applyBorder="1" applyAlignment="1">
      <alignment horizontal="center" vertical="center" wrapText="1"/>
    </xf>
    <xf numFmtId="0" fontId="29" fillId="0" borderId="60" xfId="34" applyFont="1" applyBorder="1" applyAlignment="1">
      <alignment horizontal="center" vertical="center"/>
    </xf>
    <xf numFmtId="0" fontId="29" fillId="0" borderId="62" xfId="34" applyFont="1" applyBorder="1" applyAlignment="1">
      <alignment horizontal="center" vertical="center"/>
    </xf>
    <xf numFmtId="0" fontId="30" fillId="0" borderId="52" xfId="0" applyFont="1" applyBorder="1" applyAlignment="1">
      <alignment horizontal="center"/>
    </xf>
    <xf numFmtId="0" fontId="30" fillId="0" borderId="0" xfId="0" applyFont="1" applyBorder="1" applyAlignment="1">
      <alignment horizontal="center"/>
    </xf>
    <xf numFmtId="0" fontId="30" fillId="0" borderId="53" xfId="0" applyFont="1" applyBorder="1" applyAlignment="1">
      <alignment horizontal="center"/>
    </xf>
    <xf numFmtId="0" fontId="14" fillId="0" borderId="27" xfId="0" applyFont="1" applyBorder="1" applyAlignment="1">
      <alignment horizontal="center"/>
    </xf>
    <xf numFmtId="0" fontId="14" fillId="0" borderId="28" xfId="0" applyFont="1" applyBorder="1" applyAlignment="1">
      <alignment horizontal="center"/>
    </xf>
    <xf numFmtId="0" fontId="14" fillId="0" borderId="29" xfId="0" applyFont="1" applyBorder="1" applyAlignment="1">
      <alignment horizontal="center"/>
    </xf>
    <xf numFmtId="0" fontId="23" fillId="0" borderId="44" xfId="0" applyFont="1" applyBorder="1" applyAlignment="1">
      <alignment horizontal="center" wrapText="1"/>
    </xf>
    <xf numFmtId="0" fontId="23" fillId="0" borderId="45" xfId="0" applyFont="1" applyBorder="1" applyAlignment="1">
      <alignment horizontal="center" wrapText="1"/>
    </xf>
    <xf numFmtId="0" fontId="23" fillId="0" borderId="46" xfId="0" applyFont="1" applyBorder="1" applyAlignment="1">
      <alignment horizontal="center" wrapText="1"/>
    </xf>
    <xf numFmtId="0" fontId="13" fillId="4" borderId="7" xfId="0" applyFont="1" applyFill="1" applyBorder="1" applyAlignment="1">
      <alignment horizontal="center" wrapText="1"/>
    </xf>
    <xf numFmtId="0" fontId="26" fillId="0" borderId="48" xfId="33" applyFont="1" applyBorder="1" applyAlignment="1" applyProtection="1">
      <alignment horizontal="center"/>
    </xf>
    <xf numFmtId="0" fontId="26" fillId="0" borderId="51" xfId="33" applyFont="1" applyBorder="1" applyAlignment="1" applyProtection="1">
      <alignment horizontal="center"/>
    </xf>
    <xf numFmtId="0" fontId="27" fillId="0" borderId="49" xfId="0" applyFont="1" applyBorder="1" applyAlignment="1">
      <alignment horizontal="center"/>
    </xf>
    <xf numFmtId="0" fontId="27" fillId="0" borderId="4" xfId="0" applyFont="1" applyBorder="1" applyAlignment="1">
      <alignment horizontal="center"/>
    </xf>
    <xf numFmtId="0" fontId="27" fillId="0" borderId="50" xfId="0" applyFont="1" applyBorder="1" applyAlignment="1">
      <alignment horizontal="center"/>
    </xf>
    <xf numFmtId="0" fontId="29" fillId="0" borderId="49" xfId="34" applyFont="1" applyBorder="1" applyAlignment="1">
      <alignment horizontal="center" vertical="center"/>
    </xf>
    <xf numFmtId="0" fontId="29" fillId="0" borderId="4" xfId="34" applyFont="1" applyBorder="1" applyAlignment="1">
      <alignment horizontal="center" vertical="center"/>
    </xf>
    <xf numFmtId="0" fontId="29" fillId="0" borderId="5" xfId="34" applyFont="1" applyBorder="1" applyAlignment="1">
      <alignment horizontal="center" vertical="center"/>
    </xf>
    <xf numFmtId="0" fontId="29" fillId="0" borderId="54" xfId="34" applyFont="1" applyBorder="1" applyAlignment="1">
      <alignment horizontal="center" vertical="center"/>
    </xf>
    <xf numFmtId="0" fontId="29" fillId="0" borderId="55" xfId="34" applyFont="1" applyBorder="1" applyAlignment="1">
      <alignment horizontal="center" vertical="center"/>
    </xf>
    <xf numFmtId="0" fontId="29" fillId="0" borderId="56" xfId="34" applyFont="1" applyBorder="1" applyAlignment="1">
      <alignment horizontal="center" vertical="center"/>
    </xf>
    <xf numFmtId="0" fontId="31" fillId="0" borderId="52" xfId="0" applyFont="1" applyBorder="1" applyAlignment="1">
      <alignment horizontal="center"/>
    </xf>
    <xf numFmtId="0" fontId="31" fillId="0" borderId="0" xfId="0" applyFont="1" applyBorder="1" applyAlignment="1">
      <alignment horizontal="center"/>
    </xf>
    <xf numFmtId="0" fontId="31" fillId="0" borderId="53" xfId="0" applyFont="1" applyBorder="1" applyAlignment="1">
      <alignment horizontal="center"/>
    </xf>
    <xf numFmtId="0" fontId="29" fillId="0" borderId="57" xfId="34" applyFont="1" applyBorder="1" applyAlignment="1">
      <alignment horizontal="center" vertical="center"/>
    </xf>
    <xf numFmtId="0" fontId="29" fillId="0" borderId="8" xfId="0" applyFont="1" applyBorder="1" applyAlignment="1">
      <alignment horizontal="center" vertical="center"/>
    </xf>
    <xf numFmtId="0" fontId="29" fillId="0" borderId="58" xfId="34" applyFont="1" applyBorder="1" applyAlignment="1">
      <alignment horizontal="center" vertical="center"/>
    </xf>
    <xf numFmtId="0" fontId="29" fillId="0" borderId="43" xfId="34" applyFont="1" applyBorder="1" applyAlignment="1">
      <alignment horizontal="center" vertical="center"/>
    </xf>
    <xf numFmtId="0" fontId="29" fillId="0" borderId="59" xfId="34" applyFont="1" applyBorder="1" applyAlignment="1">
      <alignment horizontal="center" vertical="center"/>
    </xf>
    <xf numFmtId="0" fontId="29" fillId="0" borderId="54" xfId="0" applyFont="1" applyBorder="1" applyAlignment="1">
      <alignment horizontal="center" vertical="center"/>
    </xf>
    <xf numFmtId="0" fontId="29" fillId="0" borderId="55" xfId="0" applyFont="1" applyBorder="1" applyAlignment="1">
      <alignment horizontal="center" vertical="center"/>
    </xf>
    <xf numFmtId="0" fontId="29" fillId="0" borderId="56" xfId="0" applyFont="1" applyBorder="1" applyAlignment="1">
      <alignment horizontal="center" vertical="center"/>
    </xf>
    <xf numFmtId="0" fontId="30" fillId="0" borderId="52"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53" xfId="0" applyFont="1" applyBorder="1" applyAlignment="1">
      <alignment horizontal="center" vertical="center" wrapText="1"/>
    </xf>
    <xf numFmtId="0" fontId="29" fillId="0" borderId="61" xfId="34" applyFont="1" applyBorder="1" applyAlignment="1">
      <alignment horizontal="center" vertical="center"/>
    </xf>
    <xf numFmtId="0" fontId="19" fillId="0" borderId="41" xfId="0" applyFont="1" applyBorder="1" applyAlignment="1"/>
    <xf numFmtId="0" fontId="19" fillId="0" borderId="6" xfId="0" applyFont="1" applyBorder="1" applyAlignment="1"/>
    <xf numFmtId="0" fontId="19" fillId="0" borderId="13" xfId="0" applyFont="1" applyBorder="1" applyAlignment="1"/>
    <xf numFmtId="0" fontId="19" fillId="0" borderId="12" xfId="0" applyFont="1" applyBorder="1" applyAlignment="1"/>
    <xf numFmtId="0" fontId="19" fillId="0" borderId="12" xfId="0" applyFont="1" applyBorder="1" applyAlignment="1">
      <alignment horizontal="center"/>
    </xf>
    <xf numFmtId="0" fontId="19" fillId="0" borderId="13" xfId="0" applyFont="1" applyBorder="1" applyAlignment="1">
      <alignment horizontal="center"/>
    </xf>
    <xf numFmtId="0" fontId="32" fillId="0" borderId="2" xfId="0" applyFont="1" applyBorder="1" applyAlignment="1">
      <alignment horizontal="right" vertical="center"/>
    </xf>
    <xf numFmtId="0" fontId="32" fillId="0" borderId="0" xfId="0" applyFont="1" applyBorder="1" applyAlignment="1">
      <alignment horizontal="right" vertical="center"/>
    </xf>
    <xf numFmtId="0" fontId="31" fillId="0" borderId="64" xfId="0" applyFont="1" applyBorder="1" applyAlignment="1" applyProtection="1">
      <alignment horizontal="center"/>
      <protection locked="0"/>
    </xf>
    <xf numFmtId="0" fontId="31" fillId="0" borderId="4" xfId="0" applyFont="1" applyBorder="1" applyAlignment="1" applyProtection="1">
      <alignment horizontal="center"/>
      <protection locked="0"/>
    </xf>
    <xf numFmtId="0" fontId="31" fillId="0" borderId="5" xfId="0" applyFont="1" applyBorder="1" applyAlignment="1" applyProtection="1">
      <alignment horizontal="center"/>
      <protection locked="0"/>
    </xf>
    <xf numFmtId="0" fontId="33" fillId="5" borderId="34" xfId="0" applyFont="1" applyFill="1" applyBorder="1" applyAlignment="1">
      <alignment horizontal="center" vertical="center" wrapText="1"/>
    </xf>
    <xf numFmtId="0" fontId="33" fillId="5" borderId="26" xfId="0" applyFont="1" applyFill="1" applyBorder="1" applyAlignment="1">
      <alignment horizontal="center" vertical="center" wrapText="1"/>
    </xf>
    <xf numFmtId="0" fontId="33" fillId="5" borderId="36" xfId="0" applyFont="1" applyFill="1" applyBorder="1" applyAlignment="1">
      <alignment horizontal="center" vertical="center" wrapText="1"/>
    </xf>
    <xf numFmtId="0" fontId="33" fillId="5" borderId="34" xfId="0" applyFont="1" applyFill="1" applyBorder="1" applyAlignment="1">
      <alignment horizontal="center" vertical="center"/>
    </xf>
    <xf numFmtId="0" fontId="33" fillId="5" borderId="36" xfId="0" applyFont="1" applyFill="1" applyBorder="1" applyAlignment="1">
      <alignment horizontal="center" vertical="center"/>
    </xf>
    <xf numFmtId="0" fontId="19" fillId="5" borderId="18" xfId="0" applyFont="1" applyFill="1" applyBorder="1" applyAlignment="1">
      <alignment horizontal="center" vertical="center"/>
    </xf>
    <xf numFmtId="0" fontId="19" fillId="5" borderId="19" xfId="0" applyFont="1" applyFill="1" applyBorder="1" applyAlignment="1">
      <alignment horizontal="center" vertical="center"/>
    </xf>
    <xf numFmtId="0" fontId="19" fillId="5" borderId="66" xfId="0" applyFont="1" applyFill="1" applyBorder="1" applyAlignment="1">
      <alignment horizontal="center" vertical="center"/>
    </xf>
    <xf numFmtId="0" fontId="31" fillId="0" borderId="64" xfId="0" applyFont="1" applyBorder="1" applyAlignment="1">
      <alignment horizontal="left" vertical="center"/>
    </xf>
    <xf numFmtId="0" fontId="31" fillId="0" borderId="4" xfId="0" applyFont="1" applyBorder="1" applyAlignment="1">
      <alignment horizontal="left" vertical="center"/>
    </xf>
    <xf numFmtId="0" fontId="31" fillId="0" borderId="5" xfId="0" applyFont="1" applyBorder="1" applyAlignment="1">
      <alignment horizontal="left" vertical="center"/>
    </xf>
    <xf numFmtId="0" fontId="31" fillId="0" borderId="2" xfId="0" applyFont="1" applyBorder="1" applyAlignment="1">
      <alignment horizontal="left" vertical="center"/>
    </xf>
    <xf numFmtId="0" fontId="31" fillId="0" borderId="0" xfId="0" applyFont="1" applyBorder="1" applyAlignment="1">
      <alignment horizontal="left" vertical="center"/>
    </xf>
    <xf numFmtId="0" fontId="31" fillId="0" borderId="1" xfId="0" applyFont="1" applyBorder="1" applyAlignment="1">
      <alignment horizontal="left" vertical="center"/>
    </xf>
    <xf numFmtId="0" fontId="31" fillId="0" borderId="14" xfId="0" applyFont="1" applyBorder="1" applyAlignment="1">
      <alignment horizontal="left" vertical="center"/>
    </xf>
    <xf numFmtId="0" fontId="31" fillId="0" borderId="3" xfId="0" applyFont="1" applyBorder="1" applyAlignment="1">
      <alignment horizontal="left" vertical="center"/>
    </xf>
    <xf numFmtId="0" fontId="31" fillId="0" borderId="15" xfId="0" applyFont="1" applyBorder="1" applyAlignment="1">
      <alignment horizontal="left" vertical="center"/>
    </xf>
    <xf numFmtId="0" fontId="31" fillId="5" borderId="34" xfId="0" applyFont="1" applyFill="1" applyBorder="1" applyAlignment="1">
      <alignment horizontal="center"/>
    </xf>
    <xf numFmtId="0" fontId="19" fillId="5" borderId="26" xfId="0" applyFont="1" applyFill="1" applyBorder="1" applyAlignment="1">
      <alignment horizontal="center"/>
    </xf>
    <xf numFmtId="0" fontId="19" fillId="5" borderId="40" xfId="0" applyFont="1" applyFill="1" applyBorder="1" applyAlignment="1">
      <alignment horizontal="center"/>
    </xf>
    <xf numFmtId="0" fontId="31" fillId="5" borderId="69" xfId="0" applyFont="1" applyFill="1" applyBorder="1" applyAlignment="1">
      <alignment horizontal="center"/>
    </xf>
    <xf numFmtId="0" fontId="31" fillId="5" borderId="54" xfId="0" applyFont="1" applyFill="1" applyBorder="1" applyAlignment="1">
      <alignment horizontal="center"/>
    </xf>
    <xf numFmtId="0" fontId="31" fillId="5" borderId="70" xfId="0" applyFont="1" applyFill="1" applyBorder="1" applyAlignment="1">
      <alignment horizontal="center"/>
    </xf>
    <xf numFmtId="0" fontId="31" fillId="5" borderId="40" xfId="0" applyFont="1" applyFill="1" applyBorder="1" applyAlignment="1">
      <alignment horizontal="center"/>
    </xf>
    <xf numFmtId="0" fontId="19" fillId="0" borderId="18" xfId="0" applyFont="1" applyBorder="1" applyAlignment="1"/>
    <xf numFmtId="0" fontId="19" fillId="0" borderId="19" xfId="0" applyFont="1" applyBorder="1" applyAlignment="1"/>
    <xf numFmtId="0" fontId="19" fillId="0" borderId="35" xfId="0" applyFont="1" applyBorder="1" applyAlignment="1"/>
    <xf numFmtId="0" fontId="19" fillId="0" borderId="72" xfId="0" applyFont="1" applyBorder="1" applyAlignment="1">
      <alignment horizontal="center"/>
    </xf>
    <xf numFmtId="0" fontId="19" fillId="0" borderId="35" xfId="0" applyFont="1" applyBorder="1" applyAlignment="1">
      <alignment horizontal="center"/>
    </xf>
    <xf numFmtId="0" fontId="19" fillId="0" borderId="72" xfId="0" applyFont="1" applyBorder="1" applyAlignment="1"/>
    <xf numFmtId="2" fontId="19" fillId="0" borderId="72" xfId="0" applyNumberFormat="1" applyFont="1" applyBorder="1" applyAlignment="1">
      <alignment horizontal="center"/>
    </xf>
    <xf numFmtId="2" fontId="19" fillId="0" borderId="35" xfId="0" applyNumberFormat="1" applyFont="1" applyBorder="1" applyAlignment="1">
      <alignment horizontal="center"/>
    </xf>
    <xf numFmtId="0" fontId="31" fillId="0" borderId="9" xfId="0" applyFont="1" applyBorder="1" applyAlignment="1">
      <alignment horizontal="right"/>
    </xf>
    <xf numFmtId="0" fontId="31" fillId="0" borderId="10" xfId="0" applyFont="1" applyBorder="1" applyAlignment="1">
      <alignment horizontal="right"/>
    </xf>
    <xf numFmtId="0" fontId="31" fillId="0" borderId="11" xfId="0" applyFont="1" applyBorder="1" applyAlignment="1">
      <alignment horizontal="right"/>
    </xf>
    <xf numFmtId="0" fontId="31" fillId="5" borderId="26" xfId="0" applyFont="1" applyFill="1" applyBorder="1" applyAlignment="1">
      <alignment horizontal="center"/>
    </xf>
    <xf numFmtId="43" fontId="19" fillId="0" borderId="12" xfId="32" applyFont="1" applyBorder="1" applyAlignment="1">
      <alignment horizontal="center"/>
    </xf>
    <xf numFmtId="43" fontId="19" fillId="0" borderId="13" xfId="32" applyFont="1" applyBorder="1" applyAlignment="1">
      <alignment horizontal="center"/>
    </xf>
    <xf numFmtId="2" fontId="19" fillId="0" borderId="12" xfId="0" applyNumberFormat="1" applyFont="1" applyBorder="1" applyAlignment="1">
      <alignment horizontal="center"/>
    </xf>
    <xf numFmtId="2" fontId="19" fillId="0" borderId="13" xfId="0" applyNumberFormat="1" applyFont="1" applyBorder="1" applyAlignment="1">
      <alignment horizontal="center"/>
    </xf>
    <xf numFmtId="0" fontId="31" fillId="5" borderId="69" xfId="0" applyFont="1" applyFill="1" applyBorder="1" applyAlignment="1">
      <alignment horizontal="center" wrapText="1"/>
    </xf>
    <xf numFmtId="0" fontId="31" fillId="5" borderId="40" xfId="0" applyFont="1" applyFill="1" applyBorder="1" applyAlignment="1">
      <alignment horizontal="center" wrapText="1"/>
    </xf>
    <xf numFmtId="2" fontId="19" fillId="0" borderId="12" xfId="0" applyNumberFormat="1" applyFont="1" applyBorder="1" applyAlignment="1">
      <alignment horizontal="center" wrapText="1"/>
    </xf>
    <xf numFmtId="2" fontId="19" fillId="0" borderId="13" xfId="0" applyNumberFormat="1" applyFont="1" applyBorder="1" applyAlignment="1">
      <alignment horizontal="center" wrapText="1"/>
    </xf>
    <xf numFmtId="0" fontId="30" fillId="5" borderId="9" xfId="0" applyFont="1" applyFill="1" applyBorder="1" applyAlignment="1">
      <alignment horizontal="right"/>
    </xf>
    <xf numFmtId="0" fontId="30" fillId="5" borderId="10" xfId="0" applyFont="1" applyFill="1" applyBorder="1" applyAlignment="1">
      <alignment horizontal="right"/>
    </xf>
    <xf numFmtId="0" fontId="30" fillId="5" borderId="11" xfId="0" applyFont="1" applyFill="1" applyBorder="1" applyAlignment="1">
      <alignment horizontal="right"/>
    </xf>
    <xf numFmtId="0" fontId="32" fillId="0" borderId="2" xfId="0" applyFont="1" applyBorder="1" applyAlignment="1">
      <alignment wrapText="1"/>
    </xf>
    <xf numFmtId="0" fontId="32" fillId="0" borderId="0" xfId="0" applyFont="1" applyBorder="1" applyAlignment="1">
      <alignment wrapText="1"/>
    </xf>
    <xf numFmtId="0" fontId="32" fillId="0" borderId="1" xfId="0" applyFont="1" applyBorder="1" applyAlignment="1">
      <alignment wrapText="1"/>
    </xf>
    <xf numFmtId="0" fontId="13" fillId="0" borderId="0" xfId="0" applyFont="1" applyBorder="1" applyAlignment="1">
      <alignment horizontal="right"/>
    </xf>
    <xf numFmtId="0" fontId="13" fillId="0" borderId="1" xfId="0" applyFont="1" applyBorder="1" applyAlignment="1">
      <alignment horizontal="right"/>
    </xf>
    <xf numFmtId="0" fontId="13" fillId="0" borderId="3" xfId="0" applyFont="1" applyBorder="1" applyAlignment="1">
      <alignment horizontal="right"/>
    </xf>
    <xf numFmtId="0" fontId="13" fillId="0" borderId="15" xfId="0" applyFont="1" applyBorder="1" applyAlignment="1">
      <alignment horizontal="right"/>
    </xf>
    <xf numFmtId="0" fontId="35" fillId="0" borderId="14" xfId="0" applyFont="1" applyBorder="1" applyAlignment="1">
      <alignment horizontal="left"/>
    </xf>
    <xf numFmtId="0" fontId="35" fillId="0" borderId="3" xfId="0" applyFont="1" applyBorder="1" applyAlignment="1">
      <alignment horizontal="left"/>
    </xf>
    <xf numFmtId="43" fontId="19" fillId="0" borderId="72" xfId="32" applyFont="1" applyBorder="1" applyAlignment="1">
      <alignment horizontal="center"/>
    </xf>
    <xf numFmtId="43" fontId="19" fillId="0" borderId="35" xfId="32" applyFont="1" applyBorder="1" applyAlignment="1">
      <alignment horizontal="center"/>
    </xf>
    <xf numFmtId="0" fontId="19" fillId="0" borderId="41" xfId="0" applyFont="1" applyBorder="1" applyAlignment="1">
      <alignment horizontal="center"/>
    </xf>
    <xf numFmtId="0" fontId="19" fillId="0" borderId="6" xfId="0" applyFont="1" applyBorder="1" applyAlignment="1">
      <alignment horizontal="center"/>
    </xf>
    <xf numFmtId="0" fontId="19" fillId="0" borderId="75" xfId="0" applyFont="1" applyBorder="1" applyAlignment="1">
      <alignment horizontal="center"/>
    </xf>
  </cellXfs>
  <cellStyles count="40">
    <cellStyle name="Hipervínculo" xfId="33" builtinId="8"/>
    <cellStyle name="Millares" xfId="32" builtinId="3"/>
    <cellStyle name="Millares [0] 2" xfId="8"/>
    <cellStyle name="Millares 16" xfId="39"/>
    <cellStyle name="Millares 2" xfId="5"/>
    <cellStyle name="Millares 3" xfId="9"/>
    <cellStyle name="Millares 4" xfId="13"/>
    <cellStyle name="Millares 4 2" xfId="17"/>
    <cellStyle name="Millares 4 3" xfId="21"/>
    <cellStyle name="Millares 5" xfId="15"/>
    <cellStyle name="Millares 5 2" xfId="19"/>
    <cellStyle name="Millares_FORMULARIO 4 - M-OFERENTE PPTA ECONOMICA" xfId="31"/>
    <cellStyle name="Moneda" xfId="35" builtinId="4"/>
    <cellStyle name="Moneda [0] 2" xfId="6"/>
    <cellStyle name="Moneda 2" xfId="7"/>
    <cellStyle name="Moneda 2 2 2 2 2" xfId="27"/>
    <cellStyle name="Moneda 3" xfId="10"/>
    <cellStyle name="Moneda 4" xfId="12"/>
    <cellStyle name="Moneda 4 2" xfId="16"/>
    <cellStyle name="Moneda 4 3" xfId="20"/>
    <cellStyle name="Moneda 5" xfId="14"/>
    <cellStyle name="Moneda 5 2" xfId="18"/>
    <cellStyle name="Normal" xfId="0" builtinId="0"/>
    <cellStyle name="Normal 13" xfId="38"/>
    <cellStyle name="Normal 2" xfId="3"/>
    <cellStyle name="Normal 2 10 2 2" xfId="24"/>
    <cellStyle name="Normal 2 10 3" xfId="23"/>
    <cellStyle name="Normal 2 2" xfId="28"/>
    <cellStyle name="Normal 2 2 2" xfId="29"/>
    <cellStyle name="Normal 3" xfId="4"/>
    <cellStyle name="Normal 3 11" xfId="22"/>
    <cellStyle name="Normal 3 11 2" xfId="30"/>
    <cellStyle name="Normal 3 11 2 2" xfId="36"/>
    <cellStyle name="Normal 3 2" xfId="25"/>
    <cellStyle name="Normal 3 2 2" xfId="26"/>
    <cellStyle name="Normal 4 2" xfId="11"/>
    <cellStyle name="Normal_modelo ACTA OBRA y MODIFICACION" xfId="34"/>
    <cellStyle name="Normal_PTO OFICIAL PREPLIEGO (CORREGIDO) 2" xfId="37"/>
    <cellStyle name="Porcentaje" xfId="1" builtinId="5"/>
    <cellStyle name="Porcentaje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1501588</xdr:colOff>
      <xdr:row>39</xdr:row>
      <xdr:rowOff>291354</xdr:rowOff>
    </xdr:from>
    <xdr:to>
      <xdr:col>6</xdr:col>
      <xdr:colOff>3720354</xdr:colOff>
      <xdr:row>41</xdr:row>
      <xdr:rowOff>78441</xdr:rowOff>
    </xdr:to>
    <xdr:pic>
      <xdr:nvPicPr>
        <xdr:cNvPr id="2" name="Imagen 1">
          <a:extLst>
            <a:ext uri="{FF2B5EF4-FFF2-40B4-BE49-F238E27FC236}">
              <a16:creationId xmlns:a16="http://schemas.microsoft.com/office/drawing/2014/main" id="{A4544F0D-4C8B-459D-8A87-95330207860F}"/>
            </a:ext>
          </a:extLst>
        </xdr:cNvPr>
        <xdr:cNvPicPr/>
      </xdr:nvPicPr>
      <xdr:blipFill>
        <a:blip xmlns:r="http://schemas.openxmlformats.org/officeDocument/2006/relationships" r:embed="rId1" cstate="print">
          <a:biLevel thresh="75000"/>
          <a:extLst>
            <a:ext uri="{BEBA8EAE-BF5A-486C-A8C5-ECC9F3942E4B}">
              <a14:imgProps xmlns:a14="http://schemas.microsoft.com/office/drawing/2010/main">
                <a14:imgLayer r:embed="rId2">
                  <a14:imgEffect>
                    <a14:sharpenSoften amount="50000"/>
                  </a14:imgEffect>
                  <a14:imgEffect>
                    <a14:colorTemperature colorTemp="1500"/>
                  </a14:imgEffect>
                  <a14:imgEffect>
                    <a14:saturation sat="400000"/>
                  </a14:imgEffect>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6140823" y="14657295"/>
          <a:ext cx="2218766" cy="14679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1583531</xdr:colOff>
      <xdr:row>43</xdr:row>
      <xdr:rowOff>309563</xdr:rowOff>
    </xdr:from>
    <xdr:to>
      <xdr:col>6</xdr:col>
      <xdr:colOff>3802297</xdr:colOff>
      <xdr:row>45</xdr:row>
      <xdr:rowOff>110658</xdr:rowOff>
    </xdr:to>
    <xdr:pic>
      <xdr:nvPicPr>
        <xdr:cNvPr id="3" name="Imagen 2">
          <a:extLst>
            <a:ext uri="{FF2B5EF4-FFF2-40B4-BE49-F238E27FC236}">
              <a16:creationId xmlns:a16="http://schemas.microsoft.com/office/drawing/2014/main" id="{670BD533-9F1A-41F9-BF5E-628D4E902D1E}"/>
            </a:ext>
          </a:extLst>
        </xdr:cNvPr>
        <xdr:cNvPicPr/>
      </xdr:nvPicPr>
      <xdr:blipFill>
        <a:blip xmlns:r="http://schemas.openxmlformats.org/officeDocument/2006/relationships" r:embed="rId1" cstate="print">
          <a:biLevel thresh="75000"/>
          <a:extLst>
            <a:ext uri="{BEBA8EAE-BF5A-486C-A8C5-ECC9F3942E4B}">
              <a14:imgProps xmlns:a14="http://schemas.microsoft.com/office/drawing/2010/main">
                <a14:imgLayer r:embed="rId2">
                  <a14:imgEffect>
                    <a14:sharpenSoften amount="50000"/>
                  </a14:imgEffect>
                  <a14:imgEffect>
                    <a14:colorTemperature colorTemp="1500"/>
                  </a14:imgEffect>
                  <a14:imgEffect>
                    <a14:saturation sat="400000"/>
                  </a14:imgEffect>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6226969" y="16168688"/>
          <a:ext cx="2218766" cy="14679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10047</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54DB668-6411-4C75-A314-D967D5E7FEF7}"/>
            </a:ext>
          </a:extLst>
        </xdr:cNvPr>
        <xdr:cNvSpPr/>
      </xdr:nvSpPr>
      <xdr:spPr bwMode="auto">
        <a:xfrm>
          <a:off x="3926378" y="3916853"/>
          <a:ext cx="295275" cy="2495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10047</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E2947B8-5B71-458D-962E-48613918E64D}"/>
            </a:ext>
          </a:extLst>
        </xdr:cNvPr>
        <xdr:cNvSpPr/>
      </xdr:nvSpPr>
      <xdr:spPr bwMode="auto">
        <a:xfrm>
          <a:off x="6952211" y="3916853"/>
          <a:ext cx="295275" cy="2495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1607344</xdr:colOff>
      <xdr:row>43</xdr:row>
      <xdr:rowOff>333376</xdr:rowOff>
    </xdr:from>
    <xdr:to>
      <xdr:col>6</xdr:col>
      <xdr:colOff>3826110</xdr:colOff>
      <xdr:row>45</xdr:row>
      <xdr:rowOff>134471</xdr:rowOff>
    </xdr:to>
    <xdr:pic>
      <xdr:nvPicPr>
        <xdr:cNvPr id="2" name="Imagen 1">
          <a:extLst>
            <a:ext uri="{FF2B5EF4-FFF2-40B4-BE49-F238E27FC236}">
              <a16:creationId xmlns:a16="http://schemas.microsoft.com/office/drawing/2014/main" id="{86EC7C34-21AC-44D5-B9A0-0117C3948904}"/>
            </a:ext>
          </a:extLst>
        </xdr:cNvPr>
        <xdr:cNvPicPr/>
      </xdr:nvPicPr>
      <xdr:blipFill>
        <a:blip xmlns:r="http://schemas.openxmlformats.org/officeDocument/2006/relationships" r:embed="rId1" cstate="print">
          <a:biLevel thresh="75000"/>
          <a:extLst>
            <a:ext uri="{BEBA8EAE-BF5A-486C-A8C5-ECC9F3942E4B}">
              <a14:imgProps xmlns:a14="http://schemas.microsoft.com/office/drawing/2010/main">
                <a14:imgLayer r:embed="rId2">
                  <a14:imgEffect>
                    <a14:sharpenSoften amount="50000"/>
                  </a14:imgEffect>
                  <a14:imgEffect>
                    <a14:colorTemperature colorTemp="1500"/>
                  </a14:imgEffect>
                  <a14:imgEffect>
                    <a14:saturation sat="400000"/>
                  </a14:imgEffect>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6250782" y="16192501"/>
          <a:ext cx="2218766" cy="146797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179071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D79B5C4-3186-4923-8A96-5D47835E05CE}"/>
            </a:ext>
          </a:extLst>
        </xdr:cNvPr>
        <xdr:cNvSpPr/>
      </xdr:nvSpPr>
      <xdr:spPr bwMode="auto">
        <a:xfrm>
          <a:off x="4046220" y="3289935"/>
          <a:ext cx="295275" cy="21145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179071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CBC1988-068D-42D5-A4E1-6AFE7CABA47D}"/>
            </a:ext>
          </a:extLst>
        </xdr:cNvPr>
        <xdr:cNvSpPr/>
      </xdr:nvSpPr>
      <xdr:spPr bwMode="auto">
        <a:xfrm>
          <a:off x="7185660" y="3289935"/>
          <a:ext cx="295275" cy="21145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209552</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F8201DA-32C1-4E4B-98F1-F1DDB34BAB04}"/>
            </a:ext>
          </a:extLst>
        </xdr:cNvPr>
        <xdr:cNvSpPr/>
      </xdr:nvSpPr>
      <xdr:spPr bwMode="auto">
        <a:xfrm>
          <a:off x="40462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144DAAC-1F4A-4E82-9A54-918012151140}"/>
            </a:ext>
          </a:extLst>
        </xdr:cNvPr>
        <xdr:cNvSpPr/>
      </xdr:nvSpPr>
      <xdr:spPr bwMode="auto">
        <a:xfrm>
          <a:off x="718566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O46"/>
  <sheetViews>
    <sheetView topLeftCell="A4" zoomScale="63" zoomScaleNormal="80" workbookViewId="0">
      <selection activeCell="R21" sqref="R21"/>
    </sheetView>
  </sheetViews>
  <sheetFormatPr baseColWidth="10" defaultColWidth="11.42578125" defaultRowHeight="16.5"/>
  <cols>
    <col min="1" max="2" width="4.42578125" style="2" customWidth="1"/>
    <col min="3" max="3" width="14.7109375" style="2" customWidth="1"/>
    <col min="4" max="4" width="13.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4.7109375" style="2" customWidth="1"/>
    <col min="12" max="12" width="4.42578125" style="2" customWidth="1"/>
    <col min="13" max="13" width="11.42578125" style="2"/>
    <col min="14" max="14" width="18" style="2" customWidth="1"/>
    <col min="15" max="15" width="17.42578125" style="2"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319"/>
      <c r="C2" s="320"/>
      <c r="D2" s="320"/>
      <c r="E2" s="320"/>
      <c r="F2" s="320"/>
      <c r="G2" s="320"/>
      <c r="H2" s="320"/>
      <c r="I2" s="320"/>
      <c r="J2" s="320"/>
      <c r="K2" s="320"/>
      <c r="L2" s="321"/>
      <c r="M2" s="1"/>
    </row>
    <row r="3" spans="1:13" ht="21.95" customHeight="1">
      <c r="A3" s="1"/>
      <c r="B3" s="3"/>
      <c r="C3" s="322" t="s">
        <v>39</v>
      </c>
      <c r="D3" s="323"/>
      <c r="E3" s="323"/>
      <c r="F3" s="324"/>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325" t="s">
        <v>12</v>
      </c>
      <c r="D7" s="326"/>
      <c r="E7" s="326"/>
      <c r="F7" s="326"/>
      <c r="G7" s="326"/>
      <c r="H7" s="326"/>
      <c r="I7" s="326"/>
      <c r="J7" s="326"/>
      <c r="K7" s="327"/>
      <c r="L7" s="4"/>
      <c r="M7" s="1"/>
    </row>
    <row r="8" spans="1:13">
      <c r="A8" s="1"/>
      <c r="B8" s="3"/>
      <c r="C8" s="328" t="s">
        <v>36</v>
      </c>
      <c r="D8" s="329"/>
      <c r="E8" s="329"/>
      <c r="F8" s="329"/>
      <c r="G8" s="329"/>
      <c r="H8" s="329"/>
      <c r="I8" s="329"/>
      <c r="J8" s="329"/>
      <c r="K8" s="330"/>
      <c r="L8" s="4"/>
      <c r="M8" s="1"/>
    </row>
    <row r="9" spans="1:13" s="8" customFormat="1" ht="16.5" customHeight="1">
      <c r="A9" s="5"/>
      <c r="B9" s="6"/>
      <c r="C9" s="331" t="s">
        <v>102</v>
      </c>
      <c r="D9" s="332"/>
      <c r="E9" s="332"/>
      <c r="F9" s="332"/>
      <c r="G9" s="332"/>
      <c r="H9" s="332"/>
      <c r="I9" s="332"/>
      <c r="J9" s="332"/>
      <c r="K9" s="333"/>
      <c r="L9" s="7"/>
      <c r="M9" s="5"/>
    </row>
    <row r="10" spans="1:13" s="8" customFormat="1" ht="16.5" customHeight="1">
      <c r="A10" s="5"/>
      <c r="B10" s="6"/>
      <c r="C10" s="316" t="s">
        <v>38</v>
      </c>
      <c r="D10" s="317"/>
      <c r="E10" s="317"/>
      <c r="F10" s="317"/>
      <c r="G10" s="317"/>
      <c r="H10" s="317"/>
      <c r="I10" s="317"/>
      <c r="J10" s="317"/>
      <c r="K10" s="318"/>
      <c r="L10" s="7"/>
      <c r="M10" s="5"/>
    </row>
    <row r="11" spans="1:13" s="8" customFormat="1">
      <c r="A11" s="5"/>
      <c r="B11" s="6"/>
      <c r="C11" s="312" t="s">
        <v>96</v>
      </c>
      <c r="D11" s="312"/>
      <c r="E11" s="312"/>
      <c r="F11" s="312"/>
      <c r="G11" s="312"/>
      <c r="H11" s="312"/>
      <c r="I11" s="312"/>
      <c r="J11" s="312"/>
      <c r="K11" s="312"/>
      <c r="L11" s="7"/>
      <c r="M11" s="5"/>
    </row>
    <row r="12" spans="1:13" ht="55.5" customHeight="1">
      <c r="A12" s="1"/>
      <c r="B12" s="3"/>
      <c r="C12" s="312"/>
      <c r="D12" s="312"/>
      <c r="E12" s="312"/>
      <c r="F12" s="312"/>
      <c r="G12" s="312"/>
      <c r="H12" s="312"/>
      <c r="I12" s="312"/>
      <c r="J12" s="312"/>
      <c r="K12" s="312"/>
      <c r="L12" s="4"/>
      <c r="M12" s="1"/>
    </row>
    <row r="13" spans="1:13" ht="34.5" customHeight="1">
      <c r="A13" s="1"/>
      <c r="B13" s="3"/>
      <c r="C13" s="313" t="s">
        <v>97</v>
      </c>
      <c r="D13" s="314"/>
      <c r="E13" s="314"/>
      <c r="F13" s="314"/>
      <c r="G13" s="314"/>
      <c r="H13" s="314"/>
      <c r="I13" s="314"/>
      <c r="J13" s="314"/>
      <c r="K13" s="315"/>
      <c r="L13" s="4"/>
      <c r="M13" s="1"/>
    </row>
    <row r="14" spans="1:13" ht="30" customHeight="1" thickBot="1">
      <c r="A14" s="1"/>
      <c r="B14" s="3"/>
      <c r="C14" s="287"/>
      <c r="D14" s="288"/>
      <c r="E14" s="288"/>
      <c r="F14" s="288"/>
      <c r="G14" s="288"/>
      <c r="H14" s="288"/>
      <c r="I14" s="288"/>
      <c r="J14" s="288"/>
      <c r="K14" s="289"/>
      <c r="L14" s="4"/>
    </row>
    <row r="15" spans="1:13" ht="30" customHeight="1">
      <c r="A15" s="1"/>
      <c r="B15" s="3"/>
      <c r="C15" s="303" t="s">
        <v>13</v>
      </c>
      <c r="D15" s="290" t="s">
        <v>14</v>
      </c>
      <c r="E15" s="305" t="s">
        <v>15</v>
      </c>
      <c r="F15" s="305"/>
      <c r="G15" s="303" t="s">
        <v>1</v>
      </c>
      <c r="H15" s="290" t="s">
        <v>16</v>
      </c>
      <c r="I15" s="290" t="s">
        <v>2</v>
      </c>
      <c r="J15" s="292" t="s">
        <v>17</v>
      </c>
      <c r="K15" s="294" t="s">
        <v>18</v>
      </c>
      <c r="L15" s="4"/>
    </row>
    <row r="16" spans="1:13" ht="30" customHeight="1" thickBot="1">
      <c r="A16" s="1"/>
      <c r="B16" s="3"/>
      <c r="C16" s="304"/>
      <c r="D16" s="291"/>
      <c r="E16" s="9" t="s">
        <v>19</v>
      </c>
      <c r="F16" s="9" t="s">
        <v>20</v>
      </c>
      <c r="G16" s="304"/>
      <c r="H16" s="291"/>
      <c r="I16" s="291"/>
      <c r="J16" s="293"/>
      <c r="K16" s="295"/>
      <c r="L16" s="4"/>
    </row>
    <row r="17" spans="1:15" ht="30" customHeight="1" thickBot="1">
      <c r="A17" s="1"/>
      <c r="B17" s="3"/>
      <c r="C17" s="10">
        <v>1</v>
      </c>
      <c r="D17" s="296" t="s">
        <v>3</v>
      </c>
      <c r="E17" s="296"/>
      <c r="F17" s="296"/>
      <c r="G17" s="296"/>
      <c r="H17" s="296"/>
      <c r="I17" s="296"/>
      <c r="J17" s="296"/>
      <c r="K17" s="297"/>
      <c r="L17" s="4"/>
      <c r="N17" s="186">
        <f>+'Propuesta Economica LOTE 4'!M16</f>
        <v>0.97299999999999998</v>
      </c>
    </row>
    <row r="18" spans="1:15" ht="30" customHeight="1">
      <c r="A18" s="4"/>
      <c r="B18" s="31"/>
      <c r="C18" s="11">
        <v>1.1000000000000001</v>
      </c>
      <c r="D18" s="11">
        <v>1.1000000000000001</v>
      </c>
      <c r="E18" s="11"/>
      <c r="F18" s="11">
        <v>1.1000000000000001</v>
      </c>
      <c r="G18" s="12" t="s">
        <v>8</v>
      </c>
      <c r="H18" s="11" t="s">
        <v>0</v>
      </c>
      <c r="I18" s="13">
        <v>425579.68</v>
      </c>
      <c r="J18" s="14">
        <v>100</v>
      </c>
      <c r="K18" s="20">
        <f>+J18*I18</f>
        <v>42557968</v>
      </c>
      <c r="L18" s="4"/>
      <c r="N18" s="187">
        <f>+J18*$N$17</f>
        <v>97.3</v>
      </c>
    </row>
    <row r="19" spans="1:15" ht="30" customHeight="1" thickBot="1">
      <c r="A19" s="4"/>
      <c r="B19" s="31"/>
      <c r="C19" s="298" t="s">
        <v>21</v>
      </c>
      <c r="D19" s="299"/>
      <c r="E19" s="299"/>
      <c r="F19" s="299"/>
      <c r="G19" s="300"/>
      <c r="H19" s="35"/>
      <c r="I19" s="36"/>
      <c r="J19" s="37"/>
      <c r="K19" s="19">
        <f>+K18</f>
        <v>42557968</v>
      </c>
      <c r="L19" s="4"/>
      <c r="N19" s="187"/>
    </row>
    <row r="20" spans="1:15" ht="30" customHeight="1" thickBot="1">
      <c r="A20" s="4"/>
      <c r="B20" s="31"/>
      <c r="C20" s="10">
        <v>2</v>
      </c>
      <c r="D20" s="301" t="s">
        <v>4</v>
      </c>
      <c r="E20" s="301"/>
      <c r="F20" s="301"/>
      <c r="G20" s="301"/>
      <c r="H20" s="301"/>
      <c r="I20" s="301"/>
      <c r="J20" s="301"/>
      <c r="K20" s="302"/>
      <c r="L20" s="4"/>
      <c r="N20" s="187"/>
    </row>
    <row r="21" spans="1:15" ht="58.5" customHeight="1">
      <c r="A21" s="1"/>
      <c r="B21" s="3"/>
      <c r="C21" s="11">
        <v>2.1</v>
      </c>
      <c r="D21" s="11">
        <v>2.1</v>
      </c>
      <c r="E21" s="11"/>
      <c r="F21" s="11">
        <v>2.1</v>
      </c>
      <c r="G21" s="12" t="s">
        <v>6</v>
      </c>
      <c r="H21" s="11" t="s">
        <v>5</v>
      </c>
      <c r="I21" s="13">
        <v>2000</v>
      </c>
      <c r="J21" s="14">
        <v>8500</v>
      </c>
      <c r="K21" s="20">
        <f>+J21*I21</f>
        <v>17000000</v>
      </c>
      <c r="L21" s="4"/>
      <c r="N21" s="187">
        <f>+J21*$N$17</f>
        <v>8270.5</v>
      </c>
    </row>
    <row r="22" spans="1:15" ht="30" customHeight="1" thickBot="1">
      <c r="A22" s="1"/>
      <c r="B22" s="3"/>
      <c r="C22" s="15" t="s">
        <v>21</v>
      </c>
      <c r="D22" s="16"/>
      <c r="E22" s="16"/>
      <c r="F22" s="16"/>
      <c r="G22" s="17"/>
      <c r="H22" s="16"/>
      <c r="I22" s="16"/>
      <c r="J22" s="18"/>
      <c r="K22" s="19">
        <f>+K21</f>
        <v>17000000</v>
      </c>
      <c r="L22" s="4"/>
    </row>
    <row r="23" spans="1:15" ht="30" customHeight="1" thickBot="1">
      <c r="A23" s="1"/>
      <c r="B23" s="22"/>
      <c r="C23" s="306" t="s">
        <v>35</v>
      </c>
      <c r="D23" s="307"/>
      <c r="E23" s="307"/>
      <c r="F23" s="307"/>
      <c r="G23" s="307"/>
      <c r="H23" s="307"/>
      <c r="I23" s="307"/>
      <c r="J23" s="308"/>
      <c r="K23" s="34">
        <f>+K22+K19</f>
        <v>59557968</v>
      </c>
      <c r="L23" s="23"/>
      <c r="N23" s="72"/>
    </row>
    <row r="24" spans="1:15" ht="30" customHeight="1" thickBot="1">
      <c r="A24" s="1"/>
      <c r="B24" s="3"/>
      <c r="C24" s="43"/>
      <c r="D24" s="44"/>
      <c r="E24" s="44"/>
      <c r="F24" s="44"/>
      <c r="G24" s="45"/>
      <c r="H24" s="45"/>
      <c r="I24" s="45"/>
      <c r="J24" s="45"/>
      <c r="K24" s="45"/>
      <c r="L24" s="4"/>
      <c r="M24" s="1"/>
      <c r="N24" s="72"/>
    </row>
    <row r="25" spans="1:15" s="24" customFormat="1" ht="30" customHeight="1">
      <c r="A25" s="21"/>
      <c r="B25" s="22"/>
      <c r="C25" s="25"/>
      <c r="D25" s="26"/>
      <c r="E25" s="25"/>
      <c r="F25" s="25"/>
      <c r="G25" s="309"/>
      <c r="H25" s="310"/>
      <c r="I25" s="311"/>
      <c r="J25" s="46"/>
      <c r="K25" s="47"/>
      <c r="L25" s="23"/>
      <c r="M25" s="21"/>
      <c r="N25" s="21"/>
    </row>
    <row r="26" spans="1:15" s="24" customFormat="1" ht="30" customHeight="1">
      <c r="A26" s="21"/>
      <c r="B26" s="22"/>
      <c r="C26" s="25"/>
      <c r="D26" s="26"/>
      <c r="E26" s="25"/>
      <c r="F26" s="25"/>
      <c r="G26" s="48"/>
      <c r="H26" s="49"/>
      <c r="I26" s="50"/>
      <c r="J26" s="51"/>
      <c r="K26" s="52"/>
      <c r="L26" s="23"/>
      <c r="M26" s="21"/>
      <c r="N26" s="71"/>
    </row>
    <row r="27" spans="1:15" s="24" customFormat="1" ht="30" customHeight="1">
      <c r="A27" s="21"/>
      <c r="B27" s="22"/>
      <c r="C27" s="25"/>
      <c r="D27" s="44"/>
      <c r="E27" s="44"/>
      <c r="F27" s="44"/>
      <c r="G27" s="48"/>
      <c r="H27" s="53"/>
      <c r="I27" s="54"/>
      <c r="J27" s="55"/>
      <c r="K27" s="52"/>
      <c r="L27" s="23"/>
      <c r="M27" s="21"/>
      <c r="O27" s="70"/>
    </row>
    <row r="28" spans="1:15" s="24" customFormat="1" ht="30" customHeight="1">
      <c r="A28" s="21"/>
      <c r="B28" s="22"/>
      <c r="C28" s="25"/>
      <c r="D28" s="44"/>
      <c r="E28" s="44"/>
      <c r="F28" s="44"/>
      <c r="G28" s="56" t="s">
        <v>23</v>
      </c>
      <c r="H28" s="53"/>
      <c r="I28" s="54"/>
      <c r="J28" s="55"/>
      <c r="K28" s="20">
        <v>60000000</v>
      </c>
      <c r="L28" s="23"/>
      <c r="M28" s="21"/>
    </row>
    <row r="29" spans="1:15" s="24" customFormat="1" ht="30" customHeight="1">
      <c r="A29" s="21"/>
      <c r="B29" s="22"/>
      <c r="C29" s="25"/>
      <c r="D29" s="26"/>
      <c r="E29" s="25"/>
      <c r="F29" s="25"/>
      <c r="G29" s="57"/>
      <c r="H29" s="53"/>
      <c r="I29" s="54"/>
      <c r="J29" s="58"/>
      <c r="K29" s="52"/>
      <c r="L29" s="23"/>
      <c r="M29" s="21"/>
    </row>
    <row r="30" spans="1:15" s="24" customFormat="1" ht="30" customHeight="1">
      <c r="A30" s="21"/>
      <c r="B30" s="22"/>
      <c r="C30" s="25"/>
      <c r="D30" s="26"/>
      <c r="E30" s="25"/>
      <c r="F30" s="25"/>
      <c r="G30" s="57"/>
      <c r="H30" s="53"/>
      <c r="I30" s="54"/>
      <c r="J30" s="58"/>
      <c r="K30" s="52"/>
      <c r="L30" s="23"/>
      <c r="M30" s="21"/>
    </row>
    <row r="31" spans="1:15" s="24" customFormat="1" ht="30" customHeight="1" thickBot="1">
      <c r="A31" s="21"/>
      <c r="B31" s="22"/>
      <c r="C31" s="25"/>
      <c r="D31" s="26"/>
      <c r="E31" s="25"/>
      <c r="F31" s="25"/>
      <c r="G31" s="59"/>
      <c r="H31" s="53"/>
      <c r="I31" s="54"/>
      <c r="J31" s="58"/>
      <c r="K31" s="60"/>
      <c r="L31" s="23"/>
      <c r="M31" s="21"/>
    </row>
    <row r="32" spans="1:15" s="24" customFormat="1" ht="30" customHeight="1" thickBot="1">
      <c r="A32" s="21"/>
      <c r="B32" s="22"/>
      <c r="C32" s="25"/>
      <c r="D32" s="26"/>
      <c r="E32" s="25"/>
      <c r="F32" s="25"/>
      <c r="G32" s="61" t="s">
        <v>22</v>
      </c>
      <c r="H32" s="62"/>
      <c r="I32" s="63"/>
      <c r="J32" s="64"/>
      <c r="K32" s="65">
        <f>+K28</f>
        <v>60000000</v>
      </c>
      <c r="L32" s="23"/>
      <c r="M32" s="21"/>
    </row>
    <row r="33" spans="1:13" s="24" customFormat="1" ht="28.5" customHeight="1" thickBot="1">
      <c r="A33" s="21"/>
      <c r="B33" s="22"/>
      <c r="C33" s="32"/>
      <c r="D33" s="32"/>
      <c r="E33" s="32"/>
      <c r="F33" s="32"/>
      <c r="G33" s="33"/>
      <c r="H33" s="33"/>
      <c r="I33" s="38"/>
      <c r="J33" s="39"/>
      <c r="K33" s="40"/>
      <c r="L33" s="28"/>
      <c r="M33" s="21"/>
    </row>
    <row r="34" spans="1:13" s="24" customFormat="1" ht="15.75">
      <c r="A34" s="21"/>
      <c r="B34" s="22"/>
      <c r="C34" s="66"/>
      <c r="D34" s="280"/>
      <c r="E34" s="280"/>
      <c r="F34" s="280"/>
      <c r="G34" s="280"/>
      <c r="H34" s="280"/>
      <c r="I34" s="280"/>
      <c r="J34" s="280"/>
      <c r="K34" s="281"/>
      <c r="L34" s="27"/>
      <c r="M34" s="21"/>
    </row>
    <row r="35" spans="1:13" s="24" customFormat="1" ht="46.5" customHeight="1">
      <c r="A35" s="21"/>
      <c r="B35" s="22"/>
      <c r="C35" s="282" t="s">
        <v>24</v>
      </c>
      <c r="D35" s="283"/>
      <c r="E35" s="283"/>
      <c r="F35" s="283"/>
      <c r="G35" s="283"/>
      <c r="H35" s="284" t="s">
        <v>1</v>
      </c>
      <c r="I35" s="284"/>
      <c r="J35" s="284"/>
      <c r="K35" s="67" t="s">
        <v>25</v>
      </c>
      <c r="L35" s="28"/>
      <c r="M35" s="21"/>
    </row>
    <row r="36" spans="1:13" s="24" customFormat="1" ht="32.25" customHeight="1">
      <c r="A36" s="21"/>
      <c r="B36" s="22"/>
      <c r="C36" s="282" t="s">
        <v>26</v>
      </c>
      <c r="D36" s="283"/>
      <c r="E36" s="283"/>
      <c r="F36" s="283"/>
      <c r="G36" s="283"/>
      <c r="H36" s="277" t="s">
        <v>7</v>
      </c>
      <c r="I36" s="277"/>
      <c r="J36" s="68" t="s">
        <v>27</v>
      </c>
      <c r="K36" s="69">
        <v>0.21</v>
      </c>
      <c r="L36" s="28"/>
      <c r="M36" s="21"/>
    </row>
    <row r="37" spans="1:13" s="24" customFormat="1" ht="30" customHeight="1">
      <c r="A37" s="21"/>
      <c r="B37" s="22"/>
      <c r="C37" s="282" t="s">
        <v>28</v>
      </c>
      <c r="D37" s="283"/>
      <c r="E37" s="283"/>
      <c r="F37" s="283"/>
      <c r="G37" s="283"/>
      <c r="H37" s="285" t="s">
        <v>29</v>
      </c>
      <c r="I37" s="286"/>
      <c r="J37" s="68" t="s">
        <v>30</v>
      </c>
      <c r="K37" s="69">
        <v>0.02</v>
      </c>
      <c r="L37" s="28"/>
      <c r="M37" s="21"/>
    </row>
    <row r="38" spans="1:13" s="29" customFormat="1" ht="58.5" customHeight="1">
      <c r="A38" s="21"/>
      <c r="B38" s="22"/>
      <c r="C38" s="274"/>
      <c r="D38" s="275"/>
      <c r="E38" s="275"/>
      <c r="F38" s="275"/>
      <c r="G38" s="275"/>
      <c r="H38" s="276" t="s">
        <v>31</v>
      </c>
      <c r="I38" s="277"/>
      <c r="J38" s="68" t="s">
        <v>32</v>
      </c>
      <c r="K38" s="69">
        <v>0.05</v>
      </c>
      <c r="L38" s="23"/>
      <c r="M38" s="21"/>
    </row>
    <row r="39" spans="1:13" ht="39" customHeight="1">
      <c r="A39" s="1"/>
      <c r="B39" s="3"/>
      <c r="C39" s="278"/>
      <c r="D39" s="279"/>
      <c r="E39" s="279"/>
      <c r="F39" s="279"/>
      <c r="G39" s="279"/>
      <c r="H39" s="277" t="s">
        <v>33</v>
      </c>
      <c r="I39" s="277"/>
      <c r="J39" s="68" t="s">
        <v>34</v>
      </c>
      <c r="K39" s="69">
        <v>0.27999999999999997</v>
      </c>
      <c r="L39" s="4"/>
      <c r="M39" s="1"/>
    </row>
    <row r="40" spans="1:13" ht="47.25" customHeight="1">
      <c r="A40" s="1"/>
      <c r="B40" s="3"/>
      <c r="C40" s="41"/>
      <c r="D40" s="41"/>
      <c r="E40" s="41"/>
      <c r="F40" s="41"/>
      <c r="G40" s="41"/>
      <c r="H40" s="41"/>
      <c r="I40" s="41"/>
      <c r="J40" s="41"/>
      <c r="K40" s="41"/>
      <c r="L40" s="4"/>
      <c r="M40" s="1"/>
    </row>
    <row r="41" spans="1:13" s="24" customFormat="1" ht="30" customHeight="1" thickBot="1">
      <c r="A41" s="23"/>
      <c r="B41" s="42"/>
      <c r="C41" s="42"/>
      <c r="D41" s="42"/>
      <c r="E41" s="42"/>
      <c r="F41" s="42"/>
      <c r="G41" s="42"/>
      <c r="H41" s="42"/>
      <c r="I41" s="42"/>
      <c r="J41" s="42"/>
      <c r="K41" s="42"/>
      <c r="L41" s="30"/>
    </row>
    <row r="42" spans="1:13" s="29" customFormat="1" ht="58.5" customHeight="1" thickTop="1">
      <c r="A42" s="21"/>
    </row>
    <row r="43" spans="1:13" ht="39" customHeight="1">
      <c r="A43" s="1"/>
    </row>
    <row r="44" spans="1:13" ht="47.25" customHeight="1">
      <c r="A44" s="1"/>
    </row>
    <row r="45" spans="1:13">
      <c r="A45" s="1"/>
    </row>
    <row r="46" spans="1:13">
      <c r="A46" s="1"/>
    </row>
  </sheetData>
  <mergeCells count="33">
    <mergeCell ref="C11:K12"/>
    <mergeCell ref="C13:K13"/>
    <mergeCell ref="C10:K10"/>
    <mergeCell ref="B2:L2"/>
    <mergeCell ref="C3:F3"/>
    <mergeCell ref="C7:K7"/>
    <mergeCell ref="C8:K8"/>
    <mergeCell ref="C9:K9"/>
    <mergeCell ref="C14:K14"/>
    <mergeCell ref="C36:G36"/>
    <mergeCell ref="H36:I36"/>
    <mergeCell ref="I15:I16"/>
    <mergeCell ref="J15:J16"/>
    <mergeCell ref="K15:K16"/>
    <mergeCell ref="D17:K17"/>
    <mergeCell ref="C19:G19"/>
    <mergeCell ref="D20:K20"/>
    <mergeCell ref="C15:C16"/>
    <mergeCell ref="D15:D16"/>
    <mergeCell ref="E15:F15"/>
    <mergeCell ref="G15:G16"/>
    <mergeCell ref="H15:H16"/>
    <mergeCell ref="C23:J23"/>
    <mergeCell ref="G25:I25"/>
    <mergeCell ref="C38:G38"/>
    <mergeCell ref="H38:I38"/>
    <mergeCell ref="C39:G39"/>
    <mergeCell ref="H39:I39"/>
    <mergeCell ref="D34:K34"/>
    <mergeCell ref="C35:G35"/>
    <mergeCell ref="H35:J35"/>
    <mergeCell ref="C37:G37"/>
    <mergeCell ref="H37:I37"/>
  </mergeCells>
  <pageMargins left="0.11811023622047245" right="0.11811023622047245" top="0.78740157480314965" bottom="0.74803149606299213" header="0.31496062992125984" footer="0.31496062992125984"/>
  <pageSetup scale="45"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O50"/>
  <sheetViews>
    <sheetView topLeftCell="B10" zoomScale="63" zoomScaleNormal="80" workbookViewId="0">
      <selection activeCell="C39" sqref="C39:G39"/>
    </sheetView>
  </sheetViews>
  <sheetFormatPr baseColWidth="10" defaultColWidth="11.42578125" defaultRowHeight="16.5"/>
  <cols>
    <col min="1" max="2" width="4.42578125" style="2" customWidth="1"/>
    <col min="3" max="3" width="14.7109375" style="2" customWidth="1"/>
    <col min="4" max="4" width="13.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4.7109375" style="2" customWidth="1"/>
    <col min="12" max="12" width="4.42578125" style="2" customWidth="1"/>
    <col min="13" max="13" width="11.42578125" style="2"/>
    <col min="14" max="14" width="18" style="2" customWidth="1"/>
    <col min="15" max="15" width="17.42578125" style="2"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319"/>
      <c r="C2" s="320"/>
      <c r="D2" s="320"/>
      <c r="E2" s="320"/>
      <c r="F2" s="320"/>
      <c r="G2" s="320"/>
      <c r="H2" s="320"/>
      <c r="I2" s="320"/>
      <c r="J2" s="320"/>
      <c r="K2" s="320"/>
      <c r="L2" s="321"/>
      <c r="M2" s="1"/>
    </row>
    <row r="3" spans="1:13" ht="21.95" customHeight="1">
      <c r="A3" s="1"/>
      <c r="B3" s="3"/>
      <c r="C3" s="322" t="s">
        <v>39</v>
      </c>
      <c r="D3" s="323"/>
      <c r="E3" s="323"/>
      <c r="F3" s="324"/>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325" t="s">
        <v>12</v>
      </c>
      <c r="D7" s="326"/>
      <c r="E7" s="326"/>
      <c r="F7" s="326"/>
      <c r="G7" s="326"/>
      <c r="H7" s="326"/>
      <c r="I7" s="326"/>
      <c r="J7" s="326"/>
      <c r="K7" s="327"/>
      <c r="L7" s="4"/>
      <c r="M7" s="1"/>
    </row>
    <row r="8" spans="1:13">
      <c r="A8" s="1"/>
      <c r="B8" s="3"/>
      <c r="C8" s="328" t="s">
        <v>36</v>
      </c>
      <c r="D8" s="329"/>
      <c r="E8" s="329"/>
      <c r="F8" s="329"/>
      <c r="G8" s="329"/>
      <c r="H8" s="329"/>
      <c r="I8" s="329"/>
      <c r="J8" s="329"/>
      <c r="K8" s="330"/>
      <c r="L8" s="4"/>
      <c r="M8" s="1"/>
    </row>
    <row r="9" spans="1:13" s="8" customFormat="1" ht="16.5" customHeight="1">
      <c r="A9" s="5"/>
      <c r="B9" s="6"/>
      <c r="C9" s="331" t="s">
        <v>102</v>
      </c>
      <c r="D9" s="332"/>
      <c r="E9" s="332"/>
      <c r="F9" s="332"/>
      <c r="G9" s="332"/>
      <c r="H9" s="332"/>
      <c r="I9" s="332"/>
      <c r="J9" s="332"/>
      <c r="K9" s="333"/>
      <c r="L9" s="7"/>
      <c r="M9" s="5"/>
    </row>
    <row r="10" spans="1:13" s="8" customFormat="1" ht="16.5" customHeight="1">
      <c r="A10" s="5"/>
      <c r="B10" s="6"/>
      <c r="C10" s="316" t="s">
        <v>103</v>
      </c>
      <c r="D10" s="317"/>
      <c r="E10" s="317"/>
      <c r="F10" s="317"/>
      <c r="G10" s="317"/>
      <c r="H10" s="317"/>
      <c r="I10" s="317"/>
      <c r="J10" s="317"/>
      <c r="K10" s="318"/>
      <c r="L10" s="7"/>
      <c r="M10" s="5"/>
    </row>
    <row r="11" spans="1:13" s="8" customFormat="1">
      <c r="A11" s="5"/>
      <c r="B11" s="6"/>
      <c r="C11" s="312" t="s">
        <v>96</v>
      </c>
      <c r="D11" s="312"/>
      <c r="E11" s="312"/>
      <c r="F11" s="312"/>
      <c r="G11" s="312"/>
      <c r="H11" s="312"/>
      <c r="I11" s="312"/>
      <c r="J11" s="312"/>
      <c r="K11" s="312"/>
      <c r="L11" s="7"/>
      <c r="M11" s="5"/>
    </row>
    <row r="12" spans="1:13" ht="55.5" customHeight="1">
      <c r="A12" s="1"/>
      <c r="B12" s="3"/>
      <c r="C12" s="312"/>
      <c r="D12" s="312"/>
      <c r="E12" s="312"/>
      <c r="F12" s="312"/>
      <c r="G12" s="312"/>
      <c r="H12" s="312"/>
      <c r="I12" s="312"/>
      <c r="J12" s="312"/>
      <c r="K12" s="312"/>
      <c r="L12" s="4"/>
      <c r="M12" s="1"/>
    </row>
    <row r="13" spans="1:13" ht="34.5" customHeight="1">
      <c r="A13" s="1"/>
      <c r="B13" s="3"/>
      <c r="C13" s="313" t="s">
        <v>97</v>
      </c>
      <c r="D13" s="314"/>
      <c r="E13" s="314"/>
      <c r="F13" s="314"/>
      <c r="G13" s="314"/>
      <c r="H13" s="314"/>
      <c r="I13" s="314"/>
      <c r="J13" s="314"/>
      <c r="K13" s="315"/>
      <c r="L13" s="4"/>
      <c r="M13" s="1"/>
    </row>
    <row r="14" spans="1:13" ht="30" customHeight="1" thickBot="1">
      <c r="A14" s="1"/>
      <c r="B14" s="3"/>
      <c r="C14" s="287"/>
      <c r="D14" s="288"/>
      <c r="E14" s="288"/>
      <c r="F14" s="288"/>
      <c r="G14" s="288"/>
      <c r="H14" s="288"/>
      <c r="I14" s="288"/>
      <c r="J14" s="288"/>
      <c r="K14" s="289"/>
      <c r="L14" s="4"/>
    </row>
    <row r="15" spans="1:13" ht="30" customHeight="1">
      <c r="A15" s="1"/>
      <c r="B15" s="3"/>
      <c r="C15" s="303" t="s">
        <v>13</v>
      </c>
      <c r="D15" s="290" t="s">
        <v>14</v>
      </c>
      <c r="E15" s="305" t="s">
        <v>15</v>
      </c>
      <c r="F15" s="305"/>
      <c r="G15" s="303" t="s">
        <v>1</v>
      </c>
      <c r="H15" s="290" t="s">
        <v>16</v>
      </c>
      <c r="I15" s="290" t="s">
        <v>2</v>
      </c>
      <c r="J15" s="292" t="s">
        <v>17</v>
      </c>
      <c r="K15" s="294" t="s">
        <v>18</v>
      </c>
      <c r="L15" s="4"/>
    </row>
    <row r="16" spans="1:13" ht="30" customHeight="1" thickBot="1">
      <c r="A16" s="1"/>
      <c r="B16" s="3"/>
      <c r="C16" s="304"/>
      <c r="D16" s="291"/>
      <c r="E16" s="9" t="s">
        <v>19</v>
      </c>
      <c r="F16" s="9" t="s">
        <v>20</v>
      </c>
      <c r="G16" s="304"/>
      <c r="H16" s="291"/>
      <c r="I16" s="291"/>
      <c r="J16" s="293"/>
      <c r="K16" s="295"/>
      <c r="L16" s="4"/>
    </row>
    <row r="17" spans="1:15" ht="30" customHeight="1" thickBot="1">
      <c r="A17" s="1"/>
      <c r="B17" s="3"/>
      <c r="C17" s="10">
        <v>1</v>
      </c>
      <c r="D17" s="296" t="s">
        <v>3</v>
      </c>
      <c r="E17" s="296"/>
      <c r="F17" s="296"/>
      <c r="G17" s="296"/>
      <c r="H17" s="296"/>
      <c r="I17" s="296"/>
      <c r="J17" s="296"/>
      <c r="K17" s="297"/>
      <c r="L17" s="4"/>
      <c r="N17" s="186">
        <f>+'Propuesta Economica LOTE 3'!M17</f>
        <v>0.97299999999999998</v>
      </c>
    </row>
    <row r="18" spans="1:15" ht="30" customHeight="1">
      <c r="A18" s="4"/>
      <c r="B18" s="31"/>
      <c r="C18" s="11">
        <v>1.1000000000000001</v>
      </c>
      <c r="D18" s="11">
        <v>1.1000000000000001</v>
      </c>
      <c r="E18" s="11"/>
      <c r="F18" s="11">
        <v>1.1000000000000001</v>
      </c>
      <c r="G18" s="12" t="s">
        <v>8</v>
      </c>
      <c r="H18" s="11" t="s">
        <v>0</v>
      </c>
      <c r="I18" s="13">
        <v>392559.56</v>
      </c>
      <c r="J18" s="14">
        <v>100</v>
      </c>
      <c r="K18" s="20">
        <f>+J18*I18</f>
        <v>39255956</v>
      </c>
      <c r="L18" s="4"/>
      <c r="N18" s="2">
        <f>+J18*$N$17</f>
        <v>97.3</v>
      </c>
    </row>
    <row r="19" spans="1:15" ht="30" customHeight="1" thickBot="1">
      <c r="A19" s="4"/>
      <c r="B19" s="31"/>
      <c r="C19" s="298" t="s">
        <v>21</v>
      </c>
      <c r="D19" s="299"/>
      <c r="E19" s="299"/>
      <c r="F19" s="299"/>
      <c r="G19" s="300"/>
      <c r="H19" s="35"/>
      <c r="I19" s="36"/>
      <c r="J19" s="37"/>
      <c r="K19" s="19">
        <f>+K18</f>
        <v>39255956</v>
      </c>
      <c r="L19" s="4"/>
    </row>
    <row r="20" spans="1:15" ht="30" customHeight="1" thickBot="1">
      <c r="A20" s="4"/>
      <c r="B20" s="31"/>
      <c r="C20" s="10">
        <v>2</v>
      </c>
      <c r="D20" s="301" t="s">
        <v>4</v>
      </c>
      <c r="E20" s="301"/>
      <c r="F20" s="301"/>
      <c r="G20" s="301"/>
      <c r="H20" s="301"/>
      <c r="I20" s="301"/>
      <c r="J20" s="301"/>
      <c r="K20" s="302"/>
      <c r="L20" s="4"/>
    </row>
    <row r="21" spans="1:15" ht="58.5" customHeight="1">
      <c r="A21" s="1"/>
      <c r="B21" s="3"/>
      <c r="C21" s="11">
        <v>2.1</v>
      </c>
      <c r="D21" s="11">
        <v>2.1</v>
      </c>
      <c r="E21" s="11"/>
      <c r="F21" s="11">
        <v>2.1</v>
      </c>
      <c r="G21" s="12" t="s">
        <v>6</v>
      </c>
      <c r="H21" s="11" t="s">
        <v>5</v>
      </c>
      <c r="I21" s="13">
        <v>2400</v>
      </c>
      <c r="J21" s="14">
        <v>8500</v>
      </c>
      <c r="K21" s="20">
        <f>+J21*I21</f>
        <v>20400000</v>
      </c>
      <c r="L21" s="4"/>
      <c r="N21" s="2">
        <f>+J21*$N$17</f>
        <v>8270.5</v>
      </c>
    </row>
    <row r="22" spans="1:15" ht="30" customHeight="1" thickBot="1">
      <c r="A22" s="1"/>
      <c r="B22" s="3"/>
      <c r="C22" s="15" t="s">
        <v>21</v>
      </c>
      <c r="D22" s="16"/>
      <c r="E22" s="16"/>
      <c r="F22" s="16"/>
      <c r="G22" s="17"/>
      <c r="H22" s="16"/>
      <c r="I22" s="16"/>
      <c r="J22" s="18"/>
      <c r="K22" s="19">
        <f>+K21</f>
        <v>20400000</v>
      </c>
      <c r="L22" s="4"/>
    </row>
    <row r="23" spans="1:15" ht="30" customHeight="1" thickBot="1">
      <c r="A23" s="1"/>
      <c r="B23" s="3"/>
      <c r="C23" s="10">
        <v>3</v>
      </c>
      <c r="D23" s="301" t="s">
        <v>98</v>
      </c>
      <c r="E23" s="301"/>
      <c r="F23" s="301"/>
      <c r="G23" s="301"/>
      <c r="H23" s="301"/>
      <c r="I23" s="301"/>
      <c r="J23" s="301"/>
      <c r="K23" s="302"/>
      <c r="L23" s="4"/>
    </row>
    <row r="24" spans="1:15" ht="30" customHeight="1">
      <c r="A24" s="1"/>
      <c r="B24" s="3"/>
      <c r="C24" s="11">
        <v>3.1</v>
      </c>
      <c r="D24" s="11">
        <v>3.1</v>
      </c>
      <c r="E24" s="11"/>
      <c r="F24" s="11">
        <v>3.1</v>
      </c>
      <c r="G24" s="12" t="s">
        <v>99</v>
      </c>
      <c r="H24" s="11" t="s">
        <v>0</v>
      </c>
      <c r="I24" s="13">
        <v>30000</v>
      </c>
      <c r="J24" s="14">
        <v>360</v>
      </c>
      <c r="K24" s="20">
        <f>+J24*I24</f>
        <v>10800000</v>
      </c>
      <c r="L24" s="4"/>
      <c r="N24" s="2">
        <f>+J24*$N$17</f>
        <v>350.28</v>
      </c>
      <c r="O24" s="72"/>
    </row>
    <row r="25" spans="1:15" ht="30" customHeight="1">
      <c r="A25" s="1"/>
      <c r="B25" s="3"/>
      <c r="C25" s="11">
        <v>3.2</v>
      </c>
      <c r="D25" s="11">
        <v>3.2</v>
      </c>
      <c r="E25" s="11"/>
      <c r="F25" s="11">
        <v>3.2</v>
      </c>
      <c r="G25" s="12" t="s">
        <v>100</v>
      </c>
      <c r="H25" s="11" t="s">
        <v>101</v>
      </c>
      <c r="I25" s="13">
        <v>80</v>
      </c>
      <c r="J25" s="14">
        <v>21976</v>
      </c>
      <c r="K25" s="20">
        <f>+J25*I25</f>
        <v>1758080</v>
      </c>
      <c r="L25" s="4"/>
      <c r="N25" s="2">
        <f>+J25*$N$17</f>
        <v>21382.648000000001</v>
      </c>
    </row>
    <row r="26" spans="1:15" ht="30" customHeight="1" thickBot="1">
      <c r="A26" s="1"/>
      <c r="B26" s="3"/>
      <c r="C26" s="298" t="s">
        <v>21</v>
      </c>
      <c r="D26" s="299"/>
      <c r="E26" s="299"/>
      <c r="F26" s="299"/>
      <c r="G26" s="300"/>
      <c r="H26" s="35"/>
      <c r="I26" s="36"/>
      <c r="J26" s="37"/>
      <c r="K26" s="19">
        <f>+K25+K24</f>
        <v>12558080</v>
      </c>
      <c r="L26" s="4"/>
    </row>
    <row r="27" spans="1:15" ht="30" customHeight="1" thickBot="1">
      <c r="A27" s="1"/>
      <c r="B27" s="22"/>
      <c r="C27" s="306" t="s">
        <v>35</v>
      </c>
      <c r="D27" s="307"/>
      <c r="E27" s="307"/>
      <c r="F27" s="307"/>
      <c r="G27" s="307"/>
      <c r="H27" s="307"/>
      <c r="I27" s="307"/>
      <c r="J27" s="308"/>
      <c r="K27" s="34">
        <f>+K22+K19+K26</f>
        <v>72214036</v>
      </c>
      <c r="L27" s="23"/>
    </row>
    <row r="28" spans="1:15" ht="30" customHeight="1" thickBot="1">
      <c r="A28" s="1"/>
      <c r="B28" s="3"/>
      <c r="C28" s="43"/>
      <c r="D28" s="44"/>
      <c r="E28" s="44"/>
      <c r="F28" s="44"/>
      <c r="G28" s="45"/>
      <c r="H28" s="45"/>
      <c r="I28" s="45"/>
      <c r="J28" s="45"/>
      <c r="K28" s="45"/>
      <c r="L28" s="4"/>
      <c r="M28" s="1"/>
      <c r="N28" s="72"/>
    </row>
    <row r="29" spans="1:15" s="24" customFormat="1" ht="30" customHeight="1">
      <c r="A29" s="21"/>
      <c r="B29" s="22"/>
      <c r="C29" s="25"/>
      <c r="D29" s="26"/>
      <c r="E29" s="25"/>
      <c r="F29" s="25"/>
      <c r="G29" s="309"/>
      <c r="H29" s="310"/>
      <c r="I29" s="311"/>
      <c r="J29" s="46"/>
      <c r="K29" s="47"/>
      <c r="L29" s="23"/>
      <c r="M29" s="21"/>
    </row>
    <row r="30" spans="1:15" s="24" customFormat="1" ht="30" customHeight="1">
      <c r="A30" s="21"/>
      <c r="B30" s="22"/>
      <c r="C30" s="25"/>
      <c r="D30" s="26"/>
      <c r="E30" s="25"/>
      <c r="F30" s="25"/>
      <c r="G30" s="48"/>
      <c r="H30" s="49"/>
      <c r="I30" s="50"/>
      <c r="J30" s="51"/>
      <c r="K30" s="52"/>
      <c r="L30" s="23"/>
      <c r="M30" s="21"/>
      <c r="N30" s="71"/>
    </row>
    <row r="31" spans="1:15" s="24" customFormat="1" ht="30" customHeight="1">
      <c r="A31" s="21"/>
      <c r="B31" s="22"/>
      <c r="C31" s="25"/>
      <c r="D31" s="44"/>
      <c r="E31" s="44"/>
      <c r="F31" s="44"/>
      <c r="G31" s="48"/>
      <c r="H31" s="53"/>
      <c r="I31" s="54"/>
      <c r="J31" s="55"/>
      <c r="K31" s="52"/>
      <c r="L31" s="23"/>
      <c r="M31" s="21"/>
      <c r="O31" s="70"/>
    </row>
    <row r="32" spans="1:15" s="24" customFormat="1" ht="30" customHeight="1">
      <c r="A32" s="21"/>
      <c r="B32" s="22"/>
      <c r="C32" s="25"/>
      <c r="D32" s="44"/>
      <c r="E32" s="44"/>
      <c r="F32" s="44"/>
      <c r="G32" s="56" t="s">
        <v>23</v>
      </c>
      <c r="H32" s="53"/>
      <c r="I32" s="54"/>
      <c r="J32" s="55"/>
      <c r="K32" s="20">
        <v>72750000</v>
      </c>
      <c r="L32" s="23"/>
      <c r="M32" s="21"/>
    </row>
    <row r="33" spans="1:13" s="24" customFormat="1" ht="30" customHeight="1">
      <c r="A33" s="21"/>
      <c r="B33" s="22"/>
      <c r="C33" s="25"/>
      <c r="D33" s="26"/>
      <c r="E33" s="25"/>
      <c r="F33" s="25"/>
      <c r="G33" s="57"/>
      <c r="H33" s="53"/>
      <c r="I33" s="54"/>
      <c r="J33" s="58"/>
      <c r="K33" s="52"/>
      <c r="L33" s="23"/>
      <c r="M33" s="21"/>
    </row>
    <row r="34" spans="1:13" s="24" customFormat="1" ht="30" customHeight="1">
      <c r="A34" s="21"/>
      <c r="B34" s="22"/>
      <c r="C34" s="25"/>
      <c r="D34" s="26"/>
      <c r="E34" s="25"/>
      <c r="F34" s="25"/>
      <c r="G34" s="57"/>
      <c r="H34" s="53"/>
      <c r="I34" s="54"/>
      <c r="J34" s="58"/>
      <c r="K34" s="52"/>
      <c r="L34" s="23"/>
      <c r="M34" s="21"/>
    </row>
    <row r="35" spans="1:13" s="24" customFormat="1" ht="30" customHeight="1" thickBot="1">
      <c r="A35" s="21"/>
      <c r="B35" s="22"/>
      <c r="C35" s="25"/>
      <c r="D35" s="26"/>
      <c r="E35" s="25"/>
      <c r="F35" s="25"/>
      <c r="G35" s="59"/>
      <c r="H35" s="53"/>
      <c r="I35" s="54"/>
      <c r="J35" s="58"/>
      <c r="K35" s="60"/>
      <c r="L35" s="23"/>
      <c r="M35" s="21"/>
    </row>
    <row r="36" spans="1:13" s="24" customFormat="1" ht="30" customHeight="1" thickBot="1">
      <c r="A36" s="21"/>
      <c r="B36" s="22"/>
      <c r="C36" s="25"/>
      <c r="D36" s="26"/>
      <c r="E36" s="25"/>
      <c r="F36" s="25"/>
      <c r="G36" s="61" t="s">
        <v>22</v>
      </c>
      <c r="H36" s="62"/>
      <c r="I36" s="63"/>
      <c r="J36" s="64"/>
      <c r="K36" s="65">
        <f>+K32</f>
        <v>72750000</v>
      </c>
      <c r="L36" s="23"/>
      <c r="M36" s="21"/>
    </row>
    <row r="37" spans="1:13" s="24" customFormat="1" ht="28.5" customHeight="1" thickBot="1">
      <c r="A37" s="21"/>
      <c r="B37" s="22"/>
      <c r="C37" s="32"/>
      <c r="D37" s="32"/>
      <c r="E37" s="32"/>
      <c r="F37" s="32"/>
      <c r="G37" s="33"/>
      <c r="H37" s="33"/>
      <c r="I37" s="38"/>
      <c r="J37" s="39"/>
      <c r="K37" s="40"/>
      <c r="L37" s="28"/>
      <c r="M37" s="21"/>
    </row>
    <row r="38" spans="1:13" s="24" customFormat="1" ht="15.75">
      <c r="A38" s="21"/>
      <c r="B38" s="22"/>
      <c r="C38" s="66"/>
      <c r="D38" s="280"/>
      <c r="E38" s="280"/>
      <c r="F38" s="280"/>
      <c r="G38" s="280"/>
      <c r="H38" s="280"/>
      <c r="I38" s="280"/>
      <c r="J38" s="280"/>
      <c r="K38" s="281"/>
      <c r="L38" s="27"/>
      <c r="M38" s="21"/>
    </row>
    <row r="39" spans="1:13" s="24" customFormat="1" ht="46.5" customHeight="1">
      <c r="A39" s="21"/>
      <c r="B39" s="22"/>
      <c r="C39" s="282" t="s">
        <v>24</v>
      </c>
      <c r="D39" s="283"/>
      <c r="E39" s="283"/>
      <c r="F39" s="283"/>
      <c r="G39" s="283"/>
      <c r="H39" s="284" t="s">
        <v>1</v>
      </c>
      <c r="I39" s="284"/>
      <c r="J39" s="284"/>
      <c r="K39" s="67" t="s">
        <v>25</v>
      </c>
      <c r="L39" s="28"/>
      <c r="M39" s="21"/>
    </row>
    <row r="40" spans="1:13" s="24" customFormat="1" ht="32.25" customHeight="1">
      <c r="A40" s="21"/>
      <c r="B40" s="22"/>
      <c r="C40" s="282" t="s">
        <v>26</v>
      </c>
      <c r="D40" s="283"/>
      <c r="E40" s="283"/>
      <c r="F40" s="283"/>
      <c r="G40" s="283"/>
      <c r="H40" s="277" t="s">
        <v>7</v>
      </c>
      <c r="I40" s="277"/>
      <c r="J40" s="68" t="s">
        <v>27</v>
      </c>
      <c r="K40" s="69">
        <v>0.21</v>
      </c>
      <c r="L40" s="28"/>
      <c r="M40" s="21"/>
    </row>
    <row r="41" spans="1:13" s="24" customFormat="1" ht="30" customHeight="1">
      <c r="A41" s="21"/>
      <c r="B41" s="22"/>
      <c r="C41" s="282" t="s">
        <v>28</v>
      </c>
      <c r="D41" s="283"/>
      <c r="E41" s="283"/>
      <c r="F41" s="283"/>
      <c r="G41" s="283"/>
      <c r="H41" s="285" t="s">
        <v>29</v>
      </c>
      <c r="I41" s="286"/>
      <c r="J41" s="68" t="s">
        <v>30</v>
      </c>
      <c r="K41" s="69">
        <v>0.02</v>
      </c>
      <c r="L41" s="28"/>
      <c r="M41" s="21"/>
    </row>
    <row r="42" spans="1:13" s="29" customFormat="1" ht="58.5" customHeight="1">
      <c r="A42" s="21"/>
      <c r="B42" s="22"/>
      <c r="C42" s="274"/>
      <c r="D42" s="275"/>
      <c r="E42" s="275"/>
      <c r="F42" s="275"/>
      <c r="G42" s="275"/>
      <c r="H42" s="276" t="s">
        <v>31</v>
      </c>
      <c r="I42" s="277"/>
      <c r="J42" s="68" t="s">
        <v>32</v>
      </c>
      <c r="K42" s="69">
        <v>0.05</v>
      </c>
      <c r="L42" s="23"/>
      <c r="M42" s="21"/>
    </row>
    <row r="43" spans="1:13" ht="39" customHeight="1">
      <c r="A43" s="1"/>
      <c r="B43" s="3"/>
      <c r="C43" s="278"/>
      <c r="D43" s="279"/>
      <c r="E43" s="279"/>
      <c r="F43" s="279"/>
      <c r="G43" s="279"/>
      <c r="H43" s="277" t="s">
        <v>33</v>
      </c>
      <c r="I43" s="277"/>
      <c r="J43" s="68" t="s">
        <v>34</v>
      </c>
      <c r="K43" s="69">
        <v>0.27999999999999997</v>
      </c>
      <c r="L43" s="4"/>
      <c r="M43" s="1"/>
    </row>
    <row r="44" spans="1:13" ht="47.25" customHeight="1">
      <c r="A44" s="1"/>
      <c r="B44" s="3"/>
      <c r="C44" s="41"/>
      <c r="D44" s="41"/>
      <c r="E44" s="41"/>
      <c r="F44" s="41"/>
      <c r="G44" s="41"/>
      <c r="H44" s="41"/>
      <c r="I44" s="41"/>
      <c r="J44" s="41"/>
      <c r="K44" s="41"/>
      <c r="L44" s="4"/>
      <c r="M44" s="1"/>
    </row>
    <row r="45" spans="1:13" s="24" customFormat="1" ht="30" customHeight="1" thickBot="1">
      <c r="A45" s="23"/>
      <c r="B45" s="42"/>
      <c r="C45" s="42"/>
      <c r="D45" s="42"/>
      <c r="E45" s="42"/>
      <c r="F45" s="42"/>
      <c r="G45" s="42"/>
      <c r="H45" s="42"/>
      <c r="I45" s="42"/>
      <c r="J45" s="42"/>
      <c r="K45" s="42"/>
      <c r="L45" s="30"/>
    </row>
    <row r="46" spans="1:13" s="29" customFormat="1" ht="58.5" customHeight="1" thickTop="1">
      <c r="A46" s="21"/>
    </row>
    <row r="47" spans="1:13" ht="39" customHeight="1">
      <c r="A47" s="1"/>
    </row>
    <row r="48" spans="1:13" ht="47.25" customHeight="1">
      <c r="A48" s="1"/>
    </row>
    <row r="49" spans="1:1">
      <c r="A49" s="1"/>
    </row>
    <row r="50" spans="1:1">
      <c r="A50" s="1"/>
    </row>
  </sheetData>
  <mergeCells count="35">
    <mergeCell ref="G29:I29"/>
    <mergeCell ref="D23:K23"/>
    <mergeCell ref="C26:G26"/>
    <mergeCell ref="B2:L2"/>
    <mergeCell ref="C3:F3"/>
    <mergeCell ref="C7:K7"/>
    <mergeCell ref="C8:K8"/>
    <mergeCell ref="C9:K9"/>
    <mergeCell ref="C11:K12"/>
    <mergeCell ref="C13:K13"/>
    <mergeCell ref="C10:K10"/>
    <mergeCell ref="C14:K14"/>
    <mergeCell ref="D20:K20"/>
    <mergeCell ref="C15:C16"/>
    <mergeCell ref="D15:D16"/>
    <mergeCell ref="K15:K16"/>
    <mergeCell ref="E15:F15"/>
    <mergeCell ref="G15:G16"/>
    <mergeCell ref="H15:H16"/>
    <mergeCell ref="I15:I16"/>
    <mergeCell ref="C27:J27"/>
    <mergeCell ref="D17:K17"/>
    <mergeCell ref="C19:G19"/>
    <mergeCell ref="J15:J16"/>
    <mergeCell ref="C43:G43"/>
    <mergeCell ref="H43:I43"/>
    <mergeCell ref="D38:K38"/>
    <mergeCell ref="C39:G39"/>
    <mergeCell ref="H39:J39"/>
    <mergeCell ref="C41:G41"/>
    <mergeCell ref="H41:I41"/>
    <mergeCell ref="C40:G40"/>
    <mergeCell ref="H40:I40"/>
    <mergeCell ref="C42:G42"/>
    <mergeCell ref="H42:I42"/>
  </mergeCells>
  <pageMargins left="0.11811023622047245" right="0.11811023622047245" top="0.78740157480314965" bottom="0.74803149606299213" header="0.31496062992125984" footer="0.31496062992125984"/>
  <pageSetup scale="45"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O46"/>
  <sheetViews>
    <sheetView topLeftCell="B7" zoomScale="63" zoomScaleNormal="80" workbookViewId="0">
      <selection activeCell="N17" sqref="N17"/>
    </sheetView>
  </sheetViews>
  <sheetFormatPr baseColWidth="10" defaultColWidth="11.42578125" defaultRowHeight="16.5"/>
  <cols>
    <col min="1" max="2" width="4.42578125" style="2" customWidth="1"/>
    <col min="3" max="3" width="14.7109375" style="2" customWidth="1"/>
    <col min="4" max="4" width="13.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4.7109375" style="2" customWidth="1"/>
    <col min="12" max="12" width="4.42578125" style="2" customWidth="1"/>
    <col min="13" max="13" width="11.42578125" style="2"/>
    <col min="14" max="14" width="18" style="2" customWidth="1"/>
    <col min="15" max="15" width="17.42578125" style="2"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319"/>
      <c r="C2" s="320"/>
      <c r="D2" s="320"/>
      <c r="E2" s="320"/>
      <c r="F2" s="320"/>
      <c r="G2" s="320"/>
      <c r="H2" s="320"/>
      <c r="I2" s="320"/>
      <c r="J2" s="320"/>
      <c r="K2" s="320"/>
      <c r="L2" s="321"/>
      <c r="M2" s="1"/>
    </row>
    <row r="3" spans="1:13" ht="21.95" customHeight="1">
      <c r="A3" s="1"/>
      <c r="B3" s="3"/>
      <c r="C3" s="322" t="s">
        <v>39</v>
      </c>
      <c r="D3" s="323"/>
      <c r="E3" s="323"/>
      <c r="F3" s="324"/>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325" t="s">
        <v>12</v>
      </c>
      <c r="D7" s="326"/>
      <c r="E7" s="326"/>
      <c r="F7" s="326"/>
      <c r="G7" s="326"/>
      <c r="H7" s="326"/>
      <c r="I7" s="326"/>
      <c r="J7" s="326"/>
      <c r="K7" s="327"/>
      <c r="L7" s="4"/>
      <c r="M7" s="1"/>
    </row>
    <row r="8" spans="1:13">
      <c r="A8" s="1"/>
      <c r="B8" s="3"/>
      <c r="C8" s="328" t="s">
        <v>36</v>
      </c>
      <c r="D8" s="329"/>
      <c r="E8" s="329"/>
      <c r="F8" s="329"/>
      <c r="G8" s="329"/>
      <c r="H8" s="329"/>
      <c r="I8" s="329"/>
      <c r="J8" s="329"/>
      <c r="K8" s="330"/>
      <c r="L8" s="4"/>
      <c r="M8" s="1"/>
    </row>
    <row r="9" spans="1:13" s="8" customFormat="1" ht="16.5" customHeight="1">
      <c r="A9" s="5"/>
      <c r="B9" s="6"/>
      <c r="C9" s="331" t="s">
        <v>102</v>
      </c>
      <c r="D9" s="332"/>
      <c r="E9" s="332"/>
      <c r="F9" s="332"/>
      <c r="G9" s="332"/>
      <c r="H9" s="332"/>
      <c r="I9" s="332"/>
      <c r="J9" s="332"/>
      <c r="K9" s="333"/>
      <c r="L9" s="7"/>
      <c r="M9" s="5"/>
    </row>
    <row r="10" spans="1:13" s="8" customFormat="1" ht="16.5" customHeight="1">
      <c r="A10" s="5"/>
      <c r="B10" s="6"/>
      <c r="C10" s="316" t="s">
        <v>37</v>
      </c>
      <c r="D10" s="317"/>
      <c r="E10" s="317"/>
      <c r="F10" s="317"/>
      <c r="G10" s="317"/>
      <c r="H10" s="317"/>
      <c r="I10" s="317"/>
      <c r="J10" s="317"/>
      <c r="K10" s="318"/>
      <c r="L10" s="7"/>
      <c r="M10" s="5"/>
    </row>
    <row r="11" spans="1:13" s="8" customFormat="1">
      <c r="A11" s="5"/>
      <c r="B11" s="6"/>
      <c r="C11" s="312" t="s">
        <v>96</v>
      </c>
      <c r="D11" s="312"/>
      <c r="E11" s="312"/>
      <c r="F11" s="312"/>
      <c r="G11" s="312"/>
      <c r="H11" s="312"/>
      <c r="I11" s="312"/>
      <c r="J11" s="312"/>
      <c r="K11" s="312"/>
      <c r="L11" s="7"/>
      <c r="M11" s="5"/>
    </row>
    <row r="12" spans="1:13" ht="55.5" customHeight="1">
      <c r="A12" s="1"/>
      <c r="B12" s="3"/>
      <c r="C12" s="312"/>
      <c r="D12" s="312"/>
      <c r="E12" s="312"/>
      <c r="F12" s="312"/>
      <c r="G12" s="312"/>
      <c r="H12" s="312"/>
      <c r="I12" s="312"/>
      <c r="J12" s="312"/>
      <c r="K12" s="312"/>
      <c r="L12" s="4"/>
      <c r="M12" s="1"/>
    </row>
    <row r="13" spans="1:13" ht="34.5" customHeight="1">
      <c r="A13" s="1"/>
      <c r="B13" s="3"/>
      <c r="C13" s="313" t="s">
        <v>97</v>
      </c>
      <c r="D13" s="314"/>
      <c r="E13" s="314"/>
      <c r="F13" s="314"/>
      <c r="G13" s="314"/>
      <c r="H13" s="314"/>
      <c r="I13" s="314"/>
      <c r="J13" s="314"/>
      <c r="K13" s="315"/>
      <c r="L13" s="4"/>
      <c r="M13" s="1"/>
    </row>
    <row r="14" spans="1:13" ht="30" customHeight="1" thickBot="1">
      <c r="A14" s="1"/>
      <c r="B14" s="3"/>
      <c r="C14" s="287"/>
      <c r="D14" s="288"/>
      <c r="E14" s="288"/>
      <c r="F14" s="288"/>
      <c r="G14" s="288"/>
      <c r="H14" s="288"/>
      <c r="I14" s="288"/>
      <c r="J14" s="288"/>
      <c r="K14" s="289"/>
      <c r="L14" s="4"/>
    </row>
    <row r="15" spans="1:13" ht="30" customHeight="1">
      <c r="A15" s="1"/>
      <c r="B15" s="3"/>
      <c r="C15" s="303" t="s">
        <v>13</v>
      </c>
      <c r="D15" s="290" t="s">
        <v>14</v>
      </c>
      <c r="E15" s="305" t="s">
        <v>15</v>
      </c>
      <c r="F15" s="305"/>
      <c r="G15" s="303" t="s">
        <v>1</v>
      </c>
      <c r="H15" s="290" t="s">
        <v>16</v>
      </c>
      <c r="I15" s="290" t="s">
        <v>2</v>
      </c>
      <c r="J15" s="292" t="s">
        <v>17</v>
      </c>
      <c r="K15" s="294" t="s">
        <v>18</v>
      </c>
      <c r="L15" s="4"/>
    </row>
    <row r="16" spans="1:13" ht="30" customHeight="1" thickBot="1">
      <c r="A16" s="1"/>
      <c r="B16" s="3"/>
      <c r="C16" s="304"/>
      <c r="D16" s="291"/>
      <c r="E16" s="9" t="s">
        <v>19</v>
      </c>
      <c r="F16" s="9" t="s">
        <v>20</v>
      </c>
      <c r="G16" s="304"/>
      <c r="H16" s="291"/>
      <c r="I16" s="291"/>
      <c r="J16" s="293"/>
      <c r="K16" s="295"/>
      <c r="L16" s="4"/>
    </row>
    <row r="17" spans="1:15" ht="30" customHeight="1" thickBot="1">
      <c r="A17" s="1"/>
      <c r="B17" s="3"/>
      <c r="C17" s="10">
        <v>1</v>
      </c>
      <c r="D17" s="296" t="s">
        <v>3</v>
      </c>
      <c r="E17" s="296"/>
      <c r="F17" s="296"/>
      <c r="G17" s="296"/>
      <c r="H17" s="296"/>
      <c r="I17" s="296"/>
      <c r="J17" s="296"/>
      <c r="K17" s="297"/>
      <c r="L17" s="4"/>
      <c r="N17" s="186">
        <f>+'PRESUPUESTO OFICIAL (Entidad)'!M16</f>
        <v>0</v>
      </c>
    </row>
    <row r="18" spans="1:15" ht="30" customHeight="1">
      <c r="A18" s="4"/>
      <c r="B18" s="31"/>
      <c r="C18" s="11">
        <v>1.1000000000000001</v>
      </c>
      <c r="D18" s="11">
        <v>1.1000000000000001</v>
      </c>
      <c r="E18" s="11"/>
      <c r="F18" s="11">
        <v>1.1000000000000001</v>
      </c>
      <c r="G18" s="12" t="s">
        <v>8</v>
      </c>
      <c r="H18" s="11" t="s">
        <v>0</v>
      </c>
      <c r="I18" s="13">
        <v>744764.44</v>
      </c>
      <c r="J18" s="14">
        <v>100</v>
      </c>
      <c r="K18" s="20">
        <f>+J18*I18</f>
        <v>74476444</v>
      </c>
      <c r="L18" s="4"/>
      <c r="N18" s="72">
        <f>+$N$17*J18</f>
        <v>0</v>
      </c>
    </row>
    <row r="19" spans="1:15" ht="30" customHeight="1" thickBot="1">
      <c r="A19" s="4"/>
      <c r="B19" s="31"/>
      <c r="C19" s="298" t="s">
        <v>21</v>
      </c>
      <c r="D19" s="299"/>
      <c r="E19" s="299"/>
      <c r="F19" s="299"/>
      <c r="G19" s="300"/>
      <c r="H19" s="35"/>
      <c r="I19" s="36"/>
      <c r="J19" s="37"/>
      <c r="K19" s="19">
        <f>+K18</f>
        <v>74476444</v>
      </c>
      <c r="L19" s="4"/>
    </row>
    <row r="20" spans="1:15" ht="30" customHeight="1" thickBot="1">
      <c r="A20" s="4"/>
      <c r="B20" s="31"/>
      <c r="C20" s="10">
        <v>2</v>
      </c>
      <c r="D20" s="301" t="s">
        <v>4</v>
      </c>
      <c r="E20" s="301"/>
      <c r="F20" s="301"/>
      <c r="G20" s="301"/>
      <c r="H20" s="301"/>
      <c r="I20" s="301"/>
      <c r="J20" s="301"/>
      <c r="K20" s="302"/>
      <c r="L20" s="4"/>
    </row>
    <row r="21" spans="1:15" ht="58.5" customHeight="1">
      <c r="A21" s="1"/>
      <c r="B21" s="3"/>
      <c r="C21" s="11">
        <v>2.1</v>
      </c>
      <c r="D21" s="11">
        <v>2.1</v>
      </c>
      <c r="E21" s="11"/>
      <c r="F21" s="11">
        <v>2.1</v>
      </c>
      <c r="G21" s="12" t="s">
        <v>6</v>
      </c>
      <c r="H21" s="11" t="s">
        <v>5</v>
      </c>
      <c r="I21" s="13">
        <v>3500</v>
      </c>
      <c r="J21" s="14">
        <v>8500</v>
      </c>
      <c r="K21" s="20">
        <f>+J21*I21</f>
        <v>29750000</v>
      </c>
      <c r="L21" s="4"/>
      <c r="N21" s="72">
        <f>+$N$17*J21</f>
        <v>0</v>
      </c>
    </row>
    <row r="22" spans="1:15" ht="30" customHeight="1" thickBot="1">
      <c r="A22" s="1"/>
      <c r="B22" s="3"/>
      <c r="C22" s="15" t="s">
        <v>21</v>
      </c>
      <c r="D22" s="16"/>
      <c r="E22" s="16"/>
      <c r="F22" s="16"/>
      <c r="G22" s="17"/>
      <c r="H22" s="16"/>
      <c r="I22" s="16"/>
      <c r="J22" s="18"/>
      <c r="K22" s="19">
        <f>+K21</f>
        <v>29750000</v>
      </c>
      <c r="L22" s="4"/>
    </row>
    <row r="23" spans="1:15" ht="30" customHeight="1" thickBot="1">
      <c r="A23" s="1"/>
      <c r="B23" s="22"/>
      <c r="C23" s="306" t="s">
        <v>35</v>
      </c>
      <c r="D23" s="307"/>
      <c r="E23" s="307"/>
      <c r="F23" s="307"/>
      <c r="G23" s="307"/>
      <c r="H23" s="307"/>
      <c r="I23" s="307"/>
      <c r="J23" s="308"/>
      <c r="K23" s="34">
        <f>+K22+K19</f>
        <v>104226444</v>
      </c>
      <c r="L23" s="23"/>
    </row>
    <row r="24" spans="1:15" ht="30" customHeight="1" thickBot="1">
      <c r="A24" s="1"/>
      <c r="B24" s="3"/>
      <c r="C24" s="43"/>
      <c r="D24" s="44"/>
      <c r="E24" s="44"/>
      <c r="F24" s="44"/>
      <c r="G24" s="45"/>
      <c r="H24" s="45"/>
      <c r="I24" s="45"/>
      <c r="J24" s="45"/>
      <c r="K24" s="45"/>
      <c r="L24" s="4"/>
      <c r="M24" s="1"/>
      <c r="N24" s="72"/>
    </row>
    <row r="25" spans="1:15" s="24" customFormat="1" ht="30" customHeight="1">
      <c r="A25" s="21"/>
      <c r="B25" s="22"/>
      <c r="C25" s="25"/>
      <c r="D25" s="26"/>
      <c r="E25" s="25"/>
      <c r="F25" s="25"/>
      <c r="G25" s="309"/>
      <c r="H25" s="310"/>
      <c r="I25" s="311"/>
      <c r="J25" s="46"/>
      <c r="K25" s="47"/>
      <c r="L25" s="23"/>
      <c r="M25" s="21"/>
    </row>
    <row r="26" spans="1:15" s="24" customFormat="1" ht="30" customHeight="1">
      <c r="A26" s="21"/>
      <c r="B26" s="22"/>
      <c r="C26" s="25"/>
      <c r="D26" s="26"/>
      <c r="E26" s="25"/>
      <c r="F26" s="25"/>
      <c r="G26" s="48"/>
      <c r="H26" s="49"/>
      <c r="I26" s="50"/>
      <c r="J26" s="51"/>
      <c r="K26" s="52"/>
      <c r="L26" s="23"/>
      <c r="M26" s="21"/>
      <c r="N26" s="71"/>
    </row>
    <row r="27" spans="1:15" s="24" customFormat="1" ht="30" customHeight="1">
      <c r="A27" s="21"/>
      <c r="B27" s="22"/>
      <c r="C27" s="25"/>
      <c r="D27" s="44"/>
      <c r="E27" s="44"/>
      <c r="F27" s="44"/>
      <c r="G27" s="48"/>
      <c r="H27" s="53"/>
      <c r="I27" s="54"/>
      <c r="J27" s="55"/>
      <c r="K27" s="52"/>
      <c r="L27" s="23"/>
      <c r="M27" s="21"/>
      <c r="O27" s="70"/>
    </row>
    <row r="28" spans="1:15" s="24" customFormat="1" ht="30" customHeight="1">
      <c r="A28" s="21"/>
      <c r="B28" s="22"/>
      <c r="C28" s="25"/>
      <c r="D28" s="44"/>
      <c r="E28" s="44"/>
      <c r="F28" s="44"/>
      <c r="G28" s="56" t="s">
        <v>23</v>
      </c>
      <c r="H28" s="53"/>
      <c r="I28" s="54"/>
      <c r="J28" s="55"/>
      <c r="K28" s="20">
        <v>105000000</v>
      </c>
      <c r="L28" s="23"/>
      <c r="M28" s="21"/>
    </row>
    <row r="29" spans="1:15" s="24" customFormat="1" ht="30" customHeight="1">
      <c r="A29" s="21"/>
      <c r="B29" s="22"/>
      <c r="C29" s="25"/>
      <c r="D29" s="26"/>
      <c r="E29" s="25"/>
      <c r="F29" s="25"/>
      <c r="G29" s="57"/>
      <c r="H29" s="53"/>
      <c r="I29" s="54"/>
      <c r="J29" s="58"/>
      <c r="K29" s="52"/>
      <c r="L29" s="23"/>
      <c r="M29" s="21"/>
    </row>
    <row r="30" spans="1:15" s="24" customFormat="1" ht="30" customHeight="1">
      <c r="A30" s="21"/>
      <c r="B30" s="22"/>
      <c r="C30" s="25"/>
      <c r="D30" s="26"/>
      <c r="E30" s="25"/>
      <c r="F30" s="25"/>
      <c r="G30" s="57"/>
      <c r="H30" s="53"/>
      <c r="I30" s="54"/>
      <c r="J30" s="58"/>
      <c r="K30" s="52"/>
      <c r="L30" s="23"/>
      <c r="M30" s="21"/>
    </row>
    <row r="31" spans="1:15" s="24" customFormat="1" ht="30" customHeight="1" thickBot="1">
      <c r="A31" s="21"/>
      <c r="B31" s="22"/>
      <c r="C31" s="25"/>
      <c r="D31" s="26"/>
      <c r="E31" s="25"/>
      <c r="F31" s="25"/>
      <c r="G31" s="59"/>
      <c r="H31" s="53"/>
      <c r="I31" s="54"/>
      <c r="J31" s="58"/>
      <c r="K31" s="60"/>
      <c r="L31" s="23"/>
      <c r="M31" s="21"/>
    </row>
    <row r="32" spans="1:15" s="24" customFormat="1" ht="30" customHeight="1" thickBot="1">
      <c r="A32" s="21"/>
      <c r="B32" s="22"/>
      <c r="C32" s="25"/>
      <c r="D32" s="26"/>
      <c r="E32" s="25"/>
      <c r="F32" s="25"/>
      <c r="G32" s="61" t="s">
        <v>22</v>
      </c>
      <c r="H32" s="62"/>
      <c r="I32" s="63"/>
      <c r="J32" s="64"/>
      <c r="K32" s="65">
        <f>+K28</f>
        <v>105000000</v>
      </c>
      <c r="L32" s="23"/>
      <c r="M32" s="21"/>
    </row>
    <row r="33" spans="1:13" s="24" customFormat="1" ht="28.5" customHeight="1" thickBot="1">
      <c r="A33" s="21"/>
      <c r="B33" s="22"/>
      <c r="C33" s="32"/>
      <c r="D33" s="32"/>
      <c r="E33" s="32"/>
      <c r="F33" s="32"/>
      <c r="G33" s="33"/>
      <c r="H33" s="33"/>
      <c r="I33" s="38"/>
      <c r="J33" s="39"/>
      <c r="K33" s="40"/>
      <c r="L33" s="28"/>
      <c r="M33" s="21"/>
    </row>
    <row r="34" spans="1:13" s="24" customFormat="1" ht="15.75">
      <c r="A34" s="21"/>
      <c r="B34" s="22"/>
      <c r="C34" s="66"/>
      <c r="D34" s="280"/>
      <c r="E34" s="280"/>
      <c r="F34" s="280"/>
      <c r="G34" s="280"/>
      <c r="H34" s="280"/>
      <c r="I34" s="280"/>
      <c r="J34" s="280"/>
      <c r="K34" s="281"/>
      <c r="L34" s="27"/>
      <c r="M34" s="21"/>
    </row>
    <row r="35" spans="1:13" s="24" customFormat="1" ht="46.5" customHeight="1">
      <c r="A35" s="21"/>
      <c r="B35" s="22"/>
      <c r="C35" s="282" t="s">
        <v>24</v>
      </c>
      <c r="D35" s="283"/>
      <c r="E35" s="283"/>
      <c r="F35" s="283"/>
      <c r="G35" s="283"/>
      <c r="H35" s="284" t="s">
        <v>1</v>
      </c>
      <c r="I35" s="284"/>
      <c r="J35" s="284"/>
      <c r="K35" s="67" t="s">
        <v>25</v>
      </c>
      <c r="L35" s="28"/>
      <c r="M35" s="21"/>
    </row>
    <row r="36" spans="1:13" s="24" customFormat="1" ht="32.25" customHeight="1">
      <c r="A36" s="21"/>
      <c r="B36" s="22"/>
      <c r="C36" s="282" t="s">
        <v>26</v>
      </c>
      <c r="D36" s="283"/>
      <c r="E36" s="283"/>
      <c r="F36" s="283"/>
      <c r="G36" s="283"/>
      <c r="H36" s="277" t="s">
        <v>7</v>
      </c>
      <c r="I36" s="277"/>
      <c r="J36" s="68" t="s">
        <v>27</v>
      </c>
      <c r="K36" s="69">
        <v>0.21</v>
      </c>
      <c r="L36" s="28"/>
      <c r="M36" s="21"/>
    </row>
    <row r="37" spans="1:13" s="24" customFormat="1" ht="30" customHeight="1">
      <c r="A37" s="21"/>
      <c r="B37" s="22"/>
      <c r="C37" s="282" t="s">
        <v>28</v>
      </c>
      <c r="D37" s="283"/>
      <c r="E37" s="283"/>
      <c r="F37" s="283"/>
      <c r="G37" s="283"/>
      <c r="H37" s="285" t="s">
        <v>29</v>
      </c>
      <c r="I37" s="286"/>
      <c r="J37" s="68" t="s">
        <v>30</v>
      </c>
      <c r="K37" s="69">
        <v>0.02</v>
      </c>
      <c r="L37" s="28"/>
      <c r="M37" s="21"/>
    </row>
    <row r="38" spans="1:13" s="29" customFormat="1" ht="58.5" customHeight="1">
      <c r="A38" s="21"/>
      <c r="B38" s="22"/>
      <c r="C38" s="274"/>
      <c r="D38" s="275"/>
      <c r="E38" s="275"/>
      <c r="F38" s="275"/>
      <c r="G38" s="275"/>
      <c r="H38" s="276" t="s">
        <v>31</v>
      </c>
      <c r="I38" s="277"/>
      <c r="J38" s="68" t="s">
        <v>32</v>
      </c>
      <c r="K38" s="69">
        <v>0.05</v>
      </c>
      <c r="L38" s="23"/>
      <c r="M38" s="21"/>
    </row>
    <row r="39" spans="1:13" ht="39" customHeight="1">
      <c r="A39" s="1"/>
      <c r="B39" s="3"/>
      <c r="C39" s="278"/>
      <c r="D39" s="279"/>
      <c r="E39" s="279"/>
      <c r="F39" s="279"/>
      <c r="G39" s="279"/>
      <c r="H39" s="277" t="s">
        <v>33</v>
      </c>
      <c r="I39" s="277"/>
      <c r="J39" s="68" t="s">
        <v>34</v>
      </c>
      <c r="K39" s="69">
        <v>0.27999999999999997</v>
      </c>
      <c r="L39" s="4"/>
      <c r="M39" s="1"/>
    </row>
    <row r="40" spans="1:13" ht="47.25" customHeight="1">
      <c r="A40" s="1"/>
      <c r="B40" s="3"/>
      <c r="C40" s="41"/>
      <c r="D40" s="41"/>
      <c r="E40" s="41"/>
      <c r="F40" s="41"/>
      <c r="G40" s="41"/>
      <c r="H40" s="41"/>
      <c r="I40" s="41"/>
      <c r="J40" s="41"/>
      <c r="K40" s="41"/>
      <c r="L40" s="4"/>
      <c r="M40" s="1"/>
    </row>
    <row r="41" spans="1:13" s="24" customFormat="1" ht="30" customHeight="1" thickBot="1">
      <c r="A41" s="23"/>
      <c r="B41" s="42"/>
      <c r="C41" s="42"/>
      <c r="D41" s="42"/>
      <c r="E41" s="42"/>
      <c r="F41" s="42"/>
      <c r="G41" s="42"/>
      <c r="H41" s="42"/>
      <c r="I41" s="42"/>
      <c r="J41" s="42"/>
      <c r="K41" s="42"/>
      <c r="L41" s="30"/>
    </row>
    <row r="42" spans="1:13" s="29" customFormat="1" ht="58.5" customHeight="1" thickTop="1">
      <c r="A42" s="21"/>
    </row>
    <row r="43" spans="1:13" ht="39" customHeight="1">
      <c r="A43" s="1"/>
    </row>
    <row r="44" spans="1:13" ht="47.25" customHeight="1">
      <c r="A44" s="1"/>
    </row>
    <row r="45" spans="1:13">
      <c r="A45" s="1"/>
    </row>
    <row r="46" spans="1:13">
      <c r="A46" s="1"/>
    </row>
  </sheetData>
  <mergeCells count="33">
    <mergeCell ref="C11:K12"/>
    <mergeCell ref="C13:K13"/>
    <mergeCell ref="C10:K10"/>
    <mergeCell ref="B2:L2"/>
    <mergeCell ref="C3:F3"/>
    <mergeCell ref="C7:K7"/>
    <mergeCell ref="C8:K8"/>
    <mergeCell ref="C9:K9"/>
    <mergeCell ref="C14:K14"/>
    <mergeCell ref="C36:G36"/>
    <mergeCell ref="H36:I36"/>
    <mergeCell ref="I15:I16"/>
    <mergeCell ref="J15:J16"/>
    <mergeCell ref="K15:K16"/>
    <mergeCell ref="D17:K17"/>
    <mergeCell ref="C19:G19"/>
    <mergeCell ref="D20:K20"/>
    <mergeCell ref="C15:C16"/>
    <mergeCell ref="D15:D16"/>
    <mergeCell ref="E15:F15"/>
    <mergeCell ref="G15:G16"/>
    <mergeCell ref="H15:H16"/>
    <mergeCell ref="C23:J23"/>
    <mergeCell ref="G25:I25"/>
    <mergeCell ref="C38:G38"/>
    <mergeCell ref="H38:I38"/>
    <mergeCell ref="C39:G39"/>
    <mergeCell ref="H39:I39"/>
    <mergeCell ref="D34:K34"/>
    <mergeCell ref="C35:G35"/>
    <mergeCell ref="H35:J35"/>
    <mergeCell ref="C37:G37"/>
    <mergeCell ref="H37:I37"/>
  </mergeCells>
  <pageMargins left="0.11811023622047245" right="0.11811023622047245" top="0.78740157480314965" bottom="0.74803149606299213" header="0.31496062992125984" footer="0.31496062992125984"/>
  <pageSetup scale="45"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O50"/>
  <sheetViews>
    <sheetView topLeftCell="A7" zoomScale="63" zoomScaleNormal="80" workbookViewId="0">
      <selection activeCell="N17" sqref="N17"/>
    </sheetView>
  </sheetViews>
  <sheetFormatPr baseColWidth="10" defaultColWidth="11.42578125" defaultRowHeight="16.5"/>
  <cols>
    <col min="1" max="2" width="4.42578125" style="2" customWidth="1"/>
    <col min="3" max="3" width="14.7109375" style="2" customWidth="1"/>
    <col min="4" max="4" width="13.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4.7109375" style="2" customWidth="1"/>
    <col min="12" max="12" width="4.42578125" style="2" customWidth="1"/>
    <col min="13" max="13" width="11.42578125" style="2"/>
    <col min="14" max="14" width="18" style="2" customWidth="1"/>
    <col min="15" max="15" width="17.42578125" style="2"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319"/>
      <c r="C2" s="320"/>
      <c r="D2" s="320"/>
      <c r="E2" s="320"/>
      <c r="F2" s="320"/>
      <c r="G2" s="320"/>
      <c r="H2" s="320"/>
      <c r="I2" s="320"/>
      <c r="J2" s="320"/>
      <c r="K2" s="320"/>
      <c r="L2" s="321"/>
      <c r="M2" s="1"/>
    </row>
    <row r="3" spans="1:13" ht="21.95" customHeight="1">
      <c r="A3" s="1"/>
      <c r="B3" s="3"/>
      <c r="C3" s="322" t="s">
        <v>39</v>
      </c>
      <c r="D3" s="323"/>
      <c r="E3" s="323"/>
      <c r="F3" s="324"/>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325" t="s">
        <v>12</v>
      </c>
      <c r="D7" s="326"/>
      <c r="E7" s="326"/>
      <c r="F7" s="326"/>
      <c r="G7" s="326"/>
      <c r="H7" s="326"/>
      <c r="I7" s="326"/>
      <c r="J7" s="326"/>
      <c r="K7" s="327"/>
      <c r="L7" s="4"/>
      <c r="M7" s="1"/>
    </row>
    <row r="8" spans="1:13">
      <c r="A8" s="1"/>
      <c r="B8" s="3"/>
      <c r="C8" s="328" t="s">
        <v>36</v>
      </c>
      <c r="D8" s="329"/>
      <c r="E8" s="329"/>
      <c r="F8" s="329"/>
      <c r="G8" s="329"/>
      <c r="H8" s="329"/>
      <c r="I8" s="329"/>
      <c r="J8" s="329"/>
      <c r="K8" s="330"/>
      <c r="L8" s="4"/>
      <c r="M8" s="1"/>
    </row>
    <row r="9" spans="1:13">
      <c r="A9" s="1"/>
      <c r="B9" s="3"/>
      <c r="C9" s="331" t="s">
        <v>102</v>
      </c>
      <c r="D9" s="332"/>
      <c r="E9" s="332"/>
      <c r="F9" s="332"/>
      <c r="G9" s="332"/>
      <c r="H9" s="332"/>
      <c r="I9" s="332"/>
      <c r="J9" s="332"/>
      <c r="K9" s="333"/>
      <c r="L9" s="4"/>
      <c r="M9" s="1"/>
    </row>
    <row r="10" spans="1:13" s="8" customFormat="1" ht="16.5" customHeight="1">
      <c r="A10" s="5"/>
      <c r="B10" s="6"/>
      <c r="C10" s="331" t="s">
        <v>104</v>
      </c>
      <c r="D10" s="332"/>
      <c r="E10" s="332"/>
      <c r="F10" s="332"/>
      <c r="G10" s="332"/>
      <c r="H10" s="332"/>
      <c r="I10" s="332"/>
      <c r="J10" s="332"/>
      <c r="K10" s="333"/>
      <c r="L10" s="7"/>
      <c r="M10" s="5"/>
    </row>
    <row r="11" spans="1:13" s="8" customFormat="1">
      <c r="A11" s="5"/>
      <c r="B11" s="6"/>
      <c r="C11" s="312" t="s">
        <v>96</v>
      </c>
      <c r="D11" s="312"/>
      <c r="E11" s="312"/>
      <c r="F11" s="312"/>
      <c r="G11" s="312"/>
      <c r="H11" s="312"/>
      <c r="I11" s="312"/>
      <c r="J11" s="312"/>
      <c r="K11" s="312"/>
      <c r="L11" s="7"/>
      <c r="M11" s="5"/>
    </row>
    <row r="12" spans="1:13" ht="55.5" customHeight="1">
      <c r="A12" s="1"/>
      <c r="B12" s="3"/>
      <c r="C12" s="312"/>
      <c r="D12" s="312"/>
      <c r="E12" s="312"/>
      <c r="F12" s="312"/>
      <c r="G12" s="312"/>
      <c r="H12" s="312"/>
      <c r="I12" s="312"/>
      <c r="J12" s="312"/>
      <c r="K12" s="312"/>
      <c r="L12" s="4"/>
      <c r="M12" s="1"/>
    </row>
    <row r="13" spans="1:13" ht="34.5" customHeight="1">
      <c r="A13" s="1"/>
      <c r="B13" s="3"/>
      <c r="C13" s="313" t="s">
        <v>97</v>
      </c>
      <c r="D13" s="314"/>
      <c r="E13" s="314"/>
      <c r="F13" s="314"/>
      <c r="G13" s="314"/>
      <c r="H13" s="314"/>
      <c r="I13" s="314"/>
      <c r="J13" s="314"/>
      <c r="K13" s="315"/>
      <c r="L13" s="4"/>
      <c r="M13" s="1"/>
    </row>
    <row r="14" spans="1:13" ht="30" customHeight="1" thickBot="1">
      <c r="A14" s="1"/>
      <c r="B14" s="3"/>
      <c r="C14" s="287"/>
      <c r="D14" s="288"/>
      <c r="E14" s="288"/>
      <c r="F14" s="288"/>
      <c r="G14" s="288"/>
      <c r="H14" s="288"/>
      <c r="I14" s="288"/>
      <c r="J14" s="288"/>
      <c r="K14" s="289"/>
      <c r="L14" s="4"/>
    </row>
    <row r="15" spans="1:13" ht="30" customHeight="1">
      <c r="A15" s="1"/>
      <c r="B15" s="3"/>
      <c r="C15" s="303" t="s">
        <v>13</v>
      </c>
      <c r="D15" s="290" t="s">
        <v>14</v>
      </c>
      <c r="E15" s="305" t="s">
        <v>15</v>
      </c>
      <c r="F15" s="305"/>
      <c r="G15" s="303" t="s">
        <v>1</v>
      </c>
      <c r="H15" s="290" t="s">
        <v>16</v>
      </c>
      <c r="I15" s="290" t="s">
        <v>2</v>
      </c>
      <c r="J15" s="292" t="s">
        <v>17</v>
      </c>
      <c r="K15" s="294" t="s">
        <v>18</v>
      </c>
      <c r="L15" s="4"/>
    </row>
    <row r="16" spans="1:13" ht="30" customHeight="1" thickBot="1">
      <c r="A16" s="1"/>
      <c r="B16" s="3"/>
      <c r="C16" s="304"/>
      <c r="D16" s="291"/>
      <c r="E16" s="9" t="s">
        <v>19</v>
      </c>
      <c r="F16" s="9" t="s">
        <v>20</v>
      </c>
      <c r="G16" s="304"/>
      <c r="H16" s="291"/>
      <c r="I16" s="291"/>
      <c r="J16" s="293"/>
      <c r="K16" s="295"/>
      <c r="L16" s="4"/>
    </row>
    <row r="17" spans="1:15" ht="30" customHeight="1" thickBot="1">
      <c r="A17" s="1"/>
      <c r="B17" s="3"/>
      <c r="C17" s="10">
        <v>1</v>
      </c>
      <c r="D17" s="296" t="s">
        <v>3</v>
      </c>
      <c r="E17" s="296"/>
      <c r="F17" s="296"/>
      <c r="G17" s="296"/>
      <c r="H17" s="296"/>
      <c r="I17" s="296"/>
      <c r="J17" s="296"/>
      <c r="K17" s="297"/>
      <c r="L17" s="4"/>
      <c r="N17" s="186">
        <f>+'Propuesta Economica LOTE 1'!M16</f>
        <v>0.97299999999999998</v>
      </c>
    </row>
    <row r="18" spans="1:15" ht="30" customHeight="1">
      <c r="A18" s="4"/>
      <c r="B18" s="31"/>
      <c r="C18" s="11">
        <v>1.1000000000000001</v>
      </c>
      <c r="D18" s="11">
        <v>1.1000000000000001</v>
      </c>
      <c r="E18" s="11"/>
      <c r="F18" s="11">
        <v>1.1000000000000001</v>
      </c>
      <c r="G18" s="12" t="s">
        <v>8</v>
      </c>
      <c r="H18" s="11" t="s">
        <v>0</v>
      </c>
      <c r="I18" s="13">
        <v>379270.31</v>
      </c>
      <c r="J18" s="14">
        <v>100</v>
      </c>
      <c r="K18" s="20">
        <f>+J18*I18</f>
        <v>37927031</v>
      </c>
      <c r="L18" s="4"/>
      <c r="N18" s="72">
        <f>+$N$17*J18</f>
        <v>97.3</v>
      </c>
    </row>
    <row r="19" spans="1:15" ht="30" customHeight="1" thickBot="1">
      <c r="A19" s="4"/>
      <c r="B19" s="31"/>
      <c r="C19" s="298" t="s">
        <v>21</v>
      </c>
      <c r="D19" s="299"/>
      <c r="E19" s="299"/>
      <c r="F19" s="299"/>
      <c r="G19" s="300"/>
      <c r="H19" s="35"/>
      <c r="I19" s="36"/>
      <c r="J19" s="37"/>
      <c r="K19" s="19">
        <f>+K18</f>
        <v>37927031</v>
      </c>
      <c r="L19" s="4"/>
    </row>
    <row r="20" spans="1:15" ht="30" customHeight="1" thickBot="1">
      <c r="A20" s="4"/>
      <c r="B20" s="31"/>
      <c r="C20" s="10">
        <v>2</v>
      </c>
      <c r="D20" s="301" t="s">
        <v>4</v>
      </c>
      <c r="E20" s="301"/>
      <c r="F20" s="301"/>
      <c r="G20" s="301"/>
      <c r="H20" s="301"/>
      <c r="I20" s="301"/>
      <c r="J20" s="301"/>
      <c r="K20" s="302"/>
      <c r="L20" s="4"/>
    </row>
    <row r="21" spans="1:15" ht="58.5" customHeight="1">
      <c r="A21" s="1"/>
      <c r="B21" s="3"/>
      <c r="C21" s="11">
        <v>2.1</v>
      </c>
      <c r="D21" s="11">
        <v>2.1</v>
      </c>
      <c r="E21" s="11"/>
      <c r="F21" s="11">
        <v>2.1</v>
      </c>
      <c r="G21" s="12" t="s">
        <v>6</v>
      </c>
      <c r="H21" s="11" t="s">
        <v>5</v>
      </c>
      <c r="I21" s="13">
        <v>4600</v>
      </c>
      <c r="J21" s="14">
        <v>8500</v>
      </c>
      <c r="K21" s="20">
        <f>+J21*I21</f>
        <v>39100000</v>
      </c>
      <c r="L21" s="4"/>
      <c r="N21" s="72">
        <f>+$N$17*J21</f>
        <v>8270.5</v>
      </c>
    </row>
    <row r="22" spans="1:15" ht="30" customHeight="1" thickBot="1">
      <c r="A22" s="1"/>
      <c r="B22" s="3"/>
      <c r="C22" s="15" t="s">
        <v>21</v>
      </c>
      <c r="D22" s="16"/>
      <c r="E22" s="16"/>
      <c r="F22" s="16"/>
      <c r="G22" s="17"/>
      <c r="H22" s="16"/>
      <c r="I22" s="16"/>
      <c r="J22" s="18"/>
      <c r="K22" s="19">
        <f>+K21</f>
        <v>39100000</v>
      </c>
      <c r="L22" s="4"/>
    </row>
    <row r="23" spans="1:15" ht="30" customHeight="1" thickBot="1">
      <c r="A23" s="1"/>
      <c r="B23" s="3"/>
      <c r="C23" s="10">
        <v>3</v>
      </c>
      <c r="D23" s="301" t="s">
        <v>98</v>
      </c>
      <c r="E23" s="301"/>
      <c r="F23" s="301"/>
      <c r="G23" s="301"/>
      <c r="H23" s="301"/>
      <c r="I23" s="301"/>
      <c r="J23" s="301"/>
      <c r="K23" s="302"/>
      <c r="L23" s="4"/>
    </row>
    <row r="24" spans="1:15" ht="30" customHeight="1">
      <c r="A24" s="1"/>
      <c r="B24" s="3"/>
      <c r="C24" s="11">
        <v>3.1</v>
      </c>
      <c r="D24" s="11">
        <v>3.1</v>
      </c>
      <c r="E24" s="11"/>
      <c r="F24" s="11">
        <v>3.1</v>
      </c>
      <c r="G24" s="12" t="s">
        <v>99</v>
      </c>
      <c r="H24" s="11" t="s">
        <v>0</v>
      </c>
      <c r="I24" s="13">
        <v>30000</v>
      </c>
      <c r="J24" s="14">
        <v>360</v>
      </c>
      <c r="K24" s="20">
        <f>+J24*I24</f>
        <v>10800000</v>
      </c>
      <c r="L24" s="4"/>
      <c r="N24" s="72">
        <f>+$N$17*J24</f>
        <v>350.28</v>
      </c>
      <c r="O24" s="72"/>
    </row>
    <row r="25" spans="1:15" ht="30" customHeight="1">
      <c r="A25" s="1"/>
      <c r="B25" s="3"/>
      <c r="C25" s="11">
        <v>3.2</v>
      </c>
      <c r="D25" s="11">
        <v>3.2</v>
      </c>
      <c r="E25" s="11"/>
      <c r="F25" s="11">
        <v>3.2</v>
      </c>
      <c r="G25" s="12" t="s">
        <v>100</v>
      </c>
      <c r="H25" s="11" t="s">
        <v>101</v>
      </c>
      <c r="I25" s="13">
        <v>80</v>
      </c>
      <c r="J25" s="14">
        <v>21976</v>
      </c>
      <c r="K25" s="20">
        <f>+J25*I25</f>
        <v>1758080</v>
      </c>
      <c r="L25" s="4"/>
      <c r="N25" s="72">
        <f>+$N$17*J25</f>
        <v>21382.648000000001</v>
      </c>
    </row>
    <row r="26" spans="1:15" ht="30" customHeight="1" thickBot="1">
      <c r="A26" s="1"/>
      <c r="B26" s="3"/>
      <c r="C26" s="298" t="s">
        <v>21</v>
      </c>
      <c r="D26" s="299"/>
      <c r="E26" s="299"/>
      <c r="F26" s="299"/>
      <c r="G26" s="300"/>
      <c r="H26" s="35"/>
      <c r="I26" s="36"/>
      <c r="J26" s="37"/>
      <c r="K26" s="19">
        <f>+K25+K24</f>
        <v>12558080</v>
      </c>
      <c r="L26" s="4"/>
    </row>
    <row r="27" spans="1:15" ht="30" customHeight="1" thickBot="1">
      <c r="A27" s="1"/>
      <c r="B27" s="22"/>
      <c r="C27" s="306" t="s">
        <v>35</v>
      </c>
      <c r="D27" s="307"/>
      <c r="E27" s="307"/>
      <c r="F27" s="307"/>
      <c r="G27" s="307"/>
      <c r="H27" s="307"/>
      <c r="I27" s="307"/>
      <c r="J27" s="308"/>
      <c r="K27" s="34">
        <f>+K22+K19+K26</f>
        <v>89585111</v>
      </c>
      <c r="L27" s="23"/>
      <c r="N27" s="72"/>
    </row>
    <row r="28" spans="1:15" ht="30" customHeight="1" thickBot="1">
      <c r="A28" s="1"/>
      <c r="B28" s="3"/>
      <c r="C28" s="43"/>
      <c r="D28" s="44"/>
      <c r="E28" s="44"/>
      <c r="F28" s="44"/>
      <c r="G28" s="45"/>
      <c r="H28" s="45"/>
      <c r="I28" s="45"/>
      <c r="J28" s="45"/>
      <c r="K28" s="45"/>
      <c r="L28" s="4"/>
      <c r="M28" s="1"/>
      <c r="N28" s="72"/>
    </row>
    <row r="29" spans="1:15" s="24" customFormat="1" ht="30" customHeight="1">
      <c r="A29" s="21"/>
      <c r="B29" s="22"/>
      <c r="C29" s="25"/>
      <c r="D29" s="26"/>
      <c r="E29" s="25"/>
      <c r="F29" s="25"/>
      <c r="G29" s="309"/>
      <c r="H29" s="310"/>
      <c r="I29" s="311"/>
      <c r="J29" s="46"/>
      <c r="K29" s="47"/>
      <c r="L29" s="23"/>
      <c r="M29" s="21"/>
      <c r="N29" s="71"/>
      <c r="O29" s="71"/>
    </row>
    <row r="30" spans="1:15" s="24" customFormat="1" ht="30" customHeight="1">
      <c r="A30" s="21"/>
      <c r="B30" s="22"/>
      <c r="C30" s="25"/>
      <c r="D30" s="26"/>
      <c r="E30" s="25"/>
      <c r="F30" s="25"/>
      <c r="G30" s="48"/>
      <c r="H30" s="49"/>
      <c r="I30" s="50"/>
      <c r="J30" s="51"/>
      <c r="K30" s="52"/>
      <c r="L30" s="23"/>
      <c r="M30" s="21"/>
      <c r="N30" s="71"/>
      <c r="O30" s="71"/>
    </row>
    <row r="31" spans="1:15" s="24" customFormat="1" ht="30" customHeight="1">
      <c r="A31" s="21"/>
      <c r="B31" s="22"/>
      <c r="C31" s="25"/>
      <c r="D31" s="44"/>
      <c r="E31" s="44"/>
      <c r="F31" s="44"/>
      <c r="G31" s="48"/>
      <c r="H31" s="53"/>
      <c r="I31" s="54"/>
      <c r="J31" s="55"/>
      <c r="K31" s="52"/>
      <c r="L31" s="23"/>
      <c r="M31" s="21"/>
      <c r="O31" s="70"/>
    </row>
    <row r="32" spans="1:15" s="24" customFormat="1" ht="30" customHeight="1">
      <c r="A32" s="21"/>
      <c r="B32" s="22"/>
      <c r="C32" s="25"/>
      <c r="D32" s="44"/>
      <c r="E32" s="44"/>
      <c r="F32" s="44"/>
      <c r="G32" s="56" t="s">
        <v>23</v>
      </c>
      <c r="H32" s="53"/>
      <c r="I32" s="54"/>
      <c r="J32" s="55"/>
      <c r="K32" s="20">
        <v>90250000</v>
      </c>
      <c r="L32" s="23"/>
      <c r="M32" s="21"/>
    </row>
    <row r="33" spans="1:15" s="24" customFormat="1" ht="30" customHeight="1">
      <c r="A33" s="21"/>
      <c r="B33" s="22"/>
      <c r="C33" s="25"/>
      <c r="D33" s="26"/>
      <c r="E33" s="25"/>
      <c r="F33" s="25"/>
      <c r="G33" s="57"/>
      <c r="H33" s="53"/>
      <c r="I33" s="54"/>
      <c r="J33" s="58"/>
      <c r="K33" s="52"/>
      <c r="L33" s="23"/>
      <c r="M33" s="21"/>
      <c r="O33" s="71"/>
    </row>
    <row r="34" spans="1:15" s="24" customFormat="1" ht="30" customHeight="1">
      <c r="A34" s="21"/>
      <c r="B34" s="22"/>
      <c r="C34" s="25"/>
      <c r="D34" s="26"/>
      <c r="E34" s="25"/>
      <c r="F34" s="25"/>
      <c r="G34" s="57"/>
      <c r="H34" s="53"/>
      <c r="I34" s="54"/>
      <c r="J34" s="58"/>
      <c r="K34" s="52"/>
      <c r="L34" s="23"/>
      <c r="M34" s="21"/>
    </row>
    <row r="35" spans="1:15" s="24" customFormat="1" ht="30" customHeight="1" thickBot="1">
      <c r="A35" s="21"/>
      <c r="B35" s="22"/>
      <c r="C35" s="25"/>
      <c r="D35" s="26"/>
      <c r="E35" s="25"/>
      <c r="F35" s="25"/>
      <c r="G35" s="59"/>
      <c r="H35" s="53"/>
      <c r="I35" s="54"/>
      <c r="J35" s="58"/>
      <c r="K35" s="60"/>
      <c r="L35" s="23"/>
      <c r="M35" s="21"/>
    </row>
    <row r="36" spans="1:15" s="24" customFormat="1" ht="30" customHeight="1" thickBot="1">
      <c r="A36" s="21"/>
      <c r="B36" s="22"/>
      <c r="C36" s="25"/>
      <c r="D36" s="26"/>
      <c r="E36" s="25"/>
      <c r="F36" s="25"/>
      <c r="G36" s="61" t="s">
        <v>22</v>
      </c>
      <c r="H36" s="62"/>
      <c r="I36" s="63"/>
      <c r="J36" s="64"/>
      <c r="K36" s="65">
        <f>+K32</f>
        <v>90250000</v>
      </c>
      <c r="L36" s="23"/>
      <c r="M36" s="21"/>
    </row>
    <row r="37" spans="1:15" s="24" customFormat="1" ht="28.5" customHeight="1" thickBot="1">
      <c r="A37" s="21"/>
      <c r="B37" s="22"/>
      <c r="C37" s="32"/>
      <c r="D37" s="32"/>
      <c r="E37" s="32"/>
      <c r="F37" s="32"/>
      <c r="G37" s="33"/>
      <c r="H37" s="33"/>
      <c r="I37" s="38"/>
      <c r="J37" s="39"/>
      <c r="K37" s="40"/>
      <c r="L37" s="28"/>
      <c r="M37" s="21"/>
    </row>
    <row r="38" spans="1:15" s="24" customFormat="1" ht="15.75">
      <c r="A38" s="21"/>
      <c r="B38" s="22"/>
      <c r="C38" s="66"/>
      <c r="D38" s="280"/>
      <c r="E38" s="280"/>
      <c r="F38" s="280"/>
      <c r="G38" s="280"/>
      <c r="H38" s="280"/>
      <c r="I38" s="280"/>
      <c r="J38" s="280"/>
      <c r="K38" s="281"/>
      <c r="L38" s="27"/>
      <c r="M38" s="21"/>
    </row>
    <row r="39" spans="1:15" s="24" customFormat="1" ht="46.5" customHeight="1">
      <c r="A39" s="21"/>
      <c r="B39" s="22"/>
      <c r="C39" s="282" t="s">
        <v>24</v>
      </c>
      <c r="D39" s="283"/>
      <c r="E39" s="283"/>
      <c r="F39" s="283"/>
      <c r="G39" s="283"/>
      <c r="H39" s="284" t="s">
        <v>1</v>
      </c>
      <c r="I39" s="284"/>
      <c r="J39" s="284"/>
      <c r="K39" s="67" t="s">
        <v>25</v>
      </c>
      <c r="L39" s="28"/>
      <c r="M39" s="21"/>
    </row>
    <row r="40" spans="1:15" s="24" customFormat="1" ht="32.25" customHeight="1">
      <c r="A40" s="21"/>
      <c r="B40" s="22"/>
      <c r="C40" s="282" t="s">
        <v>26</v>
      </c>
      <c r="D40" s="283"/>
      <c r="E40" s="283"/>
      <c r="F40" s="283"/>
      <c r="G40" s="283"/>
      <c r="H40" s="277" t="s">
        <v>7</v>
      </c>
      <c r="I40" s="277"/>
      <c r="J40" s="68" t="s">
        <v>27</v>
      </c>
      <c r="K40" s="69">
        <v>0.21</v>
      </c>
      <c r="L40" s="28"/>
      <c r="M40" s="21"/>
    </row>
    <row r="41" spans="1:15" s="24" customFormat="1" ht="30" customHeight="1">
      <c r="A41" s="21"/>
      <c r="B41" s="22"/>
      <c r="C41" s="282" t="s">
        <v>28</v>
      </c>
      <c r="D41" s="283"/>
      <c r="E41" s="283"/>
      <c r="F41" s="283"/>
      <c r="G41" s="283"/>
      <c r="H41" s="285" t="s">
        <v>29</v>
      </c>
      <c r="I41" s="286"/>
      <c r="J41" s="68" t="s">
        <v>30</v>
      </c>
      <c r="K41" s="69">
        <v>0.02</v>
      </c>
      <c r="L41" s="28"/>
      <c r="M41" s="21"/>
    </row>
    <row r="42" spans="1:15" s="29" customFormat="1" ht="58.5" customHeight="1">
      <c r="A42" s="21"/>
      <c r="B42" s="22"/>
      <c r="C42" s="274"/>
      <c r="D42" s="275"/>
      <c r="E42" s="275"/>
      <c r="F42" s="275"/>
      <c r="G42" s="275"/>
      <c r="H42" s="276" t="s">
        <v>31</v>
      </c>
      <c r="I42" s="277"/>
      <c r="J42" s="68" t="s">
        <v>32</v>
      </c>
      <c r="K42" s="69">
        <v>0.05</v>
      </c>
      <c r="L42" s="23"/>
      <c r="M42" s="21"/>
    </row>
    <row r="43" spans="1:15" ht="39" customHeight="1">
      <c r="A43" s="1"/>
      <c r="B43" s="3"/>
      <c r="C43" s="278"/>
      <c r="D43" s="279"/>
      <c r="E43" s="279"/>
      <c r="F43" s="279"/>
      <c r="G43" s="279"/>
      <c r="H43" s="277" t="s">
        <v>33</v>
      </c>
      <c r="I43" s="277"/>
      <c r="J43" s="68" t="s">
        <v>34</v>
      </c>
      <c r="K43" s="69">
        <v>0.27999999999999997</v>
      </c>
      <c r="L43" s="4"/>
      <c r="M43" s="1"/>
    </row>
    <row r="44" spans="1:15" ht="47.25" customHeight="1">
      <c r="A44" s="1"/>
      <c r="B44" s="3"/>
      <c r="C44" s="41"/>
      <c r="D44" s="41"/>
      <c r="E44" s="41"/>
      <c r="F44" s="41"/>
      <c r="G44" s="41"/>
      <c r="H44" s="41"/>
      <c r="I44" s="41"/>
      <c r="J44" s="41"/>
      <c r="K44" s="41"/>
      <c r="L44" s="4"/>
      <c r="M44" s="1"/>
    </row>
    <row r="45" spans="1:15" s="24" customFormat="1" ht="30" customHeight="1" thickBot="1">
      <c r="A45" s="23"/>
      <c r="B45" s="42"/>
      <c r="C45" s="42"/>
      <c r="D45" s="42"/>
      <c r="E45" s="42"/>
      <c r="F45" s="42"/>
      <c r="G45" s="42"/>
      <c r="H45" s="42"/>
      <c r="I45" s="42"/>
      <c r="J45" s="42"/>
      <c r="K45" s="42"/>
      <c r="L45" s="30"/>
    </row>
    <row r="46" spans="1:15" s="29" customFormat="1" ht="58.5" customHeight="1" thickTop="1">
      <c r="A46" s="21"/>
    </row>
    <row r="47" spans="1:15" ht="39" customHeight="1">
      <c r="A47" s="1"/>
    </row>
    <row r="48" spans="1:15" ht="47.25" customHeight="1">
      <c r="A48" s="1"/>
    </row>
    <row r="49" spans="1:1">
      <c r="A49" s="1"/>
    </row>
    <row r="50" spans="1:1">
      <c r="A50" s="1"/>
    </row>
  </sheetData>
  <mergeCells count="35">
    <mergeCell ref="C11:K12"/>
    <mergeCell ref="C13:K13"/>
    <mergeCell ref="C9:K9"/>
    <mergeCell ref="B2:L2"/>
    <mergeCell ref="C3:F3"/>
    <mergeCell ref="C7:K7"/>
    <mergeCell ref="C8:K8"/>
    <mergeCell ref="C10:K10"/>
    <mergeCell ref="C14:K14"/>
    <mergeCell ref="I15:I16"/>
    <mergeCell ref="J15:J16"/>
    <mergeCell ref="K15:K16"/>
    <mergeCell ref="D17:K17"/>
    <mergeCell ref="H15:H16"/>
    <mergeCell ref="C19:G19"/>
    <mergeCell ref="C15:C16"/>
    <mergeCell ref="D15:D16"/>
    <mergeCell ref="E15:F15"/>
    <mergeCell ref="G15:G16"/>
    <mergeCell ref="H43:I43"/>
    <mergeCell ref="D20:K20"/>
    <mergeCell ref="C27:J27"/>
    <mergeCell ref="G29:I29"/>
    <mergeCell ref="D38:K38"/>
    <mergeCell ref="C39:G39"/>
    <mergeCell ref="H39:J39"/>
    <mergeCell ref="C40:G40"/>
    <mergeCell ref="H40:I40"/>
    <mergeCell ref="C41:G41"/>
    <mergeCell ref="H41:I41"/>
    <mergeCell ref="C42:G42"/>
    <mergeCell ref="H42:I42"/>
    <mergeCell ref="C43:G43"/>
    <mergeCell ref="D23:K23"/>
    <mergeCell ref="C26:G26"/>
  </mergeCells>
  <pageMargins left="0.11811023622047245" right="0.11811023622047245" top="0.78740157480314965" bottom="0.74803149606299213" header="0.31496062992125984" footer="0.31496062992125984"/>
  <pageSetup scale="45"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O49"/>
  <sheetViews>
    <sheetView view="pageBreakPreview" zoomScale="85" zoomScaleNormal="85" zoomScaleSheetLayoutView="85" workbookViewId="0">
      <selection activeCell="G21" sqref="G21"/>
    </sheetView>
  </sheetViews>
  <sheetFormatPr baseColWidth="10" defaultColWidth="11.42578125" defaultRowHeight="16.5"/>
  <cols>
    <col min="1" max="2" width="4.42578125" style="2" customWidth="1"/>
    <col min="3" max="3" width="14.7109375" style="2" customWidth="1"/>
    <col min="4" max="4" width="11.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0" style="2" customWidth="1"/>
    <col min="12" max="12" width="4.42578125" style="2" customWidth="1"/>
    <col min="13" max="13" width="11.42578125" style="2"/>
    <col min="14" max="15" width="0" style="2" hidden="1"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319"/>
      <c r="C2" s="320"/>
      <c r="D2" s="320"/>
      <c r="E2" s="320"/>
      <c r="F2" s="320"/>
      <c r="G2" s="320"/>
      <c r="H2" s="320"/>
      <c r="I2" s="320"/>
      <c r="J2" s="320"/>
      <c r="K2" s="320"/>
      <c r="L2" s="321"/>
      <c r="M2" s="1"/>
    </row>
    <row r="3" spans="1:13" ht="21.95" customHeight="1">
      <c r="A3" s="1"/>
      <c r="B3" s="3"/>
      <c r="C3" s="322" t="s">
        <v>39</v>
      </c>
      <c r="D3" s="323"/>
      <c r="E3" s="323"/>
      <c r="F3" s="324"/>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325" t="s">
        <v>12</v>
      </c>
      <c r="D7" s="326"/>
      <c r="E7" s="326"/>
      <c r="F7" s="326"/>
      <c r="G7" s="326"/>
      <c r="H7" s="326"/>
      <c r="I7" s="326"/>
      <c r="J7" s="326"/>
      <c r="K7" s="327"/>
      <c r="L7" s="4"/>
      <c r="M7" s="1"/>
    </row>
    <row r="8" spans="1:13">
      <c r="A8" s="1"/>
      <c r="B8" s="3"/>
      <c r="C8" s="328" t="s">
        <v>95</v>
      </c>
      <c r="D8" s="329"/>
      <c r="E8" s="329"/>
      <c r="F8" s="329"/>
      <c r="G8" s="329"/>
      <c r="H8" s="329"/>
      <c r="I8" s="329"/>
      <c r="J8" s="329"/>
      <c r="K8" s="330"/>
      <c r="L8" s="4"/>
      <c r="M8" s="1"/>
    </row>
    <row r="9" spans="1:13" s="8" customFormat="1" ht="16.5" customHeight="1">
      <c r="A9" s="5"/>
      <c r="B9" s="6"/>
      <c r="C9" s="331" t="s">
        <v>102</v>
      </c>
      <c r="D9" s="332"/>
      <c r="E9" s="332"/>
      <c r="F9" s="332"/>
      <c r="G9" s="332"/>
      <c r="H9" s="332"/>
      <c r="I9" s="332"/>
      <c r="J9" s="332"/>
      <c r="K9" s="333"/>
      <c r="L9" s="7"/>
      <c r="M9" s="5"/>
    </row>
    <row r="10" spans="1:13" s="8" customFormat="1" ht="16.5" customHeight="1">
      <c r="A10" s="5"/>
      <c r="B10" s="6"/>
      <c r="C10" s="316" t="s">
        <v>38</v>
      </c>
      <c r="D10" s="317"/>
      <c r="E10" s="317"/>
      <c r="F10" s="317"/>
      <c r="G10" s="317"/>
      <c r="H10" s="317"/>
      <c r="I10" s="317"/>
      <c r="J10" s="317"/>
      <c r="K10" s="318"/>
      <c r="L10" s="7"/>
      <c r="M10" s="5"/>
    </row>
    <row r="11" spans="1:13" s="8" customFormat="1">
      <c r="A11" s="5"/>
      <c r="B11" s="6"/>
      <c r="C11" s="312" t="s">
        <v>96</v>
      </c>
      <c r="D11" s="312"/>
      <c r="E11" s="312"/>
      <c r="F11" s="312"/>
      <c r="G11" s="312"/>
      <c r="H11" s="312"/>
      <c r="I11" s="312"/>
      <c r="J11" s="312"/>
      <c r="K11" s="312"/>
      <c r="L11" s="7"/>
      <c r="M11" s="5"/>
    </row>
    <row r="12" spans="1:13" ht="55.5" customHeight="1">
      <c r="A12" s="1"/>
      <c r="B12" s="3"/>
      <c r="C12" s="312"/>
      <c r="D12" s="312"/>
      <c r="E12" s="312"/>
      <c r="F12" s="312"/>
      <c r="G12" s="312"/>
      <c r="H12" s="312"/>
      <c r="I12" s="312"/>
      <c r="J12" s="312"/>
      <c r="K12" s="312"/>
      <c r="L12" s="4"/>
      <c r="M12" s="1"/>
    </row>
    <row r="13" spans="1:13" ht="34.5" customHeight="1">
      <c r="A13" s="1"/>
      <c r="B13" s="3"/>
      <c r="C13" s="313" t="s">
        <v>97</v>
      </c>
      <c r="D13" s="314"/>
      <c r="E13" s="314"/>
      <c r="F13" s="314"/>
      <c r="G13" s="314"/>
      <c r="H13" s="314"/>
      <c r="I13" s="314"/>
      <c r="J13" s="314"/>
      <c r="K13" s="315"/>
      <c r="L13" s="4"/>
      <c r="M13" s="1"/>
    </row>
    <row r="14" spans="1:13" ht="30" customHeight="1" thickBot="1">
      <c r="A14" s="1"/>
      <c r="B14" s="3"/>
      <c r="C14" s="287"/>
      <c r="D14" s="288"/>
      <c r="E14" s="288"/>
      <c r="F14" s="288"/>
      <c r="G14" s="288"/>
      <c r="H14" s="288"/>
      <c r="I14" s="288"/>
      <c r="J14" s="288"/>
      <c r="K14" s="289"/>
      <c r="L14" s="4"/>
    </row>
    <row r="15" spans="1:13" ht="30" customHeight="1">
      <c r="A15" s="1"/>
      <c r="B15" s="3"/>
      <c r="C15" s="303" t="s">
        <v>13</v>
      </c>
      <c r="D15" s="290" t="s">
        <v>14</v>
      </c>
      <c r="E15" s="305" t="s">
        <v>15</v>
      </c>
      <c r="F15" s="305"/>
      <c r="G15" s="303" t="s">
        <v>1</v>
      </c>
      <c r="H15" s="290" t="s">
        <v>16</v>
      </c>
      <c r="I15" s="290" t="s">
        <v>2</v>
      </c>
      <c r="J15" s="292" t="s">
        <v>17</v>
      </c>
      <c r="K15" s="294" t="s">
        <v>18</v>
      </c>
      <c r="L15" s="4"/>
    </row>
    <row r="16" spans="1:13" ht="30" customHeight="1" thickBot="1">
      <c r="A16" s="1"/>
      <c r="B16" s="3"/>
      <c r="C16" s="304"/>
      <c r="D16" s="291"/>
      <c r="E16" s="9" t="s">
        <v>19</v>
      </c>
      <c r="F16" s="9" t="s">
        <v>20</v>
      </c>
      <c r="G16" s="304"/>
      <c r="H16" s="291"/>
      <c r="I16" s="291"/>
      <c r="J16" s="293"/>
      <c r="K16" s="295"/>
      <c r="L16" s="4"/>
      <c r="M16" s="186">
        <v>0.97299999999999998</v>
      </c>
    </row>
    <row r="17" spans="1:15" ht="30" customHeight="1" thickBot="1">
      <c r="A17" s="1"/>
      <c r="B17" s="3"/>
      <c r="C17" s="10">
        <v>1</v>
      </c>
      <c r="D17" s="296" t="s">
        <v>3</v>
      </c>
      <c r="E17" s="296"/>
      <c r="F17" s="296"/>
      <c r="G17" s="296"/>
      <c r="H17" s="296"/>
      <c r="I17" s="296"/>
      <c r="J17" s="296"/>
      <c r="K17" s="297"/>
      <c r="L17" s="4"/>
    </row>
    <row r="18" spans="1:15" ht="30" customHeight="1">
      <c r="A18" s="4"/>
      <c r="B18" s="31"/>
      <c r="C18" s="11">
        <v>1.1000000000000001</v>
      </c>
      <c r="D18" s="11">
        <v>1.1000000000000001</v>
      </c>
      <c r="E18" s="11"/>
      <c r="F18" s="11">
        <v>1.1000000000000001</v>
      </c>
      <c r="G18" s="12" t="s">
        <v>8</v>
      </c>
      <c r="H18" s="11" t="s">
        <v>0</v>
      </c>
      <c r="I18" s="13">
        <v>425579.68</v>
      </c>
      <c r="J18" s="14">
        <f>('Presupuesto Oficial LOTE 4'!N18)</f>
        <v>97.3</v>
      </c>
      <c r="K18" s="20">
        <f>+J18*I18</f>
        <v>41408902.864</v>
      </c>
      <c r="L18" s="4"/>
    </row>
    <row r="19" spans="1:15" ht="30" customHeight="1" thickBot="1">
      <c r="A19" s="4"/>
      <c r="B19" s="31"/>
      <c r="C19" s="298" t="s">
        <v>21</v>
      </c>
      <c r="D19" s="299"/>
      <c r="E19" s="299"/>
      <c r="F19" s="299"/>
      <c r="G19" s="300"/>
      <c r="H19" s="35"/>
      <c r="I19" s="36"/>
      <c r="J19" s="37"/>
      <c r="K19" s="19">
        <f>+K18</f>
        <v>41408902.864</v>
      </c>
      <c r="L19" s="4"/>
    </row>
    <row r="20" spans="1:15" ht="30" customHeight="1" thickBot="1">
      <c r="A20" s="4"/>
      <c r="B20" s="31"/>
      <c r="C20" s="10">
        <v>2</v>
      </c>
      <c r="D20" s="301" t="s">
        <v>4</v>
      </c>
      <c r="E20" s="301"/>
      <c r="F20" s="301"/>
      <c r="G20" s="301"/>
      <c r="H20" s="301"/>
      <c r="I20" s="301"/>
      <c r="J20" s="301"/>
      <c r="K20" s="302"/>
      <c r="L20" s="4"/>
    </row>
    <row r="21" spans="1:15" ht="58.5" customHeight="1">
      <c r="A21" s="1"/>
      <c r="B21" s="3"/>
      <c r="C21" s="11">
        <v>2.1</v>
      </c>
      <c r="D21" s="11">
        <v>2.1</v>
      </c>
      <c r="E21" s="11"/>
      <c r="F21" s="11">
        <v>2.1</v>
      </c>
      <c r="G21" s="12" t="s">
        <v>6</v>
      </c>
      <c r="H21" s="11" t="s">
        <v>5</v>
      </c>
      <c r="I21" s="13">
        <v>2000</v>
      </c>
      <c r="J21" s="14">
        <f>('Presupuesto Oficial LOTE 4'!N21)</f>
        <v>8270.5</v>
      </c>
      <c r="K21" s="20">
        <f>+J21*I21</f>
        <v>16541000</v>
      </c>
      <c r="L21" s="4"/>
    </row>
    <row r="22" spans="1:15" ht="30" customHeight="1" thickBot="1">
      <c r="A22" s="1"/>
      <c r="B22" s="3"/>
      <c r="C22" s="15" t="s">
        <v>21</v>
      </c>
      <c r="D22" s="16"/>
      <c r="E22" s="16"/>
      <c r="F22" s="16"/>
      <c r="G22" s="17"/>
      <c r="H22" s="16"/>
      <c r="I22" s="16"/>
      <c r="J22" s="18"/>
      <c r="K22" s="19">
        <f>+K21</f>
        <v>16541000</v>
      </c>
      <c r="L22" s="4"/>
    </row>
    <row r="23" spans="1:15" ht="30" customHeight="1" thickBot="1">
      <c r="A23" s="1"/>
      <c r="B23" s="22"/>
      <c r="C23" s="306" t="s">
        <v>35</v>
      </c>
      <c r="D23" s="307"/>
      <c r="E23" s="307"/>
      <c r="F23" s="307"/>
      <c r="G23" s="307"/>
      <c r="H23" s="307"/>
      <c r="I23" s="307"/>
      <c r="J23" s="308"/>
      <c r="K23" s="34">
        <f>+K22+K19</f>
        <v>57949902.864</v>
      </c>
      <c r="L23" s="23"/>
    </row>
    <row r="24" spans="1:15" ht="30" customHeight="1" thickBot="1">
      <c r="A24" s="1"/>
      <c r="B24" s="3"/>
      <c r="C24" s="43"/>
      <c r="D24" s="44"/>
      <c r="E24" s="44"/>
      <c r="F24" s="44"/>
      <c r="G24" s="45"/>
      <c r="H24" s="45"/>
      <c r="I24" s="45"/>
      <c r="J24" s="45"/>
      <c r="K24" s="45"/>
      <c r="L24" s="4"/>
      <c r="M24" s="1"/>
      <c r="N24" s="72"/>
    </row>
    <row r="25" spans="1:15" s="24" customFormat="1" ht="30" customHeight="1">
      <c r="A25" s="21"/>
      <c r="B25" s="22"/>
      <c r="C25" s="25"/>
      <c r="D25" s="26"/>
      <c r="E25" s="25"/>
      <c r="F25" s="25"/>
      <c r="G25" s="309"/>
      <c r="H25" s="310"/>
      <c r="I25" s="311"/>
      <c r="J25" s="46"/>
      <c r="K25" s="47"/>
      <c r="L25" s="23"/>
      <c r="M25" s="21"/>
      <c r="N25" s="189">
        <f>+K23/(1+K39)</f>
        <v>45273361.612499997</v>
      </c>
      <c r="O25" s="189"/>
    </row>
    <row r="26" spans="1:15" s="24" customFormat="1" ht="30" customHeight="1">
      <c r="A26" s="21"/>
      <c r="B26" s="22"/>
      <c r="C26" s="25"/>
      <c r="D26" s="26"/>
      <c r="E26" s="25"/>
      <c r="F26" s="25"/>
      <c r="G26" s="48"/>
      <c r="H26" s="49"/>
      <c r="I26" s="50"/>
      <c r="J26" s="51"/>
      <c r="K26" s="52"/>
      <c r="L26" s="23"/>
      <c r="M26" s="21"/>
      <c r="N26" s="193">
        <f>+$N$25*K36</f>
        <v>9507405.9386249986</v>
      </c>
      <c r="O26" s="189"/>
    </row>
    <row r="27" spans="1:15" s="24" customFormat="1" ht="30" customHeight="1">
      <c r="A27" s="21"/>
      <c r="B27" s="22"/>
      <c r="C27" s="25"/>
      <c r="D27" s="44"/>
      <c r="E27" s="44"/>
      <c r="F27" s="44"/>
      <c r="G27" s="48"/>
      <c r="H27" s="53"/>
      <c r="I27" s="54"/>
      <c r="J27" s="55"/>
      <c r="K27" s="52"/>
      <c r="L27" s="23"/>
      <c r="M27" s="21"/>
      <c r="N27" s="193">
        <f t="shared" ref="N27:N28" si="0">+$N$25*K37</f>
        <v>905467.23225</v>
      </c>
      <c r="O27" s="194"/>
    </row>
    <row r="28" spans="1:15" s="24" customFormat="1" ht="30" customHeight="1">
      <c r="A28" s="21"/>
      <c r="B28" s="22"/>
      <c r="C28" s="25"/>
      <c r="D28" s="44"/>
      <c r="E28" s="44"/>
      <c r="F28" s="44"/>
      <c r="G28" s="56" t="s">
        <v>23</v>
      </c>
      <c r="H28" s="53"/>
      <c r="I28" s="54"/>
      <c r="J28" s="55"/>
      <c r="K28" s="20">
        <f>+SUM(N25:N29)</f>
        <v>58379999.799318746</v>
      </c>
      <c r="L28" s="23"/>
      <c r="M28" s="21"/>
      <c r="N28" s="193">
        <f t="shared" si="0"/>
        <v>2263668.0806249999</v>
      </c>
      <c r="O28" s="189"/>
    </row>
    <row r="29" spans="1:15" s="24" customFormat="1" ht="30" customHeight="1">
      <c r="A29" s="21"/>
      <c r="B29" s="22"/>
      <c r="C29" s="25"/>
      <c r="D29" s="26"/>
      <c r="E29" s="25"/>
      <c r="F29" s="25"/>
      <c r="G29" s="57"/>
      <c r="H29" s="53"/>
      <c r="I29" s="54"/>
      <c r="J29" s="58"/>
      <c r="K29" s="52"/>
      <c r="L29" s="23"/>
      <c r="M29" s="21"/>
      <c r="N29" s="189">
        <f>+N28*0.19</f>
        <v>430096.93531874998</v>
      </c>
      <c r="O29" s="189"/>
    </row>
    <row r="30" spans="1:15" s="24" customFormat="1" ht="30" customHeight="1">
      <c r="A30" s="21"/>
      <c r="B30" s="22"/>
      <c r="C30" s="25"/>
      <c r="D30" s="26"/>
      <c r="E30" s="25"/>
      <c r="F30" s="25"/>
      <c r="G30" s="57"/>
      <c r="H30" s="53"/>
      <c r="I30" s="54"/>
      <c r="J30" s="58"/>
      <c r="K30" s="52"/>
      <c r="L30" s="23"/>
      <c r="M30" s="21"/>
      <c r="N30" s="189"/>
      <c r="O30" s="189"/>
    </row>
    <row r="31" spans="1:15" s="24" customFormat="1" ht="30" customHeight="1" thickBot="1">
      <c r="A31" s="21"/>
      <c r="B31" s="22"/>
      <c r="C31" s="25"/>
      <c r="D31" s="26"/>
      <c r="E31" s="25"/>
      <c r="F31" s="25"/>
      <c r="G31" s="59"/>
      <c r="H31" s="53"/>
      <c r="I31" s="54"/>
      <c r="J31" s="58"/>
      <c r="K31" s="60"/>
      <c r="L31" s="23"/>
      <c r="M31" s="21"/>
      <c r="N31" s="189"/>
      <c r="O31" s="189"/>
    </row>
    <row r="32" spans="1:15" s="24" customFormat="1" ht="30" customHeight="1" thickBot="1">
      <c r="A32" s="21"/>
      <c r="B32" s="22"/>
      <c r="C32" s="25"/>
      <c r="D32" s="26"/>
      <c r="E32" s="25"/>
      <c r="F32" s="25"/>
      <c r="G32" s="61" t="s">
        <v>22</v>
      </c>
      <c r="H32" s="62"/>
      <c r="I32" s="63"/>
      <c r="J32" s="64"/>
      <c r="K32" s="65">
        <f>+K28</f>
        <v>58379999.799318746</v>
      </c>
      <c r="L32" s="23"/>
      <c r="M32" s="21"/>
      <c r="N32" s="189"/>
      <c r="O32" s="189"/>
    </row>
    <row r="33" spans="1:15" s="24" customFormat="1" ht="28.5" customHeight="1" thickBot="1">
      <c r="A33" s="21"/>
      <c r="B33" s="22"/>
      <c r="C33" s="32"/>
      <c r="D33" s="32"/>
      <c r="E33" s="32"/>
      <c r="F33" s="32"/>
      <c r="G33" s="33"/>
      <c r="H33" s="33"/>
      <c r="I33" s="38"/>
      <c r="J33" s="39"/>
      <c r="K33" s="40"/>
      <c r="L33" s="28"/>
      <c r="M33" s="21"/>
      <c r="N33" s="189"/>
      <c r="O33" s="189"/>
    </row>
    <row r="34" spans="1:15" s="24" customFormat="1" ht="15.75">
      <c r="A34" s="21"/>
      <c r="B34" s="22"/>
      <c r="C34" s="66"/>
      <c r="D34" s="280"/>
      <c r="E34" s="280"/>
      <c r="F34" s="280"/>
      <c r="G34" s="280"/>
      <c r="H34" s="280"/>
      <c r="I34" s="280"/>
      <c r="J34" s="280"/>
      <c r="K34" s="281"/>
      <c r="L34" s="27"/>
      <c r="M34" s="21"/>
      <c r="N34" s="189"/>
      <c r="O34" s="195">
        <f>+K32/'Presupuesto Oficial LOTE 4'!K32</f>
        <v>0.97299999665531245</v>
      </c>
    </row>
    <row r="35" spans="1:15" s="24" customFormat="1" ht="46.5" customHeight="1">
      <c r="A35" s="21"/>
      <c r="B35" s="22"/>
      <c r="C35" s="282" t="s">
        <v>24</v>
      </c>
      <c r="D35" s="283"/>
      <c r="E35" s="283"/>
      <c r="F35" s="283"/>
      <c r="G35" s="283"/>
      <c r="H35" s="284" t="s">
        <v>1</v>
      </c>
      <c r="I35" s="284"/>
      <c r="J35" s="284"/>
      <c r="K35" s="67" t="s">
        <v>25</v>
      </c>
      <c r="L35" s="28"/>
      <c r="M35" s="21"/>
      <c r="N35" s="189"/>
      <c r="O35" s="189"/>
    </row>
    <row r="36" spans="1:15" s="24" customFormat="1" ht="32.25" customHeight="1">
      <c r="A36" s="21"/>
      <c r="B36" s="22"/>
      <c r="C36" s="282" t="s">
        <v>26</v>
      </c>
      <c r="D36" s="283"/>
      <c r="E36" s="283"/>
      <c r="F36" s="283"/>
      <c r="G36" s="283"/>
      <c r="H36" s="277" t="s">
        <v>7</v>
      </c>
      <c r="I36" s="277"/>
      <c r="J36" s="68" t="s">
        <v>27</v>
      </c>
      <c r="K36" s="69">
        <v>0.21</v>
      </c>
      <c r="L36" s="28"/>
      <c r="M36" s="21"/>
    </row>
    <row r="37" spans="1:15" s="24" customFormat="1" ht="30" customHeight="1">
      <c r="A37" s="21"/>
      <c r="B37" s="22"/>
      <c r="C37" s="282" t="s">
        <v>28</v>
      </c>
      <c r="D37" s="283"/>
      <c r="E37" s="283"/>
      <c r="F37" s="283"/>
      <c r="G37" s="283"/>
      <c r="H37" s="285" t="s">
        <v>29</v>
      </c>
      <c r="I37" s="286"/>
      <c r="J37" s="68" t="s">
        <v>30</v>
      </c>
      <c r="K37" s="69">
        <v>0.02</v>
      </c>
      <c r="L37" s="28"/>
      <c r="M37" s="21"/>
    </row>
    <row r="38" spans="1:15" s="29" customFormat="1" ht="58.5" customHeight="1">
      <c r="A38" s="21"/>
      <c r="B38" s="22"/>
      <c r="C38" s="274"/>
      <c r="D38" s="275"/>
      <c r="E38" s="275"/>
      <c r="F38" s="275"/>
      <c r="G38" s="275"/>
      <c r="H38" s="276" t="s">
        <v>31</v>
      </c>
      <c r="I38" s="277"/>
      <c r="J38" s="68" t="s">
        <v>32</v>
      </c>
      <c r="K38" s="69">
        <v>0.05</v>
      </c>
      <c r="L38" s="23"/>
      <c r="M38" s="21"/>
    </row>
    <row r="39" spans="1:15" ht="39" customHeight="1">
      <c r="A39" s="1"/>
      <c r="B39" s="3"/>
      <c r="C39" s="278"/>
      <c r="D39" s="279"/>
      <c r="E39" s="279"/>
      <c r="F39" s="279"/>
      <c r="G39" s="279"/>
      <c r="H39" s="277" t="s">
        <v>33</v>
      </c>
      <c r="I39" s="277"/>
      <c r="J39" s="68" t="s">
        <v>34</v>
      </c>
      <c r="K39" s="69">
        <v>0.27999999999999997</v>
      </c>
      <c r="L39" s="4"/>
      <c r="M39" s="1"/>
    </row>
    <row r="40" spans="1:15" s="24" customFormat="1" ht="66" customHeight="1">
      <c r="A40" s="23"/>
      <c r="B40" s="41"/>
      <c r="C40" s="41"/>
      <c r="D40" s="41"/>
      <c r="E40" s="41"/>
      <c r="F40" s="41"/>
      <c r="G40" s="41"/>
      <c r="H40" s="41"/>
      <c r="I40" s="41"/>
      <c r="J40" s="41"/>
      <c r="K40" s="41"/>
      <c r="L40" s="4"/>
      <c r="O40" s="189"/>
    </row>
    <row r="41" spans="1:15" s="24" customFormat="1" ht="66" customHeight="1">
      <c r="A41" s="23"/>
      <c r="B41" s="41"/>
      <c r="C41" s="41"/>
      <c r="D41" s="41"/>
      <c r="E41" s="41"/>
      <c r="F41" s="41"/>
      <c r="G41" s="190"/>
      <c r="H41" s="41"/>
      <c r="I41" s="41"/>
      <c r="J41" s="41"/>
      <c r="K41" s="41"/>
      <c r="L41" s="4"/>
      <c r="O41" s="189"/>
    </row>
    <row r="42" spans="1:15" s="24" customFormat="1" ht="66" customHeight="1">
      <c r="A42" s="23"/>
      <c r="B42" s="41"/>
      <c r="C42" s="41"/>
      <c r="D42" s="41"/>
      <c r="E42" s="41"/>
      <c r="F42" s="41"/>
      <c r="G42" s="191" t="s">
        <v>105</v>
      </c>
      <c r="H42" s="41"/>
      <c r="I42" s="41"/>
      <c r="J42" s="41"/>
      <c r="K42" s="41"/>
      <c r="L42" s="4"/>
      <c r="O42" s="189"/>
    </row>
    <row r="43" spans="1:15" s="24" customFormat="1" ht="66" customHeight="1">
      <c r="A43" s="23"/>
      <c r="B43" s="41"/>
      <c r="C43" s="41"/>
      <c r="D43" s="41"/>
      <c r="E43" s="41"/>
      <c r="F43" s="41"/>
      <c r="G43" s="41"/>
      <c r="H43" s="41"/>
      <c r="I43" s="41"/>
      <c r="J43" s="41"/>
      <c r="K43" s="41"/>
      <c r="L43" s="4"/>
    </row>
    <row r="44" spans="1:15" s="24" customFormat="1" ht="30" customHeight="1" thickBot="1">
      <c r="A44" s="23"/>
      <c r="B44" s="42"/>
      <c r="C44" s="42"/>
      <c r="D44" s="42"/>
      <c r="E44" s="42"/>
      <c r="F44" s="42"/>
      <c r="G44" s="192"/>
      <c r="H44" s="42"/>
      <c r="I44" s="42"/>
      <c r="J44" s="42"/>
      <c r="K44" s="42"/>
      <c r="L44" s="30"/>
    </row>
    <row r="45" spans="1:15" s="29" customFormat="1" ht="58.5" customHeight="1" thickTop="1">
      <c r="A45" s="21"/>
    </row>
    <row r="46" spans="1:15" ht="39" customHeight="1">
      <c r="A46" s="1"/>
    </row>
    <row r="47" spans="1:15" ht="47.25" customHeight="1">
      <c r="A47" s="1"/>
    </row>
    <row r="48" spans="1:15">
      <c r="A48" s="1"/>
    </row>
    <row r="49" spans="1:1">
      <c r="A49" s="1"/>
    </row>
  </sheetData>
  <mergeCells count="33">
    <mergeCell ref="C38:G38"/>
    <mergeCell ref="H38:I38"/>
    <mergeCell ref="C39:G39"/>
    <mergeCell ref="H39:I39"/>
    <mergeCell ref="D34:K34"/>
    <mergeCell ref="C35:G35"/>
    <mergeCell ref="H35:J35"/>
    <mergeCell ref="C36:G36"/>
    <mergeCell ref="H36:I36"/>
    <mergeCell ref="C37:G37"/>
    <mergeCell ref="H37:I37"/>
    <mergeCell ref="G25:I25"/>
    <mergeCell ref="C11:K12"/>
    <mergeCell ref="C13:K13"/>
    <mergeCell ref="C14:K14"/>
    <mergeCell ref="C15:C16"/>
    <mergeCell ref="D15:D16"/>
    <mergeCell ref="E15:F15"/>
    <mergeCell ref="G15:G16"/>
    <mergeCell ref="H15:H16"/>
    <mergeCell ref="I15:I16"/>
    <mergeCell ref="J15:J16"/>
    <mergeCell ref="K15:K16"/>
    <mergeCell ref="D17:K17"/>
    <mergeCell ref="C19:G19"/>
    <mergeCell ref="D20:K20"/>
    <mergeCell ref="C23:J23"/>
    <mergeCell ref="C10:K10"/>
    <mergeCell ref="B2:L2"/>
    <mergeCell ref="C3:F3"/>
    <mergeCell ref="C7:K7"/>
    <mergeCell ref="C8:K8"/>
    <mergeCell ref="C9:K9"/>
  </mergeCells>
  <pageMargins left="0.11811023622047245" right="0.11811023622047245" top="0.78740157480314965" bottom="0.74803149606299213" header="0.31496062992125984" footer="0.31496062992125984"/>
  <pageSetup scale="43"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O53"/>
  <sheetViews>
    <sheetView view="pageBreakPreview" zoomScale="80" zoomScaleNormal="85" zoomScaleSheetLayoutView="80" workbookViewId="0">
      <selection activeCell="R23" sqref="R23"/>
    </sheetView>
  </sheetViews>
  <sheetFormatPr baseColWidth="10" defaultColWidth="11.42578125" defaultRowHeight="16.5"/>
  <cols>
    <col min="1" max="2" width="4.42578125" style="2" customWidth="1"/>
    <col min="3" max="3" width="14.7109375" style="2" customWidth="1"/>
    <col min="4" max="4" width="11.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0" style="2" customWidth="1"/>
    <col min="12" max="12" width="4.42578125" style="2" customWidth="1"/>
    <col min="13" max="13" width="11.42578125" style="2"/>
    <col min="14" max="15" width="0" style="196" hidden="1" customWidth="1"/>
    <col min="16" max="16384" width="11.42578125" style="2"/>
  </cols>
  <sheetData>
    <row r="1" spans="1:15" ht="17.25" thickBot="1">
      <c r="A1" s="1"/>
      <c r="B1" s="1"/>
      <c r="C1" s="169"/>
      <c r="D1" s="1"/>
      <c r="E1" s="169"/>
      <c r="F1" s="1"/>
      <c r="G1" s="1"/>
      <c r="H1" s="1"/>
      <c r="I1" s="170"/>
      <c r="J1" s="171"/>
      <c r="K1" s="172"/>
      <c r="L1" s="1"/>
      <c r="M1" s="1"/>
    </row>
    <row r="2" spans="1:15" ht="17.25" thickTop="1">
      <c r="A2" s="1"/>
      <c r="B2" s="319"/>
      <c r="C2" s="320"/>
      <c r="D2" s="320"/>
      <c r="E2" s="320"/>
      <c r="F2" s="320"/>
      <c r="G2" s="320"/>
      <c r="H2" s="320"/>
      <c r="I2" s="320"/>
      <c r="J2" s="320"/>
      <c r="K2" s="320"/>
      <c r="L2" s="321"/>
      <c r="M2" s="1"/>
    </row>
    <row r="3" spans="1:15" ht="21.95" customHeight="1">
      <c r="A3" s="1"/>
      <c r="B3" s="3"/>
      <c r="C3" s="322" t="s">
        <v>39</v>
      </c>
      <c r="D3" s="323"/>
      <c r="E3" s="323"/>
      <c r="F3" s="324"/>
      <c r="G3" s="31"/>
      <c r="H3" s="31"/>
      <c r="I3" s="31"/>
      <c r="J3" s="31"/>
      <c r="K3" s="31"/>
      <c r="L3" s="4"/>
      <c r="M3" s="1"/>
    </row>
    <row r="4" spans="1:15">
      <c r="A4" s="1"/>
      <c r="B4" s="3"/>
      <c r="C4" s="173" t="s">
        <v>9</v>
      </c>
      <c r="D4" s="174" t="s">
        <v>10</v>
      </c>
      <c r="E4" s="175" t="s">
        <v>11</v>
      </c>
      <c r="F4" s="176">
        <v>2</v>
      </c>
      <c r="G4" s="31"/>
      <c r="H4" s="31"/>
      <c r="I4" s="31"/>
      <c r="J4" s="31"/>
      <c r="K4" s="31"/>
      <c r="L4" s="4"/>
      <c r="M4" s="1"/>
    </row>
    <row r="5" spans="1:15">
      <c r="A5" s="1"/>
      <c r="B5" s="3"/>
      <c r="C5" s="79"/>
      <c r="D5" s="80"/>
      <c r="E5" s="79"/>
      <c r="F5" s="80"/>
      <c r="G5" s="31"/>
      <c r="H5" s="31"/>
      <c r="I5" s="177"/>
      <c r="J5" s="178"/>
      <c r="K5" s="179"/>
      <c r="L5" s="4"/>
      <c r="M5" s="1"/>
    </row>
    <row r="6" spans="1:15" ht="17.25" thickBot="1">
      <c r="A6" s="1"/>
      <c r="B6" s="3"/>
      <c r="C6" s="180"/>
      <c r="D6" s="181"/>
      <c r="E6" s="180"/>
      <c r="F6" s="181"/>
      <c r="G6" s="182"/>
      <c r="H6" s="182"/>
      <c r="I6" s="183"/>
      <c r="J6" s="184"/>
      <c r="K6" s="185"/>
      <c r="L6" s="4"/>
      <c r="M6" s="1"/>
    </row>
    <row r="7" spans="1:15">
      <c r="A7" s="1"/>
      <c r="B7" s="3"/>
      <c r="C7" s="325" t="s">
        <v>12</v>
      </c>
      <c r="D7" s="326"/>
      <c r="E7" s="326"/>
      <c r="F7" s="326"/>
      <c r="G7" s="326"/>
      <c r="H7" s="326"/>
      <c r="I7" s="326"/>
      <c r="J7" s="326"/>
      <c r="K7" s="327"/>
      <c r="L7" s="4"/>
      <c r="M7" s="1"/>
    </row>
    <row r="8" spans="1:15">
      <c r="A8" s="1"/>
      <c r="B8" s="3"/>
      <c r="C8" s="328" t="s">
        <v>95</v>
      </c>
      <c r="D8" s="329"/>
      <c r="E8" s="329"/>
      <c r="F8" s="329"/>
      <c r="G8" s="329"/>
      <c r="H8" s="329"/>
      <c r="I8" s="329"/>
      <c r="J8" s="329"/>
      <c r="K8" s="330"/>
      <c r="L8" s="4"/>
      <c r="M8" s="1"/>
    </row>
    <row r="9" spans="1:15" s="8" customFormat="1" ht="16.5" customHeight="1">
      <c r="A9" s="5"/>
      <c r="B9" s="6"/>
      <c r="C9" s="331" t="s">
        <v>102</v>
      </c>
      <c r="D9" s="332"/>
      <c r="E9" s="332"/>
      <c r="F9" s="332"/>
      <c r="G9" s="332"/>
      <c r="H9" s="332"/>
      <c r="I9" s="332"/>
      <c r="J9" s="332"/>
      <c r="K9" s="333"/>
      <c r="L9" s="7"/>
      <c r="M9" s="5"/>
      <c r="N9" s="197"/>
      <c r="O9" s="197"/>
    </row>
    <row r="10" spans="1:15" s="8" customFormat="1" ht="16.5" customHeight="1">
      <c r="A10" s="5"/>
      <c r="B10" s="6"/>
      <c r="C10" s="316" t="s">
        <v>103</v>
      </c>
      <c r="D10" s="317"/>
      <c r="E10" s="317"/>
      <c r="F10" s="317"/>
      <c r="G10" s="317"/>
      <c r="H10" s="317"/>
      <c r="I10" s="317"/>
      <c r="J10" s="317"/>
      <c r="K10" s="318"/>
      <c r="L10" s="7"/>
      <c r="M10" s="5"/>
      <c r="N10" s="197"/>
      <c r="O10" s="197"/>
    </row>
    <row r="11" spans="1:15" s="8" customFormat="1">
      <c r="A11" s="5"/>
      <c r="B11" s="6"/>
      <c r="C11" s="312" t="s">
        <v>96</v>
      </c>
      <c r="D11" s="312"/>
      <c r="E11" s="312"/>
      <c r="F11" s="312"/>
      <c r="G11" s="312"/>
      <c r="H11" s="312"/>
      <c r="I11" s="312"/>
      <c r="J11" s="312"/>
      <c r="K11" s="312"/>
      <c r="L11" s="7"/>
      <c r="M11" s="5"/>
      <c r="N11" s="197"/>
      <c r="O11" s="197"/>
    </row>
    <row r="12" spans="1:15" ht="55.5" customHeight="1">
      <c r="A12" s="1"/>
      <c r="B12" s="3"/>
      <c r="C12" s="312"/>
      <c r="D12" s="312"/>
      <c r="E12" s="312"/>
      <c r="F12" s="312"/>
      <c r="G12" s="312"/>
      <c r="H12" s="312"/>
      <c r="I12" s="312"/>
      <c r="J12" s="312"/>
      <c r="K12" s="312"/>
      <c r="L12" s="4"/>
      <c r="M12" s="1"/>
    </row>
    <row r="13" spans="1:15" ht="34.5" customHeight="1">
      <c r="A13" s="1"/>
      <c r="B13" s="3"/>
      <c r="C13" s="313" t="s">
        <v>97</v>
      </c>
      <c r="D13" s="314"/>
      <c r="E13" s="314"/>
      <c r="F13" s="314"/>
      <c r="G13" s="314"/>
      <c r="H13" s="314"/>
      <c r="I13" s="314"/>
      <c r="J13" s="314"/>
      <c r="K13" s="315"/>
      <c r="L13" s="4"/>
      <c r="M13" s="1"/>
    </row>
    <row r="14" spans="1:15" ht="30" customHeight="1" thickBot="1">
      <c r="A14" s="1"/>
      <c r="B14" s="3"/>
      <c r="C14" s="287"/>
      <c r="D14" s="288"/>
      <c r="E14" s="288"/>
      <c r="F14" s="288"/>
      <c r="G14" s="288"/>
      <c r="H14" s="288"/>
      <c r="I14" s="288"/>
      <c r="J14" s="288"/>
      <c r="K14" s="289"/>
      <c r="L14" s="4"/>
    </row>
    <row r="15" spans="1:15" ht="30" customHeight="1">
      <c r="A15" s="1"/>
      <c r="B15" s="3"/>
      <c r="C15" s="303" t="s">
        <v>13</v>
      </c>
      <c r="D15" s="290" t="s">
        <v>14</v>
      </c>
      <c r="E15" s="305" t="s">
        <v>15</v>
      </c>
      <c r="F15" s="305"/>
      <c r="G15" s="303" t="s">
        <v>1</v>
      </c>
      <c r="H15" s="290" t="s">
        <v>16</v>
      </c>
      <c r="I15" s="290" t="s">
        <v>2</v>
      </c>
      <c r="J15" s="292" t="s">
        <v>17</v>
      </c>
      <c r="K15" s="294" t="s">
        <v>18</v>
      </c>
      <c r="L15" s="4"/>
    </row>
    <row r="16" spans="1:15" ht="30" customHeight="1" thickBot="1">
      <c r="A16" s="1"/>
      <c r="B16" s="3"/>
      <c r="C16" s="304"/>
      <c r="D16" s="291"/>
      <c r="E16" s="9" t="s">
        <v>19</v>
      </c>
      <c r="F16" s="9" t="s">
        <v>20</v>
      </c>
      <c r="G16" s="304"/>
      <c r="H16" s="291"/>
      <c r="I16" s="291"/>
      <c r="J16" s="293"/>
      <c r="K16" s="295"/>
      <c r="L16" s="4"/>
    </row>
    <row r="17" spans="1:15" ht="30" customHeight="1" thickBot="1">
      <c r="A17" s="1"/>
      <c r="B17" s="3"/>
      <c r="C17" s="10">
        <v>1</v>
      </c>
      <c r="D17" s="296" t="s">
        <v>3</v>
      </c>
      <c r="E17" s="296"/>
      <c r="F17" s="296"/>
      <c r="G17" s="296"/>
      <c r="H17" s="296"/>
      <c r="I17" s="296"/>
      <c r="J17" s="296"/>
      <c r="K17" s="297"/>
      <c r="L17" s="4"/>
      <c r="M17" s="186">
        <v>0.97299999999999998</v>
      </c>
    </row>
    <row r="18" spans="1:15" ht="30" customHeight="1">
      <c r="A18" s="4"/>
      <c r="B18" s="31"/>
      <c r="C18" s="11">
        <v>1.1000000000000001</v>
      </c>
      <c r="D18" s="11">
        <v>1.1000000000000001</v>
      </c>
      <c r="E18" s="11"/>
      <c r="F18" s="11">
        <v>1.1000000000000001</v>
      </c>
      <c r="G18" s="12" t="s">
        <v>8</v>
      </c>
      <c r="H18" s="11" t="s">
        <v>0</v>
      </c>
      <c r="I18" s="13">
        <v>392559.56</v>
      </c>
      <c r="J18" s="14">
        <f>+'Presupuesto Oficial LOTE 3'!N18</f>
        <v>97.3</v>
      </c>
      <c r="K18" s="20">
        <f>+J18*I18</f>
        <v>38196045.188000001</v>
      </c>
      <c r="L18" s="4"/>
    </row>
    <row r="19" spans="1:15" ht="30" customHeight="1" thickBot="1">
      <c r="A19" s="4"/>
      <c r="B19" s="31"/>
      <c r="C19" s="298" t="s">
        <v>21</v>
      </c>
      <c r="D19" s="299"/>
      <c r="E19" s="299"/>
      <c r="F19" s="299"/>
      <c r="G19" s="300"/>
      <c r="H19" s="35"/>
      <c r="I19" s="36"/>
      <c r="J19" s="37"/>
      <c r="K19" s="19">
        <f>+K18</f>
        <v>38196045.188000001</v>
      </c>
      <c r="L19" s="4"/>
    </row>
    <row r="20" spans="1:15" ht="30" customHeight="1" thickBot="1">
      <c r="A20" s="4"/>
      <c r="B20" s="31"/>
      <c r="C20" s="10">
        <v>2</v>
      </c>
      <c r="D20" s="301" t="s">
        <v>4</v>
      </c>
      <c r="E20" s="301"/>
      <c r="F20" s="301"/>
      <c r="G20" s="301"/>
      <c r="H20" s="301"/>
      <c r="I20" s="301"/>
      <c r="J20" s="301"/>
      <c r="K20" s="302"/>
      <c r="L20" s="4"/>
    </row>
    <row r="21" spans="1:15" ht="58.5" customHeight="1">
      <c r="A21" s="1"/>
      <c r="B21" s="3"/>
      <c r="C21" s="11">
        <v>2.1</v>
      </c>
      <c r="D21" s="11">
        <v>2.1</v>
      </c>
      <c r="E21" s="11"/>
      <c r="F21" s="11">
        <v>2.1</v>
      </c>
      <c r="G21" s="12" t="s">
        <v>6</v>
      </c>
      <c r="H21" s="11" t="s">
        <v>5</v>
      </c>
      <c r="I21" s="13">
        <v>2400</v>
      </c>
      <c r="J21" s="14">
        <f>+'Presupuesto Oficial LOTE 3'!N21</f>
        <v>8270.5</v>
      </c>
      <c r="K21" s="20">
        <f>+J21*I21</f>
        <v>19849200</v>
      </c>
      <c r="L21" s="4"/>
    </row>
    <row r="22" spans="1:15" ht="30" customHeight="1" thickBot="1">
      <c r="A22" s="1"/>
      <c r="B22" s="3"/>
      <c r="C22" s="15" t="s">
        <v>21</v>
      </c>
      <c r="D22" s="16"/>
      <c r="E22" s="16"/>
      <c r="F22" s="16"/>
      <c r="G22" s="17"/>
      <c r="H22" s="16"/>
      <c r="I22" s="16"/>
      <c r="J22" s="18"/>
      <c r="K22" s="19">
        <f>+K21</f>
        <v>19849200</v>
      </c>
      <c r="L22" s="4"/>
    </row>
    <row r="23" spans="1:15" ht="30" customHeight="1" thickBot="1">
      <c r="A23" s="1"/>
      <c r="B23" s="3"/>
      <c r="C23" s="10">
        <v>3</v>
      </c>
      <c r="D23" s="301" t="s">
        <v>98</v>
      </c>
      <c r="E23" s="301"/>
      <c r="F23" s="301"/>
      <c r="G23" s="301"/>
      <c r="H23" s="301"/>
      <c r="I23" s="301"/>
      <c r="J23" s="301"/>
      <c r="K23" s="302"/>
      <c r="L23" s="4"/>
    </row>
    <row r="24" spans="1:15" ht="30" customHeight="1">
      <c r="A24" s="1"/>
      <c r="B24" s="3"/>
      <c r="C24" s="11">
        <v>3.1</v>
      </c>
      <c r="D24" s="11">
        <v>3.1</v>
      </c>
      <c r="E24" s="11"/>
      <c r="F24" s="11">
        <v>3.1</v>
      </c>
      <c r="G24" s="12" t="s">
        <v>99</v>
      </c>
      <c r="H24" s="11" t="s">
        <v>0</v>
      </c>
      <c r="I24" s="13">
        <v>30000</v>
      </c>
      <c r="J24" s="14">
        <f>+'Presupuesto Oficial LOTE 3'!N24</f>
        <v>350.28</v>
      </c>
      <c r="K24" s="20">
        <f>+J24*I24</f>
        <v>10508400</v>
      </c>
      <c r="L24" s="4"/>
      <c r="O24" s="198"/>
    </row>
    <row r="25" spans="1:15" ht="30" customHeight="1">
      <c r="A25" s="1"/>
      <c r="B25" s="3"/>
      <c r="C25" s="11">
        <v>3.2</v>
      </c>
      <c r="D25" s="11">
        <v>3.2</v>
      </c>
      <c r="E25" s="11"/>
      <c r="F25" s="11">
        <v>3.2</v>
      </c>
      <c r="G25" s="12" t="s">
        <v>100</v>
      </c>
      <c r="H25" s="11" t="s">
        <v>101</v>
      </c>
      <c r="I25" s="13">
        <v>80</v>
      </c>
      <c r="J25" s="14">
        <f>+'Presupuesto Oficial LOTE 3'!N25</f>
        <v>21382.648000000001</v>
      </c>
      <c r="K25" s="20">
        <f>+J25*I25</f>
        <v>1710611.84</v>
      </c>
      <c r="L25" s="4"/>
    </row>
    <row r="26" spans="1:15" ht="30" customHeight="1" thickBot="1">
      <c r="A26" s="1"/>
      <c r="B26" s="3"/>
      <c r="C26" s="298" t="s">
        <v>21</v>
      </c>
      <c r="D26" s="299"/>
      <c r="E26" s="299"/>
      <c r="F26" s="299"/>
      <c r="G26" s="300"/>
      <c r="H26" s="35"/>
      <c r="I26" s="36"/>
      <c r="J26" s="37"/>
      <c r="K26" s="19">
        <f>+K24+K25</f>
        <v>12219011.84</v>
      </c>
      <c r="L26" s="4"/>
    </row>
    <row r="27" spans="1:15" ht="30" customHeight="1" thickBot="1">
      <c r="A27" s="1"/>
      <c r="B27" s="22"/>
      <c r="C27" s="306" t="s">
        <v>35</v>
      </c>
      <c r="D27" s="307"/>
      <c r="E27" s="307"/>
      <c r="F27" s="307"/>
      <c r="G27" s="307"/>
      <c r="H27" s="307"/>
      <c r="I27" s="307"/>
      <c r="J27" s="308"/>
      <c r="K27" s="34">
        <f>+K26+K22+K19</f>
        <v>70264257.027999997</v>
      </c>
      <c r="L27" s="23"/>
    </row>
    <row r="28" spans="1:15" ht="30" customHeight="1" thickBot="1">
      <c r="A28" s="1"/>
      <c r="B28" s="3"/>
      <c r="C28" s="43"/>
      <c r="D28" s="44"/>
      <c r="E28" s="44"/>
      <c r="F28" s="44"/>
      <c r="G28" s="45"/>
      <c r="H28" s="45"/>
      <c r="I28" s="45"/>
      <c r="J28" s="45"/>
      <c r="K28" s="45"/>
      <c r="L28" s="4"/>
      <c r="M28" s="1"/>
      <c r="N28" s="198"/>
    </row>
    <row r="29" spans="1:15" s="24" customFormat="1" ht="30" customHeight="1">
      <c r="A29" s="21"/>
      <c r="B29" s="22"/>
      <c r="C29" s="25"/>
      <c r="D29" s="26"/>
      <c r="E29" s="25"/>
      <c r="F29" s="25"/>
      <c r="G29" s="309"/>
      <c r="H29" s="310"/>
      <c r="I29" s="311"/>
      <c r="J29" s="46"/>
      <c r="K29" s="47"/>
      <c r="L29" s="23"/>
      <c r="M29" s="21"/>
      <c r="N29" s="189">
        <f>+K27/(1+K43)</f>
        <v>54893950.803124994</v>
      </c>
      <c r="O29" s="189"/>
    </row>
    <row r="30" spans="1:15" s="24" customFormat="1" ht="30" customHeight="1">
      <c r="A30" s="21"/>
      <c r="B30" s="22"/>
      <c r="C30" s="25"/>
      <c r="D30" s="26"/>
      <c r="E30" s="25"/>
      <c r="F30" s="25"/>
      <c r="G30" s="48"/>
      <c r="H30" s="49"/>
      <c r="I30" s="50"/>
      <c r="J30" s="51"/>
      <c r="K30" s="52"/>
      <c r="L30" s="23"/>
      <c r="M30" s="21"/>
      <c r="N30" s="193">
        <f>+$N$29*K40</f>
        <v>11527729.668656249</v>
      </c>
      <c r="O30" s="189"/>
    </row>
    <row r="31" spans="1:15" s="24" customFormat="1" ht="30" customHeight="1">
      <c r="A31" s="21"/>
      <c r="B31" s="22"/>
      <c r="C31" s="25"/>
      <c r="D31" s="44"/>
      <c r="E31" s="44"/>
      <c r="F31" s="44"/>
      <c r="G31" s="48"/>
      <c r="H31" s="53"/>
      <c r="I31" s="54"/>
      <c r="J31" s="55"/>
      <c r="K31" s="52"/>
      <c r="L31" s="23"/>
      <c r="M31" s="21"/>
      <c r="N31" s="193">
        <f t="shared" ref="N31:N32" si="0">+$N$29*K41</f>
        <v>1097879.0160625</v>
      </c>
      <c r="O31" s="194"/>
    </row>
    <row r="32" spans="1:15" s="24" customFormat="1" ht="30" customHeight="1">
      <c r="A32" s="21"/>
      <c r="B32" s="22"/>
      <c r="C32" s="25"/>
      <c r="D32" s="44"/>
      <c r="E32" s="44"/>
      <c r="F32" s="44"/>
      <c r="G32" s="56" t="s">
        <v>23</v>
      </c>
      <c r="H32" s="53"/>
      <c r="I32" s="54"/>
      <c r="J32" s="55"/>
      <c r="K32" s="20">
        <f>+SUM(N29:N33)</f>
        <v>70785749.560629666</v>
      </c>
      <c r="L32" s="23"/>
      <c r="M32" s="21"/>
      <c r="N32" s="193">
        <f t="shared" si="0"/>
        <v>2744697.5401562499</v>
      </c>
      <c r="O32" s="189"/>
    </row>
    <row r="33" spans="1:15" s="24" customFormat="1" ht="30" customHeight="1">
      <c r="A33" s="21"/>
      <c r="B33" s="22"/>
      <c r="C33" s="25"/>
      <c r="D33" s="26"/>
      <c r="E33" s="25"/>
      <c r="F33" s="25"/>
      <c r="G33" s="57"/>
      <c r="H33" s="53"/>
      <c r="I33" s="54"/>
      <c r="J33" s="58"/>
      <c r="K33" s="52"/>
      <c r="L33" s="23"/>
      <c r="M33" s="21"/>
      <c r="N33" s="189">
        <f>+N32*0.19</f>
        <v>521492.53262968751</v>
      </c>
      <c r="O33" s="189"/>
    </row>
    <row r="34" spans="1:15" s="24" customFormat="1" ht="30" customHeight="1">
      <c r="A34" s="21"/>
      <c r="B34" s="22"/>
      <c r="C34" s="25"/>
      <c r="D34" s="26"/>
      <c r="E34" s="25"/>
      <c r="F34" s="25"/>
      <c r="G34" s="57"/>
      <c r="H34" s="53"/>
      <c r="I34" s="54"/>
      <c r="J34" s="58"/>
      <c r="K34" s="52"/>
      <c r="L34" s="23"/>
      <c r="M34" s="21"/>
      <c r="N34" s="189"/>
      <c r="O34" s="189"/>
    </row>
    <row r="35" spans="1:15" s="24" customFormat="1" ht="30" customHeight="1" thickBot="1">
      <c r="A35" s="21"/>
      <c r="B35" s="22"/>
      <c r="C35" s="25"/>
      <c r="D35" s="26"/>
      <c r="E35" s="25"/>
      <c r="F35" s="25"/>
      <c r="G35" s="59"/>
      <c r="H35" s="53"/>
      <c r="I35" s="54"/>
      <c r="J35" s="58"/>
      <c r="K35" s="60"/>
      <c r="L35" s="23"/>
      <c r="M35" s="21"/>
      <c r="N35" s="189"/>
      <c r="O35" s="189"/>
    </row>
    <row r="36" spans="1:15" s="24" customFormat="1" ht="30" customHeight="1" thickBot="1">
      <c r="A36" s="21"/>
      <c r="B36" s="22"/>
      <c r="C36" s="25"/>
      <c r="D36" s="26"/>
      <c r="E36" s="25"/>
      <c r="F36" s="25"/>
      <c r="G36" s="61" t="s">
        <v>22</v>
      </c>
      <c r="H36" s="62"/>
      <c r="I36" s="63"/>
      <c r="J36" s="64"/>
      <c r="K36" s="65">
        <f>+K32</f>
        <v>70785749.560629666</v>
      </c>
      <c r="L36" s="23"/>
      <c r="M36" s="21"/>
      <c r="N36" s="189"/>
      <c r="O36" s="189"/>
    </row>
    <row r="37" spans="1:15" s="24" customFormat="1" ht="28.5" customHeight="1" thickBot="1">
      <c r="A37" s="21"/>
      <c r="B37" s="22"/>
      <c r="C37" s="32"/>
      <c r="D37" s="32"/>
      <c r="E37" s="32"/>
      <c r="F37" s="32"/>
      <c r="G37" s="33"/>
      <c r="H37" s="33"/>
      <c r="I37" s="38"/>
      <c r="J37" s="39"/>
      <c r="K37" s="40"/>
      <c r="L37" s="28"/>
      <c r="M37" s="21"/>
      <c r="N37" s="189"/>
      <c r="O37" s="189"/>
    </row>
    <row r="38" spans="1:15" s="24" customFormat="1" ht="15.75">
      <c r="A38" s="21"/>
      <c r="B38" s="22"/>
      <c r="C38" s="66"/>
      <c r="D38" s="280"/>
      <c r="E38" s="280"/>
      <c r="F38" s="280"/>
      <c r="G38" s="280"/>
      <c r="H38" s="280"/>
      <c r="I38" s="280"/>
      <c r="J38" s="280"/>
      <c r="K38" s="281"/>
      <c r="L38" s="27"/>
      <c r="M38" s="21"/>
      <c r="N38" s="189"/>
      <c r="O38" s="189"/>
    </row>
    <row r="39" spans="1:15" s="24" customFormat="1" ht="46.5" customHeight="1">
      <c r="A39" s="21"/>
      <c r="B39" s="22"/>
      <c r="C39" s="282" t="s">
        <v>24</v>
      </c>
      <c r="D39" s="283"/>
      <c r="E39" s="283"/>
      <c r="F39" s="283"/>
      <c r="G39" s="283"/>
      <c r="H39" s="284" t="s">
        <v>1</v>
      </c>
      <c r="I39" s="284"/>
      <c r="J39" s="284"/>
      <c r="K39" s="67" t="s">
        <v>25</v>
      </c>
      <c r="L39" s="28"/>
      <c r="M39" s="21"/>
      <c r="N39" s="189"/>
      <c r="O39" s="189"/>
    </row>
    <row r="40" spans="1:15" s="24" customFormat="1" ht="32.25" customHeight="1">
      <c r="A40" s="21"/>
      <c r="B40" s="22"/>
      <c r="C40" s="282" t="s">
        <v>26</v>
      </c>
      <c r="D40" s="283"/>
      <c r="E40" s="283"/>
      <c r="F40" s="283"/>
      <c r="G40" s="283"/>
      <c r="H40" s="277" t="s">
        <v>7</v>
      </c>
      <c r="I40" s="277"/>
      <c r="J40" s="68" t="s">
        <v>27</v>
      </c>
      <c r="K40" s="69">
        <v>0.21</v>
      </c>
      <c r="L40" s="28"/>
      <c r="M40" s="21"/>
      <c r="N40" s="189"/>
      <c r="O40" s="195">
        <f>+K36/'Presupuesto Oficial LOTE 3'!K36</f>
        <v>0.97299999396054526</v>
      </c>
    </row>
    <row r="41" spans="1:15" s="24" customFormat="1" ht="30" customHeight="1">
      <c r="A41" s="21"/>
      <c r="B41" s="22"/>
      <c r="C41" s="282" t="s">
        <v>28</v>
      </c>
      <c r="D41" s="283"/>
      <c r="E41" s="283"/>
      <c r="F41" s="283"/>
      <c r="G41" s="283"/>
      <c r="H41" s="285" t="s">
        <v>29</v>
      </c>
      <c r="I41" s="286"/>
      <c r="J41" s="68" t="s">
        <v>30</v>
      </c>
      <c r="K41" s="69">
        <v>0.02</v>
      </c>
      <c r="L41" s="28"/>
      <c r="M41" s="21"/>
      <c r="N41" s="189"/>
      <c r="O41" s="189"/>
    </row>
    <row r="42" spans="1:15" s="29" customFormat="1" ht="58.5" customHeight="1">
      <c r="A42" s="21"/>
      <c r="B42" s="22"/>
      <c r="C42" s="274"/>
      <c r="D42" s="275"/>
      <c r="E42" s="275"/>
      <c r="F42" s="275"/>
      <c r="G42" s="275"/>
      <c r="H42" s="276" t="s">
        <v>31</v>
      </c>
      <c r="I42" s="277"/>
      <c r="J42" s="68" t="s">
        <v>32</v>
      </c>
      <c r="K42" s="69">
        <v>0.05</v>
      </c>
      <c r="L42" s="23"/>
      <c r="M42" s="21"/>
      <c r="N42" s="199"/>
      <c r="O42" s="199"/>
    </row>
    <row r="43" spans="1:15" ht="39" customHeight="1">
      <c r="A43" s="1"/>
      <c r="B43" s="3"/>
      <c r="C43" s="278"/>
      <c r="D43" s="279"/>
      <c r="E43" s="279"/>
      <c r="F43" s="279"/>
      <c r="G43" s="279"/>
      <c r="H43" s="277" t="s">
        <v>33</v>
      </c>
      <c r="I43" s="277"/>
      <c r="J43" s="68" t="s">
        <v>34</v>
      </c>
      <c r="K43" s="69">
        <v>0.27999999999999997</v>
      </c>
      <c r="L43" s="4"/>
      <c r="M43" s="1"/>
    </row>
    <row r="44" spans="1:15" s="24" customFormat="1" ht="66" customHeight="1">
      <c r="A44" s="23"/>
      <c r="B44" s="41"/>
      <c r="C44" s="41"/>
      <c r="D44" s="41"/>
      <c r="E44" s="41"/>
      <c r="F44" s="41"/>
      <c r="G44" s="41"/>
      <c r="H44" s="41"/>
      <c r="I44" s="41"/>
      <c r="J44" s="41"/>
      <c r="K44" s="41"/>
      <c r="L44" s="4"/>
      <c r="N44" s="189"/>
      <c r="O44" s="189"/>
    </row>
    <row r="45" spans="1:15" s="24" customFormat="1" ht="66" customHeight="1">
      <c r="A45" s="23"/>
      <c r="B45" s="41"/>
      <c r="C45" s="41"/>
      <c r="D45" s="41"/>
      <c r="E45" s="41"/>
      <c r="F45" s="41"/>
      <c r="G45" s="190"/>
      <c r="H45" s="41"/>
      <c r="I45" s="41"/>
      <c r="J45" s="41"/>
      <c r="K45" s="41"/>
      <c r="L45" s="4"/>
      <c r="N45" s="189"/>
      <c r="O45" s="189"/>
    </row>
    <row r="46" spans="1:15" s="24" customFormat="1" ht="66" customHeight="1">
      <c r="A46" s="23"/>
      <c r="B46" s="41"/>
      <c r="C46" s="41"/>
      <c r="D46" s="41"/>
      <c r="E46" s="41"/>
      <c r="F46" s="41"/>
      <c r="G46" s="191" t="s">
        <v>105</v>
      </c>
      <c r="H46" s="41"/>
      <c r="I46" s="41"/>
      <c r="J46" s="41"/>
      <c r="K46" s="41"/>
      <c r="L46" s="4"/>
      <c r="N46" s="189"/>
      <c r="O46" s="189"/>
    </row>
    <row r="47" spans="1:15" s="24" customFormat="1" ht="66" customHeight="1">
      <c r="A47" s="23"/>
      <c r="B47" s="41"/>
      <c r="C47" s="41"/>
      <c r="D47" s="41"/>
      <c r="E47" s="41"/>
      <c r="F47" s="41"/>
      <c r="G47" s="41"/>
      <c r="H47" s="41"/>
      <c r="I47" s="41"/>
      <c r="J47" s="41"/>
      <c r="K47" s="41"/>
      <c r="L47" s="4"/>
      <c r="N47" s="189"/>
      <c r="O47" s="189"/>
    </row>
    <row r="48" spans="1:15" s="24" customFormat="1" ht="30" customHeight="1" thickBot="1">
      <c r="A48" s="23"/>
      <c r="B48" s="42"/>
      <c r="C48" s="42"/>
      <c r="D48" s="42"/>
      <c r="E48" s="42"/>
      <c r="F48" s="42"/>
      <c r="G48" s="192"/>
      <c r="H48" s="42"/>
      <c r="I48" s="42"/>
      <c r="J48" s="42"/>
      <c r="K48" s="42"/>
      <c r="L48" s="30"/>
      <c r="N48" s="189"/>
      <c r="O48" s="189"/>
    </row>
    <row r="49" spans="1:15" s="29" customFormat="1" ht="58.5" customHeight="1" thickTop="1">
      <c r="A49" s="21"/>
      <c r="N49" s="199"/>
      <c r="O49" s="199"/>
    </row>
    <row r="50" spans="1:15" ht="39" customHeight="1">
      <c r="A50" s="1"/>
    </row>
    <row r="51" spans="1:15" ht="47.25" customHeight="1">
      <c r="A51" s="1"/>
    </row>
    <row r="52" spans="1:15">
      <c r="A52" s="1"/>
    </row>
    <row r="53" spans="1:15">
      <c r="A53" s="1"/>
    </row>
  </sheetData>
  <mergeCells count="35">
    <mergeCell ref="D23:K23"/>
    <mergeCell ref="C26:G26"/>
    <mergeCell ref="C42:G42"/>
    <mergeCell ref="H42:I42"/>
    <mergeCell ref="C43:G43"/>
    <mergeCell ref="H43:I43"/>
    <mergeCell ref="D38:K38"/>
    <mergeCell ref="C39:G39"/>
    <mergeCell ref="H39:J39"/>
    <mergeCell ref="C40:G40"/>
    <mergeCell ref="H40:I40"/>
    <mergeCell ref="C41:G41"/>
    <mergeCell ref="H41:I41"/>
    <mergeCell ref="G29:I29"/>
    <mergeCell ref="D17:K17"/>
    <mergeCell ref="C19:G19"/>
    <mergeCell ref="D20:K20"/>
    <mergeCell ref="C27:J27"/>
    <mergeCell ref="C10:K10"/>
    <mergeCell ref="C11:K12"/>
    <mergeCell ref="C13:K13"/>
    <mergeCell ref="C14:K14"/>
    <mergeCell ref="C15:C16"/>
    <mergeCell ref="D15:D16"/>
    <mergeCell ref="E15:F15"/>
    <mergeCell ref="G15:G16"/>
    <mergeCell ref="H15:H16"/>
    <mergeCell ref="I15:I16"/>
    <mergeCell ref="J15:J16"/>
    <mergeCell ref="K15:K16"/>
    <mergeCell ref="B2:L2"/>
    <mergeCell ref="C3:F3"/>
    <mergeCell ref="C7:K7"/>
    <mergeCell ref="C8:K8"/>
    <mergeCell ref="C9:K9"/>
  </mergeCells>
  <pageMargins left="0.11811023622047245" right="0.11811023622047245" top="0.78740157480314965" bottom="0.74803149606299213" header="0.31496062992125984" footer="0.31496062992125984"/>
  <pageSetup scale="43"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O47"/>
  <sheetViews>
    <sheetView tabSelected="1" topLeftCell="I4" zoomScale="80" zoomScaleNormal="80" zoomScaleSheetLayoutView="80" workbookViewId="0">
      <selection activeCell="G22" sqref="G22"/>
    </sheetView>
  </sheetViews>
  <sheetFormatPr baseColWidth="10" defaultColWidth="11.42578125" defaultRowHeight="16.5"/>
  <cols>
    <col min="1" max="2" width="4.42578125" style="2" customWidth="1"/>
    <col min="3" max="3" width="14.7109375" style="2" customWidth="1"/>
    <col min="4" max="4" width="11.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0" style="2" customWidth="1"/>
    <col min="12" max="12" width="4.42578125" style="2" customWidth="1"/>
    <col min="13" max="13" width="11.42578125" style="2"/>
    <col min="14" max="15" width="0" style="196" hidden="1" customWidth="1"/>
    <col min="16" max="16384" width="11.42578125" style="2"/>
  </cols>
  <sheetData>
    <row r="1" spans="1:15" ht="17.25" thickBot="1">
      <c r="A1" s="1"/>
      <c r="B1" s="1"/>
      <c r="C1" s="169"/>
      <c r="D1" s="1"/>
      <c r="E1" s="169"/>
      <c r="F1" s="1"/>
      <c r="G1" s="1"/>
      <c r="H1" s="1"/>
      <c r="I1" s="170"/>
      <c r="J1" s="171"/>
      <c r="K1" s="172"/>
      <c r="L1" s="1"/>
      <c r="M1" s="1"/>
    </row>
    <row r="2" spans="1:15" ht="13.5" customHeight="1" thickTop="1" thickBot="1">
      <c r="A2" s="1"/>
      <c r="B2" s="319"/>
      <c r="C2" s="320"/>
      <c r="D2" s="320"/>
      <c r="E2" s="320"/>
      <c r="F2" s="320"/>
      <c r="G2" s="320"/>
      <c r="H2" s="320"/>
      <c r="I2" s="320"/>
      <c r="J2" s="320"/>
      <c r="K2" s="320"/>
      <c r="L2" s="321"/>
      <c r="M2" s="1"/>
    </row>
    <row r="3" spans="1:15" ht="30.75" customHeight="1" thickTop="1">
      <c r="A3" s="1"/>
      <c r="B3" s="3"/>
      <c r="C3" s="349" t="s">
        <v>39</v>
      </c>
      <c r="D3" s="350"/>
      <c r="E3" s="350"/>
      <c r="F3" s="351"/>
      <c r="G3" s="31"/>
      <c r="H3" s="31"/>
      <c r="I3" s="31"/>
      <c r="J3" s="31"/>
      <c r="K3" s="31"/>
      <c r="L3" s="4"/>
      <c r="M3" s="1"/>
    </row>
    <row r="4" spans="1:15" ht="24" customHeight="1" thickBot="1">
      <c r="A4" s="1"/>
      <c r="B4" s="3"/>
      <c r="C4" s="243" t="s">
        <v>9</v>
      </c>
      <c r="D4" s="244" t="s">
        <v>10</v>
      </c>
      <c r="E4" s="245" t="s">
        <v>11</v>
      </c>
      <c r="F4" s="246">
        <v>2</v>
      </c>
      <c r="G4" s="31"/>
      <c r="H4" s="31"/>
      <c r="I4" s="31"/>
      <c r="J4" s="31"/>
      <c r="K4" s="31"/>
      <c r="L4" s="4"/>
      <c r="M4" s="1"/>
    </row>
    <row r="5" spans="1:15" ht="17.25" thickTop="1">
      <c r="A5" s="1"/>
      <c r="B5" s="3"/>
      <c r="C5" s="79"/>
      <c r="D5" s="80"/>
      <c r="E5" s="79"/>
      <c r="F5" s="80"/>
      <c r="G5" s="31"/>
      <c r="H5" s="31"/>
      <c r="I5" s="177"/>
      <c r="J5" s="178"/>
      <c r="K5" s="179"/>
      <c r="L5" s="4"/>
      <c r="M5" s="1"/>
    </row>
    <row r="6" spans="1:15" ht="17.25" thickBot="1">
      <c r="A6" s="1"/>
      <c r="B6" s="3"/>
      <c r="C6" s="180"/>
      <c r="D6" s="181"/>
      <c r="E6" s="180"/>
      <c r="F6" s="181"/>
      <c r="G6" s="182"/>
      <c r="H6" s="182"/>
      <c r="I6" s="183"/>
      <c r="J6" s="184"/>
      <c r="K6" s="185"/>
      <c r="L6" s="4"/>
      <c r="M6" s="1"/>
    </row>
    <row r="7" spans="1:15">
      <c r="A7" s="1"/>
      <c r="B7" s="3"/>
      <c r="C7" s="352" t="s">
        <v>12</v>
      </c>
      <c r="D7" s="353"/>
      <c r="E7" s="353"/>
      <c r="F7" s="353"/>
      <c r="G7" s="353"/>
      <c r="H7" s="353"/>
      <c r="I7" s="353"/>
      <c r="J7" s="353"/>
      <c r="K7" s="354"/>
      <c r="L7" s="4"/>
      <c r="M7" s="1"/>
    </row>
    <row r="8" spans="1:15" ht="17.25" thickBot="1">
      <c r="A8" s="1"/>
      <c r="B8" s="3"/>
      <c r="C8" s="355" t="s">
        <v>36</v>
      </c>
      <c r="D8" s="356"/>
      <c r="E8" s="356"/>
      <c r="F8" s="356"/>
      <c r="G8" s="356"/>
      <c r="H8" s="356"/>
      <c r="I8" s="356"/>
      <c r="J8" s="356"/>
      <c r="K8" s="357"/>
      <c r="L8" s="4"/>
      <c r="M8" s="1"/>
    </row>
    <row r="9" spans="1:15" s="8" customFormat="1" ht="16.5" customHeight="1">
      <c r="A9" s="5"/>
      <c r="B9" s="6"/>
      <c r="C9" s="358" t="s">
        <v>121</v>
      </c>
      <c r="D9" s="359"/>
      <c r="E9" s="359"/>
      <c r="F9" s="359"/>
      <c r="G9" s="359"/>
      <c r="H9" s="359"/>
      <c r="I9" s="359"/>
      <c r="J9" s="359"/>
      <c r="K9" s="360"/>
      <c r="L9" s="7"/>
      <c r="M9" s="5"/>
      <c r="N9" s="197"/>
      <c r="O9" s="197"/>
    </row>
    <row r="10" spans="1:15" s="8" customFormat="1" ht="16.5" customHeight="1" thickBot="1">
      <c r="A10" s="5"/>
      <c r="B10" s="6"/>
      <c r="C10" s="361"/>
      <c r="D10" s="362"/>
      <c r="E10" s="362"/>
      <c r="F10" s="362"/>
      <c r="G10" s="362"/>
      <c r="H10" s="362"/>
      <c r="I10" s="362"/>
      <c r="J10" s="362"/>
      <c r="K10" s="363"/>
      <c r="L10" s="7"/>
      <c r="M10" s="5"/>
      <c r="N10" s="197"/>
      <c r="O10" s="197"/>
    </row>
    <row r="11" spans="1:15" s="8" customFormat="1" ht="15.75" customHeight="1" thickBot="1">
      <c r="A11" s="5"/>
      <c r="B11" s="6"/>
      <c r="C11" s="334"/>
      <c r="D11" s="335"/>
      <c r="E11" s="335"/>
      <c r="F11" s="335"/>
      <c r="G11" s="335"/>
      <c r="H11" s="335"/>
      <c r="I11" s="335"/>
      <c r="J11" s="335"/>
      <c r="K11" s="336"/>
      <c r="L11" s="7"/>
      <c r="M11" s="5"/>
      <c r="N11" s="197"/>
      <c r="O11" s="197"/>
    </row>
    <row r="12" spans="1:15" ht="55.5" customHeight="1" thickBot="1">
      <c r="A12" s="1"/>
      <c r="B12" s="3"/>
      <c r="C12" s="337"/>
      <c r="D12" s="338"/>
      <c r="E12" s="338"/>
      <c r="F12" s="338"/>
      <c r="G12" s="338"/>
      <c r="H12" s="338"/>
      <c r="I12" s="338"/>
      <c r="J12" s="338"/>
      <c r="K12" s="339"/>
      <c r="L12" s="4"/>
      <c r="M12" s="1"/>
    </row>
    <row r="13" spans="1:15" ht="34.5" customHeight="1" thickBot="1">
      <c r="A13" s="1"/>
      <c r="B13" s="3"/>
      <c r="C13" s="340" t="s">
        <v>13</v>
      </c>
      <c r="D13" s="342" t="s">
        <v>108</v>
      </c>
      <c r="E13" s="344" t="s">
        <v>15</v>
      </c>
      <c r="F13" s="344"/>
      <c r="G13" s="342" t="s">
        <v>55</v>
      </c>
      <c r="H13" s="342" t="s">
        <v>16</v>
      </c>
      <c r="I13" s="342" t="s">
        <v>2</v>
      </c>
      <c r="J13" s="347" t="s">
        <v>17</v>
      </c>
      <c r="K13" s="345" t="s">
        <v>18</v>
      </c>
      <c r="L13" s="4"/>
      <c r="M13" s="1"/>
    </row>
    <row r="14" spans="1:15" ht="30" customHeight="1" thickTop="1" thickBot="1">
      <c r="A14" s="1"/>
      <c r="B14" s="3"/>
      <c r="C14" s="341"/>
      <c r="D14" s="343"/>
      <c r="E14" s="250" t="s">
        <v>19</v>
      </c>
      <c r="F14" s="250" t="s">
        <v>20</v>
      </c>
      <c r="G14" s="343"/>
      <c r="H14" s="343"/>
      <c r="I14" s="343"/>
      <c r="J14" s="348"/>
      <c r="K14" s="346"/>
      <c r="L14" s="4"/>
    </row>
    <row r="15" spans="1:15" ht="30" customHeight="1" thickTop="1" thickBot="1">
      <c r="A15" s="1"/>
      <c r="B15" s="3"/>
      <c r="C15" s="264"/>
      <c r="D15" s="251"/>
      <c r="E15" s="252"/>
      <c r="F15" s="252"/>
      <c r="G15" s="253"/>
      <c r="H15" s="254"/>
      <c r="I15" s="254"/>
      <c r="J15" s="255"/>
      <c r="K15" s="265"/>
      <c r="L15" s="4"/>
    </row>
    <row r="16" spans="1:15" ht="30" customHeight="1" thickTop="1" thickBot="1">
      <c r="A16" s="1"/>
      <c r="B16" s="3"/>
      <c r="C16" s="266"/>
      <c r="D16" s="256">
        <v>1.1000000000000001</v>
      </c>
      <c r="E16" s="257"/>
      <c r="F16" s="256">
        <v>1.1000000000000001</v>
      </c>
      <c r="G16" s="258" t="s">
        <v>116</v>
      </c>
      <c r="H16" s="259" t="s">
        <v>124</v>
      </c>
      <c r="I16" s="260">
        <v>1</v>
      </c>
      <c r="J16" s="261">
        <v>10000000</v>
      </c>
      <c r="K16" s="267">
        <f>ROUND(I16*J16,0)</f>
        <v>10000000</v>
      </c>
      <c r="L16" s="4"/>
      <c r="M16" s="200"/>
    </row>
    <row r="17" spans="1:15" ht="30" customHeight="1" thickTop="1" thickBot="1">
      <c r="A17" s="4"/>
      <c r="B17" s="247"/>
      <c r="C17" s="266"/>
      <c r="D17" s="256">
        <v>1.2</v>
      </c>
      <c r="E17" s="257"/>
      <c r="F17" s="256">
        <v>1.2</v>
      </c>
      <c r="G17" s="258" t="s">
        <v>113</v>
      </c>
      <c r="H17" s="259" t="s">
        <v>112</v>
      </c>
      <c r="I17" s="260">
        <v>1</v>
      </c>
      <c r="J17" s="261">
        <v>1600000</v>
      </c>
      <c r="K17" s="267">
        <f t="shared" ref="K17:K23" si="0">ROUND(I17*J17,0)</f>
        <v>1600000</v>
      </c>
      <c r="L17" s="4"/>
    </row>
    <row r="18" spans="1:15" ht="30" customHeight="1" thickTop="1" thickBot="1">
      <c r="A18" s="4"/>
      <c r="B18" s="247"/>
      <c r="C18" s="266"/>
      <c r="D18" s="256">
        <v>1.3</v>
      </c>
      <c r="E18" s="256"/>
      <c r="F18" s="256">
        <v>1.3</v>
      </c>
      <c r="G18" s="262" t="s">
        <v>117</v>
      </c>
      <c r="H18" s="259" t="s">
        <v>110</v>
      </c>
      <c r="I18" s="263">
        <v>84</v>
      </c>
      <c r="J18" s="261">
        <v>25000</v>
      </c>
      <c r="K18" s="267">
        <f t="shared" si="0"/>
        <v>2100000</v>
      </c>
      <c r="L18" s="4"/>
    </row>
    <row r="19" spans="1:15" ht="30" customHeight="1" thickTop="1" thickBot="1">
      <c r="A19" s="4"/>
      <c r="B19" s="247"/>
      <c r="C19" s="266"/>
      <c r="D19" s="256">
        <v>1.4</v>
      </c>
      <c r="E19" s="257"/>
      <c r="F19" s="256">
        <v>1.4</v>
      </c>
      <c r="G19" s="262" t="s">
        <v>109</v>
      </c>
      <c r="H19" s="259" t="s">
        <v>110</v>
      </c>
      <c r="I19" s="260">
        <v>20</v>
      </c>
      <c r="J19" s="261">
        <v>75127.640000000043</v>
      </c>
      <c r="K19" s="267">
        <f t="shared" si="0"/>
        <v>1502553</v>
      </c>
      <c r="L19" s="4"/>
    </row>
    <row r="20" spans="1:15" ht="37.5" customHeight="1" thickTop="1" thickBot="1">
      <c r="A20" s="4"/>
      <c r="B20" s="247"/>
      <c r="C20" s="266"/>
      <c r="D20" s="256">
        <v>1.5</v>
      </c>
      <c r="E20" s="257"/>
      <c r="F20" s="256">
        <v>1.5</v>
      </c>
      <c r="G20" s="262" t="s">
        <v>125</v>
      </c>
      <c r="H20" s="259" t="s">
        <v>110</v>
      </c>
      <c r="I20" s="260">
        <v>1300</v>
      </c>
      <c r="J20" s="261">
        <v>195877.05923076923</v>
      </c>
      <c r="K20" s="267">
        <f t="shared" si="0"/>
        <v>254640177</v>
      </c>
      <c r="L20" s="4"/>
    </row>
    <row r="21" spans="1:15" ht="30" customHeight="1" thickTop="1" thickBot="1">
      <c r="A21" s="4"/>
      <c r="B21" s="247"/>
      <c r="C21" s="266"/>
      <c r="D21" s="256">
        <v>1.6</v>
      </c>
      <c r="E21" s="257"/>
      <c r="F21" s="256">
        <v>1.6</v>
      </c>
      <c r="G21" s="262" t="s">
        <v>115</v>
      </c>
      <c r="H21" s="259" t="s">
        <v>110</v>
      </c>
      <c r="I21" s="260">
        <v>50</v>
      </c>
      <c r="J21" s="261">
        <v>59000</v>
      </c>
      <c r="K21" s="267">
        <f t="shared" si="0"/>
        <v>2950000</v>
      </c>
      <c r="L21" s="4"/>
    </row>
    <row r="22" spans="1:15" ht="30" customHeight="1" thickTop="1" thickBot="1">
      <c r="A22" s="4"/>
      <c r="B22" s="247"/>
      <c r="C22" s="266"/>
      <c r="D22" s="256">
        <v>1.7</v>
      </c>
      <c r="E22" s="257"/>
      <c r="F22" s="256">
        <v>1.7</v>
      </c>
      <c r="G22" s="262" t="s">
        <v>122</v>
      </c>
      <c r="H22" s="259" t="s">
        <v>5</v>
      </c>
      <c r="I22" s="260">
        <v>2500</v>
      </c>
      <c r="J22" s="261">
        <v>75000</v>
      </c>
      <c r="K22" s="267">
        <f t="shared" si="0"/>
        <v>187500000</v>
      </c>
      <c r="L22" s="4"/>
    </row>
    <row r="23" spans="1:15" ht="30" customHeight="1" thickTop="1" thickBot="1">
      <c r="A23" s="4"/>
      <c r="B23" s="247"/>
      <c r="C23" s="266"/>
      <c r="D23" s="256">
        <v>1.8</v>
      </c>
      <c r="E23" s="257"/>
      <c r="F23" s="256">
        <v>1.8</v>
      </c>
      <c r="G23" s="262" t="s">
        <v>123</v>
      </c>
      <c r="H23" s="259" t="s">
        <v>0</v>
      </c>
      <c r="I23" s="260">
        <v>5000</v>
      </c>
      <c r="J23" s="261">
        <v>7500</v>
      </c>
      <c r="K23" s="267">
        <f t="shared" si="0"/>
        <v>37500000</v>
      </c>
      <c r="L23" s="4"/>
    </row>
    <row r="24" spans="1:15" ht="30" customHeight="1" thickTop="1" thickBot="1">
      <c r="A24" s="4"/>
      <c r="B24" s="247"/>
      <c r="C24" s="266"/>
      <c r="D24" s="256">
        <v>1.9</v>
      </c>
      <c r="E24" s="257"/>
      <c r="F24" s="256">
        <v>1.9</v>
      </c>
      <c r="G24" s="262" t="s">
        <v>114</v>
      </c>
      <c r="H24" s="259" t="s">
        <v>110</v>
      </c>
      <c r="I24" s="260">
        <v>130</v>
      </c>
      <c r="J24" s="261">
        <v>65000</v>
      </c>
      <c r="K24" s="267">
        <f>J24*I24</f>
        <v>8450000</v>
      </c>
      <c r="L24" s="4"/>
    </row>
    <row r="25" spans="1:15" s="24" customFormat="1" ht="30" customHeight="1" thickTop="1" thickBot="1">
      <c r="A25" s="23"/>
      <c r="B25" s="248"/>
      <c r="C25" s="382" t="s">
        <v>21</v>
      </c>
      <c r="D25" s="383"/>
      <c r="E25" s="383"/>
      <c r="F25" s="383"/>
      <c r="G25" s="383"/>
      <c r="H25" s="383"/>
      <c r="I25" s="383"/>
      <c r="J25" s="383"/>
      <c r="K25" s="268">
        <f>SUM(K16:K24)</f>
        <v>506242730</v>
      </c>
      <c r="L25" s="23"/>
      <c r="M25" s="21"/>
      <c r="N25" s="189"/>
      <c r="O25" s="189"/>
    </row>
    <row r="26" spans="1:15" s="24" customFormat="1" ht="30" customHeight="1" thickTop="1" thickBot="1">
      <c r="A26" s="23"/>
      <c r="B26" s="248"/>
      <c r="C26" s="384" t="s">
        <v>111</v>
      </c>
      <c r="D26" s="385"/>
      <c r="E26" s="385"/>
      <c r="F26" s="385"/>
      <c r="G26" s="385"/>
      <c r="H26" s="385"/>
      <c r="I26" s="385"/>
      <c r="J26" s="385"/>
      <c r="K26" s="269">
        <f>+K25</f>
        <v>506242730</v>
      </c>
      <c r="L26" s="23"/>
      <c r="M26" s="21"/>
      <c r="N26" s="189"/>
      <c r="O26" s="189"/>
    </row>
    <row r="27" spans="1:15" s="24" customFormat="1" ht="30" customHeight="1" thickTop="1" thickBot="1">
      <c r="A27" s="23"/>
      <c r="B27" s="248"/>
      <c r="C27" s="270"/>
      <c r="D27" s="271"/>
      <c r="E27" s="271"/>
      <c r="F27" s="271"/>
      <c r="G27" s="271"/>
      <c r="H27" s="271"/>
      <c r="I27" s="272"/>
      <c r="J27" s="271"/>
      <c r="K27" s="273"/>
      <c r="L27" s="23"/>
      <c r="M27" s="21"/>
      <c r="N27" s="189"/>
      <c r="O27" s="189"/>
    </row>
    <row r="28" spans="1:15" s="24" customFormat="1" ht="30" customHeight="1">
      <c r="A28" s="23"/>
      <c r="B28" s="248"/>
      <c r="C28" s="25"/>
      <c r="D28" s="26"/>
      <c r="E28" s="25"/>
      <c r="F28" s="25"/>
      <c r="G28" s="386"/>
      <c r="H28" s="387"/>
      <c r="I28" s="387"/>
      <c r="J28" s="388"/>
      <c r="K28" s="249"/>
      <c r="L28" s="23"/>
      <c r="M28" s="21"/>
      <c r="N28" s="189"/>
      <c r="O28" s="189"/>
    </row>
    <row r="29" spans="1:15" s="24" customFormat="1" ht="30" customHeight="1">
      <c r="A29" s="23"/>
      <c r="B29" s="248"/>
      <c r="C29" s="25"/>
      <c r="D29" s="44"/>
      <c r="E29" s="44"/>
      <c r="F29" s="44"/>
      <c r="G29" s="48"/>
      <c r="H29" s="53"/>
      <c r="I29" s="54"/>
      <c r="J29" s="55"/>
      <c r="K29" s="52"/>
      <c r="L29" s="23"/>
      <c r="M29" s="21"/>
      <c r="N29" s="189"/>
      <c r="O29" s="189"/>
    </row>
    <row r="30" spans="1:15" s="24" customFormat="1" ht="30" customHeight="1">
      <c r="A30" s="21"/>
      <c r="B30" s="22"/>
      <c r="C30" s="25"/>
      <c r="D30" s="44"/>
      <c r="E30" s="44"/>
      <c r="F30" s="44"/>
      <c r="G30" s="56" t="s">
        <v>23</v>
      </c>
      <c r="H30" s="53"/>
      <c r="I30" s="54"/>
      <c r="J30" s="55"/>
      <c r="K30" s="20">
        <v>510000000</v>
      </c>
      <c r="L30" s="23"/>
      <c r="M30" s="21"/>
      <c r="N30" s="189"/>
      <c r="O30" s="189"/>
    </row>
    <row r="31" spans="1:15" s="24" customFormat="1" ht="30" customHeight="1">
      <c r="A31" s="21"/>
      <c r="B31" s="22"/>
      <c r="C31" s="25"/>
      <c r="D31" s="26"/>
      <c r="E31" s="25"/>
      <c r="F31" s="25"/>
      <c r="G31" s="57"/>
      <c r="H31" s="53"/>
      <c r="I31" s="54"/>
      <c r="J31" s="58"/>
      <c r="K31" s="52"/>
      <c r="L31" s="23"/>
      <c r="M31" s="21"/>
      <c r="N31" s="189"/>
      <c r="O31" s="189"/>
    </row>
    <row r="32" spans="1:15" s="24" customFormat="1" ht="30" customHeight="1">
      <c r="A32" s="21"/>
      <c r="B32" s="22"/>
      <c r="C32" s="25"/>
      <c r="D32" s="26"/>
      <c r="E32" s="25"/>
      <c r="F32" s="25"/>
      <c r="G32" s="57"/>
      <c r="H32" s="53"/>
      <c r="I32" s="54"/>
      <c r="J32" s="58"/>
      <c r="K32" s="52"/>
      <c r="L32" s="23"/>
      <c r="M32" s="21"/>
      <c r="N32" s="189"/>
      <c r="O32" s="189"/>
    </row>
    <row r="33" spans="1:15" s="24" customFormat="1" ht="30" customHeight="1" thickBot="1">
      <c r="A33" s="21"/>
      <c r="B33" s="22"/>
      <c r="C33" s="25"/>
      <c r="D33" s="26"/>
      <c r="E33" s="25"/>
      <c r="F33" s="25"/>
      <c r="G33" s="59"/>
      <c r="H33" s="53"/>
      <c r="I33" s="54"/>
      <c r="J33" s="58"/>
      <c r="K33" s="60"/>
      <c r="L33" s="23"/>
      <c r="M33" s="21"/>
      <c r="N33" s="193" t="e">
        <f>+#REF!*K39</f>
        <v>#REF!</v>
      </c>
      <c r="O33" s="189"/>
    </row>
    <row r="34" spans="1:15" s="24" customFormat="1" ht="30" customHeight="1" thickBot="1">
      <c r="A34" s="21"/>
      <c r="B34" s="22"/>
      <c r="C34" s="25"/>
      <c r="D34" s="26"/>
      <c r="E34" s="25"/>
      <c r="F34" s="25"/>
      <c r="G34" s="61" t="s">
        <v>22</v>
      </c>
      <c r="H34" s="62"/>
      <c r="I34" s="63"/>
      <c r="J34" s="64"/>
      <c r="K34" s="65">
        <f>K30</f>
        <v>510000000</v>
      </c>
      <c r="L34" s="23"/>
      <c r="N34" s="193" t="e">
        <f>+#REF!*K40</f>
        <v>#REF!</v>
      </c>
      <c r="O34" s="194"/>
    </row>
    <row r="35" spans="1:15" s="24" customFormat="1" ht="30" customHeight="1" thickBot="1">
      <c r="A35" s="21"/>
      <c r="B35" s="22"/>
      <c r="C35" s="32"/>
      <c r="D35" s="32"/>
      <c r="E35" s="32"/>
      <c r="F35" s="32"/>
      <c r="G35" s="33"/>
      <c r="H35" s="33"/>
      <c r="I35" s="38"/>
      <c r="J35" s="39"/>
      <c r="K35" s="40"/>
      <c r="L35" s="23"/>
      <c r="M35" s="21"/>
      <c r="N35" s="193" t="e">
        <f>+#REF!*K41</f>
        <v>#REF!</v>
      </c>
      <c r="O35" s="189"/>
    </row>
    <row r="36" spans="1:15" s="24" customFormat="1" ht="30" customHeight="1">
      <c r="A36" s="21"/>
      <c r="B36" s="22"/>
      <c r="C36" s="66"/>
      <c r="D36" s="280"/>
      <c r="E36" s="280"/>
      <c r="F36" s="280"/>
      <c r="G36" s="280"/>
      <c r="H36" s="280"/>
      <c r="I36" s="280"/>
      <c r="J36" s="280"/>
      <c r="K36" s="281"/>
      <c r="L36" s="23"/>
      <c r="M36" s="21"/>
      <c r="N36" s="189" t="e">
        <f>+N35*0.19</f>
        <v>#REF!</v>
      </c>
      <c r="O36" s="189"/>
    </row>
    <row r="37" spans="1:15" s="24" customFormat="1" ht="30" customHeight="1">
      <c r="A37" s="21"/>
      <c r="B37" s="22"/>
      <c r="C37" s="369" t="s">
        <v>24</v>
      </c>
      <c r="D37" s="370"/>
      <c r="E37" s="370"/>
      <c r="F37" s="370"/>
      <c r="G37" s="371"/>
      <c r="H37" s="377" t="s">
        <v>1</v>
      </c>
      <c r="I37" s="379"/>
      <c r="J37" s="378"/>
      <c r="K37" s="67" t="s">
        <v>25</v>
      </c>
      <c r="L37" s="23"/>
      <c r="M37" s="21"/>
      <c r="N37" s="189"/>
      <c r="O37" s="189"/>
    </row>
    <row r="38" spans="1:15" s="24" customFormat="1" ht="46.5" customHeight="1">
      <c r="A38" s="21"/>
      <c r="B38" s="22"/>
      <c r="C38" s="369" t="s">
        <v>118</v>
      </c>
      <c r="D38" s="370"/>
      <c r="E38" s="370"/>
      <c r="F38" s="370"/>
      <c r="G38" s="371"/>
      <c r="H38" s="380" t="s">
        <v>119</v>
      </c>
      <c r="I38" s="381"/>
      <c r="J38" s="68" t="s">
        <v>27</v>
      </c>
      <c r="K38" s="69">
        <v>0.21</v>
      </c>
      <c r="L38" s="28"/>
      <c r="M38" s="21"/>
      <c r="N38" s="189"/>
      <c r="O38" s="195" t="e">
        <f>+#REF!/'Presupuesto Oficial LOTE 2'!K32</f>
        <v>#REF!</v>
      </c>
    </row>
    <row r="39" spans="1:15" s="24" customFormat="1" ht="32.25" customHeight="1">
      <c r="A39" s="21"/>
      <c r="B39" s="22"/>
      <c r="C39" s="369" t="s">
        <v>28</v>
      </c>
      <c r="D39" s="370"/>
      <c r="E39" s="370"/>
      <c r="F39" s="370"/>
      <c r="G39" s="371"/>
      <c r="H39" s="372" t="s">
        <v>120</v>
      </c>
      <c r="I39" s="373"/>
      <c r="J39" s="68" t="s">
        <v>30</v>
      </c>
      <c r="K39" s="69">
        <v>0.02</v>
      </c>
      <c r="L39" s="28"/>
      <c r="M39" s="21"/>
      <c r="N39" s="189"/>
      <c r="O39" s="189"/>
    </row>
    <row r="40" spans="1:15" s="24" customFormat="1" ht="30" customHeight="1">
      <c r="A40" s="21"/>
      <c r="B40" s="22"/>
      <c r="C40" s="374"/>
      <c r="D40" s="375"/>
      <c r="E40" s="375"/>
      <c r="F40" s="375"/>
      <c r="G40" s="376"/>
      <c r="H40" s="377" t="s">
        <v>31</v>
      </c>
      <c r="I40" s="378"/>
      <c r="J40" s="68" t="s">
        <v>32</v>
      </c>
      <c r="K40" s="69">
        <v>0.05</v>
      </c>
      <c r="L40" s="28"/>
      <c r="M40" s="21"/>
      <c r="N40" s="189"/>
      <c r="O40" s="189"/>
    </row>
    <row r="41" spans="1:15" s="29" customFormat="1" ht="58.5" customHeight="1" thickBot="1">
      <c r="A41" s="21"/>
      <c r="B41" s="22"/>
      <c r="C41" s="364"/>
      <c r="D41" s="365"/>
      <c r="E41" s="365"/>
      <c r="F41" s="365"/>
      <c r="G41" s="366"/>
      <c r="H41" s="367" t="s">
        <v>33</v>
      </c>
      <c r="I41" s="368"/>
      <c r="J41" s="241" t="s">
        <v>34</v>
      </c>
      <c r="K41" s="242">
        <f>SUM(K38:K40)</f>
        <v>0.27999999999999997</v>
      </c>
      <c r="L41" s="23"/>
      <c r="M41" s="21"/>
      <c r="N41" s="199"/>
      <c r="O41" s="199"/>
    </row>
    <row r="42" spans="1:15" s="24" customFormat="1" ht="30" customHeight="1" thickBot="1">
      <c r="A42" s="23"/>
      <c r="B42" s="42"/>
      <c r="C42" s="42"/>
      <c r="D42" s="42"/>
      <c r="E42" s="42"/>
      <c r="F42" s="42"/>
      <c r="G42" s="192"/>
      <c r="H42" s="42"/>
      <c r="I42" s="42"/>
      <c r="J42" s="42"/>
      <c r="K42" s="42"/>
      <c r="L42" s="30"/>
      <c r="N42" s="189"/>
      <c r="O42" s="189"/>
    </row>
    <row r="43" spans="1:15" s="29" customFormat="1" ht="58.5" customHeight="1" thickTop="1">
      <c r="A43" s="21"/>
      <c r="N43" s="199"/>
      <c r="O43" s="199"/>
    </row>
    <row r="44" spans="1:15" ht="39" customHeight="1">
      <c r="A44" s="1"/>
    </row>
    <row r="45" spans="1:15" ht="47.25" customHeight="1">
      <c r="A45" s="1"/>
    </row>
    <row r="46" spans="1:15" ht="15.75" customHeight="1">
      <c r="A46" s="1"/>
    </row>
    <row r="47" spans="1:15" ht="15.75" customHeight="1">
      <c r="A47" s="1"/>
    </row>
  </sheetData>
  <mergeCells count="29">
    <mergeCell ref="D36:K36"/>
    <mergeCell ref="C37:G37"/>
    <mergeCell ref="H37:J37"/>
    <mergeCell ref="H38:I38"/>
    <mergeCell ref="C25:J25"/>
    <mergeCell ref="C26:J26"/>
    <mergeCell ref="G28:J28"/>
    <mergeCell ref="C41:G41"/>
    <mergeCell ref="H41:I41"/>
    <mergeCell ref="C38:G38"/>
    <mergeCell ref="C39:G39"/>
    <mergeCell ref="H39:I39"/>
    <mergeCell ref="C40:G40"/>
    <mergeCell ref="H40:I40"/>
    <mergeCell ref="B2:L2"/>
    <mergeCell ref="C3:F3"/>
    <mergeCell ref="C7:K7"/>
    <mergeCell ref="C8:K8"/>
    <mergeCell ref="C9:K10"/>
    <mergeCell ref="C11:K11"/>
    <mergeCell ref="C12:K12"/>
    <mergeCell ref="C13:C14"/>
    <mergeCell ref="D13:D14"/>
    <mergeCell ref="E13:F13"/>
    <mergeCell ref="G13:G14"/>
    <mergeCell ref="K13:K14"/>
    <mergeCell ref="H13:H14"/>
    <mergeCell ref="I13:I14"/>
    <mergeCell ref="J13:J14"/>
  </mergeCells>
  <pageMargins left="0.11811023622047245" right="0.11811023622047245" top="0.78740157480314965" bottom="0.74803149606299213" header="0.31496062992125984" footer="0.31496062992125984"/>
  <pageSetup scale="41"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opLeftCell="A9" workbookViewId="0">
      <selection activeCell="G17" sqref="G17"/>
    </sheetView>
  </sheetViews>
  <sheetFormatPr baseColWidth="10" defaultColWidth="10.140625" defaultRowHeight="16.5"/>
  <cols>
    <col min="1" max="2" width="2.42578125" style="2" customWidth="1"/>
    <col min="3" max="3" width="9.85546875" style="2" customWidth="1"/>
    <col min="4" max="4" width="19.85546875" style="2" customWidth="1"/>
    <col min="5" max="5" width="14.28515625" style="240" customWidth="1"/>
    <col min="6" max="6" width="19.140625" style="2" customWidth="1"/>
    <col min="7" max="7" width="65.140625" style="2" customWidth="1"/>
    <col min="8" max="8" width="7.85546875" style="2" customWidth="1"/>
    <col min="9" max="9" width="16.85546875" style="2" customWidth="1"/>
    <col min="10" max="10" width="21.140625" style="2" customWidth="1"/>
    <col min="11" max="11" width="26.7109375" style="2" customWidth="1"/>
    <col min="12" max="13" width="2.42578125" style="2" customWidth="1"/>
    <col min="14" max="16384" width="10.140625" style="2"/>
  </cols>
  <sheetData>
    <row r="1" spans="1:13" s="201" customFormat="1" ht="17.25" thickBot="1">
      <c r="A1" s="31"/>
      <c r="B1" s="31"/>
      <c r="C1" s="79"/>
      <c r="D1" s="80"/>
      <c r="E1" s="79"/>
      <c r="F1" s="80"/>
      <c r="G1" s="31"/>
      <c r="H1" s="31"/>
      <c r="I1" s="31"/>
      <c r="J1" s="31"/>
      <c r="K1" s="31"/>
      <c r="L1" s="31"/>
      <c r="M1" s="31"/>
    </row>
    <row r="2" spans="1:13" ht="17.25" thickTop="1">
      <c r="A2" s="1"/>
      <c r="B2" s="319"/>
      <c r="C2" s="320"/>
      <c r="D2" s="320"/>
      <c r="E2" s="320"/>
      <c r="F2" s="320"/>
      <c r="G2" s="320"/>
      <c r="H2" s="320"/>
      <c r="I2" s="320"/>
      <c r="J2" s="320"/>
      <c r="K2" s="320"/>
      <c r="L2" s="321"/>
      <c r="M2" s="1"/>
    </row>
    <row r="3" spans="1:13" ht="21" customHeight="1">
      <c r="A3" s="1"/>
      <c r="B3" s="3"/>
      <c r="C3" s="322" t="s">
        <v>39</v>
      </c>
      <c r="D3" s="323"/>
      <c r="E3" s="323"/>
      <c r="F3" s="324"/>
      <c r="G3" s="31"/>
      <c r="H3" s="31"/>
      <c r="I3" s="31"/>
      <c r="J3" s="31"/>
      <c r="K3" s="31"/>
      <c r="L3" s="4"/>
      <c r="M3" s="1"/>
    </row>
    <row r="4" spans="1:13">
      <c r="A4" s="1"/>
      <c r="B4" s="3"/>
      <c r="C4" s="173" t="s">
        <v>9</v>
      </c>
      <c r="D4" s="174" t="s">
        <v>10</v>
      </c>
      <c r="E4" s="175" t="s">
        <v>11</v>
      </c>
      <c r="F4" s="176">
        <v>2</v>
      </c>
      <c r="G4" s="31"/>
      <c r="H4" s="31"/>
      <c r="I4" s="31"/>
      <c r="J4" s="31"/>
      <c r="K4" s="31"/>
      <c r="L4" s="4"/>
      <c r="M4" s="1"/>
    </row>
    <row r="5" spans="1:13" ht="17.25" thickBot="1">
      <c r="A5" s="1"/>
      <c r="B5" s="3"/>
      <c r="C5" s="79"/>
      <c r="D5" s="181"/>
      <c r="E5" s="79"/>
      <c r="F5" s="80"/>
      <c r="G5" s="31"/>
      <c r="H5" s="31"/>
      <c r="I5" s="31"/>
      <c r="J5" s="31"/>
      <c r="K5" s="31"/>
      <c r="L5" s="4"/>
      <c r="M5" s="1"/>
    </row>
    <row r="6" spans="1:13">
      <c r="A6" s="1"/>
      <c r="B6" s="3"/>
      <c r="C6" s="352" t="s">
        <v>12</v>
      </c>
      <c r="D6" s="353"/>
      <c r="E6" s="353"/>
      <c r="F6" s="353"/>
      <c r="G6" s="353"/>
      <c r="H6" s="353"/>
      <c r="I6" s="353"/>
      <c r="J6" s="353"/>
      <c r="K6" s="354"/>
      <c r="L6" s="4"/>
      <c r="M6" s="1"/>
    </row>
    <row r="7" spans="1:13">
      <c r="A7" s="1"/>
      <c r="B7" s="3"/>
      <c r="C7" s="389" t="s">
        <v>95</v>
      </c>
      <c r="D7" s="390"/>
      <c r="E7" s="390"/>
      <c r="F7" s="390"/>
      <c r="G7" s="390"/>
      <c r="H7" s="390"/>
      <c r="I7" s="390"/>
      <c r="J7" s="390"/>
      <c r="K7" s="391"/>
      <c r="L7" s="4"/>
      <c r="M7" s="1"/>
    </row>
    <row r="8" spans="1:13" s="8" customFormat="1">
      <c r="A8" s="5"/>
      <c r="B8" s="6"/>
      <c r="C8" s="312" t="s">
        <v>96</v>
      </c>
      <c r="D8" s="312"/>
      <c r="E8" s="312"/>
      <c r="F8" s="312"/>
      <c r="G8" s="312"/>
      <c r="H8" s="312"/>
      <c r="I8" s="312"/>
      <c r="J8" s="312"/>
      <c r="K8" s="312"/>
      <c r="L8" s="7"/>
      <c r="M8" s="5"/>
    </row>
    <row r="9" spans="1:13">
      <c r="A9" s="1"/>
      <c r="B9" s="3"/>
      <c r="C9" s="312"/>
      <c r="D9" s="312"/>
      <c r="E9" s="312"/>
      <c r="F9" s="312"/>
      <c r="G9" s="312"/>
      <c r="H9" s="312"/>
      <c r="I9" s="312"/>
      <c r="J9" s="312"/>
      <c r="K9" s="312"/>
      <c r="L9" s="4"/>
      <c r="M9" s="1"/>
    </row>
    <row r="10" spans="1:13">
      <c r="A10" s="1"/>
      <c r="B10" s="3"/>
      <c r="C10" s="313" t="s">
        <v>97</v>
      </c>
      <c r="D10" s="314"/>
      <c r="E10" s="314"/>
      <c r="F10" s="314"/>
      <c r="G10" s="314"/>
      <c r="H10" s="314"/>
      <c r="I10" s="314"/>
      <c r="J10" s="314"/>
      <c r="K10" s="315"/>
      <c r="L10" s="4"/>
      <c r="M10" s="1"/>
    </row>
    <row r="11" spans="1:13" ht="17.25" thickBot="1">
      <c r="A11" s="1"/>
      <c r="B11" s="3"/>
      <c r="C11" s="287"/>
      <c r="D11" s="288"/>
      <c r="E11" s="288"/>
      <c r="F11" s="288"/>
      <c r="G11" s="288"/>
      <c r="H11" s="288"/>
      <c r="I11" s="288"/>
      <c r="J11" s="288"/>
      <c r="K11" s="289"/>
      <c r="L11" s="4"/>
      <c r="M11" s="1"/>
    </row>
    <row r="12" spans="1:13">
      <c r="A12" s="1"/>
      <c r="B12" s="3"/>
      <c r="C12" s="303" t="s">
        <v>13</v>
      </c>
      <c r="D12" s="290" t="s">
        <v>14</v>
      </c>
      <c r="E12" s="305" t="s">
        <v>15</v>
      </c>
      <c r="F12" s="305"/>
      <c r="G12" s="303" t="s">
        <v>1</v>
      </c>
      <c r="H12" s="290" t="s">
        <v>16</v>
      </c>
      <c r="I12" s="290" t="s">
        <v>2</v>
      </c>
      <c r="J12" s="292" t="s">
        <v>17</v>
      </c>
      <c r="K12" s="294" t="s">
        <v>18</v>
      </c>
      <c r="L12" s="4"/>
      <c r="M12" s="1"/>
    </row>
    <row r="13" spans="1:13" ht="17.25" thickBot="1">
      <c r="A13" s="1"/>
      <c r="B13" s="3"/>
      <c r="C13" s="304"/>
      <c r="D13" s="291"/>
      <c r="E13" s="9" t="s">
        <v>19</v>
      </c>
      <c r="F13" s="9" t="s">
        <v>20</v>
      </c>
      <c r="G13" s="304"/>
      <c r="H13" s="291"/>
      <c r="I13" s="291"/>
      <c r="J13" s="293"/>
      <c r="K13" s="295"/>
      <c r="L13" s="4"/>
      <c r="M13" s="1"/>
    </row>
    <row r="14" spans="1:13" ht="17.25" thickBot="1">
      <c r="A14" s="1"/>
      <c r="B14" s="3"/>
      <c r="C14" s="10"/>
      <c r="D14" s="202"/>
      <c r="E14" s="202"/>
      <c r="F14" s="202"/>
      <c r="G14" s="202"/>
      <c r="H14" s="202"/>
      <c r="I14" s="202"/>
      <c r="J14" s="202"/>
      <c r="K14" s="203"/>
      <c r="L14" s="4"/>
      <c r="M14" s="1"/>
    </row>
    <row r="15" spans="1:13">
      <c r="A15" s="1"/>
      <c r="B15" s="3"/>
      <c r="C15" s="204"/>
      <c r="D15" s="205"/>
      <c r="E15" s="205"/>
      <c r="F15" s="205"/>
      <c r="G15" s="206"/>
      <c r="H15" s="205"/>
      <c r="I15" s="13"/>
      <c r="J15" s="14"/>
      <c r="K15" s="207"/>
      <c r="L15" s="4"/>
      <c r="M15" s="1"/>
    </row>
    <row r="16" spans="1:13" ht="17.25" thickBot="1">
      <c r="A16" s="1"/>
      <c r="B16" s="3"/>
      <c r="C16" s="15" t="s">
        <v>21</v>
      </c>
      <c r="D16" s="208"/>
      <c r="E16" s="208"/>
      <c r="F16" s="208"/>
      <c r="G16" s="209"/>
      <c r="H16" s="208"/>
      <c r="I16" s="13"/>
      <c r="J16" s="18"/>
      <c r="K16" s="19"/>
      <c r="L16" s="4"/>
      <c r="M16" s="1"/>
    </row>
    <row r="17" spans="1:13" ht="17.25" thickBot="1">
      <c r="A17" s="1"/>
      <c r="B17" s="3"/>
      <c r="C17" s="10"/>
      <c r="D17" s="202"/>
      <c r="E17" s="202"/>
      <c r="F17" s="202"/>
      <c r="G17" s="202"/>
      <c r="H17" s="202"/>
      <c r="I17" s="202"/>
      <c r="J17" s="202"/>
      <c r="K17" s="203"/>
      <c r="L17" s="4"/>
      <c r="M17" s="1"/>
    </row>
    <row r="18" spans="1:13">
      <c r="A18" s="1"/>
      <c r="B18" s="3"/>
      <c r="C18" s="204"/>
      <c r="D18" s="205"/>
      <c r="E18" s="205"/>
      <c r="F18" s="205"/>
      <c r="G18" s="210"/>
      <c r="H18" s="205"/>
      <c r="I18" s="13"/>
      <c r="J18" s="14"/>
      <c r="K18" s="20"/>
      <c r="L18" s="4"/>
      <c r="M18" s="1"/>
    </row>
    <row r="19" spans="1:13">
      <c r="A19" s="1"/>
      <c r="B19" s="3"/>
      <c r="C19" s="204"/>
      <c r="D19" s="205"/>
      <c r="E19" s="205"/>
      <c r="F19" s="205"/>
      <c r="G19" s="210"/>
      <c r="H19" s="205"/>
      <c r="I19" s="13"/>
      <c r="J19" s="14"/>
      <c r="K19" s="20"/>
      <c r="L19" s="4"/>
      <c r="M19" s="1"/>
    </row>
    <row r="20" spans="1:13" s="1" customFormat="1" ht="30" customHeight="1">
      <c r="B20" s="3"/>
      <c r="C20" s="204"/>
      <c r="D20" s="205"/>
      <c r="E20" s="205"/>
      <c r="F20" s="205"/>
      <c r="G20" s="210"/>
      <c r="H20" s="205"/>
      <c r="I20" s="13"/>
      <c r="J20" s="14"/>
      <c r="K20" s="20"/>
      <c r="L20" s="4"/>
    </row>
    <row r="21" spans="1:13" ht="30" customHeight="1">
      <c r="B21" s="211"/>
      <c r="C21" s="204"/>
      <c r="D21" s="205"/>
      <c r="E21" s="205"/>
      <c r="F21" s="205"/>
      <c r="G21" s="210"/>
      <c r="H21" s="205"/>
      <c r="I21" s="13"/>
      <c r="J21" s="14"/>
      <c r="K21" s="20"/>
      <c r="L21" s="212"/>
    </row>
    <row r="22" spans="1:13" ht="17.25" thickBot="1">
      <c r="A22" s="1"/>
      <c r="B22" s="3"/>
      <c r="C22" s="15" t="s">
        <v>21</v>
      </c>
      <c r="D22" s="182"/>
      <c r="E22" s="213"/>
      <c r="F22" s="182"/>
      <c r="G22" s="182"/>
      <c r="H22" s="182"/>
      <c r="I22" s="13"/>
      <c r="J22" s="182"/>
      <c r="K22" s="19"/>
      <c r="L22" s="4"/>
      <c r="M22" s="1"/>
    </row>
    <row r="23" spans="1:13" ht="17.25" thickBot="1">
      <c r="A23" s="1"/>
      <c r="B23" s="3"/>
      <c r="C23" s="10"/>
      <c r="D23" s="202"/>
      <c r="E23" s="202"/>
      <c r="F23" s="202"/>
      <c r="G23" s="202"/>
      <c r="H23" s="202"/>
      <c r="I23" s="202"/>
      <c r="J23" s="202"/>
      <c r="K23" s="203"/>
      <c r="L23" s="4"/>
      <c r="M23" s="1"/>
    </row>
    <row r="24" spans="1:13">
      <c r="A24" s="1"/>
      <c r="B24" s="3"/>
      <c r="C24" s="204"/>
      <c r="D24" s="214"/>
      <c r="E24" s="214"/>
      <c r="F24" s="214"/>
      <c r="G24" s="215"/>
      <c r="H24" s="214"/>
      <c r="I24" s="13"/>
      <c r="J24" s="14"/>
      <c r="K24" s="20"/>
      <c r="L24" s="4"/>
      <c r="M24" s="1"/>
    </row>
    <row r="25" spans="1:13">
      <c r="A25" s="1"/>
      <c r="B25" s="3"/>
      <c r="C25" s="204"/>
      <c r="D25" s="11"/>
      <c r="E25" s="11"/>
      <c r="F25" s="11"/>
      <c r="G25" s="215"/>
      <c r="H25" s="214"/>
      <c r="I25" s="13"/>
      <c r="J25" s="14"/>
      <c r="K25" s="20"/>
      <c r="L25" s="4"/>
      <c r="M25" s="1"/>
    </row>
    <row r="26" spans="1:13">
      <c r="A26" s="1"/>
      <c r="B26" s="3"/>
      <c r="C26" s="204"/>
      <c r="D26" s="214"/>
      <c r="E26" s="214"/>
      <c r="F26" s="214"/>
      <c r="G26" s="215"/>
      <c r="H26" s="214"/>
      <c r="I26" s="13"/>
      <c r="J26" s="14"/>
      <c r="K26" s="20"/>
      <c r="L26" s="4"/>
      <c r="M26" s="1"/>
    </row>
    <row r="27" spans="1:13" s="1" customFormat="1" ht="30" customHeight="1">
      <c r="B27" s="3"/>
      <c r="C27" s="204"/>
      <c r="D27" s="205"/>
      <c r="E27" s="205"/>
      <c r="F27" s="205"/>
      <c r="G27" s="206"/>
      <c r="H27" s="205"/>
      <c r="I27" s="13"/>
      <c r="J27" s="14"/>
      <c r="K27" s="20"/>
      <c r="L27" s="4"/>
    </row>
    <row r="28" spans="1:13">
      <c r="A28" s="1"/>
      <c r="B28" s="3"/>
      <c r="C28" s="204"/>
      <c r="D28" s="214"/>
      <c r="E28" s="214"/>
      <c r="F28" s="214"/>
      <c r="G28" s="215"/>
      <c r="H28" s="214"/>
      <c r="I28" s="13"/>
      <c r="J28" s="216"/>
      <c r="K28" s="20"/>
      <c r="L28" s="4"/>
      <c r="M28" s="1"/>
    </row>
    <row r="29" spans="1:13" s="1" customFormat="1" ht="30" customHeight="1">
      <c r="B29" s="3"/>
      <c r="C29" s="217"/>
      <c r="D29" s="205"/>
      <c r="E29" s="205"/>
      <c r="F29" s="205"/>
      <c r="G29" s="206"/>
      <c r="H29" s="205"/>
      <c r="I29" s="13"/>
      <c r="J29" s="216"/>
      <c r="K29" s="20"/>
      <c r="L29" s="4"/>
    </row>
    <row r="30" spans="1:13">
      <c r="A30" s="1"/>
      <c r="B30" s="3"/>
      <c r="C30" s="204"/>
      <c r="D30" s="214"/>
      <c r="E30" s="205"/>
      <c r="F30" s="214"/>
      <c r="G30" s="215"/>
      <c r="H30" s="214"/>
      <c r="I30" s="13"/>
      <c r="J30" s="14"/>
      <c r="K30" s="20"/>
      <c r="L30" s="4"/>
      <c r="M30" s="1"/>
    </row>
    <row r="31" spans="1:13">
      <c r="A31" s="1"/>
      <c r="B31" s="3"/>
      <c r="C31" s="204"/>
      <c r="D31" s="214"/>
      <c r="E31" s="214"/>
      <c r="F31" s="214"/>
      <c r="G31" s="215"/>
      <c r="H31" s="218"/>
      <c r="I31" s="13"/>
      <c r="J31" s="14"/>
      <c r="K31" s="20"/>
      <c r="L31" s="4"/>
      <c r="M31" s="1"/>
    </row>
    <row r="32" spans="1:13" ht="17.25" thickBot="1">
      <c r="A32" s="1"/>
      <c r="B32" s="3"/>
      <c r="C32" s="219" t="s">
        <v>21</v>
      </c>
      <c r="D32" s="220"/>
      <c r="E32" s="220"/>
      <c r="F32" s="220"/>
      <c r="G32" s="221"/>
      <c r="H32" s="220"/>
      <c r="I32" s="13"/>
      <c r="J32" s="222"/>
      <c r="K32" s="223"/>
      <c r="L32" s="4"/>
      <c r="M32" s="1"/>
    </row>
    <row r="33" spans="1:13" ht="17.25" thickBot="1">
      <c r="A33" s="1"/>
      <c r="B33" s="3"/>
      <c r="C33" s="10"/>
      <c r="D33" s="202"/>
      <c r="E33" s="202"/>
      <c r="F33" s="202"/>
      <c r="G33" s="202"/>
      <c r="H33" s="202"/>
      <c r="I33" s="202"/>
      <c r="J33" s="202"/>
      <c r="K33" s="203"/>
      <c r="L33" s="4"/>
      <c r="M33" s="1"/>
    </row>
    <row r="34" spans="1:13">
      <c r="A34" s="1"/>
      <c r="B34" s="3"/>
      <c r="C34" s="204"/>
      <c r="D34" s="214"/>
      <c r="E34" s="214"/>
      <c r="F34" s="214"/>
      <c r="G34" s="215"/>
      <c r="H34" s="214"/>
      <c r="I34" s="13"/>
      <c r="J34" s="14"/>
      <c r="K34" s="20"/>
      <c r="L34" s="4"/>
      <c r="M34" s="1"/>
    </row>
    <row r="35" spans="1:13">
      <c r="A35" s="1"/>
      <c r="B35" s="3"/>
      <c r="C35" s="204"/>
      <c r="D35" s="214"/>
      <c r="E35" s="214"/>
      <c r="F35" s="214"/>
      <c r="G35" s="215"/>
      <c r="H35" s="214"/>
      <c r="I35" s="13"/>
      <c r="J35" s="14"/>
      <c r="K35" s="20"/>
      <c r="L35" s="4"/>
      <c r="M35" s="1"/>
    </row>
    <row r="36" spans="1:13">
      <c r="A36" s="1"/>
      <c r="B36" s="3"/>
      <c r="C36" s="224"/>
      <c r="D36" s="214"/>
      <c r="E36" s="214"/>
      <c r="F36" s="214"/>
      <c r="G36" s="215"/>
      <c r="H36" s="214"/>
      <c r="I36" s="13"/>
      <c r="J36" s="14"/>
      <c r="K36" s="20"/>
      <c r="L36" s="4"/>
      <c r="M36" s="1"/>
    </row>
    <row r="37" spans="1:13" ht="17.25" thickBot="1">
      <c r="A37" s="1"/>
      <c r="B37" s="3"/>
      <c r="C37" s="15" t="s">
        <v>21</v>
      </c>
      <c r="D37" s="225"/>
      <c r="E37" s="225"/>
      <c r="F37" s="225"/>
      <c r="G37" s="226"/>
      <c r="H37" s="227"/>
      <c r="I37" s="13"/>
      <c r="J37" s="18"/>
      <c r="K37" s="19"/>
      <c r="L37" s="4"/>
      <c r="M37" s="1"/>
    </row>
    <row r="38" spans="1:13" ht="17.25" thickBot="1">
      <c r="A38" s="1"/>
      <c r="B38" s="3"/>
      <c r="C38" s="10"/>
      <c r="D38" s="202"/>
      <c r="E38" s="202"/>
      <c r="F38" s="202"/>
      <c r="G38" s="202"/>
      <c r="H38" s="202"/>
      <c r="I38" s="202"/>
      <c r="J38" s="202"/>
      <c r="K38" s="203"/>
      <c r="L38" s="4"/>
      <c r="M38" s="1"/>
    </row>
    <row r="39" spans="1:13">
      <c r="A39" s="1"/>
      <c r="B39" s="3"/>
      <c r="C39" s="204"/>
      <c r="D39" s="214"/>
      <c r="E39" s="214"/>
      <c r="F39" s="214"/>
      <c r="G39" s="215"/>
      <c r="H39" s="214"/>
      <c r="I39" s="13"/>
      <c r="J39" s="14"/>
      <c r="K39" s="20"/>
      <c r="L39" s="4"/>
      <c r="M39" s="1"/>
    </row>
    <row r="40" spans="1:13" ht="17.25" thickBot="1">
      <c r="A40" s="1"/>
      <c r="B40" s="3"/>
      <c r="C40" s="15" t="s">
        <v>21</v>
      </c>
      <c r="D40" s="225"/>
      <c r="E40" s="225"/>
      <c r="F40" s="225"/>
      <c r="G40" s="228"/>
      <c r="H40" s="227"/>
      <c r="I40" s="13"/>
      <c r="J40" s="18"/>
      <c r="K40" s="19"/>
      <c r="L40" s="4"/>
      <c r="M40" s="1"/>
    </row>
    <row r="41" spans="1:13" s="24" customFormat="1" thickBot="1">
      <c r="A41" s="21"/>
      <c r="B41" s="22"/>
      <c r="C41" s="306" t="s">
        <v>35</v>
      </c>
      <c r="D41" s="307"/>
      <c r="E41" s="307"/>
      <c r="F41" s="307"/>
      <c r="G41" s="307"/>
      <c r="H41" s="307"/>
      <c r="I41" s="307"/>
      <c r="J41" s="308"/>
      <c r="K41" s="65"/>
      <c r="L41" s="23"/>
      <c r="M41" s="21"/>
    </row>
    <row r="42" spans="1:13" s="24" customFormat="1" thickBot="1">
      <c r="A42" s="21"/>
      <c r="B42" s="22"/>
      <c r="C42" s="229"/>
      <c r="D42" s="229"/>
      <c r="E42" s="229"/>
      <c r="F42" s="229"/>
      <c r="G42" s="229"/>
      <c r="H42" s="229"/>
      <c r="I42" s="229"/>
      <c r="J42" s="229"/>
      <c r="K42" s="230"/>
      <c r="L42" s="23"/>
      <c r="M42" s="21"/>
    </row>
    <row r="43" spans="1:13" s="24" customFormat="1" ht="30" customHeight="1">
      <c r="A43" s="21"/>
      <c r="B43" s="22"/>
      <c r="C43" s="25"/>
      <c r="D43" s="26"/>
      <c r="E43" s="25"/>
      <c r="F43" s="25"/>
      <c r="G43" s="309"/>
      <c r="H43" s="310"/>
      <c r="I43" s="311"/>
      <c r="J43" s="46"/>
      <c r="K43" s="47"/>
      <c r="L43" s="23"/>
      <c r="M43" s="21"/>
    </row>
    <row r="44" spans="1:13" s="24" customFormat="1" ht="30" customHeight="1">
      <c r="A44" s="21"/>
      <c r="B44" s="22"/>
      <c r="C44" s="25"/>
      <c r="D44" s="26"/>
      <c r="E44" s="25"/>
      <c r="F44" s="25"/>
      <c r="G44" s="48"/>
      <c r="H44" s="49"/>
      <c r="I44" s="50"/>
      <c r="J44" s="51"/>
      <c r="K44" s="52"/>
      <c r="L44" s="23"/>
      <c r="M44" s="21"/>
    </row>
    <row r="45" spans="1:13" s="24" customFormat="1" ht="30" customHeight="1">
      <c r="A45" s="21"/>
      <c r="B45" s="22"/>
      <c r="C45" s="25"/>
      <c r="D45" s="44"/>
      <c r="E45" s="44"/>
      <c r="F45" s="44"/>
      <c r="G45" s="48"/>
      <c r="H45" s="53"/>
      <c r="I45" s="54"/>
      <c r="J45" s="55"/>
      <c r="K45" s="52"/>
      <c r="L45" s="23"/>
      <c r="M45" s="21"/>
    </row>
    <row r="46" spans="1:13" s="24" customFormat="1" ht="30" customHeight="1">
      <c r="A46" s="21"/>
      <c r="B46" s="22"/>
      <c r="C46" s="25"/>
      <c r="D46" s="44"/>
      <c r="E46" s="44"/>
      <c r="F46" s="44"/>
      <c r="G46" s="56" t="s">
        <v>23</v>
      </c>
      <c r="H46" s="53"/>
      <c r="I46" s="54"/>
      <c r="J46" s="55"/>
      <c r="K46" s="60"/>
      <c r="L46" s="23"/>
      <c r="M46" s="21"/>
    </row>
    <row r="47" spans="1:13" s="24" customFormat="1" ht="30" customHeight="1">
      <c r="A47" s="21"/>
      <c r="B47" s="22"/>
      <c r="C47" s="25"/>
      <c r="D47" s="26"/>
      <c r="E47" s="25"/>
      <c r="F47" s="25"/>
      <c r="G47" s="57"/>
      <c r="H47" s="53"/>
      <c r="I47" s="54"/>
      <c r="J47" s="58"/>
      <c r="K47" s="52"/>
      <c r="L47" s="23"/>
      <c r="M47" s="21"/>
    </row>
    <row r="48" spans="1:13" s="24" customFormat="1" ht="30" customHeight="1">
      <c r="A48" s="21"/>
      <c r="B48" s="22"/>
      <c r="C48" s="25"/>
      <c r="D48" s="26"/>
      <c r="E48" s="25"/>
      <c r="F48" s="25"/>
      <c r="G48" s="57"/>
      <c r="H48" s="53"/>
      <c r="I48" s="54"/>
      <c r="J48" s="58"/>
      <c r="K48" s="52"/>
      <c r="L48" s="23"/>
      <c r="M48" s="21"/>
    </row>
    <row r="49" spans="1:13" s="24" customFormat="1" thickBot="1">
      <c r="A49" s="21"/>
      <c r="B49" s="22"/>
      <c r="C49" s="25"/>
      <c r="D49" s="26"/>
      <c r="E49" s="25"/>
      <c r="F49" s="25"/>
      <c r="G49" s="59"/>
      <c r="H49" s="53"/>
      <c r="I49" s="54"/>
      <c r="J49" s="58"/>
      <c r="K49" s="60"/>
      <c r="L49" s="23"/>
      <c r="M49" s="21"/>
    </row>
    <row r="50" spans="1:13" s="24" customFormat="1" thickBot="1">
      <c r="A50" s="21"/>
      <c r="B50" s="22"/>
      <c r="C50" s="25"/>
      <c r="D50" s="26"/>
      <c r="E50" s="25"/>
      <c r="F50" s="25"/>
      <c r="G50" s="61" t="s">
        <v>22</v>
      </c>
      <c r="H50" s="62"/>
      <c r="I50" s="63"/>
      <c r="J50" s="64"/>
      <c r="K50" s="65"/>
      <c r="L50" s="23"/>
      <c r="M50" s="21"/>
    </row>
    <row r="51" spans="1:13" s="24" customFormat="1" thickBot="1">
      <c r="A51" s="21"/>
      <c r="B51" s="22"/>
      <c r="C51" s="25"/>
      <c r="D51" s="26"/>
      <c r="E51" s="26"/>
      <c r="F51" s="26"/>
      <c r="G51" s="25"/>
      <c r="H51" s="25"/>
      <c r="I51" s="231"/>
      <c r="J51" s="232"/>
      <c r="K51" s="233"/>
      <c r="L51" s="23"/>
      <c r="M51" s="21"/>
    </row>
    <row r="52" spans="1:13" s="24" customFormat="1" ht="15.75">
      <c r="A52" s="21"/>
      <c r="B52" s="22"/>
      <c r="C52" s="66"/>
      <c r="D52" s="280"/>
      <c r="E52" s="280"/>
      <c r="F52" s="280"/>
      <c r="G52" s="280"/>
      <c r="H52" s="280"/>
      <c r="I52" s="280"/>
      <c r="J52" s="280"/>
      <c r="K52" s="281"/>
      <c r="L52" s="27"/>
      <c r="M52" s="21"/>
    </row>
    <row r="53" spans="1:13" s="24" customFormat="1" ht="46.5" customHeight="1">
      <c r="A53" s="21"/>
      <c r="B53" s="22"/>
      <c r="C53" s="282" t="s">
        <v>24</v>
      </c>
      <c r="D53" s="283"/>
      <c r="E53" s="283"/>
      <c r="F53" s="283"/>
      <c r="G53" s="283"/>
      <c r="H53" s="284" t="s">
        <v>1</v>
      </c>
      <c r="I53" s="284"/>
      <c r="J53" s="284"/>
      <c r="K53" s="67" t="s">
        <v>25</v>
      </c>
      <c r="L53" s="28"/>
      <c r="M53" s="21"/>
    </row>
    <row r="54" spans="1:13" s="24" customFormat="1" ht="32.25" customHeight="1">
      <c r="A54" s="21"/>
      <c r="B54" s="22"/>
      <c r="C54" s="282" t="s">
        <v>26</v>
      </c>
      <c r="D54" s="283"/>
      <c r="E54" s="283"/>
      <c r="F54" s="283"/>
      <c r="G54" s="283"/>
      <c r="H54" s="277" t="s">
        <v>7</v>
      </c>
      <c r="I54" s="277"/>
      <c r="J54" s="68" t="s">
        <v>27</v>
      </c>
      <c r="K54" s="69" t="s">
        <v>106</v>
      </c>
      <c r="L54" s="28"/>
      <c r="M54" s="21"/>
    </row>
    <row r="55" spans="1:13" s="24" customFormat="1" ht="30" customHeight="1">
      <c r="A55" s="21"/>
      <c r="B55" s="22"/>
      <c r="C55" s="282" t="s">
        <v>28</v>
      </c>
      <c r="D55" s="283"/>
      <c r="E55" s="283"/>
      <c r="F55" s="283"/>
      <c r="G55" s="283"/>
      <c r="H55" s="285" t="s">
        <v>29</v>
      </c>
      <c r="I55" s="286"/>
      <c r="J55" s="68" t="s">
        <v>30</v>
      </c>
      <c r="K55" s="69" t="s">
        <v>106</v>
      </c>
      <c r="L55" s="28"/>
      <c r="M55" s="21"/>
    </row>
    <row r="56" spans="1:13" s="29" customFormat="1" ht="24.75" customHeight="1">
      <c r="A56" s="21"/>
      <c r="B56" s="22"/>
      <c r="C56" s="392"/>
      <c r="D56" s="393"/>
      <c r="E56" s="393"/>
      <c r="F56" s="393"/>
      <c r="G56" s="394"/>
      <c r="H56" s="276" t="s">
        <v>31</v>
      </c>
      <c r="I56" s="277"/>
      <c r="J56" s="68" t="s">
        <v>32</v>
      </c>
      <c r="K56" s="69" t="s">
        <v>106</v>
      </c>
      <c r="L56" s="23"/>
      <c r="M56" s="21"/>
    </row>
    <row r="57" spans="1:13">
      <c r="A57" s="1"/>
      <c r="B57" s="3"/>
      <c r="C57" s="395"/>
      <c r="D57" s="396"/>
      <c r="E57" s="396"/>
      <c r="F57" s="396"/>
      <c r="G57" s="397"/>
      <c r="H57" s="277" t="s">
        <v>33</v>
      </c>
      <c r="I57" s="277"/>
      <c r="J57" s="68" t="s">
        <v>34</v>
      </c>
      <c r="K57" s="69" t="s">
        <v>106</v>
      </c>
      <c r="L57" s="4"/>
      <c r="M57" s="1"/>
    </row>
    <row r="58" spans="1:13" ht="17.25" thickBot="1">
      <c r="A58" s="1"/>
      <c r="B58" s="3"/>
      <c r="C58" s="398"/>
      <c r="D58" s="399"/>
      <c r="E58" s="399"/>
      <c r="F58" s="399"/>
      <c r="G58" s="400"/>
      <c r="H58" s="401"/>
      <c r="I58" s="401"/>
      <c r="J58" s="401"/>
      <c r="K58" s="402"/>
      <c r="L58" s="4"/>
      <c r="M58" s="1"/>
    </row>
    <row r="59" spans="1:13">
      <c r="A59" s="1"/>
      <c r="B59" s="3"/>
      <c r="C59" s="234"/>
      <c r="D59" s="234"/>
      <c r="E59" s="234"/>
      <c r="F59" s="234"/>
      <c r="G59" s="234"/>
      <c r="H59" s="234"/>
      <c r="I59" s="234"/>
      <c r="J59" s="234"/>
      <c r="K59" s="234"/>
      <c r="L59" s="4"/>
      <c r="M59" s="1"/>
    </row>
    <row r="60" spans="1:13" ht="20.25">
      <c r="A60" s="1"/>
      <c r="B60" s="3"/>
      <c r="C60" s="234"/>
      <c r="D60" s="234"/>
      <c r="E60" s="234"/>
      <c r="F60" s="234"/>
      <c r="G60" s="235" t="s">
        <v>107</v>
      </c>
      <c r="H60" s="234"/>
      <c r="I60" s="234"/>
      <c r="J60" s="234"/>
      <c r="K60" s="234"/>
      <c r="L60" s="4"/>
      <c r="M60" s="1"/>
    </row>
    <row r="61" spans="1:13" ht="17.25" thickBot="1">
      <c r="A61" s="1"/>
      <c r="B61" s="236"/>
      <c r="C61" s="237"/>
      <c r="D61" s="237"/>
      <c r="E61" s="238"/>
      <c r="F61" s="237"/>
      <c r="G61" s="239"/>
      <c r="H61" s="237"/>
      <c r="I61" s="237"/>
      <c r="J61" s="237"/>
      <c r="K61" s="237"/>
      <c r="L61" s="30"/>
      <c r="M61" s="1"/>
    </row>
    <row r="62" spans="1:13" ht="17.25" thickTop="1">
      <c r="A62" s="1"/>
      <c r="B62" s="1"/>
      <c r="C62" s="1"/>
      <c r="D62" s="1"/>
      <c r="E62" s="169"/>
      <c r="F62" s="1"/>
      <c r="G62" s="1"/>
      <c r="H62" s="1"/>
      <c r="I62" s="1"/>
      <c r="J62" s="1"/>
      <c r="K62" s="1"/>
      <c r="L62" s="1"/>
      <c r="M62" s="1"/>
    </row>
  </sheetData>
  <mergeCells count="28">
    <mergeCell ref="C55:G55"/>
    <mergeCell ref="H55:I55"/>
    <mergeCell ref="C56:G58"/>
    <mergeCell ref="H56:I56"/>
    <mergeCell ref="H57:I57"/>
    <mergeCell ref="H58:K58"/>
    <mergeCell ref="C54:G54"/>
    <mergeCell ref="H54:I54"/>
    <mergeCell ref="C11:K11"/>
    <mergeCell ref="C12:C13"/>
    <mergeCell ref="D12:D13"/>
    <mergeCell ref="E12:F12"/>
    <mergeCell ref="G12:G13"/>
    <mergeCell ref="H12:H13"/>
    <mergeCell ref="I12:I13"/>
    <mergeCell ref="J12:J13"/>
    <mergeCell ref="K12:K13"/>
    <mergeCell ref="C41:J41"/>
    <mergeCell ref="G43:I43"/>
    <mergeCell ref="D52:K52"/>
    <mergeCell ref="C53:G53"/>
    <mergeCell ref="H53:J53"/>
    <mergeCell ref="C10:K10"/>
    <mergeCell ref="B2:L2"/>
    <mergeCell ref="C3:F3"/>
    <mergeCell ref="C6:K6"/>
    <mergeCell ref="C7:K7"/>
    <mergeCell ref="C8:K9"/>
  </mergeCells>
  <pageMargins left="0.19685039370078741" right="0.19685039370078741" top="0.19685039370078741" bottom="0.19685039370078741" header="0" footer="0"/>
  <pageSetup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topLeftCell="A51" workbookViewId="0">
      <selection activeCell="D12" sqref="D12:K13"/>
    </sheetView>
  </sheetViews>
  <sheetFormatPr baseColWidth="10" defaultColWidth="10.140625" defaultRowHeight="12.75"/>
  <cols>
    <col min="1" max="2" width="2.85546875" style="73" customWidth="1"/>
    <col min="3" max="3" width="13.140625" style="73" customWidth="1"/>
    <col min="4" max="4" width="11.42578125" style="73" customWidth="1"/>
    <col min="5" max="11" width="10.140625" style="73"/>
    <col min="12" max="12" width="11.42578125" style="73" customWidth="1"/>
    <col min="13" max="14" width="10.140625" style="73"/>
    <col min="15" max="15" width="11.42578125" style="73" customWidth="1"/>
    <col min="16" max="17" width="2.85546875" style="73" customWidth="1"/>
    <col min="18" max="16384" width="10.140625" style="73"/>
  </cols>
  <sheetData>
    <row r="1" spans="2:16" ht="13.5" thickBot="1"/>
    <row r="2" spans="2:16" ht="25.5" customHeight="1" thickTop="1">
      <c r="B2" s="408"/>
      <c r="C2" s="409"/>
      <c r="D2" s="409"/>
      <c r="E2" s="409"/>
      <c r="F2" s="409"/>
      <c r="G2" s="409"/>
      <c r="H2" s="409"/>
      <c r="I2" s="409"/>
      <c r="J2" s="409"/>
      <c r="K2" s="409"/>
      <c r="L2" s="409"/>
      <c r="M2" s="409"/>
      <c r="N2" s="409"/>
      <c r="O2" s="409"/>
      <c r="P2" s="410"/>
    </row>
    <row r="3" spans="2:16" ht="25.5" customHeight="1">
      <c r="B3" s="74"/>
      <c r="C3" s="411" t="s">
        <v>39</v>
      </c>
      <c r="D3" s="412"/>
      <c r="E3" s="412"/>
      <c r="F3" s="413"/>
      <c r="G3" s="75"/>
      <c r="H3" s="75"/>
      <c r="I3" s="75"/>
      <c r="J3" s="75"/>
      <c r="K3" s="75"/>
      <c r="L3" s="75"/>
      <c r="M3" s="75"/>
      <c r="N3" s="75"/>
      <c r="O3" s="75"/>
      <c r="P3" s="76"/>
    </row>
    <row r="4" spans="2:16" ht="25.5" customHeight="1">
      <c r="B4" s="74"/>
      <c r="C4" s="77" t="s">
        <v>9</v>
      </c>
      <c r="D4" s="78" t="s">
        <v>10</v>
      </c>
      <c r="E4" s="77" t="s">
        <v>11</v>
      </c>
      <c r="F4" s="78">
        <v>2</v>
      </c>
      <c r="G4" s="75"/>
      <c r="H4" s="75"/>
      <c r="I4" s="75"/>
      <c r="J4" s="75"/>
      <c r="K4" s="75"/>
      <c r="L4" s="75"/>
      <c r="M4" s="75"/>
      <c r="N4" s="75"/>
      <c r="O4" s="75"/>
      <c r="P4" s="76"/>
    </row>
    <row r="5" spans="2:16" ht="25.5" customHeight="1">
      <c r="B5" s="74"/>
      <c r="C5" s="79"/>
      <c r="D5" s="80"/>
      <c r="E5" s="79"/>
      <c r="F5" s="80"/>
      <c r="G5" s="75"/>
      <c r="H5" s="75"/>
      <c r="I5" s="75"/>
      <c r="J5" s="75"/>
      <c r="K5" s="75"/>
      <c r="L5" s="75"/>
      <c r="M5" s="75"/>
      <c r="N5" s="75"/>
      <c r="O5" s="75"/>
      <c r="P5" s="76"/>
    </row>
    <row r="6" spans="2:16" ht="36.950000000000003" customHeight="1">
      <c r="B6" s="81"/>
      <c r="C6" s="414" t="s">
        <v>40</v>
      </c>
      <c r="D6" s="414"/>
      <c r="E6" s="414"/>
      <c r="F6" s="414"/>
      <c r="G6" s="414"/>
      <c r="H6" s="414"/>
      <c r="I6" s="414"/>
      <c r="J6" s="414"/>
      <c r="K6" s="414"/>
      <c r="L6" s="414"/>
      <c r="M6" s="414"/>
      <c r="N6" s="414"/>
      <c r="O6" s="414"/>
      <c r="P6" s="76"/>
    </row>
    <row r="7" spans="2:16" ht="13.5" thickBot="1">
      <c r="B7" s="81"/>
      <c r="C7" s="75"/>
      <c r="D7" s="75"/>
      <c r="E7" s="75"/>
      <c r="F7" s="75"/>
      <c r="G7" s="75"/>
      <c r="H7" s="75"/>
      <c r="I7" s="75"/>
      <c r="J7" s="75"/>
      <c r="K7" s="75"/>
      <c r="L7" s="75"/>
      <c r="M7" s="75"/>
      <c r="N7" s="75"/>
      <c r="O7" s="75"/>
      <c r="P7" s="76"/>
    </row>
    <row r="8" spans="2:16">
      <c r="B8" s="81"/>
      <c r="C8" s="415"/>
      <c r="D8" s="417"/>
      <c r="E8" s="418"/>
      <c r="F8" s="418"/>
      <c r="G8" s="418"/>
      <c r="H8" s="418"/>
      <c r="I8" s="418"/>
      <c r="J8" s="418"/>
      <c r="K8" s="419"/>
      <c r="L8" s="420"/>
      <c r="M8" s="421"/>
      <c r="N8" s="421"/>
      <c r="O8" s="422"/>
      <c r="P8" s="76"/>
    </row>
    <row r="9" spans="2:16">
      <c r="B9" s="81"/>
      <c r="C9" s="416"/>
      <c r="D9" s="405" t="s">
        <v>41</v>
      </c>
      <c r="E9" s="406"/>
      <c r="F9" s="406"/>
      <c r="G9" s="406"/>
      <c r="H9" s="406"/>
      <c r="I9" s="406"/>
      <c r="J9" s="406"/>
      <c r="K9" s="407"/>
      <c r="L9" s="423"/>
      <c r="M9" s="424"/>
      <c r="N9" s="424"/>
      <c r="O9" s="425"/>
      <c r="P9" s="76"/>
    </row>
    <row r="10" spans="2:16" ht="13.5">
      <c r="B10" s="81"/>
      <c r="C10" s="416"/>
      <c r="D10" s="426"/>
      <c r="E10" s="427"/>
      <c r="F10" s="427"/>
      <c r="G10" s="427"/>
      <c r="H10" s="427"/>
      <c r="I10" s="427"/>
      <c r="J10" s="427"/>
      <c r="K10" s="428"/>
      <c r="L10" s="429" t="s">
        <v>42</v>
      </c>
      <c r="M10" s="431"/>
      <c r="N10" s="432"/>
      <c r="O10" s="433"/>
      <c r="P10" s="76"/>
    </row>
    <row r="11" spans="2:16">
      <c r="B11" s="81"/>
      <c r="C11" s="416"/>
      <c r="D11" s="405" t="s">
        <v>43</v>
      </c>
      <c r="E11" s="406"/>
      <c r="F11" s="406"/>
      <c r="G11" s="406"/>
      <c r="H11" s="406"/>
      <c r="I11" s="406"/>
      <c r="J11" s="406"/>
      <c r="K11" s="407"/>
      <c r="L11" s="430"/>
      <c r="M11" s="434"/>
      <c r="N11" s="435"/>
      <c r="O11" s="436"/>
      <c r="P11" s="76"/>
    </row>
    <row r="12" spans="2:16" ht="12.75" customHeight="1">
      <c r="B12" s="81"/>
      <c r="C12" s="416"/>
      <c r="D12" s="437"/>
      <c r="E12" s="438"/>
      <c r="F12" s="438"/>
      <c r="G12" s="438"/>
      <c r="H12" s="438"/>
      <c r="I12" s="438"/>
      <c r="J12" s="438"/>
      <c r="K12" s="439"/>
      <c r="L12" s="429" t="s">
        <v>44</v>
      </c>
      <c r="M12" s="429">
        <v>1</v>
      </c>
      <c r="N12" s="429" t="s">
        <v>45</v>
      </c>
      <c r="O12" s="403">
        <v>1</v>
      </c>
      <c r="P12" s="76"/>
    </row>
    <row r="13" spans="2:16">
      <c r="B13" s="81"/>
      <c r="C13" s="416"/>
      <c r="D13" s="437"/>
      <c r="E13" s="438"/>
      <c r="F13" s="438"/>
      <c r="G13" s="438"/>
      <c r="H13" s="438"/>
      <c r="I13" s="438"/>
      <c r="J13" s="438"/>
      <c r="K13" s="439"/>
      <c r="L13" s="440"/>
      <c r="M13" s="440"/>
      <c r="N13" s="440"/>
      <c r="O13" s="404"/>
      <c r="P13" s="76"/>
    </row>
    <row r="14" spans="2:16">
      <c r="B14" s="81"/>
      <c r="C14" s="416"/>
      <c r="D14" s="405" t="s">
        <v>46</v>
      </c>
      <c r="E14" s="406"/>
      <c r="F14" s="406"/>
      <c r="G14" s="406"/>
      <c r="H14" s="406"/>
      <c r="I14" s="406"/>
      <c r="J14" s="406"/>
      <c r="K14" s="407"/>
      <c r="L14" s="440"/>
      <c r="M14" s="440"/>
      <c r="N14" s="440"/>
      <c r="O14" s="404"/>
      <c r="P14" s="76"/>
    </row>
    <row r="15" spans="2:16" ht="14.25" thickBot="1">
      <c r="B15" s="81"/>
      <c r="C15" s="82"/>
      <c r="D15" s="83"/>
      <c r="E15" s="83"/>
      <c r="F15" s="83"/>
      <c r="G15" s="83"/>
      <c r="H15" s="83"/>
      <c r="I15" s="83"/>
      <c r="J15" s="83"/>
      <c r="K15" s="83"/>
      <c r="L15" s="83"/>
      <c r="M15" s="84"/>
      <c r="N15" s="84"/>
      <c r="O15" s="85"/>
      <c r="P15" s="76"/>
    </row>
    <row r="16" spans="2:16" ht="13.5">
      <c r="B16" s="81"/>
      <c r="C16" s="86"/>
      <c r="D16" s="87"/>
      <c r="E16" s="87"/>
      <c r="F16" s="87"/>
      <c r="G16" s="87"/>
      <c r="H16" s="87"/>
      <c r="I16" s="87"/>
      <c r="J16" s="87"/>
      <c r="K16" s="87"/>
      <c r="L16" s="88" t="s">
        <v>47</v>
      </c>
      <c r="M16" s="89" t="s">
        <v>48</v>
      </c>
      <c r="N16" s="89" t="s">
        <v>49</v>
      </c>
      <c r="O16" s="90" t="s">
        <v>50</v>
      </c>
      <c r="P16" s="76"/>
    </row>
    <row r="17" spans="2:16" ht="13.5">
      <c r="B17" s="81"/>
      <c r="C17" s="91"/>
      <c r="D17" s="92"/>
      <c r="E17" s="92"/>
      <c r="F17" s="92"/>
      <c r="G17" s="92"/>
      <c r="H17" s="92"/>
      <c r="I17" s="92"/>
      <c r="J17" s="92"/>
      <c r="K17" s="92"/>
      <c r="L17" s="93"/>
      <c r="M17" s="94"/>
      <c r="N17" s="94"/>
      <c r="O17" s="95"/>
      <c r="P17" s="76"/>
    </row>
    <row r="18" spans="2:16" ht="18" customHeight="1">
      <c r="B18" s="81"/>
      <c r="C18" s="447" t="s">
        <v>51</v>
      </c>
      <c r="D18" s="448"/>
      <c r="E18" s="448"/>
      <c r="F18" s="448"/>
      <c r="G18" s="92"/>
      <c r="H18" s="92"/>
      <c r="I18" s="92" t="s">
        <v>52</v>
      </c>
      <c r="J18" s="75"/>
      <c r="K18" s="92"/>
      <c r="L18" s="93"/>
      <c r="M18" s="75"/>
      <c r="N18" s="75"/>
      <c r="O18" s="96"/>
      <c r="P18" s="76"/>
    </row>
    <row r="19" spans="2:16" ht="13.5">
      <c r="B19" s="81"/>
      <c r="C19" s="97"/>
      <c r="D19" s="98"/>
      <c r="E19" s="98"/>
      <c r="F19" s="98"/>
      <c r="G19" s="98"/>
      <c r="H19" s="98"/>
      <c r="I19" s="98"/>
      <c r="J19" s="98"/>
      <c r="K19" s="98"/>
      <c r="L19" s="98"/>
      <c r="M19" s="98"/>
      <c r="N19" s="98"/>
      <c r="O19" s="99"/>
      <c r="P19" s="76"/>
    </row>
    <row r="20" spans="2:16" ht="13.5" thickBot="1">
      <c r="B20" s="81"/>
      <c r="C20" s="100"/>
      <c r="D20" s="101"/>
      <c r="E20" s="101"/>
      <c r="F20" s="101"/>
      <c r="G20" s="101"/>
      <c r="H20" s="101"/>
      <c r="I20" s="101"/>
      <c r="J20" s="101"/>
      <c r="K20" s="101"/>
      <c r="L20" s="101"/>
      <c r="M20" s="101"/>
      <c r="N20" s="101"/>
      <c r="O20" s="102"/>
      <c r="P20" s="76"/>
    </row>
    <row r="21" spans="2:16" ht="13.5" thickBot="1">
      <c r="B21" s="81"/>
      <c r="C21" s="103"/>
      <c r="D21" s="104"/>
      <c r="E21" s="104"/>
      <c r="F21" s="104"/>
      <c r="G21" s="104"/>
      <c r="H21" s="104"/>
      <c r="I21" s="75"/>
      <c r="J21" s="75"/>
      <c r="K21" s="104"/>
      <c r="L21" s="104"/>
      <c r="M21" s="104"/>
      <c r="N21" s="104"/>
      <c r="O21" s="105"/>
      <c r="P21" s="76"/>
    </row>
    <row r="22" spans="2:16" ht="13.5">
      <c r="B22" s="81"/>
      <c r="C22" s="449" t="s">
        <v>53</v>
      </c>
      <c r="D22" s="450"/>
      <c r="E22" s="450"/>
      <c r="F22" s="450"/>
      <c r="G22" s="450"/>
      <c r="H22" s="450"/>
      <c r="I22" s="450"/>
      <c r="J22" s="450"/>
      <c r="K22" s="450"/>
      <c r="L22" s="450"/>
      <c r="M22" s="450"/>
      <c r="N22" s="450"/>
      <c r="O22" s="451"/>
      <c r="P22" s="76"/>
    </row>
    <row r="23" spans="2:16" ht="13.5" thickBot="1">
      <c r="B23" s="81"/>
      <c r="C23" s="106"/>
      <c r="D23" s="75"/>
      <c r="E23" s="75"/>
      <c r="F23" s="75"/>
      <c r="G23" s="75"/>
      <c r="H23" s="75"/>
      <c r="I23" s="75"/>
      <c r="J23" s="75"/>
      <c r="K23" s="75"/>
      <c r="L23" s="75"/>
      <c r="M23" s="75"/>
      <c r="N23" s="75"/>
      <c r="O23" s="107"/>
      <c r="P23" s="76"/>
    </row>
    <row r="24" spans="2:16">
      <c r="B24" s="81"/>
      <c r="C24" s="108" t="s">
        <v>54</v>
      </c>
      <c r="D24" s="452" t="s">
        <v>55</v>
      </c>
      <c r="E24" s="453"/>
      <c r="F24" s="453"/>
      <c r="G24" s="453"/>
      <c r="H24" s="453"/>
      <c r="I24" s="453"/>
      <c r="J24" s="453"/>
      <c r="K24" s="453"/>
      <c r="L24" s="454"/>
      <c r="M24" s="455" t="s">
        <v>56</v>
      </c>
      <c r="N24" s="456"/>
      <c r="O24" s="108" t="s">
        <v>2</v>
      </c>
      <c r="P24" s="76"/>
    </row>
    <row r="25" spans="2:16" ht="13.5" thickBot="1">
      <c r="B25" s="81"/>
      <c r="C25" s="109"/>
      <c r="D25" s="457"/>
      <c r="E25" s="458"/>
      <c r="F25" s="458"/>
      <c r="G25" s="458"/>
      <c r="H25" s="458"/>
      <c r="I25" s="458"/>
      <c r="J25" s="458"/>
      <c r="K25" s="458"/>
      <c r="L25" s="459"/>
      <c r="M25" s="457"/>
      <c r="N25" s="459"/>
      <c r="O25" s="110"/>
      <c r="P25" s="76"/>
    </row>
    <row r="26" spans="2:16">
      <c r="B26" s="81"/>
      <c r="C26" s="460" t="s">
        <v>57</v>
      </c>
      <c r="D26" s="461"/>
      <c r="E26" s="461"/>
      <c r="F26" s="461"/>
      <c r="G26" s="461"/>
      <c r="H26" s="461"/>
      <c r="I26" s="461"/>
      <c r="J26" s="461"/>
      <c r="K26" s="461"/>
      <c r="L26" s="461"/>
      <c r="M26" s="461"/>
      <c r="N26" s="461"/>
      <c r="O26" s="462"/>
      <c r="P26" s="76"/>
    </row>
    <row r="27" spans="2:16">
      <c r="B27" s="81"/>
      <c r="C27" s="463"/>
      <c r="D27" s="464"/>
      <c r="E27" s="464"/>
      <c r="F27" s="464"/>
      <c r="G27" s="464"/>
      <c r="H27" s="464"/>
      <c r="I27" s="464"/>
      <c r="J27" s="464"/>
      <c r="K27" s="464"/>
      <c r="L27" s="464"/>
      <c r="M27" s="464"/>
      <c r="N27" s="464"/>
      <c r="O27" s="465"/>
      <c r="P27" s="76"/>
    </row>
    <row r="28" spans="2:16" ht="13.5" thickBot="1">
      <c r="B28" s="81"/>
      <c r="C28" s="466"/>
      <c r="D28" s="467"/>
      <c r="E28" s="467"/>
      <c r="F28" s="467"/>
      <c r="G28" s="467"/>
      <c r="H28" s="467"/>
      <c r="I28" s="467"/>
      <c r="J28" s="467"/>
      <c r="K28" s="467"/>
      <c r="L28" s="467"/>
      <c r="M28" s="467"/>
      <c r="N28" s="467"/>
      <c r="O28" s="468"/>
      <c r="P28" s="76"/>
    </row>
    <row r="29" spans="2:16" ht="13.5">
      <c r="B29" s="81"/>
      <c r="C29" s="469" t="s">
        <v>55</v>
      </c>
      <c r="D29" s="470"/>
      <c r="E29" s="470"/>
      <c r="F29" s="470"/>
      <c r="G29" s="471"/>
      <c r="H29" s="472" t="s">
        <v>58</v>
      </c>
      <c r="I29" s="470"/>
      <c r="J29" s="473" t="s">
        <v>59</v>
      </c>
      <c r="K29" s="474"/>
      <c r="L29" s="111" t="s">
        <v>60</v>
      </c>
      <c r="M29" s="472" t="s">
        <v>61</v>
      </c>
      <c r="N29" s="475"/>
      <c r="O29" s="112" t="s">
        <v>62</v>
      </c>
      <c r="P29" s="76"/>
    </row>
    <row r="30" spans="2:16">
      <c r="B30" s="81"/>
      <c r="C30" s="441"/>
      <c r="D30" s="442"/>
      <c r="E30" s="442"/>
      <c r="F30" s="442"/>
      <c r="G30" s="443"/>
      <c r="H30" s="444"/>
      <c r="I30" s="443"/>
      <c r="J30" s="444"/>
      <c r="K30" s="443"/>
      <c r="L30" s="113"/>
      <c r="M30" s="445"/>
      <c r="N30" s="446"/>
      <c r="O30" s="114"/>
      <c r="P30" s="76"/>
    </row>
    <row r="31" spans="2:16">
      <c r="B31" s="81"/>
      <c r="C31" s="115"/>
      <c r="D31" s="116"/>
      <c r="E31" s="116"/>
      <c r="F31" s="116"/>
      <c r="G31" s="117"/>
      <c r="H31" s="118"/>
      <c r="I31" s="117"/>
      <c r="J31" s="118"/>
      <c r="K31" s="117"/>
      <c r="L31" s="113"/>
      <c r="M31" s="445"/>
      <c r="N31" s="446"/>
      <c r="O31" s="114"/>
      <c r="P31" s="76"/>
    </row>
    <row r="32" spans="2:16" ht="13.5" thickBot="1">
      <c r="B32" s="81"/>
      <c r="C32" s="476"/>
      <c r="D32" s="477"/>
      <c r="E32" s="477"/>
      <c r="F32" s="477"/>
      <c r="G32" s="478"/>
      <c r="H32" s="481"/>
      <c r="I32" s="478"/>
      <c r="J32" s="481"/>
      <c r="K32" s="478"/>
      <c r="L32" s="119"/>
      <c r="M32" s="482"/>
      <c r="N32" s="483"/>
      <c r="O32" s="114"/>
      <c r="P32" s="76"/>
    </row>
    <row r="33" spans="2:16" ht="14.25" thickBot="1">
      <c r="B33" s="81"/>
      <c r="C33" s="484" t="s">
        <v>63</v>
      </c>
      <c r="D33" s="485"/>
      <c r="E33" s="485"/>
      <c r="F33" s="485"/>
      <c r="G33" s="485"/>
      <c r="H33" s="485"/>
      <c r="I33" s="485"/>
      <c r="J33" s="485"/>
      <c r="K33" s="485"/>
      <c r="L33" s="485"/>
      <c r="M33" s="485"/>
      <c r="N33" s="486"/>
      <c r="O33" s="120"/>
      <c r="P33" s="76"/>
    </row>
    <row r="34" spans="2:16" ht="13.5" customHeight="1">
      <c r="B34" s="81"/>
      <c r="C34" s="460" t="s">
        <v>64</v>
      </c>
      <c r="D34" s="461"/>
      <c r="E34" s="461"/>
      <c r="F34" s="461"/>
      <c r="G34" s="461"/>
      <c r="H34" s="461"/>
      <c r="I34" s="461"/>
      <c r="J34" s="461"/>
      <c r="K34" s="461"/>
      <c r="L34" s="461"/>
      <c r="M34" s="461"/>
      <c r="N34" s="461"/>
      <c r="O34" s="462"/>
      <c r="P34" s="76"/>
    </row>
    <row r="35" spans="2:16">
      <c r="B35" s="81"/>
      <c r="C35" s="463"/>
      <c r="D35" s="464"/>
      <c r="E35" s="464"/>
      <c r="F35" s="464"/>
      <c r="G35" s="464"/>
      <c r="H35" s="464"/>
      <c r="I35" s="464"/>
      <c r="J35" s="464"/>
      <c r="K35" s="464"/>
      <c r="L35" s="464"/>
      <c r="M35" s="464"/>
      <c r="N35" s="464"/>
      <c r="O35" s="465"/>
      <c r="P35" s="76"/>
    </row>
    <row r="36" spans="2:16" ht="13.5" thickBot="1">
      <c r="B36" s="81"/>
      <c r="C36" s="466"/>
      <c r="D36" s="467"/>
      <c r="E36" s="467"/>
      <c r="F36" s="467"/>
      <c r="G36" s="467"/>
      <c r="H36" s="467"/>
      <c r="I36" s="467"/>
      <c r="J36" s="467"/>
      <c r="K36" s="467"/>
      <c r="L36" s="467"/>
      <c r="M36" s="467"/>
      <c r="N36" s="467"/>
      <c r="O36" s="468"/>
      <c r="P36" s="76"/>
    </row>
    <row r="37" spans="2:16" ht="13.5">
      <c r="B37" s="81"/>
      <c r="C37" s="469" t="s">
        <v>55</v>
      </c>
      <c r="D37" s="487"/>
      <c r="E37" s="487"/>
      <c r="F37" s="487"/>
      <c r="G37" s="487"/>
      <c r="H37" s="487"/>
      <c r="I37" s="487"/>
      <c r="J37" s="475"/>
      <c r="K37" s="121" t="s">
        <v>56</v>
      </c>
      <c r="L37" s="111" t="s">
        <v>2</v>
      </c>
      <c r="M37" s="472" t="s">
        <v>65</v>
      </c>
      <c r="N37" s="475"/>
      <c r="O37" s="112" t="s">
        <v>62</v>
      </c>
      <c r="P37" s="76"/>
    </row>
    <row r="38" spans="2:16">
      <c r="B38" s="81"/>
      <c r="C38" s="441"/>
      <c r="D38" s="442"/>
      <c r="E38" s="442"/>
      <c r="F38" s="442"/>
      <c r="G38" s="442"/>
      <c r="H38" s="442"/>
      <c r="I38" s="442"/>
      <c r="J38" s="443"/>
      <c r="K38" s="122"/>
      <c r="L38" s="123"/>
      <c r="M38" s="488"/>
      <c r="N38" s="489"/>
      <c r="O38" s="114"/>
      <c r="P38" s="76"/>
    </row>
    <row r="39" spans="2:16" ht="13.5" thickBot="1">
      <c r="B39" s="81"/>
      <c r="C39" s="476"/>
      <c r="D39" s="477"/>
      <c r="E39" s="477"/>
      <c r="F39" s="477"/>
      <c r="G39" s="477"/>
      <c r="H39" s="477"/>
      <c r="I39" s="477"/>
      <c r="J39" s="478"/>
      <c r="K39" s="116"/>
      <c r="L39" s="124"/>
      <c r="M39" s="479"/>
      <c r="N39" s="480"/>
      <c r="O39" s="125"/>
      <c r="P39" s="76"/>
    </row>
    <row r="40" spans="2:16" ht="14.25" thickBot="1">
      <c r="B40" s="81"/>
      <c r="C40" s="484" t="s">
        <v>63</v>
      </c>
      <c r="D40" s="485"/>
      <c r="E40" s="485"/>
      <c r="F40" s="485"/>
      <c r="G40" s="485"/>
      <c r="H40" s="485"/>
      <c r="I40" s="485"/>
      <c r="J40" s="485"/>
      <c r="K40" s="485"/>
      <c r="L40" s="485"/>
      <c r="M40" s="485"/>
      <c r="N40" s="486"/>
      <c r="O40" s="126">
        <v>0</v>
      </c>
      <c r="P40" s="76"/>
    </row>
    <row r="41" spans="2:16">
      <c r="B41" s="81"/>
      <c r="C41" s="460" t="s">
        <v>66</v>
      </c>
      <c r="D41" s="461"/>
      <c r="E41" s="461"/>
      <c r="F41" s="461"/>
      <c r="G41" s="461"/>
      <c r="H41" s="461"/>
      <c r="I41" s="461"/>
      <c r="J41" s="461"/>
      <c r="K41" s="461"/>
      <c r="L41" s="461"/>
      <c r="M41" s="461"/>
      <c r="N41" s="461"/>
      <c r="O41" s="462"/>
      <c r="P41" s="76"/>
    </row>
    <row r="42" spans="2:16">
      <c r="B42" s="81"/>
      <c r="C42" s="463"/>
      <c r="D42" s="464"/>
      <c r="E42" s="464"/>
      <c r="F42" s="464"/>
      <c r="G42" s="464"/>
      <c r="H42" s="464"/>
      <c r="I42" s="464"/>
      <c r="J42" s="464"/>
      <c r="K42" s="464"/>
      <c r="L42" s="464"/>
      <c r="M42" s="464"/>
      <c r="N42" s="464"/>
      <c r="O42" s="465"/>
      <c r="P42" s="76"/>
    </row>
    <row r="43" spans="2:16" ht="13.5" thickBot="1">
      <c r="B43" s="81"/>
      <c r="C43" s="466"/>
      <c r="D43" s="467"/>
      <c r="E43" s="467"/>
      <c r="F43" s="467"/>
      <c r="G43" s="467"/>
      <c r="H43" s="467"/>
      <c r="I43" s="467"/>
      <c r="J43" s="467"/>
      <c r="K43" s="467"/>
      <c r="L43" s="467"/>
      <c r="M43" s="467"/>
      <c r="N43" s="467"/>
      <c r="O43" s="468"/>
      <c r="P43" s="76"/>
    </row>
    <row r="44" spans="2:16" ht="13.5">
      <c r="B44" s="81"/>
      <c r="C44" s="469" t="s">
        <v>67</v>
      </c>
      <c r="D44" s="487"/>
      <c r="E44" s="487"/>
      <c r="F44" s="487"/>
      <c r="G44" s="487"/>
      <c r="H44" s="487"/>
      <c r="I44" s="487"/>
      <c r="J44" s="111" t="s">
        <v>68</v>
      </c>
      <c r="K44" s="127" t="s">
        <v>69</v>
      </c>
      <c r="L44" s="128" t="s">
        <v>70</v>
      </c>
      <c r="M44" s="472" t="s">
        <v>71</v>
      </c>
      <c r="N44" s="475"/>
      <c r="O44" s="112" t="s">
        <v>62</v>
      </c>
      <c r="P44" s="76"/>
    </row>
    <row r="45" spans="2:16">
      <c r="B45" s="81"/>
      <c r="C45" s="441"/>
      <c r="D45" s="442"/>
      <c r="E45" s="442"/>
      <c r="F45" s="442"/>
      <c r="G45" s="442"/>
      <c r="H45" s="442"/>
      <c r="I45" s="442"/>
      <c r="J45" s="129"/>
      <c r="K45" s="130"/>
      <c r="L45" s="129"/>
      <c r="M45" s="490"/>
      <c r="N45" s="491"/>
      <c r="O45" s="114"/>
      <c r="P45" s="76"/>
    </row>
    <row r="46" spans="2:16" ht="13.5" thickBot="1">
      <c r="B46" s="81"/>
      <c r="C46" s="476"/>
      <c r="D46" s="477"/>
      <c r="E46" s="477"/>
      <c r="F46" s="477"/>
      <c r="G46" s="477"/>
      <c r="H46" s="477"/>
      <c r="I46" s="477"/>
      <c r="J46" s="131"/>
      <c r="K46" s="132"/>
      <c r="L46" s="131"/>
      <c r="M46" s="479"/>
      <c r="N46" s="480"/>
      <c r="O46" s="133"/>
      <c r="P46" s="76"/>
    </row>
    <row r="47" spans="2:16" ht="14.25" thickBot="1">
      <c r="B47" s="81"/>
      <c r="C47" s="484" t="s">
        <v>63</v>
      </c>
      <c r="D47" s="485"/>
      <c r="E47" s="485"/>
      <c r="F47" s="485"/>
      <c r="G47" s="485"/>
      <c r="H47" s="485"/>
      <c r="I47" s="485"/>
      <c r="J47" s="485"/>
      <c r="K47" s="485"/>
      <c r="L47" s="485"/>
      <c r="M47" s="485"/>
      <c r="N47" s="486"/>
      <c r="O47" s="120"/>
      <c r="P47" s="76"/>
    </row>
    <row r="48" spans="2:16">
      <c r="B48" s="81"/>
      <c r="C48" s="460" t="s">
        <v>72</v>
      </c>
      <c r="D48" s="461"/>
      <c r="E48" s="461"/>
      <c r="F48" s="461"/>
      <c r="G48" s="461"/>
      <c r="H48" s="461"/>
      <c r="I48" s="461"/>
      <c r="J48" s="461"/>
      <c r="K48" s="461"/>
      <c r="L48" s="461"/>
      <c r="M48" s="461"/>
      <c r="N48" s="461"/>
      <c r="O48" s="462"/>
      <c r="P48" s="76"/>
    </row>
    <row r="49" spans="2:16">
      <c r="B49" s="81"/>
      <c r="C49" s="463"/>
      <c r="D49" s="464"/>
      <c r="E49" s="464"/>
      <c r="F49" s="464"/>
      <c r="G49" s="464"/>
      <c r="H49" s="464"/>
      <c r="I49" s="464"/>
      <c r="J49" s="464"/>
      <c r="K49" s="464"/>
      <c r="L49" s="464"/>
      <c r="M49" s="464"/>
      <c r="N49" s="464"/>
      <c r="O49" s="465"/>
      <c r="P49" s="76"/>
    </row>
    <row r="50" spans="2:16" ht="13.5" thickBot="1">
      <c r="B50" s="81"/>
      <c r="C50" s="466"/>
      <c r="D50" s="467"/>
      <c r="E50" s="467"/>
      <c r="F50" s="467"/>
      <c r="G50" s="467"/>
      <c r="H50" s="467"/>
      <c r="I50" s="467"/>
      <c r="J50" s="467"/>
      <c r="K50" s="467"/>
      <c r="L50" s="467"/>
      <c r="M50" s="467"/>
      <c r="N50" s="467"/>
      <c r="O50" s="468"/>
      <c r="P50" s="76"/>
    </row>
    <row r="51" spans="2:16" ht="25.5">
      <c r="B51" s="81"/>
      <c r="C51" s="469" t="s">
        <v>73</v>
      </c>
      <c r="D51" s="487"/>
      <c r="E51" s="487"/>
      <c r="F51" s="487"/>
      <c r="G51" s="487"/>
      <c r="H51" s="487"/>
      <c r="I51" s="487"/>
      <c r="J51" s="111" t="s">
        <v>74</v>
      </c>
      <c r="K51" s="134" t="s">
        <v>75</v>
      </c>
      <c r="L51" s="135" t="s">
        <v>76</v>
      </c>
      <c r="M51" s="492" t="s">
        <v>61</v>
      </c>
      <c r="N51" s="493"/>
      <c r="O51" s="136" t="s">
        <v>62</v>
      </c>
      <c r="P51" s="76"/>
    </row>
    <row r="52" spans="2:16">
      <c r="B52" s="81"/>
      <c r="C52" s="137"/>
      <c r="D52" s="138"/>
      <c r="E52" s="138"/>
      <c r="F52" s="138"/>
      <c r="G52" s="138"/>
      <c r="H52" s="138"/>
      <c r="I52" s="138"/>
      <c r="J52" s="139"/>
      <c r="K52" s="140"/>
      <c r="L52" s="141"/>
      <c r="M52" s="494"/>
      <c r="N52" s="495"/>
      <c r="O52" s="142"/>
      <c r="P52" s="76"/>
    </row>
    <row r="53" spans="2:16">
      <c r="B53" s="81"/>
      <c r="C53" s="137"/>
      <c r="D53" s="138"/>
      <c r="E53" s="138"/>
      <c r="F53" s="138"/>
      <c r="G53" s="138"/>
      <c r="H53" s="138"/>
      <c r="I53" s="138"/>
      <c r="J53" s="139"/>
      <c r="K53" s="140"/>
      <c r="L53" s="141"/>
      <c r="M53" s="494"/>
      <c r="N53" s="495"/>
      <c r="O53" s="142"/>
      <c r="P53" s="76"/>
    </row>
    <row r="54" spans="2:16">
      <c r="B54" s="81"/>
      <c r="C54" s="137"/>
      <c r="D54" s="138"/>
      <c r="E54" s="138"/>
      <c r="F54" s="138"/>
      <c r="G54" s="138"/>
      <c r="H54" s="138"/>
      <c r="I54" s="138"/>
      <c r="J54" s="139"/>
      <c r="K54" s="140"/>
      <c r="L54" s="141"/>
      <c r="M54" s="490"/>
      <c r="N54" s="491"/>
      <c r="O54" s="142"/>
      <c r="P54" s="76"/>
    </row>
    <row r="55" spans="2:16" ht="13.5" thickBot="1">
      <c r="B55" s="81"/>
      <c r="C55" s="476"/>
      <c r="D55" s="477"/>
      <c r="E55" s="477"/>
      <c r="F55" s="477"/>
      <c r="G55" s="477"/>
      <c r="H55" s="477"/>
      <c r="I55" s="477"/>
      <c r="J55" s="131"/>
      <c r="K55" s="132"/>
      <c r="L55" s="131"/>
      <c r="M55" s="479"/>
      <c r="N55" s="480"/>
      <c r="O55" s="133"/>
      <c r="P55" s="76"/>
    </row>
    <row r="56" spans="2:16" ht="14.25" thickBot="1">
      <c r="B56" s="81"/>
      <c r="C56" s="484" t="s">
        <v>63</v>
      </c>
      <c r="D56" s="485"/>
      <c r="E56" s="485"/>
      <c r="F56" s="485"/>
      <c r="G56" s="485"/>
      <c r="H56" s="485"/>
      <c r="I56" s="485"/>
      <c r="J56" s="485"/>
      <c r="K56" s="485"/>
      <c r="L56" s="485"/>
      <c r="M56" s="485"/>
      <c r="N56" s="486"/>
      <c r="O56" s="126"/>
      <c r="P56" s="76"/>
    </row>
    <row r="57" spans="2:16" ht="13.5" thickBot="1">
      <c r="B57" s="81"/>
      <c r="C57" s="106"/>
      <c r="D57" s="75"/>
      <c r="E57" s="75"/>
      <c r="F57" s="75"/>
      <c r="G57" s="75"/>
      <c r="H57" s="75"/>
      <c r="I57" s="75"/>
      <c r="J57" s="75"/>
      <c r="K57" s="75"/>
      <c r="L57" s="75"/>
      <c r="M57" s="75"/>
      <c r="N57" s="75"/>
      <c r="O57" s="107"/>
      <c r="P57" s="76"/>
    </row>
    <row r="58" spans="2:16" ht="13.5" thickBot="1">
      <c r="B58" s="81"/>
      <c r="C58" s="496" t="s">
        <v>77</v>
      </c>
      <c r="D58" s="497"/>
      <c r="E58" s="497"/>
      <c r="F58" s="497"/>
      <c r="G58" s="497"/>
      <c r="H58" s="497"/>
      <c r="I58" s="497"/>
      <c r="J58" s="497"/>
      <c r="K58" s="497"/>
      <c r="L58" s="497"/>
      <c r="M58" s="497"/>
      <c r="N58" s="498"/>
      <c r="O58" s="143"/>
      <c r="P58" s="76"/>
    </row>
    <row r="59" spans="2:16">
      <c r="B59" s="81"/>
      <c r="C59" s="460" t="s">
        <v>78</v>
      </c>
      <c r="D59" s="461"/>
      <c r="E59" s="461"/>
      <c r="F59" s="461"/>
      <c r="G59" s="461"/>
      <c r="H59" s="461"/>
      <c r="I59" s="461"/>
      <c r="J59" s="461"/>
      <c r="K59" s="461"/>
      <c r="L59" s="461"/>
      <c r="M59" s="461"/>
      <c r="N59" s="461"/>
      <c r="O59" s="462"/>
      <c r="P59" s="76"/>
    </row>
    <row r="60" spans="2:16">
      <c r="B60" s="81"/>
      <c r="C60" s="463"/>
      <c r="D60" s="464"/>
      <c r="E60" s="464"/>
      <c r="F60" s="464"/>
      <c r="G60" s="464"/>
      <c r="H60" s="464"/>
      <c r="I60" s="464"/>
      <c r="J60" s="464"/>
      <c r="K60" s="464"/>
      <c r="L60" s="464"/>
      <c r="M60" s="464"/>
      <c r="N60" s="464"/>
      <c r="O60" s="465"/>
      <c r="P60" s="76"/>
    </row>
    <row r="61" spans="2:16" ht="13.5" thickBot="1">
      <c r="B61" s="81"/>
      <c r="C61" s="466"/>
      <c r="D61" s="467"/>
      <c r="E61" s="467"/>
      <c r="F61" s="467"/>
      <c r="G61" s="467"/>
      <c r="H61" s="467"/>
      <c r="I61" s="467"/>
      <c r="J61" s="467"/>
      <c r="K61" s="467"/>
      <c r="L61" s="467"/>
      <c r="M61" s="467"/>
      <c r="N61" s="467"/>
      <c r="O61" s="468"/>
      <c r="P61" s="76"/>
    </row>
    <row r="62" spans="2:16" ht="13.5">
      <c r="B62" s="81"/>
      <c r="C62" s="469" t="s">
        <v>79</v>
      </c>
      <c r="D62" s="487"/>
      <c r="E62" s="487"/>
      <c r="F62" s="487"/>
      <c r="G62" s="487"/>
      <c r="H62" s="487"/>
      <c r="I62" s="487"/>
      <c r="J62" s="127"/>
      <c r="K62" s="144"/>
      <c r="L62" s="135" t="s">
        <v>80</v>
      </c>
      <c r="M62" s="492" t="s">
        <v>81</v>
      </c>
      <c r="N62" s="493"/>
      <c r="O62" s="136"/>
      <c r="P62" s="76"/>
    </row>
    <row r="63" spans="2:16">
      <c r="B63" s="81"/>
      <c r="C63" s="441" t="s">
        <v>7</v>
      </c>
      <c r="D63" s="442"/>
      <c r="E63" s="442"/>
      <c r="F63" s="442"/>
      <c r="G63" s="442"/>
      <c r="H63" s="442"/>
      <c r="I63" s="442"/>
      <c r="J63" s="145"/>
      <c r="K63" s="146"/>
      <c r="L63" s="147"/>
      <c r="M63" s="488"/>
      <c r="N63" s="489"/>
      <c r="O63" s="114"/>
      <c r="P63" s="76"/>
    </row>
    <row r="64" spans="2:16">
      <c r="B64" s="81"/>
      <c r="C64" s="115" t="s">
        <v>82</v>
      </c>
      <c r="D64" s="116"/>
      <c r="E64" s="116"/>
      <c r="F64" s="116"/>
      <c r="G64" s="116"/>
      <c r="H64" s="116"/>
      <c r="I64" s="116"/>
      <c r="J64" s="145"/>
      <c r="K64" s="146"/>
      <c r="L64" s="147"/>
      <c r="M64" s="488"/>
      <c r="N64" s="489"/>
      <c r="O64" s="114"/>
      <c r="P64" s="76"/>
    </row>
    <row r="65" spans="2:16" ht="13.5" thickBot="1">
      <c r="B65" s="81"/>
      <c r="C65" s="100" t="s">
        <v>83</v>
      </c>
      <c r="D65" s="101"/>
      <c r="E65" s="101"/>
      <c r="F65" s="101"/>
      <c r="G65" s="101"/>
      <c r="H65" s="101"/>
      <c r="I65" s="101"/>
      <c r="J65" s="148"/>
      <c r="K65" s="149"/>
      <c r="L65" s="147"/>
      <c r="M65" s="508"/>
      <c r="N65" s="509"/>
      <c r="O65" s="114"/>
      <c r="P65" s="76"/>
    </row>
    <row r="66" spans="2:16" ht="14.25" thickBot="1">
      <c r="B66" s="81"/>
      <c r="C66" s="484" t="s">
        <v>63</v>
      </c>
      <c r="D66" s="485"/>
      <c r="E66" s="485"/>
      <c r="F66" s="485"/>
      <c r="G66" s="485"/>
      <c r="H66" s="485"/>
      <c r="I66" s="485"/>
      <c r="J66" s="485"/>
      <c r="K66" s="485"/>
      <c r="L66" s="485"/>
      <c r="M66" s="485"/>
      <c r="N66" s="486"/>
      <c r="O66" s="150"/>
      <c r="P66" s="76"/>
    </row>
    <row r="67" spans="2:16" ht="13.5" thickBot="1">
      <c r="B67" s="81"/>
      <c r="C67" s="106"/>
      <c r="D67" s="75"/>
      <c r="E67" s="75"/>
      <c r="F67" s="75"/>
      <c r="G67" s="75"/>
      <c r="H67" s="75"/>
      <c r="I67" s="75"/>
      <c r="J67" s="75"/>
      <c r="K67" s="75"/>
      <c r="L67" s="75"/>
      <c r="M67" s="75"/>
      <c r="N67" s="75"/>
      <c r="O67" s="107"/>
      <c r="P67" s="76"/>
    </row>
    <row r="68" spans="2:16" ht="13.5" thickBot="1">
      <c r="B68" s="81"/>
      <c r="C68" s="496" t="s">
        <v>84</v>
      </c>
      <c r="D68" s="497"/>
      <c r="E68" s="497"/>
      <c r="F68" s="497"/>
      <c r="G68" s="497"/>
      <c r="H68" s="497"/>
      <c r="I68" s="497"/>
      <c r="J68" s="497"/>
      <c r="K68" s="497"/>
      <c r="L68" s="497"/>
      <c r="M68" s="497"/>
      <c r="N68" s="498"/>
      <c r="O68" s="151"/>
      <c r="P68" s="76"/>
    </row>
    <row r="69" spans="2:16">
      <c r="B69" s="81"/>
      <c r="C69" s="103"/>
      <c r="D69" s="104"/>
      <c r="E69" s="104"/>
      <c r="F69" s="104"/>
      <c r="G69" s="104"/>
      <c r="H69" s="104"/>
      <c r="I69" s="104"/>
      <c r="J69" s="104"/>
      <c r="K69" s="104"/>
      <c r="L69" s="104"/>
      <c r="M69" s="104"/>
      <c r="N69" s="104"/>
      <c r="O69" s="105"/>
      <c r="P69" s="76"/>
    </row>
    <row r="70" spans="2:16">
      <c r="B70" s="81"/>
      <c r="C70" s="106"/>
      <c r="D70" s="75"/>
      <c r="E70" s="75"/>
      <c r="F70" s="75"/>
      <c r="G70" s="75"/>
      <c r="H70" s="75"/>
      <c r="I70" s="75"/>
      <c r="J70" s="75"/>
      <c r="K70" s="75"/>
      <c r="L70" s="75"/>
      <c r="M70" s="75"/>
      <c r="N70" s="75"/>
      <c r="O70" s="107"/>
      <c r="P70" s="76"/>
    </row>
    <row r="71" spans="2:16">
      <c r="B71" s="81"/>
      <c r="C71" s="106"/>
      <c r="D71" s="75"/>
      <c r="E71" s="75"/>
      <c r="F71" s="75"/>
      <c r="G71" s="75"/>
      <c r="H71" s="75"/>
      <c r="I71" s="75"/>
      <c r="J71" s="75"/>
      <c r="K71" s="75"/>
      <c r="L71" s="75"/>
      <c r="M71" s="75"/>
      <c r="N71" s="75"/>
      <c r="O71" s="107"/>
      <c r="P71" s="76"/>
    </row>
    <row r="72" spans="2:16">
      <c r="B72" s="81"/>
      <c r="C72" s="106"/>
      <c r="D72" s="75"/>
      <c r="E72" s="75"/>
      <c r="F72" s="75"/>
      <c r="G72" s="75"/>
      <c r="H72" s="152" t="s">
        <v>85</v>
      </c>
      <c r="I72" s="152"/>
      <c r="J72" s="152"/>
      <c r="K72" s="152"/>
      <c r="L72" s="75"/>
      <c r="M72" s="75"/>
      <c r="N72" s="75"/>
      <c r="O72" s="107"/>
      <c r="P72" s="76"/>
    </row>
    <row r="73" spans="2:16" ht="13.5">
      <c r="B73" s="81"/>
      <c r="C73" s="153"/>
      <c r="D73" s="154"/>
      <c r="E73" s="154"/>
      <c r="F73" s="154"/>
      <c r="G73" s="154"/>
      <c r="H73" s="152" t="s">
        <v>86</v>
      </c>
      <c r="I73" s="154"/>
      <c r="J73" s="154"/>
      <c r="K73" s="154"/>
      <c r="L73" s="154"/>
      <c r="M73" s="154"/>
      <c r="N73" s="154"/>
      <c r="O73" s="155"/>
      <c r="P73" s="76"/>
    </row>
    <row r="74" spans="2:16" ht="13.5">
      <c r="B74" s="81"/>
      <c r="C74" s="153"/>
      <c r="D74" s="154"/>
      <c r="E74" s="154"/>
      <c r="F74" s="154"/>
      <c r="G74" s="154"/>
      <c r="H74" s="152" t="s">
        <v>87</v>
      </c>
      <c r="I74" s="75"/>
      <c r="J74" s="75"/>
      <c r="K74" s="154"/>
      <c r="L74" s="154"/>
      <c r="M74" s="154"/>
      <c r="N74" s="154"/>
      <c r="O74" s="155"/>
      <c r="P74" s="76"/>
    </row>
    <row r="75" spans="2:16">
      <c r="B75" s="81"/>
      <c r="C75" s="91"/>
      <c r="D75" s="156"/>
      <c r="E75" s="156"/>
      <c r="F75" s="156"/>
      <c r="G75" s="156"/>
      <c r="H75" s="152" t="s">
        <v>88</v>
      </c>
      <c r="I75" s="156"/>
      <c r="J75" s="156"/>
      <c r="K75" s="156"/>
      <c r="L75" s="156"/>
      <c r="M75" s="156"/>
      <c r="N75" s="156"/>
      <c r="O75" s="157"/>
      <c r="P75" s="76"/>
    </row>
    <row r="76" spans="2:16">
      <c r="B76" s="81"/>
      <c r="C76" s="106"/>
      <c r="D76" s="75"/>
      <c r="E76" s="75"/>
      <c r="F76" s="75"/>
      <c r="G76" s="75"/>
      <c r="H76" s="75" t="s">
        <v>89</v>
      </c>
      <c r="I76" s="75"/>
      <c r="J76" s="75"/>
      <c r="K76" s="75"/>
      <c r="L76" s="75"/>
      <c r="M76" s="75"/>
      <c r="N76" s="75"/>
      <c r="O76" s="107"/>
      <c r="P76" s="76"/>
    </row>
    <row r="77" spans="2:16" ht="13.5">
      <c r="B77" s="81"/>
      <c r="C77" s="158" t="s">
        <v>90</v>
      </c>
      <c r="D77" s="159"/>
      <c r="E77" s="159"/>
      <c r="F77" s="159"/>
      <c r="G77" s="159"/>
      <c r="H77" s="159"/>
      <c r="I77" s="159"/>
      <c r="J77" s="159"/>
      <c r="K77" s="159"/>
      <c r="L77" s="159"/>
      <c r="M77" s="159"/>
      <c r="N77" s="159"/>
      <c r="O77" s="160"/>
      <c r="P77" s="76"/>
    </row>
    <row r="78" spans="2:16">
      <c r="B78" s="81"/>
      <c r="C78" s="510"/>
      <c r="D78" s="511"/>
      <c r="E78" s="511"/>
      <c r="F78" s="511"/>
      <c r="G78" s="511"/>
      <c r="H78" s="511"/>
      <c r="I78" s="511"/>
      <c r="J78" s="511"/>
      <c r="K78" s="511"/>
      <c r="L78" s="511"/>
      <c r="M78" s="511"/>
      <c r="N78" s="511"/>
      <c r="O78" s="512"/>
      <c r="P78" s="76"/>
    </row>
    <row r="79" spans="2:16">
      <c r="B79" s="81"/>
      <c r="C79" s="510"/>
      <c r="D79" s="511"/>
      <c r="E79" s="511"/>
      <c r="F79" s="511"/>
      <c r="G79" s="511"/>
      <c r="H79" s="511"/>
      <c r="I79" s="511"/>
      <c r="J79" s="511"/>
      <c r="K79" s="511"/>
      <c r="L79" s="511"/>
      <c r="M79" s="511"/>
      <c r="N79" s="511"/>
      <c r="O79" s="512"/>
      <c r="P79" s="76"/>
    </row>
    <row r="80" spans="2:16">
      <c r="B80" s="81"/>
      <c r="C80" s="91"/>
      <c r="D80" s="156"/>
      <c r="E80" s="156"/>
      <c r="F80" s="156"/>
      <c r="G80" s="156"/>
      <c r="H80" s="156"/>
      <c r="I80" s="156"/>
      <c r="J80" s="156"/>
      <c r="K80" s="156"/>
      <c r="L80" s="156"/>
      <c r="M80" s="156"/>
      <c r="N80" s="156"/>
      <c r="O80" s="157"/>
      <c r="P80" s="76"/>
    </row>
    <row r="81" spans="2:16">
      <c r="B81" s="81"/>
      <c r="C81" s="161" t="s">
        <v>91</v>
      </c>
      <c r="D81" s="156"/>
      <c r="E81" s="156"/>
      <c r="F81" s="156"/>
      <c r="G81" s="156"/>
      <c r="H81" s="156"/>
      <c r="I81" s="156"/>
      <c r="J81" s="156"/>
      <c r="K81" s="156"/>
      <c r="L81" s="156"/>
      <c r="M81" s="156"/>
      <c r="N81" s="156"/>
      <c r="O81" s="157"/>
      <c r="P81" s="76"/>
    </row>
    <row r="82" spans="2:16" ht="12.75" customHeight="1">
      <c r="B82" s="81"/>
      <c r="C82" s="499" t="s">
        <v>92</v>
      </c>
      <c r="D82" s="500"/>
      <c r="E82" s="500"/>
      <c r="F82" s="500"/>
      <c r="G82" s="500"/>
      <c r="H82" s="500"/>
      <c r="I82" s="500"/>
      <c r="J82" s="500"/>
      <c r="K82" s="500"/>
      <c r="L82" s="500"/>
      <c r="M82" s="500"/>
      <c r="N82" s="500"/>
      <c r="O82" s="501"/>
      <c r="P82" s="76"/>
    </row>
    <row r="83" spans="2:16">
      <c r="B83" s="81"/>
      <c r="C83" s="499"/>
      <c r="D83" s="500"/>
      <c r="E83" s="500"/>
      <c r="F83" s="500"/>
      <c r="G83" s="500"/>
      <c r="H83" s="500"/>
      <c r="I83" s="500"/>
      <c r="J83" s="500"/>
      <c r="K83" s="500"/>
      <c r="L83" s="500"/>
      <c r="M83" s="500"/>
      <c r="N83" s="500"/>
      <c r="O83" s="501"/>
      <c r="P83" s="76"/>
    </row>
    <row r="84" spans="2:16" ht="12.95" customHeight="1">
      <c r="B84" s="81"/>
      <c r="C84" s="499" t="s">
        <v>93</v>
      </c>
      <c r="D84" s="500"/>
      <c r="E84" s="500"/>
      <c r="F84" s="500"/>
      <c r="G84" s="500"/>
      <c r="H84" s="500"/>
      <c r="I84" s="500"/>
      <c r="J84" s="500"/>
      <c r="K84" s="500"/>
      <c r="L84" s="500"/>
      <c r="M84" s="500"/>
      <c r="N84" s="500"/>
      <c r="O84" s="501"/>
      <c r="P84" s="76"/>
    </row>
    <row r="85" spans="2:16">
      <c r="B85" s="81"/>
      <c r="C85" s="499"/>
      <c r="D85" s="500"/>
      <c r="E85" s="500"/>
      <c r="F85" s="500"/>
      <c r="G85" s="500"/>
      <c r="H85" s="500"/>
      <c r="I85" s="500"/>
      <c r="J85" s="500"/>
      <c r="K85" s="500"/>
      <c r="L85" s="500"/>
      <c r="M85" s="500"/>
      <c r="N85" s="500"/>
      <c r="O85" s="501"/>
      <c r="P85" s="76"/>
    </row>
    <row r="86" spans="2:16">
      <c r="B86" s="81"/>
      <c r="C86" s="91"/>
      <c r="D86" s="156"/>
      <c r="E86" s="156"/>
      <c r="F86" s="156"/>
      <c r="G86" s="156"/>
      <c r="H86" s="156"/>
      <c r="I86" s="156"/>
      <c r="J86" s="156"/>
      <c r="K86" s="156"/>
      <c r="L86" s="156"/>
      <c r="M86" s="156"/>
      <c r="N86" s="156"/>
      <c r="O86" s="157"/>
      <c r="P86" s="76"/>
    </row>
    <row r="87" spans="2:16">
      <c r="B87" s="81"/>
      <c r="C87" s="106"/>
      <c r="D87" s="75"/>
      <c r="E87" s="75"/>
      <c r="F87" s="75"/>
      <c r="G87" s="75"/>
      <c r="H87" s="152" t="s">
        <v>85</v>
      </c>
      <c r="I87" s="75"/>
      <c r="J87" s="75"/>
      <c r="K87" s="75"/>
      <c r="L87" s="75"/>
      <c r="M87" s="75"/>
      <c r="N87" s="75"/>
      <c r="O87" s="107"/>
      <c r="P87" s="76"/>
    </row>
    <row r="88" spans="2:16">
      <c r="B88" s="81"/>
      <c r="C88" s="106"/>
      <c r="D88" s="75"/>
      <c r="E88" s="75"/>
      <c r="F88" s="75"/>
      <c r="G88" s="75"/>
      <c r="H88" s="75" t="s">
        <v>86</v>
      </c>
      <c r="I88" s="116"/>
      <c r="J88" s="116"/>
      <c r="K88" s="116"/>
      <c r="L88" s="75"/>
      <c r="M88" s="75"/>
      <c r="N88" s="75"/>
      <c r="O88" s="107"/>
      <c r="P88" s="76"/>
    </row>
    <row r="89" spans="2:16">
      <c r="B89" s="81"/>
      <c r="C89" s="106"/>
      <c r="D89" s="75"/>
      <c r="E89" s="75"/>
      <c r="F89" s="75"/>
      <c r="G89" s="75"/>
      <c r="H89" s="75" t="s">
        <v>94</v>
      </c>
      <c r="I89" s="162"/>
      <c r="J89" s="162"/>
      <c r="K89" s="162"/>
      <c r="L89" s="75"/>
      <c r="M89" s="75"/>
      <c r="N89" s="75"/>
      <c r="O89" s="107"/>
      <c r="P89" s="76"/>
    </row>
    <row r="90" spans="2:16">
      <c r="B90" s="81"/>
      <c r="C90" s="163"/>
      <c r="D90" s="156"/>
      <c r="E90" s="156"/>
      <c r="F90" s="156"/>
      <c r="G90" s="156"/>
      <c r="H90" s="75" t="s">
        <v>88</v>
      </c>
      <c r="I90" s="75"/>
      <c r="J90" s="75"/>
      <c r="K90" s="75"/>
      <c r="L90" s="156"/>
      <c r="M90" s="156"/>
      <c r="N90" s="156"/>
      <c r="O90" s="157"/>
      <c r="P90" s="76"/>
    </row>
    <row r="91" spans="2:16" ht="17.25" customHeight="1">
      <c r="B91" s="81"/>
      <c r="C91" s="164"/>
      <c r="D91" s="165"/>
      <c r="E91" s="165"/>
      <c r="F91" s="75"/>
      <c r="G91" s="75"/>
      <c r="H91" s="75"/>
      <c r="I91" s="75"/>
      <c r="J91" s="75"/>
      <c r="K91" s="502"/>
      <c r="L91" s="502"/>
      <c r="M91" s="502"/>
      <c r="N91" s="502"/>
      <c r="O91" s="503"/>
      <c r="P91" s="76"/>
    </row>
    <row r="92" spans="2:16" ht="18.95" customHeight="1" thickBot="1">
      <c r="B92" s="81"/>
      <c r="C92" s="506"/>
      <c r="D92" s="507"/>
      <c r="E92" s="507"/>
      <c r="F92" s="132"/>
      <c r="G92" s="132"/>
      <c r="H92" s="132"/>
      <c r="I92" s="132"/>
      <c r="J92" s="132"/>
      <c r="K92" s="504"/>
      <c r="L92" s="504"/>
      <c r="M92" s="504"/>
      <c r="N92" s="504"/>
      <c r="O92" s="505"/>
      <c r="P92" s="76"/>
    </row>
    <row r="93" spans="2:16" ht="13.5" thickBot="1">
      <c r="B93" s="166"/>
      <c r="C93" s="167"/>
      <c r="D93" s="167"/>
      <c r="E93" s="167"/>
      <c r="F93" s="167"/>
      <c r="G93" s="167"/>
      <c r="H93" s="167"/>
      <c r="I93" s="167"/>
      <c r="J93" s="167"/>
      <c r="K93" s="167"/>
      <c r="L93" s="167"/>
      <c r="M93" s="167"/>
      <c r="N93" s="167"/>
      <c r="O93" s="167"/>
      <c r="P93" s="168"/>
    </row>
    <row r="94" spans="2:16" ht="13.5"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O53"/>
  <sheetViews>
    <sheetView view="pageBreakPreview" topLeftCell="A37" zoomScale="80" zoomScaleNormal="85" zoomScaleSheetLayoutView="80" workbookViewId="0">
      <selection activeCell="K46" sqref="K46"/>
    </sheetView>
  </sheetViews>
  <sheetFormatPr baseColWidth="10" defaultColWidth="11.42578125" defaultRowHeight="16.5"/>
  <cols>
    <col min="1" max="2" width="4.42578125" style="2" customWidth="1"/>
    <col min="3" max="3" width="14.7109375" style="2" customWidth="1"/>
    <col min="4" max="4" width="11.28515625" style="2" customWidth="1"/>
    <col min="5" max="5" width="16.140625" style="2" customWidth="1"/>
    <col min="6" max="6" width="18.7109375" style="2" customWidth="1"/>
    <col min="7" max="7" width="75.85546875" style="2" customWidth="1"/>
    <col min="8" max="8" width="8.7109375" style="2" customWidth="1"/>
    <col min="9" max="9" width="18.85546875" style="2" customWidth="1"/>
    <col min="10" max="10" width="23.85546875" style="2" customWidth="1"/>
    <col min="11" max="11" width="30" style="2" customWidth="1"/>
    <col min="12" max="12" width="4.42578125" style="2" customWidth="1"/>
    <col min="13" max="13" width="11.42578125" style="2"/>
    <col min="14" max="14" width="12" style="2" bestFit="1" customWidth="1"/>
    <col min="15" max="16384" width="11.42578125" style="2"/>
  </cols>
  <sheetData>
    <row r="1" spans="1:13" ht="17.25" thickBot="1">
      <c r="A1" s="1"/>
      <c r="B1" s="1"/>
      <c r="C1" s="169"/>
      <c r="D1" s="1"/>
      <c r="E1" s="169"/>
      <c r="F1" s="1"/>
      <c r="G1" s="1"/>
      <c r="H1" s="1"/>
      <c r="I1" s="170"/>
      <c r="J1" s="171"/>
      <c r="K1" s="172"/>
      <c r="L1" s="1"/>
      <c r="M1" s="1"/>
    </row>
    <row r="2" spans="1:13" ht="17.25" thickTop="1">
      <c r="A2" s="1"/>
      <c r="B2" s="319"/>
      <c r="C2" s="320"/>
      <c r="D2" s="320"/>
      <c r="E2" s="320"/>
      <c r="F2" s="320"/>
      <c r="G2" s="320"/>
      <c r="H2" s="320"/>
      <c r="I2" s="320"/>
      <c r="J2" s="320"/>
      <c r="K2" s="320"/>
      <c r="L2" s="321"/>
      <c r="M2" s="1"/>
    </row>
    <row r="3" spans="1:13" ht="21.95" customHeight="1">
      <c r="A3" s="1"/>
      <c r="B3" s="3"/>
      <c r="C3" s="322" t="s">
        <v>39</v>
      </c>
      <c r="D3" s="323"/>
      <c r="E3" s="323"/>
      <c r="F3" s="324"/>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325" t="s">
        <v>12</v>
      </c>
      <c r="D7" s="326"/>
      <c r="E7" s="326"/>
      <c r="F7" s="326"/>
      <c r="G7" s="326"/>
      <c r="H7" s="326"/>
      <c r="I7" s="326"/>
      <c r="J7" s="326"/>
      <c r="K7" s="327"/>
      <c r="L7" s="4"/>
      <c r="M7" s="1"/>
    </row>
    <row r="8" spans="1:13">
      <c r="A8" s="1"/>
      <c r="B8" s="3"/>
      <c r="C8" s="328" t="s">
        <v>95</v>
      </c>
      <c r="D8" s="329"/>
      <c r="E8" s="329"/>
      <c r="F8" s="329"/>
      <c r="G8" s="329"/>
      <c r="H8" s="329"/>
      <c r="I8" s="329"/>
      <c r="J8" s="329"/>
      <c r="K8" s="330"/>
      <c r="L8" s="4"/>
      <c r="M8" s="1"/>
    </row>
    <row r="9" spans="1:13" s="8" customFormat="1" ht="16.5" customHeight="1">
      <c r="A9" s="5"/>
      <c r="B9" s="6"/>
      <c r="C9" s="316" t="s">
        <v>102</v>
      </c>
      <c r="D9" s="317"/>
      <c r="E9" s="317"/>
      <c r="F9" s="317"/>
      <c r="G9" s="317"/>
      <c r="H9" s="317"/>
      <c r="I9" s="317"/>
      <c r="J9" s="317"/>
      <c r="K9" s="318"/>
      <c r="L9" s="7"/>
      <c r="M9" s="5"/>
    </row>
    <row r="10" spans="1:13" s="8" customFormat="1" ht="16.5" customHeight="1">
      <c r="A10" s="5"/>
      <c r="B10" s="6"/>
      <c r="C10" s="316" t="s">
        <v>104</v>
      </c>
      <c r="D10" s="317"/>
      <c r="E10" s="317"/>
      <c r="F10" s="317"/>
      <c r="G10" s="317"/>
      <c r="H10" s="317"/>
      <c r="I10" s="317"/>
      <c r="J10" s="317"/>
      <c r="K10" s="318"/>
      <c r="L10" s="7"/>
      <c r="M10" s="5"/>
    </row>
    <row r="11" spans="1:13" s="8" customFormat="1">
      <c r="A11" s="5"/>
      <c r="B11" s="6"/>
      <c r="C11" s="312" t="s">
        <v>96</v>
      </c>
      <c r="D11" s="312"/>
      <c r="E11" s="312"/>
      <c r="F11" s="312"/>
      <c r="G11" s="312"/>
      <c r="H11" s="312"/>
      <c r="I11" s="312"/>
      <c r="J11" s="312"/>
      <c r="K11" s="312"/>
      <c r="L11" s="7"/>
      <c r="M11" s="5"/>
    </row>
    <row r="12" spans="1:13" ht="55.5" customHeight="1">
      <c r="A12" s="1"/>
      <c r="B12" s="3"/>
      <c r="C12" s="312"/>
      <c r="D12" s="312"/>
      <c r="E12" s="312"/>
      <c r="F12" s="312"/>
      <c r="G12" s="312"/>
      <c r="H12" s="312"/>
      <c r="I12" s="312"/>
      <c r="J12" s="312"/>
      <c r="K12" s="312"/>
      <c r="L12" s="4"/>
      <c r="M12" s="1"/>
    </row>
    <row r="13" spans="1:13" ht="34.5" customHeight="1">
      <c r="A13" s="1"/>
      <c r="B13" s="3"/>
      <c r="C13" s="313" t="s">
        <v>97</v>
      </c>
      <c r="D13" s="314"/>
      <c r="E13" s="314"/>
      <c r="F13" s="314"/>
      <c r="G13" s="314"/>
      <c r="H13" s="314"/>
      <c r="I13" s="314"/>
      <c r="J13" s="314"/>
      <c r="K13" s="315"/>
      <c r="L13" s="4"/>
      <c r="M13" s="1"/>
    </row>
    <row r="14" spans="1:13" ht="30" customHeight="1" thickBot="1">
      <c r="A14" s="1"/>
      <c r="B14" s="3"/>
      <c r="C14" s="287"/>
      <c r="D14" s="288"/>
      <c r="E14" s="288"/>
      <c r="F14" s="288"/>
      <c r="G14" s="288"/>
      <c r="H14" s="288"/>
      <c r="I14" s="288"/>
      <c r="J14" s="288"/>
      <c r="K14" s="289"/>
      <c r="L14" s="4"/>
      <c r="M14" s="1"/>
    </row>
    <row r="15" spans="1:13" ht="30" customHeight="1">
      <c r="A15" s="1"/>
      <c r="B15" s="3"/>
      <c r="C15" s="303" t="s">
        <v>13</v>
      </c>
      <c r="D15" s="290" t="s">
        <v>14</v>
      </c>
      <c r="E15" s="305" t="s">
        <v>15</v>
      </c>
      <c r="F15" s="305"/>
      <c r="G15" s="303" t="s">
        <v>1</v>
      </c>
      <c r="H15" s="290" t="s">
        <v>16</v>
      </c>
      <c r="I15" s="290" t="s">
        <v>2</v>
      </c>
      <c r="J15" s="292" t="s">
        <v>17</v>
      </c>
      <c r="K15" s="294" t="s">
        <v>18</v>
      </c>
      <c r="L15" s="4"/>
    </row>
    <row r="16" spans="1:13" ht="30" customHeight="1" thickBot="1">
      <c r="A16" s="1"/>
      <c r="B16" s="3"/>
      <c r="C16" s="304"/>
      <c r="D16" s="291"/>
      <c r="E16" s="9" t="s">
        <v>19</v>
      </c>
      <c r="F16" s="9" t="s">
        <v>20</v>
      </c>
      <c r="G16" s="304"/>
      <c r="H16" s="291"/>
      <c r="I16" s="291"/>
      <c r="J16" s="293"/>
      <c r="K16" s="295"/>
      <c r="L16" s="4"/>
      <c r="M16" s="186">
        <v>0.97299999999999998</v>
      </c>
    </row>
    <row r="17" spans="1:15" ht="30" customHeight="1" thickBot="1">
      <c r="A17" s="1"/>
      <c r="B17" s="3"/>
      <c r="C17" s="10">
        <v>1</v>
      </c>
      <c r="D17" s="296" t="s">
        <v>3</v>
      </c>
      <c r="E17" s="296"/>
      <c r="F17" s="296"/>
      <c r="G17" s="296"/>
      <c r="H17" s="296"/>
      <c r="I17" s="296"/>
      <c r="J17" s="296"/>
      <c r="K17" s="297"/>
      <c r="L17" s="4"/>
    </row>
    <row r="18" spans="1:15" ht="30" customHeight="1">
      <c r="A18" s="4"/>
      <c r="B18" s="31"/>
      <c r="C18" s="11">
        <v>1.1000000000000001</v>
      </c>
      <c r="D18" s="11">
        <v>1.1000000000000001</v>
      </c>
      <c r="E18" s="11"/>
      <c r="F18" s="11">
        <v>1.1000000000000001</v>
      </c>
      <c r="G18" s="12" t="s">
        <v>8</v>
      </c>
      <c r="H18" s="11" t="s">
        <v>0</v>
      </c>
      <c r="I18" s="13">
        <v>379270.31</v>
      </c>
      <c r="J18" s="14">
        <f>+'Presupuesto Oficial LOTE 1'!N18</f>
        <v>97.3</v>
      </c>
      <c r="K18" s="20">
        <f>+J18*I18</f>
        <v>36903001.162999995</v>
      </c>
      <c r="L18" s="4"/>
    </row>
    <row r="19" spans="1:15" ht="30" customHeight="1" thickBot="1">
      <c r="A19" s="4"/>
      <c r="B19" s="31"/>
      <c r="C19" s="298" t="s">
        <v>21</v>
      </c>
      <c r="D19" s="299"/>
      <c r="E19" s="299"/>
      <c r="F19" s="299"/>
      <c r="G19" s="300"/>
      <c r="H19" s="35"/>
      <c r="I19" s="36"/>
      <c r="J19" s="37"/>
      <c r="K19" s="19">
        <f>+K18</f>
        <v>36903001.162999995</v>
      </c>
      <c r="L19" s="4"/>
    </row>
    <row r="20" spans="1:15" ht="30" customHeight="1" thickBot="1">
      <c r="A20" s="4"/>
      <c r="B20" s="31"/>
      <c r="C20" s="10">
        <v>2</v>
      </c>
      <c r="D20" s="301" t="s">
        <v>4</v>
      </c>
      <c r="E20" s="301"/>
      <c r="F20" s="301"/>
      <c r="G20" s="301"/>
      <c r="H20" s="301"/>
      <c r="I20" s="301"/>
      <c r="J20" s="301"/>
      <c r="K20" s="302"/>
      <c r="L20" s="4"/>
    </row>
    <row r="21" spans="1:15" ht="58.5" customHeight="1">
      <c r="A21" s="1"/>
      <c r="B21" s="3"/>
      <c r="C21" s="11">
        <v>2.1</v>
      </c>
      <c r="D21" s="11">
        <v>2.1</v>
      </c>
      <c r="E21" s="11"/>
      <c r="F21" s="11">
        <v>2.1</v>
      </c>
      <c r="G21" s="12" t="s">
        <v>6</v>
      </c>
      <c r="H21" s="11" t="s">
        <v>5</v>
      </c>
      <c r="I21" s="13">
        <v>4600</v>
      </c>
      <c r="J21" s="14">
        <f>+'Presupuesto Oficial LOTE 1'!N21</f>
        <v>8270.5</v>
      </c>
      <c r="K21" s="20">
        <f>+J21*I21</f>
        <v>38044300</v>
      </c>
      <c r="L21" s="4"/>
    </row>
    <row r="22" spans="1:15" ht="30" customHeight="1" thickBot="1">
      <c r="A22" s="1"/>
      <c r="B22" s="3"/>
      <c r="C22" s="15" t="s">
        <v>21</v>
      </c>
      <c r="D22" s="16"/>
      <c r="E22" s="16"/>
      <c r="F22" s="16"/>
      <c r="G22" s="17"/>
      <c r="H22" s="16"/>
      <c r="I22" s="16"/>
      <c r="J22" s="18"/>
      <c r="K22" s="19">
        <f>+K21</f>
        <v>38044300</v>
      </c>
      <c r="L22" s="4"/>
    </row>
    <row r="23" spans="1:15" ht="30" customHeight="1" thickBot="1">
      <c r="A23" s="1"/>
      <c r="B23" s="3"/>
      <c r="C23" s="10">
        <v>3</v>
      </c>
      <c r="D23" s="301" t="s">
        <v>98</v>
      </c>
      <c r="E23" s="301"/>
      <c r="F23" s="301"/>
      <c r="G23" s="301"/>
      <c r="H23" s="301"/>
      <c r="I23" s="301"/>
      <c r="J23" s="301"/>
      <c r="K23" s="302"/>
      <c r="L23" s="4"/>
    </row>
    <row r="24" spans="1:15" ht="30" customHeight="1">
      <c r="A24" s="1"/>
      <c r="B24" s="3"/>
      <c r="C24" s="11">
        <v>3.1</v>
      </c>
      <c r="D24" s="11">
        <v>3.1</v>
      </c>
      <c r="E24" s="11"/>
      <c r="F24" s="11">
        <v>3.1</v>
      </c>
      <c r="G24" s="12" t="s">
        <v>99</v>
      </c>
      <c r="H24" s="11" t="s">
        <v>0</v>
      </c>
      <c r="I24" s="13">
        <v>30000</v>
      </c>
      <c r="J24" s="14">
        <f>+'Presupuesto Oficial LOTE 1'!N24</f>
        <v>350.28</v>
      </c>
      <c r="K24" s="20">
        <f t="shared" ref="K24:K25" si="0">+J24*I24</f>
        <v>10508400</v>
      </c>
      <c r="L24" s="4"/>
      <c r="O24" s="72"/>
    </row>
    <row r="25" spans="1:15" ht="30" customHeight="1">
      <c r="A25" s="1"/>
      <c r="B25" s="3"/>
      <c r="C25" s="11">
        <v>3.2</v>
      </c>
      <c r="D25" s="11">
        <v>3.2</v>
      </c>
      <c r="E25" s="11"/>
      <c r="F25" s="11">
        <v>3.2</v>
      </c>
      <c r="G25" s="12" t="s">
        <v>100</v>
      </c>
      <c r="H25" s="11" t="s">
        <v>101</v>
      </c>
      <c r="I25" s="13">
        <v>80</v>
      </c>
      <c r="J25" s="14">
        <f>+'Presupuesto Oficial LOTE 1'!N25</f>
        <v>21382.648000000001</v>
      </c>
      <c r="K25" s="20">
        <f t="shared" si="0"/>
        <v>1710611.84</v>
      </c>
      <c r="L25" s="4"/>
    </row>
    <row r="26" spans="1:15" ht="30" customHeight="1" thickBot="1">
      <c r="A26" s="1"/>
      <c r="B26" s="3"/>
      <c r="C26" s="298" t="s">
        <v>21</v>
      </c>
      <c r="D26" s="299"/>
      <c r="E26" s="299"/>
      <c r="F26" s="299"/>
      <c r="G26" s="300"/>
      <c r="H26" s="35"/>
      <c r="I26" s="36"/>
      <c r="J26" s="37"/>
      <c r="K26" s="19">
        <f>+K24+K25</f>
        <v>12219011.84</v>
      </c>
      <c r="L26" s="4"/>
    </row>
    <row r="27" spans="1:15" ht="30" customHeight="1" thickBot="1">
      <c r="A27" s="1"/>
      <c r="B27" s="22"/>
      <c r="C27" s="306" t="s">
        <v>35</v>
      </c>
      <c r="D27" s="307"/>
      <c r="E27" s="307"/>
      <c r="F27" s="307"/>
      <c r="G27" s="307"/>
      <c r="H27" s="307"/>
      <c r="I27" s="307"/>
      <c r="J27" s="308"/>
      <c r="K27" s="34">
        <f>+K26+K22+K19</f>
        <v>87166313.002999991</v>
      </c>
      <c r="L27" s="23"/>
    </row>
    <row r="28" spans="1:15" ht="30" customHeight="1" thickBot="1">
      <c r="A28" s="1"/>
      <c r="B28" s="3"/>
      <c r="C28" s="43"/>
      <c r="D28" s="44"/>
      <c r="E28" s="44"/>
      <c r="F28" s="44"/>
      <c r="G28" s="45"/>
      <c r="H28" s="45"/>
      <c r="I28" s="45"/>
      <c r="J28" s="45"/>
      <c r="K28" s="45"/>
      <c r="L28" s="4"/>
      <c r="M28" s="1"/>
      <c r="N28" s="72"/>
    </row>
    <row r="29" spans="1:15" s="24" customFormat="1" ht="30" customHeight="1">
      <c r="A29" s="21"/>
      <c r="B29" s="22"/>
      <c r="C29" s="25"/>
      <c r="D29" s="26"/>
      <c r="E29" s="25"/>
      <c r="F29" s="25"/>
      <c r="G29" s="309"/>
      <c r="H29" s="310"/>
      <c r="I29" s="311"/>
      <c r="J29" s="46"/>
      <c r="K29" s="47"/>
      <c r="L29" s="23"/>
      <c r="M29" s="21"/>
      <c r="N29" s="24">
        <f>+K27/(1+K43)</f>
        <v>68098682.033593744</v>
      </c>
    </row>
    <row r="30" spans="1:15" s="24" customFormat="1" ht="30" customHeight="1">
      <c r="A30" s="21"/>
      <c r="B30" s="22"/>
      <c r="C30" s="25"/>
      <c r="D30" s="26"/>
      <c r="E30" s="25"/>
      <c r="F30" s="25"/>
      <c r="G30" s="48"/>
      <c r="H30" s="49"/>
      <c r="I30" s="50"/>
      <c r="J30" s="51"/>
      <c r="K30" s="52"/>
      <c r="L30" s="23"/>
      <c r="M30" s="21"/>
      <c r="N30" s="71">
        <f>+$N$29*K40</f>
        <v>14300723.227054685</v>
      </c>
    </row>
    <row r="31" spans="1:15" s="24" customFormat="1" ht="30" customHeight="1">
      <c r="A31" s="21"/>
      <c r="B31" s="22"/>
      <c r="C31" s="25"/>
      <c r="D31" s="44"/>
      <c r="E31" s="44"/>
      <c r="F31" s="44"/>
      <c r="G31" s="48"/>
      <c r="H31" s="53"/>
      <c r="I31" s="54"/>
      <c r="J31" s="55"/>
      <c r="K31" s="52"/>
      <c r="L31" s="23"/>
      <c r="M31" s="21"/>
      <c r="N31" s="71">
        <f t="shared" ref="N31:N32" si="1">+$N$29*K41</f>
        <v>1361973.6406718749</v>
      </c>
      <c r="O31" s="70"/>
    </row>
    <row r="32" spans="1:15" s="24" customFormat="1" ht="30" customHeight="1">
      <c r="A32" s="21"/>
      <c r="B32" s="22"/>
      <c r="C32" s="25"/>
      <c r="D32" s="44"/>
      <c r="E32" s="44"/>
      <c r="F32" s="44"/>
      <c r="G32" s="56" t="s">
        <v>23</v>
      </c>
      <c r="H32" s="53"/>
      <c r="I32" s="54"/>
      <c r="J32" s="55"/>
      <c r="K32" s="20">
        <f>+SUM(N29:N342)</f>
        <v>87813250.482319131</v>
      </c>
      <c r="L32" s="23"/>
      <c r="M32" s="21"/>
      <c r="N32" s="71">
        <f t="shared" si="1"/>
        <v>3404934.1016796874</v>
      </c>
    </row>
    <row r="33" spans="1:15" s="24" customFormat="1" ht="30" customHeight="1">
      <c r="A33" s="21"/>
      <c r="B33" s="22"/>
      <c r="C33" s="25"/>
      <c r="D33" s="26"/>
      <c r="E33" s="25"/>
      <c r="F33" s="25"/>
      <c r="G33" s="57"/>
      <c r="H33" s="53"/>
      <c r="I33" s="54"/>
      <c r="J33" s="58"/>
      <c r="K33" s="52"/>
      <c r="L33" s="23"/>
      <c r="M33" s="21"/>
      <c r="N33" s="24">
        <f>+N32*0.19</f>
        <v>646937.47931914066</v>
      </c>
    </row>
    <row r="34" spans="1:15" s="24" customFormat="1" ht="30" customHeight="1">
      <c r="A34" s="21"/>
      <c r="B34" s="22"/>
      <c r="C34" s="25"/>
      <c r="D34" s="26"/>
      <c r="E34" s="25"/>
      <c r="F34" s="25"/>
      <c r="G34" s="57"/>
      <c r="H34" s="53"/>
      <c r="I34" s="54"/>
      <c r="J34" s="58"/>
      <c r="K34" s="52"/>
      <c r="L34" s="23"/>
      <c r="M34" s="21"/>
    </row>
    <row r="35" spans="1:15" s="24" customFormat="1" ht="30" customHeight="1" thickBot="1">
      <c r="A35" s="21"/>
      <c r="B35" s="22"/>
      <c r="C35" s="25"/>
      <c r="D35" s="26"/>
      <c r="E35" s="25"/>
      <c r="F35" s="25"/>
      <c r="G35" s="59"/>
      <c r="H35" s="53"/>
      <c r="I35" s="54"/>
      <c r="J35" s="58"/>
      <c r="K35" s="60"/>
      <c r="L35" s="23"/>
      <c r="M35" s="21"/>
    </row>
    <row r="36" spans="1:15" s="24" customFormat="1" ht="30" customHeight="1" thickBot="1">
      <c r="A36" s="21"/>
      <c r="B36" s="22"/>
      <c r="C36" s="25"/>
      <c r="D36" s="26"/>
      <c r="E36" s="25"/>
      <c r="F36" s="25"/>
      <c r="G36" s="61" t="s">
        <v>22</v>
      </c>
      <c r="H36" s="62"/>
      <c r="I36" s="63"/>
      <c r="J36" s="64"/>
      <c r="K36" s="65">
        <f>+K32</f>
        <v>87813250.482319131</v>
      </c>
      <c r="L36" s="23"/>
      <c r="M36" s="21"/>
    </row>
    <row r="37" spans="1:15" s="24" customFormat="1" ht="28.5" customHeight="1" thickBot="1">
      <c r="A37" s="21"/>
      <c r="B37" s="22"/>
      <c r="C37" s="32"/>
      <c r="D37" s="32"/>
      <c r="E37" s="32"/>
      <c r="F37" s="32"/>
      <c r="G37" s="33"/>
      <c r="H37" s="33"/>
      <c r="I37" s="38"/>
      <c r="J37" s="39"/>
      <c r="K37" s="40"/>
      <c r="L37" s="28"/>
      <c r="M37" s="21"/>
    </row>
    <row r="38" spans="1:15" s="24" customFormat="1" ht="15.75">
      <c r="A38" s="21"/>
      <c r="B38" s="22"/>
      <c r="C38" s="66"/>
      <c r="D38" s="280"/>
      <c r="E38" s="280"/>
      <c r="F38" s="280"/>
      <c r="G38" s="280"/>
      <c r="H38" s="280"/>
      <c r="I38" s="280"/>
      <c r="J38" s="280"/>
      <c r="K38" s="281"/>
      <c r="L38" s="27"/>
      <c r="M38" s="21"/>
    </row>
    <row r="39" spans="1:15" s="24" customFormat="1" ht="46.5" customHeight="1">
      <c r="A39" s="21"/>
      <c r="B39" s="22"/>
      <c r="C39" s="282" t="s">
        <v>24</v>
      </c>
      <c r="D39" s="283"/>
      <c r="E39" s="283"/>
      <c r="F39" s="283"/>
      <c r="G39" s="283"/>
      <c r="H39" s="284" t="s">
        <v>1</v>
      </c>
      <c r="I39" s="284"/>
      <c r="J39" s="284"/>
      <c r="K39" s="67" t="s">
        <v>25</v>
      </c>
      <c r="L39" s="28"/>
      <c r="M39" s="21"/>
      <c r="O39" s="188">
        <f>+K36/'Presupuesto Oficial LOTE 1'!K36</f>
        <v>0.97300000534425635</v>
      </c>
    </row>
    <row r="40" spans="1:15" s="24" customFormat="1" ht="32.25" customHeight="1">
      <c r="A40" s="21"/>
      <c r="B40" s="22"/>
      <c r="C40" s="282" t="s">
        <v>26</v>
      </c>
      <c r="D40" s="283"/>
      <c r="E40" s="283"/>
      <c r="F40" s="283"/>
      <c r="G40" s="283"/>
      <c r="H40" s="277" t="s">
        <v>7</v>
      </c>
      <c r="I40" s="277"/>
      <c r="J40" s="68" t="s">
        <v>27</v>
      </c>
      <c r="K40" s="69">
        <v>0.21</v>
      </c>
      <c r="L40" s="28"/>
      <c r="M40" s="21"/>
    </row>
    <row r="41" spans="1:15" s="24" customFormat="1" ht="30" customHeight="1">
      <c r="A41" s="21"/>
      <c r="B41" s="22"/>
      <c r="C41" s="282" t="s">
        <v>28</v>
      </c>
      <c r="D41" s="283"/>
      <c r="E41" s="283"/>
      <c r="F41" s="283"/>
      <c r="G41" s="283"/>
      <c r="H41" s="285" t="s">
        <v>29</v>
      </c>
      <c r="I41" s="286"/>
      <c r="J41" s="68" t="s">
        <v>30</v>
      </c>
      <c r="K41" s="69">
        <v>0.02</v>
      </c>
      <c r="L41" s="28"/>
      <c r="M41" s="21"/>
    </row>
    <row r="42" spans="1:15" s="29" customFormat="1" ht="58.5" customHeight="1">
      <c r="A42" s="21"/>
      <c r="B42" s="22"/>
      <c r="C42" s="274"/>
      <c r="D42" s="275"/>
      <c r="E42" s="275"/>
      <c r="F42" s="275"/>
      <c r="G42" s="275"/>
      <c r="H42" s="276" t="s">
        <v>31</v>
      </c>
      <c r="I42" s="277"/>
      <c r="J42" s="68" t="s">
        <v>32</v>
      </c>
      <c r="K42" s="69">
        <v>0.05</v>
      </c>
      <c r="L42" s="23"/>
      <c r="M42" s="21"/>
    </row>
    <row r="43" spans="1:15" ht="39" customHeight="1">
      <c r="A43" s="1"/>
      <c r="B43" s="3"/>
      <c r="C43" s="278"/>
      <c r="D43" s="279"/>
      <c r="E43" s="279"/>
      <c r="F43" s="279"/>
      <c r="G43" s="279"/>
      <c r="H43" s="277" t="s">
        <v>33</v>
      </c>
      <c r="I43" s="277"/>
      <c r="J43" s="68" t="s">
        <v>34</v>
      </c>
      <c r="K43" s="69">
        <v>0.27999999999999997</v>
      </c>
      <c r="L43" s="4"/>
      <c r="M43" s="1"/>
    </row>
    <row r="44" spans="1:15" s="24" customFormat="1" ht="66" customHeight="1">
      <c r="A44" s="23"/>
      <c r="B44" s="41"/>
      <c r="C44" s="41"/>
      <c r="D44" s="41"/>
      <c r="E44" s="41"/>
      <c r="F44" s="41"/>
      <c r="G44" s="41"/>
      <c r="H44" s="41"/>
      <c r="I44" s="41"/>
      <c r="J44" s="41"/>
      <c r="K44" s="41"/>
      <c r="L44" s="4"/>
      <c r="O44" s="189"/>
    </row>
    <row r="45" spans="1:15" s="24" customFormat="1" ht="66" customHeight="1">
      <c r="A45" s="23"/>
      <c r="B45" s="41"/>
      <c r="C45" s="41"/>
      <c r="D45" s="41"/>
      <c r="E45" s="41"/>
      <c r="F45" s="41"/>
      <c r="G45" s="190"/>
      <c r="H45" s="41"/>
      <c r="I45" s="41"/>
      <c r="J45" s="41"/>
      <c r="K45" s="41"/>
      <c r="L45" s="4"/>
      <c r="O45" s="189"/>
    </row>
    <row r="46" spans="1:15" s="24" customFormat="1" ht="66" customHeight="1">
      <c r="A46" s="23"/>
      <c r="B46" s="41"/>
      <c r="C46" s="41"/>
      <c r="D46" s="41"/>
      <c r="E46" s="41"/>
      <c r="F46" s="41"/>
      <c r="G46" s="191" t="s">
        <v>105</v>
      </c>
      <c r="H46" s="41"/>
      <c r="I46" s="41"/>
      <c r="J46" s="41"/>
      <c r="K46" s="41"/>
      <c r="L46" s="4"/>
      <c r="O46" s="189"/>
    </row>
    <row r="47" spans="1:15" s="24" customFormat="1" ht="66" customHeight="1">
      <c r="A47" s="23"/>
      <c r="B47" s="41"/>
      <c r="C47" s="41"/>
      <c r="D47" s="41"/>
      <c r="E47" s="41"/>
      <c r="F47" s="41"/>
      <c r="G47" s="41"/>
      <c r="H47" s="41"/>
      <c r="I47" s="41"/>
      <c r="J47" s="41"/>
      <c r="K47" s="41"/>
      <c r="L47" s="4"/>
    </row>
    <row r="48" spans="1:15" s="24" customFormat="1" ht="30" customHeight="1" thickBot="1">
      <c r="A48" s="23"/>
      <c r="B48" s="42"/>
      <c r="C48" s="42"/>
      <c r="D48" s="42"/>
      <c r="E48" s="42"/>
      <c r="F48" s="42"/>
      <c r="G48" s="192"/>
      <c r="H48" s="42"/>
      <c r="I48" s="42"/>
      <c r="J48" s="42"/>
      <c r="K48" s="42"/>
      <c r="L48" s="30"/>
    </row>
    <row r="49" spans="1:1" s="29" customFormat="1" ht="58.5" customHeight="1" thickTop="1">
      <c r="A49" s="21"/>
    </row>
    <row r="50" spans="1:1" ht="39" customHeight="1">
      <c r="A50" s="1"/>
    </row>
    <row r="51" spans="1:1" ht="47.25" customHeight="1">
      <c r="A51" s="1"/>
    </row>
    <row r="52" spans="1:1">
      <c r="A52" s="1"/>
    </row>
    <row r="53" spans="1:1">
      <c r="A53" s="1"/>
    </row>
  </sheetData>
  <mergeCells count="35">
    <mergeCell ref="H42:I42"/>
    <mergeCell ref="D23:K23"/>
    <mergeCell ref="C26:G26"/>
    <mergeCell ref="H39:J39"/>
    <mergeCell ref="H43:I43"/>
    <mergeCell ref="C41:G41"/>
    <mergeCell ref="H41:I41"/>
    <mergeCell ref="C42:G42"/>
    <mergeCell ref="C43:G43"/>
    <mergeCell ref="B2:L2"/>
    <mergeCell ref="C3:F3"/>
    <mergeCell ref="C7:K7"/>
    <mergeCell ref="C8:K8"/>
    <mergeCell ref="C9:K9"/>
    <mergeCell ref="C11:K12"/>
    <mergeCell ref="C13:K13"/>
    <mergeCell ref="C14:K14"/>
    <mergeCell ref="C10:K10"/>
    <mergeCell ref="C40:G40"/>
    <mergeCell ref="H40:I40"/>
    <mergeCell ref="D20:K20"/>
    <mergeCell ref="I15:I16"/>
    <mergeCell ref="J15:J16"/>
    <mergeCell ref="K15:K16"/>
    <mergeCell ref="D17:K17"/>
    <mergeCell ref="C19:G19"/>
    <mergeCell ref="C15:C16"/>
    <mergeCell ref="D15:D16"/>
    <mergeCell ref="E15:F15"/>
    <mergeCell ref="G15:G16"/>
    <mergeCell ref="H15:H16"/>
    <mergeCell ref="C27:J27"/>
    <mergeCell ref="G29:I29"/>
    <mergeCell ref="D38:K38"/>
    <mergeCell ref="C39:G39"/>
  </mergeCells>
  <pageMargins left="0.11811023622047245" right="0.11811023622047245" top="0.78740157480314965" bottom="0.74803149606299213" header="0.31496062992125984" footer="0.31496062992125984"/>
  <pageSetup scale="43" orientation="portrait" horizontalDpi="1200"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B1:P94"/>
  <sheetViews>
    <sheetView workbookViewId="0">
      <selection activeCell="H20" sqref="H20"/>
    </sheetView>
  </sheetViews>
  <sheetFormatPr baseColWidth="10" defaultColWidth="11.42578125" defaultRowHeight="12.75"/>
  <cols>
    <col min="1" max="2" width="3.140625" style="73" customWidth="1"/>
    <col min="3" max="3" width="14.710937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08"/>
      <c r="C2" s="409"/>
      <c r="D2" s="409"/>
      <c r="E2" s="409"/>
      <c r="F2" s="409"/>
      <c r="G2" s="409"/>
      <c r="H2" s="409"/>
      <c r="I2" s="409"/>
      <c r="J2" s="409"/>
      <c r="K2" s="409"/>
      <c r="L2" s="409"/>
      <c r="M2" s="409"/>
      <c r="N2" s="409"/>
      <c r="O2" s="409"/>
      <c r="P2" s="410"/>
    </row>
    <row r="3" spans="2:16" ht="25.5" customHeight="1">
      <c r="B3" s="74"/>
      <c r="C3" s="411" t="s">
        <v>39</v>
      </c>
      <c r="D3" s="412"/>
      <c r="E3" s="412"/>
      <c r="F3" s="413"/>
      <c r="G3" s="75"/>
      <c r="H3" s="75"/>
      <c r="I3" s="75"/>
      <c r="J3" s="75"/>
      <c r="K3" s="75"/>
      <c r="L3" s="75"/>
      <c r="M3" s="75"/>
      <c r="N3" s="75"/>
      <c r="O3" s="75"/>
      <c r="P3" s="76"/>
    </row>
    <row r="4" spans="2:16" ht="25.5" customHeight="1">
      <c r="B4" s="74"/>
      <c r="C4" s="77" t="s">
        <v>9</v>
      </c>
      <c r="D4" s="78" t="s">
        <v>10</v>
      </c>
      <c r="E4" s="77" t="s">
        <v>11</v>
      </c>
      <c r="F4" s="78">
        <v>2</v>
      </c>
      <c r="G4" s="75"/>
      <c r="H4" s="75"/>
      <c r="I4" s="75"/>
      <c r="J4" s="75"/>
      <c r="K4" s="75"/>
      <c r="L4" s="75"/>
      <c r="M4" s="75"/>
      <c r="N4" s="75"/>
      <c r="O4" s="75"/>
      <c r="P4" s="76"/>
    </row>
    <row r="5" spans="2:16" ht="25.5" customHeight="1">
      <c r="B5" s="74"/>
      <c r="C5" s="79"/>
      <c r="D5" s="80"/>
      <c r="E5" s="79"/>
      <c r="F5" s="80"/>
      <c r="G5" s="75"/>
      <c r="H5" s="75"/>
      <c r="I5" s="75"/>
      <c r="J5" s="75"/>
      <c r="K5" s="75"/>
      <c r="L5" s="75"/>
      <c r="M5" s="75"/>
      <c r="N5" s="75"/>
      <c r="O5" s="75"/>
      <c r="P5" s="76"/>
    </row>
    <row r="6" spans="2:16" ht="36.950000000000003" customHeight="1">
      <c r="B6" s="81"/>
      <c r="C6" s="414" t="s">
        <v>40</v>
      </c>
      <c r="D6" s="414"/>
      <c r="E6" s="414"/>
      <c r="F6" s="414"/>
      <c r="G6" s="414"/>
      <c r="H6" s="414"/>
      <c r="I6" s="414"/>
      <c r="J6" s="414"/>
      <c r="K6" s="414"/>
      <c r="L6" s="414"/>
      <c r="M6" s="414"/>
      <c r="N6" s="414"/>
      <c r="O6" s="414"/>
      <c r="P6" s="76"/>
    </row>
    <row r="7" spans="2:16" ht="13.5" thickBot="1">
      <c r="B7" s="81"/>
      <c r="C7" s="75"/>
      <c r="D7" s="75"/>
      <c r="E7" s="75"/>
      <c r="F7" s="75"/>
      <c r="G7" s="75"/>
      <c r="H7" s="75"/>
      <c r="I7" s="75"/>
      <c r="J7" s="75"/>
      <c r="K7" s="75"/>
      <c r="L7" s="75"/>
      <c r="M7" s="75"/>
      <c r="N7" s="75"/>
      <c r="O7" s="75"/>
      <c r="P7" s="76"/>
    </row>
    <row r="8" spans="2:16">
      <c r="B8" s="81"/>
      <c r="C8" s="415"/>
      <c r="D8" s="417"/>
      <c r="E8" s="418"/>
      <c r="F8" s="418"/>
      <c r="G8" s="418"/>
      <c r="H8" s="418"/>
      <c r="I8" s="418"/>
      <c r="J8" s="418"/>
      <c r="K8" s="419"/>
      <c r="L8" s="420"/>
      <c r="M8" s="421"/>
      <c r="N8" s="421"/>
      <c r="O8" s="422"/>
      <c r="P8" s="76"/>
    </row>
    <row r="9" spans="2:16">
      <c r="B9" s="81"/>
      <c r="C9" s="416"/>
      <c r="D9" s="405" t="s">
        <v>41</v>
      </c>
      <c r="E9" s="406"/>
      <c r="F9" s="406"/>
      <c r="G9" s="406"/>
      <c r="H9" s="406"/>
      <c r="I9" s="406"/>
      <c r="J9" s="406"/>
      <c r="K9" s="407"/>
      <c r="L9" s="423"/>
      <c r="M9" s="424"/>
      <c r="N9" s="424"/>
      <c r="O9" s="425"/>
      <c r="P9" s="76"/>
    </row>
    <row r="10" spans="2:16" ht="13.5">
      <c r="B10" s="81"/>
      <c r="C10" s="416"/>
      <c r="D10" s="426"/>
      <c r="E10" s="427"/>
      <c r="F10" s="427"/>
      <c r="G10" s="427"/>
      <c r="H10" s="427"/>
      <c r="I10" s="427"/>
      <c r="J10" s="427"/>
      <c r="K10" s="428"/>
      <c r="L10" s="429" t="s">
        <v>42</v>
      </c>
      <c r="M10" s="431"/>
      <c r="N10" s="432"/>
      <c r="O10" s="433"/>
      <c r="P10" s="76"/>
    </row>
    <row r="11" spans="2:16">
      <c r="B11" s="81"/>
      <c r="C11" s="416"/>
      <c r="D11" s="405" t="s">
        <v>43</v>
      </c>
      <c r="E11" s="406"/>
      <c r="F11" s="406"/>
      <c r="G11" s="406"/>
      <c r="H11" s="406"/>
      <c r="I11" s="406"/>
      <c r="J11" s="406"/>
      <c r="K11" s="407"/>
      <c r="L11" s="430"/>
      <c r="M11" s="434"/>
      <c r="N11" s="435"/>
      <c r="O11" s="436"/>
      <c r="P11" s="76"/>
    </row>
    <row r="12" spans="2:16" ht="12.75" customHeight="1">
      <c r="B12" s="81"/>
      <c r="C12" s="416"/>
      <c r="D12" s="437"/>
      <c r="E12" s="438"/>
      <c r="F12" s="438"/>
      <c r="G12" s="438"/>
      <c r="H12" s="438"/>
      <c r="I12" s="438"/>
      <c r="J12" s="438"/>
      <c r="K12" s="439"/>
      <c r="L12" s="429" t="s">
        <v>44</v>
      </c>
      <c r="M12" s="429">
        <v>1</v>
      </c>
      <c r="N12" s="429" t="s">
        <v>45</v>
      </c>
      <c r="O12" s="403">
        <v>1</v>
      </c>
      <c r="P12" s="76"/>
    </row>
    <row r="13" spans="2:16">
      <c r="B13" s="81"/>
      <c r="C13" s="416"/>
      <c r="D13" s="437"/>
      <c r="E13" s="438"/>
      <c r="F13" s="438"/>
      <c r="G13" s="438"/>
      <c r="H13" s="438"/>
      <c r="I13" s="438"/>
      <c r="J13" s="438"/>
      <c r="K13" s="439"/>
      <c r="L13" s="440"/>
      <c r="M13" s="440"/>
      <c r="N13" s="440"/>
      <c r="O13" s="404"/>
      <c r="P13" s="76"/>
    </row>
    <row r="14" spans="2:16">
      <c r="B14" s="81"/>
      <c r="C14" s="416"/>
      <c r="D14" s="405" t="s">
        <v>46</v>
      </c>
      <c r="E14" s="406"/>
      <c r="F14" s="406"/>
      <c r="G14" s="406"/>
      <c r="H14" s="406"/>
      <c r="I14" s="406"/>
      <c r="J14" s="406"/>
      <c r="K14" s="407"/>
      <c r="L14" s="440"/>
      <c r="M14" s="440"/>
      <c r="N14" s="440"/>
      <c r="O14" s="404"/>
      <c r="P14" s="76"/>
    </row>
    <row r="15" spans="2:16" ht="14.25" thickBot="1">
      <c r="B15" s="81"/>
      <c r="C15" s="82"/>
      <c r="D15" s="83"/>
      <c r="E15" s="83"/>
      <c r="F15" s="83"/>
      <c r="G15" s="83"/>
      <c r="H15" s="83"/>
      <c r="I15" s="83"/>
      <c r="J15" s="83"/>
      <c r="K15" s="83"/>
      <c r="L15" s="83"/>
      <c r="M15" s="84"/>
      <c r="N15" s="84"/>
      <c r="O15" s="85"/>
      <c r="P15" s="76"/>
    </row>
    <row r="16" spans="2:16" ht="13.5">
      <c r="B16" s="81"/>
      <c r="C16" s="86"/>
      <c r="D16" s="87"/>
      <c r="E16" s="87"/>
      <c r="F16" s="87"/>
      <c r="G16" s="87"/>
      <c r="H16" s="87"/>
      <c r="I16" s="87"/>
      <c r="J16" s="87"/>
      <c r="K16" s="87"/>
      <c r="L16" s="88" t="s">
        <v>47</v>
      </c>
      <c r="M16" s="89" t="s">
        <v>48</v>
      </c>
      <c r="N16" s="89" t="s">
        <v>49</v>
      </c>
      <c r="O16" s="90" t="s">
        <v>50</v>
      </c>
      <c r="P16" s="76"/>
    </row>
    <row r="17" spans="2:16" ht="13.5">
      <c r="B17" s="81"/>
      <c r="C17" s="91"/>
      <c r="D17" s="92"/>
      <c r="E17" s="92"/>
      <c r="F17" s="92"/>
      <c r="G17" s="92"/>
      <c r="H17" s="92"/>
      <c r="I17" s="92"/>
      <c r="J17" s="92"/>
      <c r="K17" s="92"/>
      <c r="L17" s="93"/>
      <c r="M17" s="94"/>
      <c r="N17" s="94"/>
      <c r="O17" s="95"/>
      <c r="P17" s="76"/>
    </row>
    <row r="18" spans="2:16" ht="18" customHeight="1">
      <c r="B18" s="81"/>
      <c r="C18" s="447" t="s">
        <v>51</v>
      </c>
      <c r="D18" s="448"/>
      <c r="E18" s="448"/>
      <c r="F18" s="448"/>
      <c r="G18" s="92"/>
      <c r="H18" s="92"/>
      <c r="I18" s="92" t="s">
        <v>52</v>
      </c>
      <c r="J18" s="75"/>
      <c r="K18" s="92"/>
      <c r="L18" s="93"/>
      <c r="M18" s="75"/>
      <c r="N18" s="75"/>
      <c r="O18" s="96"/>
      <c r="P18" s="76"/>
    </row>
    <row r="19" spans="2:16" ht="13.5">
      <c r="B19" s="81"/>
      <c r="C19" s="97"/>
      <c r="D19" s="98"/>
      <c r="E19" s="98"/>
      <c r="F19" s="98"/>
      <c r="G19" s="98"/>
      <c r="H19" s="98"/>
      <c r="I19" s="98"/>
      <c r="J19" s="98"/>
      <c r="K19" s="98"/>
      <c r="L19" s="98"/>
      <c r="M19" s="98"/>
      <c r="N19" s="98"/>
      <c r="O19" s="99"/>
      <c r="P19" s="76"/>
    </row>
    <row r="20" spans="2:16" ht="13.5" thickBot="1">
      <c r="B20" s="81"/>
      <c r="C20" s="100"/>
      <c r="D20" s="101"/>
      <c r="E20" s="101"/>
      <c r="F20" s="101"/>
      <c r="G20" s="101"/>
      <c r="H20" s="101"/>
      <c r="I20" s="101"/>
      <c r="J20" s="101"/>
      <c r="K20" s="101"/>
      <c r="L20" s="101"/>
      <c r="M20" s="101"/>
      <c r="N20" s="101"/>
      <c r="O20" s="102"/>
      <c r="P20" s="76"/>
    </row>
    <row r="21" spans="2:16" ht="13.5" thickBot="1">
      <c r="B21" s="81"/>
      <c r="C21" s="103"/>
      <c r="D21" s="104"/>
      <c r="E21" s="104"/>
      <c r="F21" s="104"/>
      <c r="G21" s="104"/>
      <c r="H21" s="104"/>
      <c r="I21" s="75"/>
      <c r="J21" s="75"/>
      <c r="K21" s="104"/>
      <c r="L21" s="104"/>
      <c r="M21" s="104"/>
      <c r="N21" s="104"/>
      <c r="O21" s="105"/>
      <c r="P21" s="76"/>
    </row>
    <row r="22" spans="2:16" ht="13.5">
      <c r="B22" s="81"/>
      <c r="C22" s="449" t="s">
        <v>53</v>
      </c>
      <c r="D22" s="450"/>
      <c r="E22" s="450"/>
      <c r="F22" s="450"/>
      <c r="G22" s="450"/>
      <c r="H22" s="450"/>
      <c r="I22" s="450"/>
      <c r="J22" s="450"/>
      <c r="K22" s="450"/>
      <c r="L22" s="450"/>
      <c r="M22" s="450"/>
      <c r="N22" s="450"/>
      <c r="O22" s="451"/>
      <c r="P22" s="76"/>
    </row>
    <row r="23" spans="2:16" ht="13.5" thickBot="1">
      <c r="B23" s="81"/>
      <c r="C23" s="106"/>
      <c r="D23" s="75"/>
      <c r="E23" s="75"/>
      <c r="F23" s="75"/>
      <c r="G23" s="75"/>
      <c r="H23" s="75"/>
      <c r="I23" s="75"/>
      <c r="J23" s="75"/>
      <c r="K23" s="75"/>
      <c r="L23" s="75"/>
      <c r="M23" s="75"/>
      <c r="N23" s="75"/>
      <c r="O23" s="107"/>
      <c r="P23" s="76"/>
    </row>
    <row r="24" spans="2:16">
      <c r="B24" s="81"/>
      <c r="C24" s="108" t="s">
        <v>54</v>
      </c>
      <c r="D24" s="452" t="s">
        <v>55</v>
      </c>
      <c r="E24" s="453"/>
      <c r="F24" s="453"/>
      <c r="G24" s="453"/>
      <c r="H24" s="453"/>
      <c r="I24" s="453"/>
      <c r="J24" s="453"/>
      <c r="K24" s="453"/>
      <c r="L24" s="454"/>
      <c r="M24" s="455" t="s">
        <v>56</v>
      </c>
      <c r="N24" s="456"/>
      <c r="O24" s="108" t="s">
        <v>2</v>
      </c>
      <c r="P24" s="76"/>
    </row>
    <row r="25" spans="2:16" ht="13.5" thickBot="1">
      <c r="B25" s="81"/>
      <c r="C25" s="109"/>
      <c r="D25" s="457"/>
      <c r="E25" s="458"/>
      <c r="F25" s="458"/>
      <c r="G25" s="458"/>
      <c r="H25" s="458"/>
      <c r="I25" s="458"/>
      <c r="J25" s="458"/>
      <c r="K25" s="458"/>
      <c r="L25" s="459"/>
      <c r="M25" s="457"/>
      <c r="N25" s="459"/>
      <c r="O25" s="110"/>
      <c r="P25" s="76"/>
    </row>
    <row r="26" spans="2:16">
      <c r="B26" s="81"/>
      <c r="C26" s="460" t="s">
        <v>57</v>
      </c>
      <c r="D26" s="461"/>
      <c r="E26" s="461"/>
      <c r="F26" s="461"/>
      <c r="G26" s="461"/>
      <c r="H26" s="461"/>
      <c r="I26" s="461"/>
      <c r="J26" s="461"/>
      <c r="K26" s="461"/>
      <c r="L26" s="461"/>
      <c r="M26" s="461"/>
      <c r="N26" s="461"/>
      <c r="O26" s="462"/>
      <c r="P26" s="76"/>
    </row>
    <row r="27" spans="2:16">
      <c r="B27" s="81"/>
      <c r="C27" s="463"/>
      <c r="D27" s="464"/>
      <c r="E27" s="464"/>
      <c r="F27" s="464"/>
      <c r="G27" s="464"/>
      <c r="H27" s="464"/>
      <c r="I27" s="464"/>
      <c r="J27" s="464"/>
      <c r="K27" s="464"/>
      <c r="L27" s="464"/>
      <c r="M27" s="464"/>
      <c r="N27" s="464"/>
      <c r="O27" s="465"/>
      <c r="P27" s="76"/>
    </row>
    <row r="28" spans="2:16" ht="13.5" thickBot="1">
      <c r="B28" s="81"/>
      <c r="C28" s="466"/>
      <c r="D28" s="467"/>
      <c r="E28" s="467"/>
      <c r="F28" s="467"/>
      <c r="G28" s="467"/>
      <c r="H28" s="467"/>
      <c r="I28" s="467"/>
      <c r="J28" s="467"/>
      <c r="K28" s="467"/>
      <c r="L28" s="467"/>
      <c r="M28" s="467"/>
      <c r="N28" s="467"/>
      <c r="O28" s="468"/>
      <c r="P28" s="76"/>
    </row>
    <row r="29" spans="2:16" ht="13.5">
      <c r="B29" s="81"/>
      <c r="C29" s="469" t="s">
        <v>55</v>
      </c>
      <c r="D29" s="470"/>
      <c r="E29" s="470"/>
      <c r="F29" s="470"/>
      <c r="G29" s="471"/>
      <c r="H29" s="472" t="s">
        <v>58</v>
      </c>
      <c r="I29" s="470"/>
      <c r="J29" s="473" t="s">
        <v>59</v>
      </c>
      <c r="K29" s="474"/>
      <c r="L29" s="111" t="s">
        <v>60</v>
      </c>
      <c r="M29" s="472" t="s">
        <v>61</v>
      </c>
      <c r="N29" s="475"/>
      <c r="O29" s="112" t="s">
        <v>62</v>
      </c>
      <c r="P29" s="76"/>
    </row>
    <row r="30" spans="2:16">
      <c r="B30" s="81"/>
      <c r="C30" s="441"/>
      <c r="D30" s="442"/>
      <c r="E30" s="442"/>
      <c r="F30" s="442"/>
      <c r="G30" s="443"/>
      <c r="H30" s="444"/>
      <c r="I30" s="443"/>
      <c r="J30" s="444"/>
      <c r="K30" s="443"/>
      <c r="L30" s="113"/>
      <c r="M30" s="445"/>
      <c r="N30" s="446"/>
      <c r="O30" s="114"/>
      <c r="P30" s="76"/>
    </row>
    <row r="31" spans="2:16">
      <c r="B31" s="81"/>
      <c r="C31" s="115"/>
      <c r="D31" s="116"/>
      <c r="E31" s="116"/>
      <c r="F31" s="116"/>
      <c r="G31" s="117"/>
      <c r="H31" s="118"/>
      <c r="I31" s="117"/>
      <c r="J31" s="118"/>
      <c r="K31" s="117"/>
      <c r="L31" s="113"/>
      <c r="M31" s="445"/>
      <c r="N31" s="446"/>
      <c r="O31" s="114"/>
      <c r="P31" s="76"/>
    </row>
    <row r="32" spans="2:16" ht="13.5" thickBot="1">
      <c r="B32" s="81"/>
      <c r="C32" s="476"/>
      <c r="D32" s="477"/>
      <c r="E32" s="477"/>
      <c r="F32" s="477"/>
      <c r="G32" s="478"/>
      <c r="H32" s="481"/>
      <c r="I32" s="478"/>
      <c r="J32" s="481"/>
      <c r="K32" s="478"/>
      <c r="L32" s="119"/>
      <c r="M32" s="482"/>
      <c r="N32" s="483"/>
      <c r="O32" s="114"/>
      <c r="P32" s="76"/>
    </row>
    <row r="33" spans="2:16" ht="14.25" thickBot="1">
      <c r="B33" s="81"/>
      <c r="C33" s="484" t="s">
        <v>63</v>
      </c>
      <c r="D33" s="485"/>
      <c r="E33" s="485"/>
      <c r="F33" s="485"/>
      <c r="G33" s="485"/>
      <c r="H33" s="485"/>
      <c r="I33" s="485"/>
      <c r="J33" s="485"/>
      <c r="K33" s="485"/>
      <c r="L33" s="485"/>
      <c r="M33" s="485"/>
      <c r="N33" s="486"/>
      <c r="O33" s="120"/>
      <c r="P33" s="76"/>
    </row>
    <row r="34" spans="2:16" ht="13.5" customHeight="1">
      <c r="B34" s="81"/>
      <c r="C34" s="460" t="s">
        <v>64</v>
      </c>
      <c r="D34" s="461"/>
      <c r="E34" s="461"/>
      <c r="F34" s="461"/>
      <c r="G34" s="461"/>
      <c r="H34" s="461"/>
      <c r="I34" s="461"/>
      <c r="J34" s="461"/>
      <c r="K34" s="461"/>
      <c r="L34" s="461"/>
      <c r="M34" s="461"/>
      <c r="N34" s="461"/>
      <c r="O34" s="462"/>
      <c r="P34" s="76"/>
    </row>
    <row r="35" spans="2:16">
      <c r="B35" s="81"/>
      <c r="C35" s="463"/>
      <c r="D35" s="464"/>
      <c r="E35" s="464"/>
      <c r="F35" s="464"/>
      <c r="G35" s="464"/>
      <c r="H35" s="464"/>
      <c r="I35" s="464"/>
      <c r="J35" s="464"/>
      <c r="K35" s="464"/>
      <c r="L35" s="464"/>
      <c r="M35" s="464"/>
      <c r="N35" s="464"/>
      <c r="O35" s="465"/>
      <c r="P35" s="76"/>
    </row>
    <row r="36" spans="2:16" ht="13.5" thickBot="1">
      <c r="B36" s="81"/>
      <c r="C36" s="466"/>
      <c r="D36" s="467"/>
      <c r="E36" s="467"/>
      <c r="F36" s="467"/>
      <c r="G36" s="467"/>
      <c r="H36" s="467"/>
      <c r="I36" s="467"/>
      <c r="J36" s="467"/>
      <c r="K36" s="467"/>
      <c r="L36" s="467"/>
      <c r="M36" s="467"/>
      <c r="N36" s="467"/>
      <c r="O36" s="468"/>
      <c r="P36" s="76"/>
    </row>
    <row r="37" spans="2:16" ht="13.5">
      <c r="B37" s="81"/>
      <c r="C37" s="469" t="s">
        <v>55</v>
      </c>
      <c r="D37" s="487"/>
      <c r="E37" s="487"/>
      <c r="F37" s="487"/>
      <c r="G37" s="487"/>
      <c r="H37" s="487"/>
      <c r="I37" s="487"/>
      <c r="J37" s="475"/>
      <c r="K37" s="121" t="s">
        <v>56</v>
      </c>
      <c r="L37" s="111" t="s">
        <v>2</v>
      </c>
      <c r="M37" s="472" t="s">
        <v>65</v>
      </c>
      <c r="N37" s="475"/>
      <c r="O37" s="112" t="s">
        <v>62</v>
      </c>
      <c r="P37" s="76"/>
    </row>
    <row r="38" spans="2:16">
      <c r="B38" s="81"/>
      <c r="C38" s="441"/>
      <c r="D38" s="442"/>
      <c r="E38" s="442"/>
      <c r="F38" s="442"/>
      <c r="G38" s="442"/>
      <c r="H38" s="442"/>
      <c r="I38" s="442"/>
      <c r="J38" s="443"/>
      <c r="K38" s="122"/>
      <c r="L38" s="123"/>
      <c r="M38" s="488"/>
      <c r="N38" s="489"/>
      <c r="O38" s="114"/>
      <c r="P38" s="76"/>
    </row>
    <row r="39" spans="2:16" ht="13.5" thickBot="1">
      <c r="B39" s="81"/>
      <c r="C39" s="476"/>
      <c r="D39" s="477"/>
      <c r="E39" s="477"/>
      <c r="F39" s="477"/>
      <c r="G39" s="477"/>
      <c r="H39" s="477"/>
      <c r="I39" s="477"/>
      <c r="J39" s="478"/>
      <c r="K39" s="116"/>
      <c r="L39" s="124"/>
      <c r="M39" s="479"/>
      <c r="N39" s="480"/>
      <c r="O39" s="125"/>
      <c r="P39" s="76"/>
    </row>
    <row r="40" spans="2:16" ht="14.25" thickBot="1">
      <c r="B40" s="81"/>
      <c r="C40" s="484" t="s">
        <v>63</v>
      </c>
      <c r="D40" s="485"/>
      <c r="E40" s="485"/>
      <c r="F40" s="485"/>
      <c r="G40" s="485"/>
      <c r="H40" s="485"/>
      <c r="I40" s="485"/>
      <c r="J40" s="485"/>
      <c r="K40" s="485"/>
      <c r="L40" s="485"/>
      <c r="M40" s="485"/>
      <c r="N40" s="486"/>
      <c r="O40" s="126">
        <v>0</v>
      </c>
      <c r="P40" s="76"/>
    </row>
    <row r="41" spans="2:16">
      <c r="B41" s="81"/>
      <c r="C41" s="460" t="s">
        <v>66</v>
      </c>
      <c r="D41" s="461"/>
      <c r="E41" s="461"/>
      <c r="F41" s="461"/>
      <c r="G41" s="461"/>
      <c r="H41" s="461"/>
      <c r="I41" s="461"/>
      <c r="J41" s="461"/>
      <c r="K41" s="461"/>
      <c r="L41" s="461"/>
      <c r="M41" s="461"/>
      <c r="N41" s="461"/>
      <c r="O41" s="462"/>
      <c r="P41" s="76"/>
    </row>
    <row r="42" spans="2:16">
      <c r="B42" s="81"/>
      <c r="C42" s="463"/>
      <c r="D42" s="464"/>
      <c r="E42" s="464"/>
      <c r="F42" s="464"/>
      <c r="G42" s="464"/>
      <c r="H42" s="464"/>
      <c r="I42" s="464"/>
      <c r="J42" s="464"/>
      <c r="K42" s="464"/>
      <c r="L42" s="464"/>
      <c r="M42" s="464"/>
      <c r="N42" s="464"/>
      <c r="O42" s="465"/>
      <c r="P42" s="76"/>
    </row>
    <row r="43" spans="2:16" ht="13.5" thickBot="1">
      <c r="B43" s="81"/>
      <c r="C43" s="466"/>
      <c r="D43" s="467"/>
      <c r="E43" s="467"/>
      <c r="F43" s="467"/>
      <c r="G43" s="467"/>
      <c r="H43" s="467"/>
      <c r="I43" s="467"/>
      <c r="J43" s="467"/>
      <c r="K43" s="467"/>
      <c r="L43" s="467"/>
      <c r="M43" s="467"/>
      <c r="N43" s="467"/>
      <c r="O43" s="468"/>
      <c r="P43" s="76"/>
    </row>
    <row r="44" spans="2:16" ht="13.5">
      <c r="B44" s="81"/>
      <c r="C44" s="469" t="s">
        <v>67</v>
      </c>
      <c r="D44" s="487"/>
      <c r="E44" s="487"/>
      <c r="F44" s="487"/>
      <c r="G44" s="487"/>
      <c r="H44" s="487"/>
      <c r="I44" s="487"/>
      <c r="J44" s="111" t="s">
        <v>68</v>
      </c>
      <c r="K44" s="127" t="s">
        <v>69</v>
      </c>
      <c r="L44" s="128" t="s">
        <v>70</v>
      </c>
      <c r="M44" s="472" t="s">
        <v>71</v>
      </c>
      <c r="N44" s="475"/>
      <c r="O44" s="112" t="s">
        <v>62</v>
      </c>
      <c r="P44" s="76"/>
    </row>
    <row r="45" spans="2:16">
      <c r="B45" s="81"/>
      <c r="C45" s="441"/>
      <c r="D45" s="442"/>
      <c r="E45" s="442"/>
      <c r="F45" s="442"/>
      <c r="G45" s="442"/>
      <c r="H45" s="442"/>
      <c r="I45" s="442"/>
      <c r="J45" s="129"/>
      <c r="K45" s="130"/>
      <c r="L45" s="129"/>
      <c r="M45" s="490"/>
      <c r="N45" s="491"/>
      <c r="O45" s="114"/>
      <c r="P45" s="76"/>
    </row>
    <row r="46" spans="2:16" ht="13.5" thickBot="1">
      <c r="B46" s="81"/>
      <c r="C46" s="476"/>
      <c r="D46" s="477"/>
      <c r="E46" s="477"/>
      <c r="F46" s="477"/>
      <c r="G46" s="477"/>
      <c r="H46" s="477"/>
      <c r="I46" s="477"/>
      <c r="J46" s="131"/>
      <c r="K46" s="132"/>
      <c r="L46" s="131"/>
      <c r="M46" s="479"/>
      <c r="N46" s="480"/>
      <c r="O46" s="133"/>
      <c r="P46" s="76"/>
    </row>
    <row r="47" spans="2:16" ht="14.25" thickBot="1">
      <c r="B47" s="81"/>
      <c r="C47" s="484" t="s">
        <v>63</v>
      </c>
      <c r="D47" s="485"/>
      <c r="E47" s="485"/>
      <c r="F47" s="485"/>
      <c r="G47" s="485"/>
      <c r="H47" s="485"/>
      <c r="I47" s="485"/>
      <c r="J47" s="485"/>
      <c r="K47" s="485"/>
      <c r="L47" s="485"/>
      <c r="M47" s="485"/>
      <c r="N47" s="486"/>
      <c r="O47" s="120"/>
      <c r="P47" s="76"/>
    </row>
    <row r="48" spans="2:16">
      <c r="B48" s="81"/>
      <c r="C48" s="460" t="s">
        <v>72</v>
      </c>
      <c r="D48" s="461"/>
      <c r="E48" s="461"/>
      <c r="F48" s="461"/>
      <c r="G48" s="461"/>
      <c r="H48" s="461"/>
      <c r="I48" s="461"/>
      <c r="J48" s="461"/>
      <c r="K48" s="461"/>
      <c r="L48" s="461"/>
      <c r="M48" s="461"/>
      <c r="N48" s="461"/>
      <c r="O48" s="462"/>
      <c r="P48" s="76"/>
    </row>
    <row r="49" spans="2:16">
      <c r="B49" s="81"/>
      <c r="C49" s="463"/>
      <c r="D49" s="464"/>
      <c r="E49" s="464"/>
      <c r="F49" s="464"/>
      <c r="G49" s="464"/>
      <c r="H49" s="464"/>
      <c r="I49" s="464"/>
      <c r="J49" s="464"/>
      <c r="K49" s="464"/>
      <c r="L49" s="464"/>
      <c r="M49" s="464"/>
      <c r="N49" s="464"/>
      <c r="O49" s="465"/>
      <c r="P49" s="76"/>
    </row>
    <row r="50" spans="2:16" ht="13.5" thickBot="1">
      <c r="B50" s="81"/>
      <c r="C50" s="466"/>
      <c r="D50" s="467"/>
      <c r="E50" s="467"/>
      <c r="F50" s="467"/>
      <c r="G50" s="467"/>
      <c r="H50" s="467"/>
      <c r="I50" s="467"/>
      <c r="J50" s="467"/>
      <c r="K50" s="467"/>
      <c r="L50" s="467"/>
      <c r="M50" s="467"/>
      <c r="N50" s="467"/>
      <c r="O50" s="468"/>
      <c r="P50" s="76"/>
    </row>
    <row r="51" spans="2:16" ht="13.5">
      <c r="B51" s="81"/>
      <c r="C51" s="469" t="s">
        <v>73</v>
      </c>
      <c r="D51" s="487"/>
      <c r="E51" s="487"/>
      <c r="F51" s="487"/>
      <c r="G51" s="487"/>
      <c r="H51" s="487"/>
      <c r="I51" s="487"/>
      <c r="J51" s="111" t="s">
        <v>74</v>
      </c>
      <c r="K51" s="134" t="s">
        <v>75</v>
      </c>
      <c r="L51" s="135" t="s">
        <v>76</v>
      </c>
      <c r="M51" s="492" t="s">
        <v>61</v>
      </c>
      <c r="N51" s="493"/>
      <c r="O51" s="136" t="s">
        <v>62</v>
      </c>
      <c r="P51" s="76"/>
    </row>
    <row r="52" spans="2:16">
      <c r="B52" s="81"/>
      <c r="C52" s="137"/>
      <c r="D52" s="138"/>
      <c r="E52" s="138"/>
      <c r="F52" s="138"/>
      <c r="G52" s="138"/>
      <c r="H52" s="138"/>
      <c r="I52" s="138"/>
      <c r="J52" s="139"/>
      <c r="K52" s="140"/>
      <c r="L52" s="141"/>
      <c r="M52" s="494"/>
      <c r="N52" s="495"/>
      <c r="O52" s="142"/>
      <c r="P52" s="76"/>
    </row>
    <row r="53" spans="2:16">
      <c r="B53" s="81"/>
      <c r="C53" s="137"/>
      <c r="D53" s="138"/>
      <c r="E53" s="138"/>
      <c r="F53" s="138"/>
      <c r="G53" s="138"/>
      <c r="H53" s="138"/>
      <c r="I53" s="138"/>
      <c r="J53" s="139"/>
      <c r="K53" s="140"/>
      <c r="L53" s="141"/>
      <c r="M53" s="494"/>
      <c r="N53" s="495"/>
      <c r="O53" s="142"/>
      <c r="P53" s="76"/>
    </row>
    <row r="54" spans="2:16">
      <c r="B54" s="81"/>
      <c r="C54" s="137"/>
      <c r="D54" s="138"/>
      <c r="E54" s="138"/>
      <c r="F54" s="138"/>
      <c r="G54" s="138"/>
      <c r="H54" s="138"/>
      <c r="I54" s="138"/>
      <c r="J54" s="139"/>
      <c r="K54" s="140"/>
      <c r="L54" s="141"/>
      <c r="M54" s="490"/>
      <c r="N54" s="491"/>
      <c r="O54" s="142"/>
      <c r="P54" s="76"/>
    </row>
    <row r="55" spans="2:16" ht="13.5" thickBot="1">
      <c r="B55" s="81"/>
      <c r="C55" s="476"/>
      <c r="D55" s="477"/>
      <c r="E55" s="477"/>
      <c r="F55" s="477"/>
      <c r="G55" s="477"/>
      <c r="H55" s="477"/>
      <c r="I55" s="477"/>
      <c r="J55" s="131"/>
      <c r="K55" s="132"/>
      <c r="L55" s="131"/>
      <c r="M55" s="479"/>
      <c r="N55" s="480"/>
      <c r="O55" s="133"/>
      <c r="P55" s="76"/>
    </row>
    <row r="56" spans="2:16" ht="14.25" thickBot="1">
      <c r="B56" s="81"/>
      <c r="C56" s="484" t="s">
        <v>63</v>
      </c>
      <c r="D56" s="485"/>
      <c r="E56" s="485"/>
      <c r="F56" s="485"/>
      <c r="G56" s="485"/>
      <c r="H56" s="485"/>
      <c r="I56" s="485"/>
      <c r="J56" s="485"/>
      <c r="K56" s="485"/>
      <c r="L56" s="485"/>
      <c r="M56" s="485"/>
      <c r="N56" s="486"/>
      <c r="O56" s="126"/>
      <c r="P56" s="76"/>
    </row>
    <row r="57" spans="2:16" ht="13.5" thickBot="1">
      <c r="B57" s="81"/>
      <c r="C57" s="106"/>
      <c r="D57" s="75"/>
      <c r="E57" s="75"/>
      <c r="F57" s="75"/>
      <c r="G57" s="75"/>
      <c r="H57" s="75"/>
      <c r="I57" s="75"/>
      <c r="J57" s="75"/>
      <c r="K57" s="75"/>
      <c r="L57" s="75"/>
      <c r="M57" s="75"/>
      <c r="N57" s="75"/>
      <c r="O57" s="107"/>
      <c r="P57" s="76"/>
    </row>
    <row r="58" spans="2:16" ht="13.5" thickBot="1">
      <c r="B58" s="81"/>
      <c r="C58" s="496" t="s">
        <v>77</v>
      </c>
      <c r="D58" s="497"/>
      <c r="E58" s="497"/>
      <c r="F58" s="497"/>
      <c r="G58" s="497"/>
      <c r="H58" s="497"/>
      <c r="I58" s="497"/>
      <c r="J58" s="497"/>
      <c r="K58" s="497"/>
      <c r="L58" s="497"/>
      <c r="M58" s="497"/>
      <c r="N58" s="498"/>
      <c r="O58" s="143"/>
      <c r="P58" s="76"/>
    </row>
    <row r="59" spans="2:16">
      <c r="B59" s="81"/>
      <c r="C59" s="460" t="s">
        <v>78</v>
      </c>
      <c r="D59" s="461"/>
      <c r="E59" s="461"/>
      <c r="F59" s="461"/>
      <c r="G59" s="461"/>
      <c r="H59" s="461"/>
      <c r="I59" s="461"/>
      <c r="J59" s="461"/>
      <c r="K59" s="461"/>
      <c r="L59" s="461"/>
      <c r="M59" s="461"/>
      <c r="N59" s="461"/>
      <c r="O59" s="462"/>
      <c r="P59" s="76"/>
    </row>
    <row r="60" spans="2:16">
      <c r="B60" s="81"/>
      <c r="C60" s="463"/>
      <c r="D60" s="464"/>
      <c r="E60" s="464"/>
      <c r="F60" s="464"/>
      <c r="G60" s="464"/>
      <c r="H60" s="464"/>
      <c r="I60" s="464"/>
      <c r="J60" s="464"/>
      <c r="K60" s="464"/>
      <c r="L60" s="464"/>
      <c r="M60" s="464"/>
      <c r="N60" s="464"/>
      <c r="O60" s="465"/>
      <c r="P60" s="76"/>
    </row>
    <row r="61" spans="2:16" ht="13.5" thickBot="1">
      <c r="B61" s="81"/>
      <c r="C61" s="466"/>
      <c r="D61" s="467"/>
      <c r="E61" s="467"/>
      <c r="F61" s="467"/>
      <c r="G61" s="467"/>
      <c r="H61" s="467"/>
      <c r="I61" s="467"/>
      <c r="J61" s="467"/>
      <c r="K61" s="467"/>
      <c r="L61" s="467"/>
      <c r="M61" s="467"/>
      <c r="N61" s="467"/>
      <c r="O61" s="468"/>
      <c r="P61" s="76"/>
    </row>
    <row r="62" spans="2:16" ht="13.5">
      <c r="B62" s="81"/>
      <c r="C62" s="469" t="s">
        <v>79</v>
      </c>
      <c r="D62" s="487"/>
      <c r="E62" s="487"/>
      <c r="F62" s="487"/>
      <c r="G62" s="487"/>
      <c r="H62" s="487"/>
      <c r="I62" s="487"/>
      <c r="J62" s="127"/>
      <c r="K62" s="144"/>
      <c r="L62" s="135" t="s">
        <v>80</v>
      </c>
      <c r="M62" s="492" t="s">
        <v>81</v>
      </c>
      <c r="N62" s="493"/>
      <c r="O62" s="136"/>
      <c r="P62" s="76"/>
    </row>
    <row r="63" spans="2:16">
      <c r="B63" s="81"/>
      <c r="C63" s="441" t="s">
        <v>7</v>
      </c>
      <c r="D63" s="442"/>
      <c r="E63" s="442"/>
      <c r="F63" s="442"/>
      <c r="G63" s="442"/>
      <c r="H63" s="442"/>
      <c r="I63" s="442"/>
      <c r="J63" s="145"/>
      <c r="K63" s="146"/>
      <c r="L63" s="147"/>
      <c r="M63" s="488"/>
      <c r="N63" s="489"/>
      <c r="O63" s="114"/>
      <c r="P63" s="76"/>
    </row>
    <row r="64" spans="2:16">
      <c r="B64" s="81"/>
      <c r="C64" s="115" t="s">
        <v>82</v>
      </c>
      <c r="D64" s="116"/>
      <c r="E64" s="116"/>
      <c r="F64" s="116"/>
      <c r="G64" s="116"/>
      <c r="H64" s="116"/>
      <c r="I64" s="116"/>
      <c r="J64" s="145"/>
      <c r="K64" s="146"/>
      <c r="L64" s="147"/>
      <c r="M64" s="488"/>
      <c r="N64" s="489"/>
      <c r="O64" s="114"/>
      <c r="P64" s="76"/>
    </row>
    <row r="65" spans="2:16" ht="13.5" thickBot="1">
      <c r="B65" s="81"/>
      <c r="C65" s="100" t="s">
        <v>83</v>
      </c>
      <c r="D65" s="101"/>
      <c r="E65" s="101"/>
      <c r="F65" s="101"/>
      <c r="G65" s="101"/>
      <c r="H65" s="101"/>
      <c r="I65" s="101"/>
      <c r="J65" s="148"/>
      <c r="K65" s="149"/>
      <c r="L65" s="147"/>
      <c r="M65" s="508"/>
      <c r="N65" s="509"/>
      <c r="O65" s="114"/>
      <c r="P65" s="76"/>
    </row>
    <row r="66" spans="2:16" ht="14.25" thickBot="1">
      <c r="B66" s="81"/>
      <c r="C66" s="484" t="s">
        <v>63</v>
      </c>
      <c r="D66" s="485"/>
      <c r="E66" s="485"/>
      <c r="F66" s="485"/>
      <c r="G66" s="485"/>
      <c r="H66" s="485"/>
      <c r="I66" s="485"/>
      <c r="J66" s="485"/>
      <c r="K66" s="485"/>
      <c r="L66" s="485"/>
      <c r="M66" s="485"/>
      <c r="N66" s="486"/>
      <c r="O66" s="150"/>
      <c r="P66" s="76"/>
    </row>
    <row r="67" spans="2:16" ht="13.5" thickBot="1">
      <c r="B67" s="81"/>
      <c r="C67" s="106"/>
      <c r="D67" s="75"/>
      <c r="E67" s="75"/>
      <c r="F67" s="75"/>
      <c r="G67" s="75"/>
      <c r="H67" s="75"/>
      <c r="I67" s="75"/>
      <c r="J67" s="75"/>
      <c r="K67" s="75"/>
      <c r="L67" s="75"/>
      <c r="M67" s="75"/>
      <c r="N67" s="75"/>
      <c r="O67" s="107"/>
      <c r="P67" s="76"/>
    </row>
    <row r="68" spans="2:16" ht="13.5" thickBot="1">
      <c r="B68" s="81"/>
      <c r="C68" s="496" t="s">
        <v>84</v>
      </c>
      <c r="D68" s="497"/>
      <c r="E68" s="497"/>
      <c r="F68" s="497"/>
      <c r="G68" s="497"/>
      <c r="H68" s="497"/>
      <c r="I68" s="497"/>
      <c r="J68" s="497"/>
      <c r="K68" s="497"/>
      <c r="L68" s="497"/>
      <c r="M68" s="497"/>
      <c r="N68" s="498"/>
      <c r="O68" s="151"/>
      <c r="P68" s="76"/>
    </row>
    <row r="69" spans="2:16">
      <c r="B69" s="81"/>
      <c r="C69" s="103"/>
      <c r="D69" s="104"/>
      <c r="E69" s="104"/>
      <c r="F69" s="104"/>
      <c r="G69" s="104"/>
      <c r="H69" s="104"/>
      <c r="I69" s="104"/>
      <c r="J69" s="104"/>
      <c r="K69" s="104"/>
      <c r="L69" s="104"/>
      <c r="M69" s="104"/>
      <c r="N69" s="104"/>
      <c r="O69" s="105"/>
      <c r="P69" s="76"/>
    </row>
    <row r="70" spans="2:16">
      <c r="B70" s="81"/>
      <c r="C70" s="106"/>
      <c r="D70" s="75"/>
      <c r="E70" s="75"/>
      <c r="F70" s="75"/>
      <c r="G70" s="75"/>
      <c r="H70" s="75"/>
      <c r="I70" s="75"/>
      <c r="J70" s="75"/>
      <c r="K70" s="75"/>
      <c r="L70" s="75"/>
      <c r="M70" s="75"/>
      <c r="N70" s="75"/>
      <c r="O70" s="107"/>
      <c r="P70" s="76"/>
    </row>
    <row r="71" spans="2:16">
      <c r="B71" s="81"/>
      <c r="C71" s="106"/>
      <c r="D71" s="75"/>
      <c r="E71" s="75"/>
      <c r="F71" s="75"/>
      <c r="G71" s="75"/>
      <c r="H71" s="75"/>
      <c r="I71" s="75"/>
      <c r="J71" s="75"/>
      <c r="K71" s="75"/>
      <c r="L71" s="75"/>
      <c r="M71" s="75"/>
      <c r="N71" s="75"/>
      <c r="O71" s="107"/>
      <c r="P71" s="76"/>
    </row>
    <row r="72" spans="2:16">
      <c r="B72" s="81"/>
      <c r="C72" s="106"/>
      <c r="D72" s="75"/>
      <c r="E72" s="75"/>
      <c r="F72" s="75"/>
      <c r="G72" s="75"/>
      <c r="H72" s="152" t="s">
        <v>85</v>
      </c>
      <c r="I72" s="152"/>
      <c r="J72" s="152"/>
      <c r="K72" s="152"/>
      <c r="L72" s="75"/>
      <c r="M72" s="75"/>
      <c r="N72" s="75"/>
      <c r="O72" s="107"/>
      <c r="P72" s="76"/>
    </row>
    <row r="73" spans="2:16" ht="13.5">
      <c r="B73" s="81"/>
      <c r="C73" s="153"/>
      <c r="D73" s="154"/>
      <c r="E73" s="154"/>
      <c r="F73" s="154"/>
      <c r="G73" s="154"/>
      <c r="H73" s="152" t="s">
        <v>86</v>
      </c>
      <c r="I73" s="154"/>
      <c r="J73" s="154"/>
      <c r="K73" s="154"/>
      <c r="L73" s="154"/>
      <c r="M73" s="154"/>
      <c r="N73" s="154"/>
      <c r="O73" s="155"/>
      <c r="P73" s="76"/>
    </row>
    <row r="74" spans="2:16" ht="13.5">
      <c r="B74" s="81"/>
      <c r="C74" s="153"/>
      <c r="D74" s="154"/>
      <c r="E74" s="154"/>
      <c r="F74" s="154"/>
      <c r="G74" s="154"/>
      <c r="H74" s="152" t="s">
        <v>87</v>
      </c>
      <c r="I74" s="75"/>
      <c r="J74" s="75"/>
      <c r="K74" s="154"/>
      <c r="L74" s="154"/>
      <c r="M74" s="154"/>
      <c r="N74" s="154"/>
      <c r="O74" s="155"/>
      <c r="P74" s="76"/>
    </row>
    <row r="75" spans="2:16">
      <c r="B75" s="81"/>
      <c r="C75" s="91"/>
      <c r="D75" s="156"/>
      <c r="E75" s="156"/>
      <c r="F75" s="156"/>
      <c r="G75" s="156"/>
      <c r="H75" s="152" t="s">
        <v>88</v>
      </c>
      <c r="I75" s="156"/>
      <c r="J75" s="156"/>
      <c r="K75" s="156"/>
      <c r="L75" s="156"/>
      <c r="M75" s="156"/>
      <c r="N75" s="156"/>
      <c r="O75" s="157"/>
      <c r="P75" s="76"/>
    </row>
    <row r="76" spans="2:16">
      <c r="B76" s="81"/>
      <c r="C76" s="106"/>
      <c r="D76" s="75"/>
      <c r="E76" s="75"/>
      <c r="F76" s="75"/>
      <c r="G76" s="75"/>
      <c r="H76" s="75" t="s">
        <v>89</v>
      </c>
      <c r="I76" s="75"/>
      <c r="J76" s="75"/>
      <c r="K76" s="75"/>
      <c r="L76" s="75"/>
      <c r="M76" s="75"/>
      <c r="N76" s="75"/>
      <c r="O76" s="107"/>
      <c r="P76" s="76"/>
    </row>
    <row r="77" spans="2:16" ht="13.5">
      <c r="B77" s="81"/>
      <c r="C77" s="158" t="s">
        <v>90</v>
      </c>
      <c r="D77" s="159"/>
      <c r="E77" s="159"/>
      <c r="F77" s="159"/>
      <c r="G77" s="159"/>
      <c r="H77" s="159"/>
      <c r="I77" s="159"/>
      <c r="J77" s="159"/>
      <c r="K77" s="159"/>
      <c r="L77" s="159"/>
      <c r="M77" s="159"/>
      <c r="N77" s="159"/>
      <c r="O77" s="160"/>
      <c r="P77" s="76"/>
    </row>
    <row r="78" spans="2:16">
      <c r="B78" s="81"/>
      <c r="C78" s="510"/>
      <c r="D78" s="511"/>
      <c r="E78" s="511"/>
      <c r="F78" s="511"/>
      <c r="G78" s="511"/>
      <c r="H78" s="511"/>
      <c r="I78" s="511"/>
      <c r="J78" s="511"/>
      <c r="K78" s="511"/>
      <c r="L78" s="511"/>
      <c r="M78" s="511"/>
      <c r="N78" s="511"/>
      <c r="O78" s="512"/>
      <c r="P78" s="76"/>
    </row>
    <row r="79" spans="2:16">
      <c r="B79" s="81"/>
      <c r="C79" s="510"/>
      <c r="D79" s="511"/>
      <c r="E79" s="511"/>
      <c r="F79" s="511"/>
      <c r="G79" s="511"/>
      <c r="H79" s="511"/>
      <c r="I79" s="511"/>
      <c r="J79" s="511"/>
      <c r="K79" s="511"/>
      <c r="L79" s="511"/>
      <c r="M79" s="511"/>
      <c r="N79" s="511"/>
      <c r="O79" s="512"/>
      <c r="P79" s="76"/>
    </row>
    <row r="80" spans="2:16">
      <c r="B80" s="81"/>
      <c r="C80" s="91"/>
      <c r="D80" s="156"/>
      <c r="E80" s="156"/>
      <c r="F80" s="156"/>
      <c r="G80" s="156"/>
      <c r="H80" s="156"/>
      <c r="I80" s="156"/>
      <c r="J80" s="156"/>
      <c r="K80" s="156"/>
      <c r="L80" s="156"/>
      <c r="M80" s="156"/>
      <c r="N80" s="156"/>
      <c r="O80" s="157"/>
      <c r="P80" s="76"/>
    </row>
    <row r="81" spans="2:16">
      <c r="B81" s="81"/>
      <c r="C81" s="161" t="s">
        <v>91</v>
      </c>
      <c r="D81" s="156"/>
      <c r="E81" s="156"/>
      <c r="F81" s="156"/>
      <c r="G81" s="156"/>
      <c r="H81" s="156"/>
      <c r="I81" s="156"/>
      <c r="J81" s="156"/>
      <c r="K81" s="156"/>
      <c r="L81" s="156"/>
      <c r="M81" s="156"/>
      <c r="N81" s="156"/>
      <c r="O81" s="157"/>
      <c r="P81" s="76"/>
    </row>
    <row r="82" spans="2:16" ht="12.75" customHeight="1">
      <c r="B82" s="81"/>
      <c r="C82" s="499" t="s">
        <v>92</v>
      </c>
      <c r="D82" s="500"/>
      <c r="E82" s="500"/>
      <c r="F82" s="500"/>
      <c r="G82" s="500"/>
      <c r="H82" s="500"/>
      <c r="I82" s="500"/>
      <c r="J82" s="500"/>
      <c r="K82" s="500"/>
      <c r="L82" s="500"/>
      <c r="M82" s="500"/>
      <c r="N82" s="500"/>
      <c r="O82" s="501"/>
      <c r="P82" s="76"/>
    </row>
    <row r="83" spans="2:16">
      <c r="B83" s="81"/>
      <c r="C83" s="499"/>
      <c r="D83" s="500"/>
      <c r="E83" s="500"/>
      <c r="F83" s="500"/>
      <c r="G83" s="500"/>
      <c r="H83" s="500"/>
      <c r="I83" s="500"/>
      <c r="J83" s="500"/>
      <c r="K83" s="500"/>
      <c r="L83" s="500"/>
      <c r="M83" s="500"/>
      <c r="N83" s="500"/>
      <c r="O83" s="501"/>
      <c r="P83" s="76"/>
    </row>
    <row r="84" spans="2:16" ht="12.95" customHeight="1">
      <c r="B84" s="81"/>
      <c r="C84" s="499" t="s">
        <v>93</v>
      </c>
      <c r="D84" s="500"/>
      <c r="E84" s="500"/>
      <c r="F84" s="500"/>
      <c r="G84" s="500"/>
      <c r="H84" s="500"/>
      <c r="I84" s="500"/>
      <c r="J84" s="500"/>
      <c r="K84" s="500"/>
      <c r="L84" s="500"/>
      <c r="M84" s="500"/>
      <c r="N84" s="500"/>
      <c r="O84" s="501"/>
      <c r="P84" s="76"/>
    </row>
    <row r="85" spans="2:16">
      <c r="B85" s="81"/>
      <c r="C85" s="499"/>
      <c r="D85" s="500"/>
      <c r="E85" s="500"/>
      <c r="F85" s="500"/>
      <c r="G85" s="500"/>
      <c r="H85" s="500"/>
      <c r="I85" s="500"/>
      <c r="J85" s="500"/>
      <c r="K85" s="500"/>
      <c r="L85" s="500"/>
      <c r="M85" s="500"/>
      <c r="N85" s="500"/>
      <c r="O85" s="501"/>
      <c r="P85" s="76"/>
    </row>
    <row r="86" spans="2:16">
      <c r="B86" s="81"/>
      <c r="C86" s="91"/>
      <c r="D86" s="156"/>
      <c r="E86" s="156"/>
      <c r="F86" s="156"/>
      <c r="G86" s="156"/>
      <c r="H86" s="156"/>
      <c r="I86" s="156"/>
      <c r="J86" s="156"/>
      <c r="K86" s="156"/>
      <c r="L86" s="156"/>
      <c r="M86" s="156"/>
      <c r="N86" s="156"/>
      <c r="O86" s="157"/>
      <c r="P86" s="76"/>
    </row>
    <row r="87" spans="2:16">
      <c r="B87" s="81"/>
      <c r="C87" s="106"/>
      <c r="D87" s="75"/>
      <c r="E87" s="75"/>
      <c r="F87" s="75"/>
      <c r="G87" s="75"/>
      <c r="H87" s="152" t="s">
        <v>85</v>
      </c>
      <c r="I87" s="75"/>
      <c r="J87" s="75"/>
      <c r="K87" s="75"/>
      <c r="L87" s="75"/>
      <c r="M87" s="75"/>
      <c r="N87" s="75"/>
      <c r="O87" s="107"/>
      <c r="P87" s="76"/>
    </row>
    <row r="88" spans="2:16">
      <c r="B88" s="81"/>
      <c r="C88" s="106"/>
      <c r="D88" s="75"/>
      <c r="E88" s="75"/>
      <c r="F88" s="75"/>
      <c r="G88" s="75"/>
      <c r="H88" s="75" t="s">
        <v>86</v>
      </c>
      <c r="I88" s="116"/>
      <c r="J88" s="116"/>
      <c r="K88" s="116"/>
      <c r="L88" s="75"/>
      <c r="M88" s="75"/>
      <c r="N88" s="75"/>
      <c r="O88" s="107"/>
      <c r="P88" s="76"/>
    </row>
    <row r="89" spans="2:16">
      <c r="B89" s="81"/>
      <c r="C89" s="106"/>
      <c r="D89" s="75"/>
      <c r="E89" s="75"/>
      <c r="F89" s="75"/>
      <c r="G89" s="75"/>
      <c r="H89" s="75" t="s">
        <v>94</v>
      </c>
      <c r="I89" s="162"/>
      <c r="J89" s="162"/>
      <c r="K89" s="162"/>
      <c r="L89" s="75"/>
      <c r="M89" s="75"/>
      <c r="N89" s="75"/>
      <c r="O89" s="107"/>
      <c r="P89" s="76"/>
    </row>
    <row r="90" spans="2:16">
      <c r="B90" s="81"/>
      <c r="C90" s="163"/>
      <c r="D90" s="156"/>
      <c r="E90" s="156"/>
      <c r="F90" s="156"/>
      <c r="G90" s="156"/>
      <c r="H90" s="75" t="s">
        <v>88</v>
      </c>
      <c r="I90" s="75"/>
      <c r="J90" s="75"/>
      <c r="K90" s="75"/>
      <c r="L90" s="156"/>
      <c r="M90" s="156"/>
      <c r="N90" s="156"/>
      <c r="O90" s="157"/>
      <c r="P90" s="76"/>
    </row>
    <row r="91" spans="2:16" ht="17.25" customHeight="1">
      <c r="B91" s="81"/>
      <c r="C91" s="164"/>
      <c r="D91" s="165"/>
      <c r="E91" s="165"/>
      <c r="F91" s="75"/>
      <c r="G91" s="75"/>
      <c r="H91" s="75"/>
      <c r="I91" s="75"/>
      <c r="J91" s="75"/>
      <c r="K91" s="502"/>
      <c r="L91" s="502"/>
      <c r="M91" s="502"/>
      <c r="N91" s="502"/>
      <c r="O91" s="503"/>
      <c r="P91" s="76"/>
    </row>
    <row r="92" spans="2:16" ht="18.95" customHeight="1" thickBot="1">
      <c r="B92" s="81"/>
      <c r="C92" s="506"/>
      <c r="D92" s="507"/>
      <c r="E92" s="507"/>
      <c r="F92" s="132"/>
      <c r="G92" s="132"/>
      <c r="H92" s="132"/>
      <c r="I92" s="132"/>
      <c r="J92" s="132"/>
      <c r="K92" s="504"/>
      <c r="L92" s="504"/>
      <c r="M92" s="504"/>
      <c r="N92" s="504"/>
      <c r="O92" s="505"/>
      <c r="P92" s="76"/>
    </row>
    <row r="93" spans="2:16" ht="13.5" thickBot="1">
      <c r="B93" s="166"/>
      <c r="C93" s="167"/>
      <c r="D93" s="167"/>
      <c r="E93" s="167"/>
      <c r="F93" s="167"/>
      <c r="G93" s="167"/>
      <c r="H93" s="167"/>
      <c r="I93" s="167"/>
      <c r="J93" s="167"/>
      <c r="K93" s="167"/>
      <c r="L93" s="167"/>
      <c r="M93" s="167"/>
      <c r="N93" s="167"/>
      <c r="O93" s="167"/>
      <c r="P93" s="168"/>
    </row>
    <row r="94" spans="2:16" ht="13.5"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ageMargins left="0.7" right="0.7" top="0.75" bottom="0.75" header="0.3" footer="0.3"/>
  <drawing r:id="rId1"/>
</worksheet>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4</vt:i4>
      </vt:variant>
    </vt:vector>
  </HeadingPairs>
  <TitlesOfParts>
    <vt:vector size="15" baseType="lpstr">
      <vt:lpstr>Presupuesto Oficial LOTE 4</vt:lpstr>
      <vt:lpstr>Presupuesto Oficial LOTE 3</vt:lpstr>
      <vt:lpstr>Presupuesto Oficial LOTE 2</vt:lpstr>
      <vt:lpstr>Presupuesto Oficial LOTE 1</vt:lpstr>
      <vt:lpstr>Propuesta Economica LOTE 4</vt:lpstr>
      <vt:lpstr>Propuesta Economica LOTE 3</vt:lpstr>
      <vt:lpstr>PRESUPUESTO OFICIAL (Entidad)</vt:lpstr>
      <vt:lpstr>PROPUESTA ECONOMICA(Proponente)</vt:lpstr>
      <vt:lpstr>INDICAR CDIGO DEL ITEM DE PAGO</vt:lpstr>
      <vt:lpstr>Propuesta Economica LOTE 1</vt:lpstr>
      <vt:lpstr>INDICAR CÓDIGO DEL ITEM DE PAGO</vt:lpstr>
      <vt:lpstr>'PRESUPUESTO OFICIAL (Entidad)'!Área_de_impresión</vt:lpstr>
      <vt:lpstr>'Propuesta Economica LOTE 1'!Área_de_impresión</vt:lpstr>
      <vt:lpstr>'Propuesta Economica LOTE 3'!Área_de_impresión</vt:lpstr>
      <vt:lpstr>'Propuesta Economica LOTE 4'!Área_de_impresión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Patricia Garcia Cruz</dc:creator>
  <cp:lastModifiedBy>ANGELICA ORTEGA J</cp:lastModifiedBy>
  <cp:lastPrinted>2024-03-21T19:52:47Z</cp:lastPrinted>
  <dcterms:created xsi:type="dcterms:W3CDTF">2019-02-13T16:20:23Z</dcterms:created>
  <dcterms:modified xsi:type="dcterms:W3CDTF">2026-07-01T16:06:38Z</dcterms:modified>
</cp:coreProperties>
</file>