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D:\copia de seguridad johana salud 03-10-2024\Biblioteca\Documentos\Documents\PAS-2026\Convenio_PIC-2026-2\"/>
    </mc:Choice>
  </mc:AlternateContent>
  <xr:revisionPtr revIDLastSave="0" documentId="8_{E65752A1-1B09-4776-9EAE-937A9D6CDC19}" xr6:coauthVersionLast="47" xr6:coauthVersionMax="47" xr10:uidLastSave="{00000000-0000-0000-0000-000000000000}"/>
  <bookViews>
    <workbookView xWindow="-120" yWindow="-120" windowWidth="29040" windowHeight="15720" xr2:uid="{740DCB02-5436-41D6-AB2C-A3FEEAD3D81B}"/>
  </bookViews>
  <sheets>
    <sheet name="AnexoTecnico_PIC-2026-2" sheetId="1" r:id="rId1"/>
  </sheets>
  <definedNames>
    <definedName name="_xlnm._FilterDatabase" localSheetId="0" hidden="1">'AnexoTecnico_PIC-2026-2'!$A$4:$X$93</definedName>
    <definedName name="_xlnm.Print_Area" localSheetId="0">'AnexoTecnico_PIC-2026-2'!#REF!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92" i="1" l="1"/>
  <c r="N92" i="1"/>
  <c r="G92" i="1"/>
  <c r="E92" i="1"/>
  <c r="D92" i="1"/>
  <c r="Q91" i="1"/>
  <c r="G91" i="1"/>
  <c r="Q90" i="1"/>
  <c r="G90" i="1"/>
  <c r="Q89" i="1"/>
  <c r="G89" i="1"/>
  <c r="Q88" i="1"/>
  <c r="G88" i="1"/>
  <c r="Q87" i="1"/>
  <c r="G87" i="1"/>
  <c r="Q86" i="1"/>
  <c r="G86" i="1"/>
  <c r="Q85" i="1"/>
  <c r="G85" i="1"/>
  <c r="Q84" i="1"/>
  <c r="G84" i="1"/>
  <c r="Q83" i="1"/>
  <c r="G83" i="1"/>
  <c r="Q82" i="1"/>
  <c r="G82" i="1"/>
  <c r="Q81" i="1"/>
  <c r="G81" i="1"/>
  <c r="Q80" i="1"/>
  <c r="G80" i="1"/>
  <c r="Q79" i="1"/>
  <c r="G79" i="1"/>
  <c r="Q78" i="1"/>
  <c r="G78" i="1"/>
  <c r="Q77" i="1"/>
  <c r="G77" i="1"/>
  <c r="Q76" i="1"/>
  <c r="G76" i="1"/>
  <c r="Q75" i="1"/>
  <c r="G75" i="1"/>
  <c r="Q74" i="1"/>
  <c r="G74" i="1"/>
  <c r="Q73" i="1"/>
  <c r="G73" i="1"/>
  <c r="Q72" i="1"/>
  <c r="G72" i="1"/>
  <c r="Q71" i="1"/>
  <c r="G71" i="1"/>
  <c r="Q70" i="1"/>
  <c r="G70" i="1"/>
  <c r="Q69" i="1"/>
  <c r="G69" i="1"/>
  <c r="Q68" i="1"/>
  <c r="G68" i="1"/>
  <c r="Q67" i="1"/>
  <c r="G67" i="1"/>
  <c r="Q66" i="1"/>
  <c r="G66" i="1"/>
  <c r="Q65" i="1"/>
  <c r="G65" i="1"/>
  <c r="Q64" i="1"/>
  <c r="G64" i="1"/>
  <c r="Q63" i="1"/>
  <c r="G63" i="1"/>
  <c r="Q62" i="1"/>
  <c r="G62" i="1"/>
  <c r="Q61" i="1"/>
  <c r="G61" i="1"/>
  <c r="Q60" i="1"/>
  <c r="G60" i="1"/>
  <c r="Q59" i="1"/>
  <c r="G59" i="1"/>
  <c r="Q58" i="1"/>
  <c r="G58" i="1"/>
  <c r="Q57" i="1"/>
  <c r="G57" i="1"/>
  <c r="Q56" i="1"/>
  <c r="G56" i="1"/>
  <c r="Q55" i="1"/>
  <c r="G55" i="1"/>
  <c r="Q54" i="1"/>
  <c r="G54" i="1"/>
  <c r="Q53" i="1"/>
  <c r="G53" i="1"/>
  <c r="Q52" i="1"/>
  <c r="G52" i="1"/>
  <c r="Q51" i="1"/>
  <c r="G51" i="1"/>
  <c r="Q50" i="1"/>
  <c r="G50" i="1"/>
  <c r="Q49" i="1"/>
  <c r="G49" i="1"/>
  <c r="Q48" i="1"/>
  <c r="G48" i="1"/>
  <c r="Q47" i="1"/>
  <c r="G47" i="1"/>
  <c r="Q46" i="1"/>
  <c r="G46" i="1"/>
  <c r="Q45" i="1"/>
  <c r="G45" i="1"/>
  <c r="Q44" i="1"/>
  <c r="G44" i="1"/>
  <c r="Q43" i="1"/>
  <c r="G43" i="1"/>
  <c r="Q42" i="1"/>
  <c r="G42" i="1"/>
  <c r="Q41" i="1"/>
  <c r="G41" i="1"/>
  <c r="Q40" i="1"/>
  <c r="G40" i="1"/>
  <c r="Q39" i="1"/>
  <c r="G39" i="1"/>
  <c r="Q38" i="1"/>
  <c r="G38" i="1"/>
  <c r="Q37" i="1"/>
  <c r="G37" i="1"/>
  <c r="Q36" i="1"/>
  <c r="G36" i="1"/>
  <c r="Q35" i="1"/>
  <c r="G35" i="1"/>
  <c r="Q34" i="1"/>
  <c r="G34" i="1"/>
  <c r="Q33" i="1"/>
  <c r="G33" i="1"/>
  <c r="Q32" i="1"/>
  <c r="G32" i="1"/>
  <c r="Q31" i="1"/>
  <c r="G31" i="1"/>
  <c r="Q30" i="1"/>
  <c r="G30" i="1"/>
  <c r="Q29" i="1"/>
  <c r="G29" i="1"/>
  <c r="Q28" i="1"/>
  <c r="G28" i="1"/>
  <c r="Q27" i="1"/>
  <c r="G27" i="1"/>
  <c r="Q26" i="1"/>
  <c r="G26" i="1"/>
  <c r="Q25" i="1"/>
  <c r="G25" i="1"/>
  <c r="Q24" i="1"/>
  <c r="G24" i="1"/>
  <c r="Q23" i="1"/>
  <c r="G23" i="1"/>
  <c r="Q22" i="1"/>
  <c r="G22" i="1"/>
  <c r="Q21" i="1"/>
  <c r="G21" i="1"/>
  <c r="Q20" i="1"/>
  <c r="G20" i="1"/>
  <c r="Q19" i="1"/>
  <c r="G19" i="1"/>
  <c r="Q18" i="1"/>
  <c r="G18" i="1"/>
  <c r="Q17" i="1"/>
  <c r="G17" i="1"/>
  <c r="Q16" i="1"/>
  <c r="G16" i="1"/>
  <c r="Q15" i="1"/>
  <c r="G15" i="1"/>
  <c r="Q14" i="1"/>
  <c r="G14" i="1"/>
  <c r="Q13" i="1"/>
  <c r="G13" i="1"/>
  <c r="Q12" i="1"/>
  <c r="G12" i="1"/>
  <c r="Q11" i="1"/>
  <c r="G11" i="1"/>
  <c r="Q10" i="1"/>
  <c r="G10" i="1"/>
  <c r="Q9" i="1"/>
  <c r="G9" i="1"/>
  <c r="Q8" i="1"/>
  <c r="G8" i="1"/>
  <c r="Q7" i="1"/>
  <c r="G7" i="1"/>
  <c r="Q6" i="1"/>
  <c r="G6" i="1"/>
  <c r="G95" i="1" s="1"/>
  <c r="Q5" i="1"/>
  <c r="Q92" i="1" s="1"/>
  <c r="AA4" i="1" s="1"/>
  <c r="G5" i="1"/>
</calcChain>
</file>

<file path=xl/sharedStrings.xml><?xml version="1.0" encoding="utf-8"?>
<sst xmlns="http://schemas.openxmlformats.org/spreadsheetml/2006/main" count="1226" uniqueCount="325">
  <si>
    <t>ÍTEM</t>
  </si>
  <si>
    <t xml:space="preserve">10 . Actividades </t>
  </si>
  <si>
    <t>Unidad de Medida</t>
  </si>
  <si>
    <t>I</t>
  </si>
  <si>
    <t>II</t>
  </si>
  <si>
    <t>Valor actividad</t>
  </si>
  <si>
    <t>Total Recursos Programados (en pesos)</t>
  </si>
  <si>
    <t>Fuente de Financiación</t>
  </si>
  <si>
    <t>Costos indirectos</t>
  </si>
  <si>
    <t>Población sujeto</t>
  </si>
  <si>
    <t>Entorno</t>
  </si>
  <si>
    <t>Responsable</t>
  </si>
  <si>
    <t>Dependencia</t>
  </si>
  <si>
    <t>ACTIVIDADES PARA TODOS</t>
  </si>
  <si>
    <t>TOTAL POR ACTIVIDIDAD</t>
  </si>
  <si>
    <t>N° ACTIV.</t>
  </si>
  <si>
    <t>TOTAL</t>
  </si>
  <si>
    <t xml:space="preserve">Especificaciones técnicas </t>
  </si>
  <si>
    <t>Evidencias</t>
  </si>
  <si>
    <t>Indicador de resultado</t>
  </si>
  <si>
    <t xml:space="preserve">Lugar de ejecución </t>
  </si>
  <si>
    <t>Territorio</t>
  </si>
  <si>
    <t>Micro territorio</t>
  </si>
  <si>
    <t>Código CUPS</t>
  </si>
  <si>
    <t>Realizar charlas en el entorno familiar y comunitario sobre el respeto y garantía de los derechos de los niños y adolescentes</t>
  </si>
  <si>
    <t>charlas</t>
  </si>
  <si>
    <t>SGP - SP (PIC)</t>
  </si>
  <si>
    <t>-PRIMERA INFANCIA
-INFANCIA
-ADOLESCENTES
-JÓVENES
-ADULTOS
-ADULTOS MAYORES</t>
  </si>
  <si>
    <t>COMUNITARIO</t>
  </si>
  <si>
    <t xml:space="preserve">ESE HOSPITAL CESAR URIBE PIEDRAHITA </t>
  </si>
  <si>
    <t>EQUIPO PIC</t>
  </si>
  <si>
    <t>Se pueden realizar de manera individual o colectiva con la participación de mínimo 10 personas</t>
  </si>
  <si>
    <t>- Informe general 
- Registros de asistencia
- Registro fotografico</t>
  </si>
  <si>
    <t>Porcentaje de participantes que demuestran comprensión sobre los derechos de niños y adolescentes al finalizar las charlas</t>
  </si>
  <si>
    <t>CASETAS COMUNALES</t>
  </si>
  <si>
    <t>T1 - ZONA URBANA
T2 - ZONA RURAL</t>
  </si>
  <si>
    <t>ZONA URBANA (SECTOR LAS MALVINAS, BARRIOS DEL SUR, PAJONAL, CENTRO, PUEBLO NUEVO)
ZONA RURAL (MARGENTO, CACERÍ, STA ROSITA, PALANCA, PALOMAR VILLA DEL SOCORRO, PANDO, LA ILUSION, CUTURU, PTO TRIANA, PTO COLOMBIA)</t>
  </si>
  <si>
    <t>990221</t>
  </si>
  <si>
    <t>Desarrollar jornadas de salud para menores de 5 años, que incluya intervenciones individuales y colectivas para la detección oportuna y manejo adecuado de las enfermedades prevalentes de la infancia y salud oral</t>
  </si>
  <si>
    <t>Jornadas</t>
  </si>
  <si>
    <t xml:space="preserve">Las jornadas de salud deben hacerse garantizando la articulación en la prestación de acciones colectivas e individuales, con enfoque en la población menor de 5 años y la valoración de los servicios que cobijan este grupo etareo. </t>
  </si>
  <si>
    <t>- Informe general de las jornadas
- Registro de asistencia
- Registro fotografico</t>
  </si>
  <si>
    <t>Porcentaje de menores de 5 años atendidos en las jornadas que recibieron detección oportuna de enfermedades prevalentes y valoración de salud oral</t>
  </si>
  <si>
    <t>Realizar talleres ludicopedagogicos con población infantil, haciendo enfasis en sus derechos y deberes</t>
  </si>
  <si>
    <t>talleres</t>
  </si>
  <si>
    <t>PRIMERA INFANCIA- INFANCIAS- ADOLESCENTES</t>
  </si>
  <si>
    <t>Los talleres deben ser participativos, donde se elaboren carteleras y demás material didáctico que queden a disposición de la comunidad 
Asistentes: Zona urbana: 20 personas y en Zona rural: 15 personas</t>
  </si>
  <si>
    <t>- Informe general
- Registro fotográfico</t>
  </si>
  <si>
    <t>porcentanje de poblacion infantil que recibio  talleres ludicopedagogicos con población infantil, con haciendo enfasis en sus derechos y deberes</t>
  </si>
  <si>
    <t xml:space="preserve">Realizar jornadas de salud dirigidas a la población adulto mayor (vacunación, higiene oral, atención psicologica, actividades de esparcimiento, valoración médica y nutricional) </t>
  </si>
  <si>
    <t>ADULTO MAYOR</t>
  </si>
  <si>
    <t xml:space="preserve">Las jornadas de salud deben hacerse garantizando la articulación en la prestación de acciones colectivas e individuales, con enfoque en la población adulta mayor y la valoración de los servicios que cobijan este grupo etareo. </t>
  </si>
  <si>
    <t xml:space="preserve">porcentaje de personas mayores que recibieron servicios en la  jornadas de salud  (vacunación, higiene oral, atención psicologica, actividades de esparcimiento, valoración médica y nutricional) </t>
  </si>
  <si>
    <t>ZONA URBANA (SECTOR LAS MALVINAS, BARRIOS DEL SUR, PAJONAL, CENTRO, PUEBLO NUEVO)
ZONA RURAL (STA ROSITA, PANDO, TIGRE 1 Y 2)</t>
  </si>
  <si>
    <t>Realizar jornadas de salud con enfoque étnico, pensadas y planeadas desde el diálogo de saberes, dando respuesta a la resolución N°3280 Estas jornadas deberán realizarse en articulación con las EAPB, las instituciones prestadoras de servicios de salud, y demás instituciones municipales pertinentes</t>
  </si>
  <si>
    <t>-ADOLESCENTES
-JÓVENES
-ADULTOS
-ADULTOS MAYORES</t>
  </si>
  <si>
    <t>Las jornadas deben desarrollarse en articulación de los servicios individuales y las acciones colectivas, así mismo procurar articular con la oferta municipal de servicios a la comunidad indígena</t>
  </si>
  <si>
    <t>Porcentaje de satisfacción de la población étnica con las jornadas de salud realizadas</t>
  </si>
  <si>
    <t>S50005</t>
  </si>
  <si>
    <t>Realizar censo de población habitante de calle, haciendo identificación y caracterización de los factores de riesgo, aspectos demógraficos y morbilidad.  Diligenciar fichas de caracterización</t>
  </si>
  <si>
    <t>Censo</t>
  </si>
  <si>
    <t>POBLACIION GENERAL</t>
  </si>
  <si>
    <t>el censo debe ser representatico de la poblacion asignada al mpio</t>
  </si>
  <si>
    <t>Informe general, registro de asistencia y fotografico. -ficha de caracterizacion</t>
  </si>
  <si>
    <t>porcentaje de personas censadas en el mpio</t>
  </si>
  <si>
    <t>comunitario</t>
  </si>
  <si>
    <t>Conformar y operativizar en coordinación con el referente de salud mental de la Secretaría de Salud, 10 redes protectoras en salud mental (Villa del Socorro, Cuturu, Margento, Palomar, la ilusión, Puerto Colombia, Cacerí, Campo Alegre, Santa Rosita y el Brazil) y realizar seguimiento a la red conformada en el corregimiento El Pando</t>
  </si>
  <si>
    <t>reuniones</t>
  </si>
  <si>
    <t>EDUCATIVO/COMUNITARIO</t>
  </si>
  <si>
    <t>Realizar la caracterización de promotores para garanizar la conformación de las redes e ingresar a la plataforma de Salud para el Alma y garantizar articulación permanente con la territorial presente en el municipio</t>
  </si>
  <si>
    <t>- Acta de reuión
- Registro de asistencia
- Registro fotográfico</t>
  </si>
  <si>
    <t>Porcentaje de redes protectoras que realizan acciones efectivas de promoción y prevención en salud mental</t>
  </si>
  <si>
    <t>T2 - ZONA RURAL</t>
  </si>
  <si>
    <t>(VILLA DEL SOCORRO, CUTURU, MARGENTO, PALOMAR, LA ILUSIÓN, PUERTO COLOMBIA, CACERÍ, CAMPO ALEGRE, SANTA ROSITA Y EL BRAZIL, EL PANDO</t>
  </si>
  <si>
    <t>I11101</t>
  </si>
  <si>
    <t>Realizar charlas dirigidas a grupos organizados y comunidad en general sobre factores de riesgo, signos, sintomas de la Tb y Lepra y la no exclusión y estigmatización de los pacientes</t>
  </si>
  <si>
    <t>Porcentaje de participantes que muestran un aumento en el conocimiento sobre los factores de riesgo, signos, síntomas de la Tb y lepra, y en la reducción de actitudes estigmatizantes</t>
  </si>
  <si>
    <t>I10301</t>
  </si>
  <si>
    <t>Presentar informe técnico en el COVE Municipal sobre el comportamiento de los eventos de Tb y Lepra y análisis integrado de indicadores de morbi-mortalidad de IRA y EDA en el municipio (garantizar logistica)</t>
  </si>
  <si>
    <t>INTEGRANTES DEL COVE</t>
  </si>
  <si>
    <t>INSTITUCIONAL</t>
  </si>
  <si>
    <t xml:space="preserve">Garantizar el lugar de la reunión, y realizar el Acta de la reunión.  Elaborar diapositivas con la siguiente información
- Datos estadisticos del comportamiento de los eventos
- Acciones realizadas desde el PIC
- Total de población por curso de vida intervenida
- Compromisos de los diferentes actores </t>
  </si>
  <si>
    <t>- Acta de reunión
- Registro de asistencia
- Registro fotografico
- Diapositivas</t>
  </si>
  <si>
    <t>Porcentaje de recomendaciones implementadas o en proceso de implementación por el COVE Municipal</t>
  </si>
  <si>
    <t>CASA DE JUSTICIA</t>
  </si>
  <si>
    <t>T1 - ZONA URBANA</t>
  </si>
  <si>
    <t>BARRIO PAJONAL</t>
  </si>
  <si>
    <t>Brindar apoyo psicosocial a pacientes y cuidadores de pacientes de Tb y Lepra, para hacer socialización y sensibilización del manejo y acompañamiento del dx y la no estigmatización</t>
  </si>
  <si>
    <t>visitas</t>
  </si>
  <si>
    <t>Seguimiento por parte del componente psicosocial a pacientes y cuidadores, diligenciamiento de formato y elaboración de informe</t>
  </si>
  <si>
    <t>Informe general de las visitas
- Registros de asistencia
- Registro fotografico</t>
  </si>
  <si>
    <t>Porcentaje de pacientes y cuidadores que reportan una mejora en su bienestar emocional y un cambio positivo en sus actitudes hacia la enfermedad y el tratamiento</t>
  </si>
  <si>
    <t>CASA A CASA</t>
  </si>
  <si>
    <t xml:space="preserve">Conmemorar el día de la prevención de la Tuberculosis </t>
  </si>
  <si>
    <t>Conmemoración</t>
  </si>
  <si>
    <t>POBLACION GENERAL</t>
  </si>
  <si>
    <t>Realizar divulgación de mensajes informativos a la población, con entrega de materiales educativos a pacientes y cuidadores</t>
  </si>
  <si>
    <t>- Acta de reunión
- Registro de asistencia
- Registro fotográfico</t>
  </si>
  <si>
    <t>Número de personas alcanzadas con mensajes de prevención y educación sobre tuberculosis durante la conmemoración</t>
  </si>
  <si>
    <t>Conmemorar el día internacional de la prevención del VIH Sida, mediante la trasmisión en redes sociales de videos informátivos, stands con participación de IPS, EAPB, organizaciones, emisión de cuñas radiales y realización de foro temático sobre avances cientificos, comportamiento de la enfermedad en lo local, regional, departamental y medidas de protección</t>
  </si>
  <si>
    <t>Número de personas alcanzadas con mensajes de prevención y educación sobre VIH/Sida durante la conmemoración</t>
  </si>
  <si>
    <t>I11206</t>
  </si>
  <si>
    <t>Realizar jornadas de sensibilización sobre los 3 mensajes clave para la prevención, manejo y control de la IRA</t>
  </si>
  <si>
    <t>Establecer compromisos y realizar seguimiento de manera trimestral</t>
  </si>
  <si>
    <t>- Informe general que inculya los link de acceso a las publicaciones
- Registro fotográfico</t>
  </si>
  <si>
    <t>Porcentaje de acciones o estrategias acordadas en las reuniones que son implementadas por las partes involucradas</t>
  </si>
  <si>
    <t>I11302</t>
  </si>
  <si>
    <t>Difusión de las orientaciones de los tres mensajes clave en IRA-EDA a las comunidades étnicas, a través de talleres, capacitaciones o encuentros pedagógicos</t>
  </si>
  <si>
    <t>Porcentaje de participantes que muestran una mejora en su conocimiento y en la adopción de prácticas de prevención y manejo de IRA y EDA</t>
  </si>
  <si>
    <t>Realizar talleres para generación de capacidades en los tres mensajes clave en IRA-EDA, en los diferentes grupos poblacionales: Instituciones Educativa, CDI, JAC, Más Familias en Acción, Victimas del conflicto armado,  Adulto mayor, entre otros</t>
  </si>
  <si>
    <t>Realizar reuniones con Secretaría de Desarrollo Rural y Medio Ambiente, Secretaría de Educación y empresas de servicios públicos domiciliarios, con el fin de generar acciones y estrategias conjuntas para la prevención, manejo y control de IRA y EDA</t>
  </si>
  <si>
    <t>I11301</t>
  </si>
  <si>
    <t>Participar en las reuniones de las mesas intersectoriales (infancia, Compos, educación, Copaco, liga de usuarios entre otros) socializar y desarrollar estrategias de promoción de la salud y prevención de la IRA y EDA</t>
  </si>
  <si>
    <t>Entregar diapositivas de la presentación y registro fotografico</t>
  </si>
  <si>
    <t>- Informe general de los talleres
- Registros de asistencia
- Registro fotografico</t>
  </si>
  <si>
    <t>Porcentaje de estrategias acordadas en las mesas intersectoriales que son implementadas, y porcentaje de mejora en la concienciación y adopción de prácticas preventivas en las comunidades participantes</t>
  </si>
  <si>
    <t>Realizar jornadas de valoración nutricional en articulación con el Programa de Complementación Alimentaria de la Alcaldía Municipal, para identificar y caracterizar la población del municipio de Caucasia 
Estas jornadas se realizaran de manera transversal en las diferentes actividades que se ejecutan desde el PIC, en todos los entornos</t>
  </si>
  <si>
    <t>TODOS</t>
  </si>
  <si>
    <t>entregar informe, registro caracterizacion e ingreso a plataforma</t>
  </si>
  <si>
    <t>porcentajes de  jornadas realizadas de valoración nutricionalen articulación con el Programa de Complementación Alimentaria de la Alcaldía Municipal, para identificar y caracterizar la población del municipio de Caucasia en el Módulo de Vigilancia Nutricional de la Plataforma Sismana
Estas jornadas se realizaran de manera transversal en las diferentes actividades que se ejecutan desde el PIC, en todos los entornos</t>
  </si>
  <si>
    <t>Realizar jornadas de aplicación de encuestas en articulación con el Programa de Complementación Alimentaria de la Alcaldía Municipal, para conocer los estilos de vida de la  población en el marco de la seguridad alimentaria, y realizar el informe anual.   Estas encuestas se aplicaran de manera transversal en las diferentes actividades que se ejecutan desde el PAS en todos los entornos</t>
  </si>
  <si>
    <t>Garantizar el acceso de los datos de las encuestas a la Plataforma SISMANA</t>
  </si>
  <si>
    <t>- Fichas de caracterización
- Soporte de cargue efectivo en Sismana</t>
  </si>
  <si>
    <t>Porcentaje de personas encuestadas con prácticas alimentarias saludables, según resultados de las encuestas</t>
  </si>
  <si>
    <t>I11403</t>
  </si>
  <si>
    <t>Socializar en el Programa Radial de Salud Pública, estrategias para implementar hábitos alimenticios saludables y programas alimenticios ideales para los diferentes grupos poblacionales, así como el cuidado de las embarazadas para evitar casos de bajo peso al nacer</t>
  </si>
  <si>
    <t>programas radiales</t>
  </si>
  <si>
    <t>Implementar en una emisora de alta difusión en el municipio el Programa Radial de Salud Pública, con emisiones una vez a la semana en el mismo horario y con una duración de una hora, donde se socialicen diferentes temáticas relacionadas con salud pública</t>
  </si>
  <si>
    <t>- Audios</t>
  </si>
  <si>
    <t>Número estimado de oyentes alcanzados durante las emisiones radiales</t>
  </si>
  <si>
    <t>EMISORAS</t>
  </si>
  <si>
    <t>EMISORAS DE LA UDEA, POLICÍA, CAUCASIA STEREO, EJERCITO NACIONAL</t>
  </si>
  <si>
    <t>Realizar talleres lúdico pedagógicos  sobre las características y contenidos nutricionales de los alimentos y sobre el manejo higiénico y aprovechamiento de los alimentos a grupos poblacionales de madre comunitarias, cooperativas, étnias, hogares de ICBF, CDI</t>
  </si>
  <si>
    <t>Porcentaje de participantes que mejoran su conocimiento sobre nutrición e higiene alimentaria según evaluación pre y post taller</t>
  </si>
  <si>
    <t xml:space="preserve">Realizar conversatorios en población de mujeres  en edad fértil  sobre la importancia de la lactancia materna exclusiva y prolongada en el desarrollo físico y biológico del niño </t>
  </si>
  <si>
    <t>conversatorios</t>
  </si>
  <si>
    <t>Participación de mínimo 10 personas</t>
  </si>
  <si>
    <t xml:space="preserve">Porcentaje de participantes que mejoran su conocimiento sobre la importancia de la lactancia materna exclusiva y prolongada en el desarrollo físico y biológico del niño </t>
  </si>
  <si>
    <t xml:space="preserve">Promocionar  en las comunidades rurales y semi urbanas del municipio la estrategia de huertas caseras o patios productivos </t>
  </si>
  <si>
    <t xml:space="preserve">d </t>
  </si>
  <si>
    <t>implementar las huertas caseras</t>
  </si>
  <si>
    <t xml:space="preserve">porcentajes de huertas caseras implementadas en las jornadas en las comunidades rurales y semi urbanas del municipio la estrategia de huertas caseras o patios productivos </t>
  </si>
  <si>
    <t>CASAS/PATIO</t>
  </si>
  <si>
    <t>Presentar ante el COVE informe estadístico y gerencial del proyecto SAN (logística)</t>
  </si>
  <si>
    <t xml:space="preserve">Garantizar el lugar de la reunión, refrigerios y realizar el Acta de la reunión.  Elaborar diapositivas con la siguiente información
- Datos estadisticos del comportamiento de los eventos
- Acciones realizadas desde el PIC
- Total de población por curso de vida intervenida
- Compromisos de los diferentes actores </t>
  </si>
  <si>
    <t>- Acta
- Registros de asistencia
- Registro fotografico</t>
  </si>
  <si>
    <t>Porcentaje de recomendaciones o decisiones tomadas por el COVE basadas en la información presentada en los informes del proyecto SAN</t>
  </si>
  <si>
    <t>Capacitar a los integrantes del COVECOM en las rutas de atención de eventos de desnutrición y obesidad, factores de riesgo, signos y sintomas para detectar la DNT y estrategias de intervención</t>
  </si>
  <si>
    <t>Plan de capacitaciones a los integrantes del COVECOM</t>
  </si>
  <si>
    <t>Porcentaje de integrantes del COVECOM que muestran un aumento en su conocimiento sobre las rutas de atención, los signos y síntomas de la DNT, y las estrategias de intervención</t>
  </si>
  <si>
    <t>CASA DE JUSTICIA Y CASETAS COMUNALES</t>
  </si>
  <si>
    <t>Realizar jornadas de sensibilización sobre las buenas prácticas de manipulación de alimentos, mejoramiento de la dieta alimentaria, características nutricional de los alimentos y hábitos de consumo saludables</t>
  </si>
  <si>
    <t>Celebrar la semana de la lactancia materna, con la participación de todas las IPS y EAPB presentes en el municipio, demás instituciones y entidades y población general</t>
  </si>
  <si>
    <t>Garantizar articulación intersectorial</t>
  </si>
  <si>
    <t>Informe general
Registro Fotografico</t>
  </si>
  <si>
    <t>Número de personas sensibilizadas sobre la importancia de la lactancia materna exclusiva y prolongada</t>
  </si>
  <si>
    <t>Realizar jornadas de Salud Pública en la Escuela, donde se trabaje con la comunidad educativa los factores de riesgo asociados a los trastornos de bulimia y anorexia, características y contenidos nutricionales de los alimentos, dieta y hábitos saludables, valoraciones nutricionales, aplicación de encuestas</t>
  </si>
  <si>
    <t xml:space="preserve">Gestionar a través de la Secretaría de Educación la solicitud de los espacios y desarrollar acciones conjuntas a modo de carruseles donde se oferten diferentes servicios </t>
  </si>
  <si>
    <t>Porcentaje de estudiantes que identifican correctamente al menos 3 factores de riesgo asociados a la bulimia y anorexia después de la jornada</t>
  </si>
  <si>
    <t>INSTITUCIONES EDUCATIVAS</t>
  </si>
  <si>
    <t>Realizar talleres dirigidos a grupos de madres del Programa Renta ciudadana, sobre dieta y hábitos saludables y factores de riesgo asociados a que se registren casos de bajo peso al nacer</t>
  </si>
  <si>
    <t>Los talleres deben ser participativos, donde se elaboren carteleras y demás material didáctico que queden a disposición de las instituciones
Asistentes: Zona urbana: 20 personas y en Zona rural: 15 personas</t>
  </si>
  <si>
    <t>Porcentaje de madres que mejoran su conocimiento sobre factores de riesgo del bajo peso al nacer y hábitos alimenticios saludables (evaluación pre y post taller)</t>
  </si>
  <si>
    <t>Realizar foro alimentario municipal, con la participación de todos los actores involucrados en el tema de SAN, garantizar una asistencia mínima de 50 personas</t>
  </si>
  <si>
    <t>Foros</t>
  </si>
  <si>
    <t>Implementar estrategias para una adecuada convocatoria y participación de la comunidad</t>
  </si>
  <si>
    <t>Porcentaje de actores clave del tema SAN que participaron en el foro</t>
  </si>
  <si>
    <t>TEATRO MUNICIPAL</t>
  </si>
  <si>
    <t>ALCALDÍA MUNICIPAL</t>
  </si>
  <si>
    <t xml:space="preserve">Organizar, documentar y ejecutar la realización de la semana de la salud mental en barrios  y veredas del municipio, donde se promuevan pautas para mejorar la salud Mental y la convivencia social.  Para el Desarrollo de la actividad se debera garantizar lo siguiente:
1. Día 1: Lanzamiento de la semana con un acto de apertura de alto impacto, donde se convoquen diferentes instituciones, entidades y población general 
2. Día 2: Conversatorios a nivel comunitario para la prevenciòn del consumo de Sustancias Psicoativas, y el reconocimiento de signos y sintomas de alteraciones de la salud mental (Depresiòn, Ansiedad) dirigidio a Niños, Adolescentes y sus familias, socialización de la Línea teléfonica de salud para el alma para recibir orientación ante situaciones emocionales dificiles
3. Dìa 3: Charlas y conversatorios en el entorno educativo
4. Dìa 4. Realizar acciones de IEC en redes sociales para brindar asesorias y promociònar pautas para mejorar la salud mental
5. Dìa 5: Acto de cierre por medio de rumbaterapia en donde se indiquen pautas para mejorar la salud mental y la resoluciòn de conflictos
</t>
  </si>
  <si>
    <t xml:space="preserve">Número de personas sensibilizadas sobre la importancia de conocer e implementar las pautas para mejorar la salud Mental y la convivencia social.  
</t>
  </si>
  <si>
    <t>INSTITUCIONESEDUCATIVAS/CASETAS COMUNALES</t>
  </si>
  <si>
    <t>Presentar a nivel del COVE Municipal el comportamiento de los eventos de salud mental (logistica)</t>
  </si>
  <si>
    <t>Porcentaje de decisiones o acciones interinstitucionales resultantes de la presentación, y nivel de compromiso de las entidades involucradas en la implementación de estrategia</t>
  </si>
  <si>
    <t>Implementar la Estrategia "Jornadas salud a mi barrio, salud a mi vereda” donde se realicen actividades de sensibilización e identificación de factores de riesgo asociados a los eventos de salud mental y actividades de convivencia y amistad que sirvan como articuladoras y generadoras de hermandad, respeto y solidaridad entre sus pobladores, socialización de la Línea teléfonica de salud para el alma para recibir orientación ante situaciones emocionales dificiles</t>
  </si>
  <si>
    <t>En articulación con diferentes instituciones y dependencias realizar desplazamientos a los sectores priorizados donde se garantice una oferta descentralizada de servicios a la comunidad</t>
  </si>
  <si>
    <t>Informe general
Registro de asistencia
Registro Fotografico</t>
  </si>
  <si>
    <t>Porcentaje de participantes que reconocen al menos dos factores de riesgo en salud mental y conocen la Línea de salud para el alma</t>
  </si>
  <si>
    <t>Implementar el Programa Radial de Salud Pública de manera semanal donde se socialicen las rutas para la atención de casos de violencia de género, maltrato infantil, abuso sexual e información sobre red de apoyo en salud mental, así como estrategias para la intervención de los factores de riesgo, signos y sintomas asociados a las enfermedades relacionadas con salud mental, socialización de la "Política Pública de Salud Mental, Prevención y atención del consumo de sustancias psicoactivas y ruta futuro del municipio de Caucasia" y socialización de la Línea teléfonica de salud para el alma para recibir orientación ante situaciones emocionales dificiles</t>
  </si>
  <si>
    <t>Porcentaje de oyentes que manifiestan conocimiento sobre al menos una ruta de atención socializada en el programa</t>
  </si>
  <si>
    <t>Realizar jornadas de identificacion de factores de riesgo asociados a los eventos de salud mental en el area urbana y rural, y brindar atención individual en primeros auxilios psicológicos a pacientes que lo requieran</t>
  </si>
  <si>
    <t>numero de  jornadas de identificacion de factores de riesgo asociados a los eventos de salud mental en el area urbana y rural, y brindar atención individual en primeros auxilios psicológicos a pacientes que lo requieran</t>
  </si>
  <si>
    <t>Realizar jornadas lúdicas en instituciones educativas de la zona urbana y rural bajo la Estrategia "Salud Pública en la escuela" desarrollando acciones educativas sobre el fortalecimiento de habilidades para la vida, autoestima y construcción de un proyecto de vida autónomo, acciones de prevención de la conducta suicida y prevención del consumo de sustancias psicoactivas, así como la socialización de la Línea teléfonica de salud para el alma para recibir orientación ante situaciones emocionales dificiles</t>
  </si>
  <si>
    <t>Porcentaje de estudiantes que demuestran fortalecimiento en habilidades para la vida y conocimiento de rutas de atención en salud mental</t>
  </si>
  <si>
    <t>Realizar talleres participativos en sectores de la zona urbana y rural sobre la identificación de la conducta de ideación suicida</t>
  </si>
  <si>
    <t>Los  talleres deben ser participativos, donde se elaboren carteleras y demás material didáctico que queden a disposición de la comunidad 
Asistentes:
Zona urbana: 
20 personas
Zona rural: 
15 personas</t>
  </si>
  <si>
    <t>Porcentaje de participantes que reportan un aumento en su capacidad para identificar la ideación suicida y un mayor conocimiento sobre cómo actuar ante situaciones de riesgo</t>
  </si>
  <si>
    <t>Realizar cine foro para la prevención de la conducta suicida y el suicido (Proyectar las siguientes películas: "Las ventajas de ser invisible", "Cake: una razón para vivir" y "La sociedad de los poetas muertos".  Al finalizar generar espacios de reflexión sobre la temática)</t>
  </si>
  <si>
    <t>Cineforo</t>
  </si>
  <si>
    <t>Participación de un ponente experto en el tema y garantizar la asistencia de mínimo de 50 personas</t>
  </si>
  <si>
    <t>Porcentaje de asistentes que reconocen al menos dos señales de alerta de conducta suicida tras el cine foro</t>
  </si>
  <si>
    <t>Realizar foro-taller por personal experto dirigidos a docentes, organizaciones sociales, padres de familia y estudiantes sobre el desarrollo de la Estrategia de habilidades para la vida</t>
  </si>
  <si>
    <t>Foro-taller</t>
  </si>
  <si>
    <t>Los foros talleres deben ser participativos, donde se elaboren carteleras y demás material didáctico que queden a disposición de la comunidad 
Asistentes:
Zona urbana: 
20 personas
Zona rural: 
15 personas</t>
  </si>
  <si>
    <t>Porcentaje de participantes que reportan un aumento en su capacidad de reconocer  sobre el desarrollo de la Estrategia de habilidades para la vida</t>
  </si>
  <si>
    <t>INSTITUCIONES EDUCATIVA/CASETA COMUNAL</t>
  </si>
  <si>
    <t>Realizar jornadas de Búsqueda Activa Comunitarias de susceptibles de vacunación en la zona urbana y rural del municipio y canalizarlos a las unidades vacunadoras de las IPS, presentar informe con relación de la población captada y canalización efectiva</t>
  </si>
  <si>
    <t>-PRIMERA INFANCIA
-INFANCIA</t>
  </si>
  <si>
    <t>Canalizar los menores que no tengan esquemas completos de vacunación a las unidades vacunadoras de las IPS, presentar la relación de la población captada y seguimiento de canalización efectiva</t>
  </si>
  <si>
    <t>- Informe general de la BAC
- Registro de canalizaciones</t>
  </si>
  <si>
    <t>Personas susceptibles de vacunación con esquemas incompletos, canalizadas a las unidades vacunadoras</t>
  </si>
  <si>
    <t>I11307</t>
  </si>
  <si>
    <t xml:space="preserve">Realizar jornadas de sensibilización sobre la importancia de garantizar los esquemas de vacunación regular y Covid-19 en los grupos poblacionales ojeto de vacunación y sensibilización sobre cuidados adecuados posvacunación, entre otros </t>
  </si>
  <si>
    <t>Brindar acompañamiento logistico y de personal en las Jornadas Nacionales de Vacunación - JNV, de acuerdo a los lineamientos nacionales (almuerzos, refrigerios, transporte de personal, decoración de los puntos)</t>
  </si>
  <si>
    <t>apoyar a la jornada de vacunacion en la logistica que requiera</t>
  </si>
  <si>
    <t>porcentajes de apoyos logisticos que se le brindo a la jornada de vacunacion</t>
  </si>
  <si>
    <t>PUESTO DE VACUNACION</t>
  </si>
  <si>
    <t>I10307</t>
  </si>
  <si>
    <t>Socializar en el Programa Radial de Salud Pública la importancia de la vacunación, derechos y deberes, responsabilidades de los actores, promoción de las Jornadas Nacionales de Vacunación - JNV y demás aspectos que ayuden al desarrollo positivo del Programa PAI y Covid-19</t>
  </si>
  <si>
    <t>Porcentaje de oyentes que manifiestan conocimiento o cambio de actitud frente a la vacunación tras escuchar el programa radial</t>
  </si>
  <si>
    <t>Capacitar a los integrantes del COVECOM sobre derechos y deberes en vacunación, importancia de la vacunación en la reducción de la morbimortalidad por enfermedades vacunales, así como la identificación de factores de riesgo, intervención y manejo de las IRA, EDA y Covid-19</t>
  </si>
  <si>
    <t>Porcentaje de participantes que mejoran su nivel de conocimiento tras la capacitación (evaluación pre y post test)</t>
  </si>
  <si>
    <t>Realizar en articulación con las unidades vacunadoras, jornadas de vacunación satélite que permita reducir las oportunidades perdidas en a aquellos sectores del área urbana y rural clasificados de alto riesgo epidemiológico por inmunoprevenibles, presentar cronograma de sectores a visitar y garantizar la logistica en cada una de las jornadas (en el marco de la Estrategia "Jornadas salud a mi barrio, salud a mi vereda”)</t>
  </si>
  <si>
    <t>En articulación con la Secretaría de Salud definir los sectores a intervenir, para la realización de estas jornadas se debe garantizar la logística necesaria para su ejecución</t>
  </si>
  <si>
    <t xml:space="preserve">Porcentaje de reducción de oportunidades perdidas de vacunación en los sectores intervenidos
</t>
  </si>
  <si>
    <t>Realizar búsqueda activa comunitaria de casos sospechosos de sarampión, rubeola, parálisis flácida aguda, tétano neonatal, FA y EPR y verificación de esquema de vacunación para estos eventos</t>
  </si>
  <si>
    <t>Canalizar los menores que no cuenten con las vacunas de SR las unidades vacunadoras de las IPS, presentar la relación de la población captada y seguimiento de canalización efectiva</t>
  </si>
  <si>
    <t>Porcentaje de personas con esquemas de vacunación completos para los eventos priorizados tras la verificación en la búsqueda activa</t>
  </si>
  <si>
    <t>Realizar jornadas de desparasitación en población escolarizada y no escolariada de 5 a 14 años de la zona urbana y rural, entrega de material didáctico y conversatorios pertinentes con el tema, en el marco de la Estrategia "Jornadas salud a mi barrio, salud a mi vereda”</t>
  </si>
  <si>
    <t>Cobertura de desparasitación en la población objetivo de 5 a 14 años en los sectores intervenidos</t>
  </si>
  <si>
    <t xml:space="preserve">Brindar asistencia técnica a nivel de los CDI y hogares comunitarios para la implementación y seguimiento de la Estrategia AIEPI </t>
  </si>
  <si>
    <t xml:space="preserve">Porcentaje de agentes educativos de los CDI y hogares comunitarios que deumestran capacidad para la implementación y seguimiento de la Estrategia AIEPI </t>
  </si>
  <si>
    <t>CDI Y HOGARES COMUNICARIOS</t>
  </si>
  <si>
    <t xml:space="preserve">Apoyar jornadas de salud a población víctima y migrantes para garantizar a esta población el acceso a los servicios de salud </t>
  </si>
  <si>
    <t xml:space="preserve">porcentaje de  jornadas de salud realizadas a población víctima y migrantes para garantizar a esta población el acceso a los servicios de salud </t>
  </si>
  <si>
    <t>Realizar conversatorios para socializar a nivel del entorno comunitario los derechos y deberes del adulto mayor, promocionar los Estilos de Vida Saludable y signos y sintomas de las enfermedades de mayor incidencia en la tercera edad</t>
  </si>
  <si>
    <t>Porcentaje de participantes que demuestran conocimiento sobre al menos dos derechos del adulto mayor y dos signos de enfermedades comunes tras el conversatorio</t>
  </si>
  <si>
    <t>990224</t>
  </si>
  <si>
    <t xml:space="preserve">Realizar acompañamiento al Comité Municipal de Discapacidad para canalizar las necesidades en salud que presenta la población con discapacidad </t>
  </si>
  <si>
    <t>COMITÉ DE DISCAPACIDAD</t>
  </si>
  <si>
    <t>Porcentaje de reuniones coon el comité de discapacidad</t>
  </si>
  <si>
    <t>PAJONAL</t>
  </si>
  <si>
    <t>I11406</t>
  </si>
  <si>
    <t xml:space="preserve">Sensibilizar a nivel de dependencias, instituciones y comunidad sobre el acceso a los diferentes programas, bienes y servicios, en igualdad de condiciones de las personas con discapacidad, eliminando barreras físicas, comunicativas y actitudinales </t>
  </si>
  <si>
    <t>Porcentaje de reuniones coon las dependencias, instituciones y comunidad</t>
  </si>
  <si>
    <t>Realizar talleres con cuidadores de personas con discapacidad sobre promoción, prevención, atención y rehabilitación basado en comunidad para superar las barreras de acceso de esta población</t>
  </si>
  <si>
    <t>Porcentaje de cuidadores que demuestran conocimientos adquiridos sobre estrategias de promoción, prevención y rehabilitación comunitaria tras el taller</t>
  </si>
  <si>
    <t>Socializar a nivel de las JAC, organizaciones sociales, COVECOM y comunidad en general los alcances de la Sentencia T-038/19 en la que se declara al Río Cauca como sujeto de derechos</t>
  </si>
  <si>
    <t>Porcentaje de participantes que reportan haber adquirido un mayor conocimiento sobre los derechos del Río Cauca y las implicaciones de la sentencia, y porcentaje de la comunidad que se compromete a tomar acciones en favor de la protección del río</t>
  </si>
  <si>
    <t>A54001</t>
  </si>
  <si>
    <t xml:space="preserve">Acompañar a las entidades pertinentes en la  formulacion de  estrategias para la conservación, protección, mantenimiento y restauración del Río Cauca, en el marco de la Sentencia T-038/19 Río Cauca </t>
  </si>
  <si>
    <t xml:space="preserve">porcentaje de acompañar a las entidades pertinentes en la  formulacion de  estrategias para la conservación, protección, mantenimiento y restauración del Río Cauca, en el marco de la Sentencia T-038/19 Río Cauca </t>
  </si>
  <si>
    <t>Realizar seguimiento a los pacientes diagnosticados con intoxicación por metales pesados (rutas de atención, acceso a tratamiento) diligenciar ficha de caracterización y consolidar informe de caracterización</t>
  </si>
  <si>
    <t>PACIENTES CON HG DX</t>
  </si>
  <si>
    <t>revision y aplicación de ficha de caracterizacion</t>
  </si>
  <si>
    <t>porcentajes de usuario caracterizados</t>
  </si>
  <si>
    <t>Realizar charlas a nivel de la población dedicada a la actividad minera, sobre la importancia del no uso del mercurio, evitando la contaminacion del agua y los alimentos.</t>
  </si>
  <si>
    <t>MINEROS</t>
  </si>
  <si>
    <t>porcentajes de participantes que demuestran conocimiento , sobre la importancia de evitar las zoonosis a traves de la tenencia responsable de animales de compañía y de producción,  haciendo enfasis en la importancia de garantizar la vacunación antirrábica de los mismos</t>
  </si>
  <si>
    <t>Socializar en los diferentes entornos comunitarios, sobre la importancia de evitar las zoonosis a traves de la tenencia responsable de animales de compañía y de producción,  haciendo enfasis en la importancia de garantizar la vacunación antirrábica de los mismos</t>
  </si>
  <si>
    <t>INSTITUCIONES EDUCATIVAS, CASETAS COMUNALES</t>
  </si>
  <si>
    <t>I10305</t>
  </si>
  <si>
    <t>Socializar en las poblaciónes campesinas sobre la importancia de hacer una buena disposición final de envases y empaques de plaguicidas.</t>
  </si>
  <si>
    <t>Talleres</t>
  </si>
  <si>
    <t>CAMPESINOS</t>
  </si>
  <si>
    <t>En el marco de la Estrategia "Jornadas salud a mi barrio, salud a mi vereda” 
- Realizar búsqueda activa y canalización a los servicios de salud de pacientes con sintomatología relacionada con ECNT de la zona urbana y rural del municipio
- Educar a la población sobre signos, sintomas, factores de riesgo, factores protectores, tratamiento y manejo de las enfermedades del sistema circulatorio (enfermedad cardiovascular, infarto agudo de miocardio, ataque cerebro vascular, falla cardíaca)
- Educar a la población general sobre los factores de riesgo que mayor incidencia tienen en las afectaciones de la salud visual, auditiva y bucal
- Sensibilizar sobre la identificación de los signos de alarma y factores de riesgo asociados a la aparición de los diferentes tipos de cáncer 
- Valoraciones en salud oral  en población adulto mayor y de 4  a 12 años y entrega de kit orales</t>
  </si>
  <si>
    <t>porcentaje de personas que asisten a la jornada</t>
  </si>
  <si>
    <t>Socializar en el Programa Radial de Salud Pública sobre la identificación de signos, sintomas, complicaciones y factores de riesgo y formas de prevención de las ECNT y hábitos saludables para la prevención de las enfermedades de la cavidad bucal</t>
  </si>
  <si>
    <t>Realizar talleres sobre hábitos de consumo alimenticios saludables enmarcados en la disminución del consumo de sal, sodio y azúcar como mecanismo de prevención de enfermedades crónicas en grupos de población vulnerable</t>
  </si>
  <si>
    <t>Porcentaje de participantes que muestran un aumento en su conocimiento sobre la relación entre el consumo de sal, sodio y azúcar con las enfermedades crónicas, y que adoptan prácticas alimenticias saludable</t>
  </si>
  <si>
    <t>I11412</t>
  </si>
  <si>
    <t>Realizar jornadas de sensibilización sobre la importancia de realizar actividad física grupales en el espacio público (caminatas, aeróbicos, encuentros deportivos y pausas activas) en sectores del área urbana y rural para fomentar en la comunidad la importancia de la actividad física para evitar  el sobrepeso, obesidad, diabetes y enfermedad cardiovascular</t>
  </si>
  <si>
    <t>Porcentaje de personas  que reportan un cambio positivo en sus conocimientos y actitudes hacia la importancia de  realizar actividad fisica</t>
  </si>
  <si>
    <t>Celebración de la semana de estilos de vida saludable en sectores de la zona urbana y rural del municipio para promover  la importancia de la práctica regular de actividad física, la alimentación saludable y los espacios 100% libres de humo de tabaco (septiembre)</t>
  </si>
  <si>
    <t>Porcentaje de asistentes que identifican al menos dos beneficios de mantener estilos de vida saludable</t>
  </si>
  <si>
    <t>Realizar jornada de Identificación y clasificación del riesgo cardiovascular y metabólico en grupos de población vulnerable de la zona urbana y rural y realizar canalización a los servicios de salud para definir conductas, según riesgos identificados</t>
  </si>
  <si>
    <t>Adquirir tensiometro digital para cada uno de los equipos conformados</t>
  </si>
  <si>
    <t>Porcentaje de personas canalizadas que reciben atención en salud y adoptan conductas preventivas o de tratamiento según el riesgo identificado</t>
  </si>
  <si>
    <t>CASA A CASA Y CASETAS COMUNALES</t>
  </si>
  <si>
    <t>Promover los espacios libres de humo de tabaco para lograr la reducción de consumidores pasivos y disminuir la incidencia de cáncer de pulmón, a través de talleres dirigidos a propietarios de establecimientos abiertos al público</t>
  </si>
  <si>
    <t>Porcentaje de establecimientos que implementan políticas de espacios libres de humo de tabaco después de recibir el taller y reducción reportada de la exposición al humo pasivo</t>
  </si>
  <si>
    <t>Conmemorar el Día Internacional del Cáncer de Mama a través de redes sociales y medios masivos de comunicación, promoviendo el autocuidado en mujeres en edad fértil para la detección oporturna del cáncer de seno y la elaboración, impresión y distribución de una cartilla institucional, alusiva a la promoción de hábitos de vida saludable y prevención de las ECNT</t>
  </si>
  <si>
    <t xml:space="preserve">Porcentaje de participantes que demuestran conocimiento sobre el adecuado manejo y separación de residuos sólidos, sensibilizar a la comunidad educativa para se empoderen de sus responsabilidades en el mejoramiento de su entorno escolar en el proposito de construir y vivir en un ambiente sano </t>
  </si>
  <si>
    <t>PLAZOLETA ALCALDIA</t>
  </si>
  <si>
    <t xml:space="preserve">Gestionar y dispensar medicamentos de los Programas de HTA y Diabetes a pacientes de la zona rural </t>
  </si>
  <si>
    <t>Presentar en COVE Municipal los avances de la eje estrategico atencion primaria en salud (logística para la reunión)</t>
  </si>
  <si>
    <t>Realizar Jornadas de recolección de inservibles en zonas de alta incidencia de enfermedes vectoriales y zoonoticas, acompañado de un proceso educativo para el  reciclaje, en articulación con el COVECOM, JAC, Policía Ambiental, empresas de servicios públicos, Defensa Civil e instituciones educativas (previa caracterización por parte de la Secretaría de Salud, de barrios o veredas donde se hayan presentado casos de dengue)</t>
  </si>
  <si>
    <t>COMUNIDAD GENERAL</t>
  </si>
  <si>
    <t>Realizar jornadas de sensibilización sobre el Plan de Adaptación al Cambio Climático, haciendo enfasis en los  factores de riesgos,  impactos en la salud por el cambio climático y la calidad del aire</t>
  </si>
  <si>
    <t>INTEGGRANTES DE COVECOM, JAC,POLICIA Y OTROS</t>
  </si>
  <si>
    <t xml:space="preserve">Realizar conversatorios con autoridades de  instituciones educativas en el marco de la Estrategia "Salud Pública en la escuela" sobre el adecuado manejo y separación de residuos sólidos, sensibilizar a la comunidad educativa para se empoderen de sus responsabilidades en el mejoramiento de su entorno escolar en el proposito de construir y vivir en un ambiente sano </t>
  </si>
  <si>
    <t>AUTORIDAD EDUCATIVA</t>
  </si>
  <si>
    <t>I11008</t>
  </si>
  <si>
    <t xml:space="preserve">Realizar jornada de acompañamiento a las entidades ambientales en la celebración del día del medio ambiente </t>
  </si>
  <si>
    <t>Capacitar a la comunidad en la zona rural sobre alternativas para la adecuada administración de los sistemas de abastecimiento y sistemas artesanales de potabilización del agua y la disposición de aguas negras y grises en la zona rural</t>
  </si>
  <si>
    <t>Socializar a nivel del "Programa Radial de Salud Pública" los determinantes ambientales y factores de riesgo que predisponen la aparición de las ETV y las Zoonosis, en el marco de la ejecución de la EGI ETV</t>
  </si>
  <si>
    <t>Programas radiales</t>
  </si>
  <si>
    <t>audio</t>
  </si>
  <si>
    <t>emisoras</t>
  </si>
  <si>
    <t>I11304</t>
  </si>
  <si>
    <t>Brindar acompañamiento en la actualización de los PRAE en la línea de la identificación de factores de riesgo asociados a las ETV y zoonosis e involucrarlos en las acciones de intervención en el marco de la Estrategia "Salud Pública en la Escuela" con acciones de promoción y educación sobre las enfermedades vectoriales y zoonoticas en instituciones educativas</t>
  </si>
  <si>
    <t>porcentaje de personas que demuestran habilidad para la identificación de factores de riesgo asociados a las ETV y zoonosis e involucrarlos en las acciones de intervención en el marco de la Estrategia "Salud Pública en la Escuela" con acciones de promoción y educación sobre las enfermedades vectoriales y zoonoticas en instituciones educativas</t>
  </si>
  <si>
    <t>Realizar visitas aleatorias a viviendas en sectores con presencia de casos de ETV indicados por la Secretaría de Salud, para verificar y valorar los factores de riesgos que favorecen las condiciones para la aparición de las ETV y zoonoticas y dar recomendaciones para la intervención y eliminación de estos</t>
  </si>
  <si>
    <t>Visitas</t>
  </si>
  <si>
    <t xml:space="preserve">porcentaje de visitas realizadas </t>
  </si>
  <si>
    <t>A30101</t>
  </si>
  <si>
    <t>Capacitar a los integrantes del COVECOM, Líderes de JAC, Madres líderes Programa Más Familias en Acción, comunidades indígenas e instituciones educativas en las rutas de atención para los casos de violencia de género, Ruta integral de atención en salud Materno perinatal, según Resolución 3280 de 2018 y la oferta en salud sexual y reproductiva y atención diferenciada para adolescentes y jóvenes en los Servicios Amigables de las IPS</t>
  </si>
  <si>
    <t xml:space="preserve"> integrantes del COVECOM, Líderes de JAC, Madres líderes Programa Más Familias en Acción, comunidades indígenas e instituciones educativas </t>
  </si>
  <si>
    <t>Realizar cronograma de capacitaciones a los integrantes del COVECOM</t>
  </si>
  <si>
    <t xml:space="preserve">porcentaje de capacitacion de  integrantes del COVECOM, Líderes de JAC, Madres líderes Programa Más Familias en Acción, comunidades indígenas e instituciones educativas </t>
  </si>
  <si>
    <t>I11201</t>
  </si>
  <si>
    <t>Capacitar a los integrantes del COVECOM sobre signos, sintomas y medidas de prevención de las  ETV y Zoonosis, definir cronogramas de intervención de factores de riesgo y establecer responsabilidades para el desarrollo de estas acciones</t>
  </si>
  <si>
    <t>Porcentaje de acciones de prevención e intervención ejecutadas según lo planeado en el cronograma, y porcentaje de reducción de factores de riesgo identificados</t>
  </si>
  <si>
    <t>En el marco de las "Jornadas salud a mi barrio, salud a mi vereda": Realizar jornadas de captación de gestantes que no hayan iniciado control prenatal y canalizarlas a los centros de atención, hacer seguimiento a la canalización efectiva y su continuidad y permanencia,  sensibilizar sobre derechos sexuales y reproductivos, haciendo enfasis en la utilización de métodos anticonceptivos y aplicación de pruebas rápidas de VIH y Sifilis a población objeto</t>
  </si>
  <si>
    <t>- Informe general
- Registro de asistencia
- Registro fotográfico</t>
  </si>
  <si>
    <t>Porcentaje de gestantes captadas que continúan y permanecen en control prenatal según la ruta materno perinatal</t>
  </si>
  <si>
    <t>Socializar en el Programa Radial de Salud Pública los derechos y deberes en salud sexual y reproductiva, rutas de atención, métodos anticonceptivos, proyecto de vida</t>
  </si>
  <si>
    <t>Porcentaje de aumento en el conocimiento sobre salud sexual y reproductiva, rutas de atención y métodos anticonceptivos entre la audiencia del programa radial</t>
  </si>
  <si>
    <t>Realizar reuniones para brindar acompañamiento y fortalecer las asociaciones de la población LGTBI</t>
  </si>
  <si>
    <t xml:space="preserve">Garantizar articulación con la Oficina de Equidad de Género para establecer cronogramas y definr responsabilidades </t>
  </si>
  <si>
    <t>Porcentaje de asociaciones LGTBI que reportan mejoras en su organización, gestión y capacidad de incidencia, así como el nivel de satisfacción de los participantes con el acompañamiento brindado</t>
  </si>
  <si>
    <t>Realizar carrusel de la SSR en el marco de la Estrategia "Salud Pública en la escuela" haciendo enfasis en la promoción de los derechos sexuales y reproductivos, la planificación familiar, la importancia de la citología y prevención del embarazo no deseado, atención en servicios amigables y proyecto de vida</t>
  </si>
  <si>
    <t>Carrusel</t>
  </si>
  <si>
    <t xml:space="preserve">Registro fotografico
</t>
  </si>
  <si>
    <t>Porcentaje de estudiantes que reconocen adecuadamente los derechos sexuales y reproductivos y medios de prevención tras su participación</t>
  </si>
  <si>
    <t>Realizar conversatorios para sensibilizar y orientar a la menor adolescente en la prevención del embarazo y en adolescentes gestantes sobre la no repetición de nuevos embarazos</t>
  </si>
  <si>
    <t>Conversatorios</t>
  </si>
  <si>
    <t>Porcentaje de adolescentes que reportan un cambio positivo en sus conocimientos y actitudes hacia la prevención del embarazo y la no repetición de embarazos</t>
  </si>
  <si>
    <t>Dictar talleres con enfasis en la prevención de la violencia de genero, violencia sexual, prevención de ITS y VIH Sida, prevención por discriminación por razones de orientación sexual e identidad de genero</t>
  </si>
  <si>
    <t>Porcentaje de participantes que muestran un aumento significativo en su conocimiento y actitudes hacia los temas tratados, medido a través de encuestas antes y después del taller</t>
  </si>
  <si>
    <t>Celebrar la semana de la SSR en articulación con otras instituciones y dependencias, generando un altgo impacto a nivel de la zona urbana y rural del municipio, que incluya realización de marcha contra la violencia sexual y de género, feria de la SSR, cineforos, obras de teatro con efasis en la prevención del embarazo en adolescentes y maternidad y paternidad responsable</t>
  </si>
  <si>
    <t>Número de personas sensibilizadas durante las actividades de la Semana de la SSR en zona urbana y rural</t>
  </si>
  <si>
    <t xml:space="preserve">Realizar conversatorios en grupos de población vulnerables sobre los distintos métodos de planificación familiar en hombres y mujeres, haciendo enfasis en la reducción de mitos imaginarios creados acerca del programa </t>
  </si>
  <si>
    <t>I11204</t>
  </si>
  <si>
    <t xml:space="preserve">Aplicar encuestas (1.000) a personas de diferentes estratos y roles sociales seleccionados de manera aleatoria en sectores urbanos y rurales del municipio, para medir la percepción que sobre el consumo de sustancias psicoactivas tiene la población del municipio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</si>
</sst>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4" formatCode="_-&quot;$&quot;\ * #,##0.00_-;\-&quot;$&quot;\ * #,##0.00_-;_-&quot;$&quot;\ * &quot;-&quot;??_-;_-@_-"/>
    <numFmt numFmtId="43" formatCode="_-* #,##0.00_-;\-* #,##0.00_-;_-* &quot;-&quot;??_-;_-@_-"/>
    <numFmt numFmtId="164" formatCode="#,##0_ ;\-#,##0\ "/>
    <numFmt numFmtId="165" formatCode="_-* #,##0_-;\-* #,##0_-;_-* &quot;-&quot;??_-;_-@_-"/>
    <numFmt numFmtId="166" formatCode="_(* #,##0_);_(* \(#,##0\);_(* &quot;-&quot;??_);_(@_)"/>
  </numFmts>
  <fonts count="10" x14ac:knownFonts="1">
    <font>
      <sz val="11"/>
      <color theme="1"/>
      <name val="Calibri"/>
      <family val="2"/>
      <scheme val="minor"/>
    </font>
    <font>
      <sz val="11"/>
      <color theme="1"/>
      <name val="Calibri"/>
      <family val="2"/>
      <scheme val="minor"/>
    </font>
    <font>
      <sz val="12"/>
      <color theme="1"/>
      <name val="Arial Narrow"/>
      <family val="2"/>
    </font>
    <font>
      <b/>
      <sz val="12"/>
      <name val="Arial Narrow"/>
      <family val="2"/>
    </font>
    <font>
      <b/>
      <sz val="12"/>
      <color theme="1"/>
      <name val="Arial Narrow"/>
      <family val="2"/>
    </font>
    <font>
      <sz val="12"/>
      <name val="Calibri"/>
      <family val="2"/>
      <scheme val="minor"/>
    </font>
    <font>
      <sz val="12"/>
      <name val="Arial Narrow"/>
      <family val="2"/>
    </font>
    <font>
      <sz val="10"/>
      <name val="Arial"/>
      <family val="2"/>
    </font>
    <font>
      <sz val="11"/>
      <name val="Calibri"/>
      <family val="2"/>
      <scheme val="minor"/>
    </font>
    <font>
      <b/>
      <sz val="15"/>
      <color theme="1"/>
      <name val="Calibri"/>
      <family val="2"/>
      <scheme val="minor"/>
    </font>
  </fonts>
  <fills count="8">
    <fill>
      <patternFill patternType="none"/>
    </fill>
    <fill>
      <patternFill patternType="gray125"/>
    </fill>
    <fill>
      <patternFill patternType="solid">
        <fgColor theme="0" tint="-0.14999847407452621"/>
        <bgColor rgb="FFECEEEF"/>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bgColor indexed="64"/>
      </patternFill>
    </fill>
    <fill>
      <patternFill patternType="solid">
        <fgColor rgb="FFFFC000"/>
        <bgColor indexed="64"/>
      </patternFill>
    </fill>
  </fills>
  <borders count="8">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5">
    <xf numFmtId="0" fontId="0" fillId="0" borderId="0"/>
    <xf numFmtId="43" fontId="1" fillId="0" borderId="0" applyFont="0" applyFill="0" applyBorder="0" applyAlignment="0" applyProtection="0"/>
    <xf numFmtId="41" fontId="1" fillId="0" borderId="0" applyFont="0" applyFill="0" applyBorder="0" applyAlignment="0" applyProtection="0"/>
    <xf numFmtId="0" fontId="7" fillId="0" borderId="0"/>
    <xf numFmtId="44" fontId="8" fillId="0" borderId="0" applyFont="0" applyFill="0" applyBorder="0" applyProtection="0"/>
  </cellStyleXfs>
  <cellXfs count="87">
    <xf numFmtId="0" fontId="0" fillId="0" borderId="0" xfId="0"/>
    <xf numFmtId="0" fontId="2" fillId="0" borderId="1" xfId="0" applyFont="1" applyBorder="1"/>
    <xf numFmtId="0" fontId="2" fillId="0" borderId="2" xfId="0" applyFont="1" applyBorder="1" applyAlignment="1">
      <alignment wrapText="1"/>
    </xf>
    <xf numFmtId="0" fontId="2" fillId="0" borderId="0" xfId="0" applyFont="1"/>
    <xf numFmtId="0" fontId="3" fillId="0" borderId="3" xfId="0" applyFont="1" applyBorder="1" applyAlignment="1">
      <alignment horizontal="center" vertical="center" wrapText="1"/>
    </xf>
    <xf numFmtId="0" fontId="2" fillId="0" borderId="0" xfId="0" applyFont="1" applyAlignment="1">
      <alignment wrapText="1"/>
    </xf>
    <xf numFmtId="0" fontId="4" fillId="2" borderId="4" xfId="0" applyFont="1" applyFill="1" applyBorder="1" applyAlignment="1">
      <alignment horizontal="center" vertical="center" textRotation="90" wrapText="1"/>
    </xf>
    <xf numFmtId="0" fontId="4" fillId="2" borderId="4"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3" fontId="4" fillId="3" borderId="4" xfId="0" applyNumberFormat="1" applyFont="1" applyFill="1" applyBorder="1" applyAlignment="1">
      <alignment horizontal="center" vertical="center" wrapText="1"/>
    </xf>
    <xf numFmtId="3" fontId="4" fillId="3"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3" fontId="3" fillId="3" borderId="5" xfId="0" applyNumberFormat="1" applyFont="1" applyFill="1" applyBorder="1" applyAlignment="1">
      <alignment horizontal="center" vertical="center" wrapText="1"/>
    </xf>
    <xf numFmtId="3" fontId="3" fillId="3" borderId="4" xfId="0" applyNumberFormat="1" applyFont="1" applyFill="1" applyBorder="1" applyAlignment="1">
      <alignment horizontal="center" vertical="center" wrapText="1"/>
    </xf>
    <xf numFmtId="0" fontId="5" fillId="0" borderId="0" xfId="0" applyFont="1" applyAlignment="1">
      <alignment horizontal="center"/>
    </xf>
    <xf numFmtId="43" fontId="1" fillId="0" borderId="0" xfId="1" applyFont="1" applyFill="1" applyAlignment="1">
      <alignment vertical="center" wrapText="1"/>
    </xf>
    <xf numFmtId="43" fontId="1" fillId="0" borderId="0" xfId="0" applyNumberFormat="1" applyFont="1" applyAlignment="1">
      <alignment vertical="center" wrapText="1"/>
    </xf>
    <xf numFmtId="0" fontId="2" fillId="0" borderId="4" xfId="0" applyFont="1" applyBorder="1" applyAlignment="1">
      <alignment vertical="center" wrapText="1"/>
    </xf>
    <xf numFmtId="0" fontId="2" fillId="0" borderId="4" xfId="0" applyFont="1" applyBorder="1" applyAlignment="1" applyProtection="1">
      <alignment horizontal="left" vertical="center" wrapText="1"/>
      <protection locked="0"/>
    </xf>
    <xf numFmtId="0" fontId="2" fillId="0" borderId="5" xfId="0" applyFont="1" applyBorder="1" applyAlignment="1">
      <alignment horizontal="center" vertical="center" wrapText="1"/>
    </xf>
    <xf numFmtId="0" fontId="2" fillId="0" borderId="4" xfId="0" applyFont="1" applyBorder="1" applyAlignment="1">
      <alignment horizontal="center" vertical="center" wrapText="1"/>
    </xf>
    <xf numFmtId="3" fontId="2" fillId="0" borderId="4" xfId="2" applyNumberFormat="1" applyFont="1" applyFill="1" applyBorder="1" applyAlignment="1">
      <alignment horizontal="center" vertical="center" wrapText="1"/>
    </xf>
    <xf numFmtId="1" fontId="2" fillId="0" borderId="4" xfId="0" applyNumberFormat="1" applyFont="1" applyBorder="1" applyAlignment="1">
      <alignment vertical="center" wrapText="1"/>
    </xf>
    <xf numFmtId="0" fontId="2" fillId="0" borderId="1" xfId="0" applyFont="1" applyBorder="1" applyAlignment="1" applyProtection="1">
      <alignment horizontal="left" vertical="center" wrapText="1"/>
      <protection locked="0"/>
    </xf>
    <xf numFmtId="164" fontId="2" fillId="0" borderId="4" xfId="1" applyNumberFormat="1" applyFont="1" applyFill="1" applyBorder="1" applyAlignment="1" applyProtection="1">
      <alignment horizontal="right" vertical="center" wrapText="1"/>
      <protection locked="0"/>
    </xf>
    <xf numFmtId="165" fontId="2" fillId="0" borderId="4" xfId="1" applyNumberFormat="1" applyFont="1" applyFill="1" applyBorder="1" applyAlignment="1" applyProtection="1">
      <alignment horizontal="left" vertical="center" wrapText="1"/>
      <protection locked="0"/>
    </xf>
    <xf numFmtId="0" fontId="6" fillId="0" borderId="5" xfId="0" applyFont="1" applyBorder="1" applyAlignment="1">
      <alignment vertical="center" wrapText="1"/>
    </xf>
    <xf numFmtId="0" fontId="6" fillId="0" borderId="4" xfId="0" applyFont="1" applyBorder="1" applyAlignment="1">
      <alignment vertical="center" wrapText="1"/>
    </xf>
    <xf numFmtId="0" fontId="6" fillId="0" borderId="4" xfId="0" applyFont="1" applyBorder="1" applyAlignment="1">
      <alignment horizontal="center" vertical="center" wrapText="1"/>
    </xf>
    <xf numFmtId="0" fontId="1" fillId="0" borderId="0" xfId="0" applyFont="1" applyAlignment="1">
      <alignment vertical="center" wrapText="1"/>
    </xf>
    <xf numFmtId="0" fontId="6" fillId="0" borderId="4" xfId="0" applyFont="1" applyBorder="1" applyAlignment="1" applyProtection="1">
      <alignment horizontal="left" vertical="center" wrapText="1"/>
      <protection locked="0"/>
    </xf>
    <xf numFmtId="0" fontId="2" fillId="0" borderId="4" xfId="0" applyFont="1" applyBorder="1" applyAlignment="1">
      <alignment horizontal="left" vertical="center" wrapText="1"/>
    </xf>
    <xf numFmtId="0" fontId="6" fillId="0" borderId="5" xfId="0" applyFont="1" applyBorder="1" applyAlignment="1" applyProtection="1">
      <alignment horizontal="left" vertical="center" wrapText="1"/>
      <protection locked="0"/>
    </xf>
    <xf numFmtId="1" fontId="6" fillId="0" borderId="4" xfId="0" applyNumberFormat="1" applyFont="1" applyBorder="1" applyAlignment="1">
      <alignment vertical="center" wrapText="1"/>
    </xf>
    <xf numFmtId="1" fontId="6" fillId="0" borderId="4" xfId="0" applyNumberFormat="1" applyFont="1" applyBorder="1" applyAlignment="1">
      <alignment horizontal="center" vertical="center" wrapText="1"/>
    </xf>
    <xf numFmtId="0" fontId="2" fillId="0" borderId="4"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4" borderId="4" xfId="0" applyFont="1" applyFill="1" applyBorder="1" applyAlignment="1">
      <alignment vertical="center" wrapText="1"/>
    </xf>
    <xf numFmtId="0" fontId="2" fillId="5" borderId="4" xfId="0" applyFont="1" applyFill="1" applyBorder="1" applyAlignment="1" applyProtection="1">
      <alignment horizontal="left" vertical="center" wrapText="1"/>
      <protection locked="0"/>
    </xf>
    <xf numFmtId="0" fontId="2" fillId="5" borderId="4" xfId="0" applyFont="1" applyFill="1" applyBorder="1" applyAlignment="1">
      <alignment vertical="center" wrapText="1"/>
    </xf>
    <xf numFmtId="0" fontId="2" fillId="5" borderId="5" xfId="0" applyFont="1" applyFill="1" applyBorder="1" applyAlignment="1" applyProtection="1">
      <alignment horizontal="center" vertical="center" wrapText="1"/>
      <protection locked="0"/>
    </xf>
    <xf numFmtId="0" fontId="2" fillId="5" borderId="4" xfId="0" applyFont="1" applyFill="1" applyBorder="1" applyAlignment="1" applyProtection="1">
      <alignment horizontal="center" vertical="center" wrapText="1"/>
      <protection locked="0"/>
    </xf>
    <xf numFmtId="3" fontId="2" fillId="5" borderId="4" xfId="2" applyNumberFormat="1" applyFont="1" applyFill="1" applyBorder="1" applyAlignment="1">
      <alignment horizontal="center" vertical="center" wrapText="1"/>
    </xf>
    <xf numFmtId="0" fontId="2" fillId="5" borderId="4" xfId="0" applyFont="1" applyFill="1" applyBorder="1" applyAlignment="1">
      <alignment horizontal="center" vertical="center" wrapText="1"/>
    </xf>
    <xf numFmtId="1" fontId="2" fillId="5" borderId="4" xfId="0" applyNumberFormat="1" applyFont="1" applyFill="1" applyBorder="1" applyAlignment="1">
      <alignment vertical="center" wrapText="1"/>
    </xf>
    <xf numFmtId="0" fontId="2" fillId="5" borderId="1" xfId="0" applyFont="1" applyFill="1" applyBorder="1" applyAlignment="1" applyProtection="1">
      <alignment horizontal="left" vertical="center" wrapText="1"/>
      <protection locked="0"/>
    </xf>
    <xf numFmtId="164" fontId="2" fillId="5" borderId="4" xfId="1" applyNumberFormat="1" applyFont="1" applyFill="1" applyBorder="1" applyAlignment="1" applyProtection="1">
      <alignment horizontal="right" vertical="center" wrapText="1"/>
      <protection locked="0"/>
    </xf>
    <xf numFmtId="165" fontId="2" fillId="5" borderId="4" xfId="1" applyNumberFormat="1" applyFont="1" applyFill="1" applyBorder="1" applyAlignment="1" applyProtection="1">
      <alignment horizontal="left" vertical="center" wrapText="1"/>
      <protection locked="0"/>
    </xf>
    <xf numFmtId="0" fontId="6" fillId="6" borderId="5" xfId="0" applyFont="1" applyFill="1" applyBorder="1" applyAlignment="1">
      <alignment vertical="center" wrapText="1"/>
    </xf>
    <xf numFmtId="0" fontId="6" fillId="6" borderId="4" xfId="0" applyFont="1" applyFill="1" applyBorder="1" applyAlignment="1">
      <alignment vertical="center" wrapText="1"/>
    </xf>
    <xf numFmtId="0" fontId="6" fillId="6" borderId="4" xfId="0" applyFont="1" applyFill="1" applyBorder="1" applyAlignment="1">
      <alignment horizontal="center" vertical="center" wrapText="1"/>
    </xf>
    <xf numFmtId="0" fontId="2" fillId="0" borderId="7" xfId="0" applyFont="1" applyBorder="1" applyAlignment="1">
      <alignment vertical="center" wrapText="1"/>
    </xf>
    <xf numFmtId="0" fontId="2" fillId="0" borderId="7" xfId="0" applyFont="1" applyBorder="1" applyAlignment="1" applyProtection="1">
      <alignment horizontal="left" vertical="center" wrapText="1"/>
      <protection locked="0"/>
    </xf>
    <xf numFmtId="164" fontId="2" fillId="7" borderId="7" xfId="1" applyNumberFormat="1" applyFont="1" applyFill="1" applyBorder="1" applyAlignment="1" applyProtection="1">
      <alignment horizontal="right" vertical="center" wrapText="1"/>
      <protection locked="0"/>
    </xf>
    <xf numFmtId="165" fontId="2" fillId="0" borderId="7" xfId="1" applyNumberFormat="1" applyFont="1" applyFill="1" applyBorder="1" applyAlignment="1" applyProtection="1">
      <alignment horizontal="left" vertical="center" wrapText="1"/>
      <protection locked="0"/>
    </xf>
    <xf numFmtId="0" fontId="2" fillId="0" borderId="5" xfId="3" applyFont="1" applyBorder="1" applyAlignment="1">
      <alignment horizontal="center" vertical="center" wrapText="1"/>
    </xf>
    <xf numFmtId="0" fontId="2" fillId="0" borderId="4" xfId="3" applyFont="1" applyBorder="1" applyAlignment="1">
      <alignment horizontal="center" vertical="center" wrapText="1"/>
    </xf>
    <xf numFmtId="0" fontId="2" fillId="0" borderId="1" xfId="0" applyFont="1" applyBorder="1" applyAlignment="1">
      <alignment horizontal="left" vertical="center" wrapText="1"/>
    </xf>
    <xf numFmtId="164" fontId="2" fillId="0" borderId="4" xfId="1" applyNumberFormat="1" applyFont="1" applyFill="1" applyBorder="1" applyAlignment="1">
      <alignment horizontal="right" vertical="center" wrapText="1"/>
    </xf>
    <xf numFmtId="165" fontId="2" fillId="0" borderId="4" xfId="1" applyNumberFormat="1" applyFont="1" applyFill="1" applyBorder="1" applyAlignment="1">
      <alignment horizontal="left" vertical="center" wrapText="1"/>
    </xf>
    <xf numFmtId="166" fontId="2" fillId="0" borderId="5" xfId="1" applyNumberFormat="1" applyFont="1" applyFill="1" applyBorder="1" applyAlignment="1" applyProtection="1">
      <alignment horizontal="center" vertical="center" wrapText="1"/>
      <protection locked="0"/>
    </xf>
    <xf numFmtId="166" fontId="2" fillId="0" borderId="4" xfId="1" applyNumberFormat="1" applyFont="1" applyFill="1" applyBorder="1" applyAlignment="1" applyProtection="1">
      <alignment horizontal="center" vertical="center" wrapText="1"/>
      <protection locked="0"/>
    </xf>
    <xf numFmtId="49" fontId="2" fillId="0" borderId="4" xfId="0" applyNumberFormat="1" applyFont="1" applyBorder="1" applyAlignment="1" applyProtection="1">
      <alignment horizontal="left" vertical="center" wrapText="1"/>
      <protection locked="0"/>
    </xf>
    <xf numFmtId="3" fontId="2" fillId="0" borderId="5" xfId="0" applyNumberFormat="1" applyFont="1" applyBorder="1" applyAlignment="1" applyProtection="1">
      <alignment horizontal="center" vertical="center" wrapText="1"/>
      <protection locked="0"/>
    </xf>
    <xf numFmtId="3" fontId="2" fillId="0" borderId="4" xfId="0" applyNumberFormat="1" applyFont="1" applyBorder="1" applyAlignment="1" applyProtection="1">
      <alignment horizontal="center" vertical="center" wrapText="1"/>
      <protection locked="0"/>
    </xf>
    <xf numFmtId="49" fontId="2" fillId="0" borderId="7" xfId="0" applyNumberFormat="1" applyFont="1" applyBorder="1" applyAlignment="1" applyProtection="1">
      <alignment horizontal="left" vertical="center" wrapText="1"/>
      <protection locked="0"/>
    </xf>
    <xf numFmtId="164" fontId="2" fillId="7" borderId="4" xfId="1" applyNumberFormat="1" applyFont="1" applyFill="1" applyBorder="1" applyAlignment="1" applyProtection="1">
      <alignment horizontal="right" vertical="center" wrapText="1"/>
      <protection locked="0"/>
    </xf>
    <xf numFmtId="1" fontId="2" fillId="0" borderId="5" xfId="4" applyNumberFormat="1" applyFont="1" applyFill="1" applyBorder="1" applyAlignment="1" applyProtection="1">
      <alignment horizontal="center" vertical="center" wrapText="1"/>
      <protection locked="0"/>
    </xf>
    <xf numFmtId="0" fontId="2" fillId="0" borderId="4" xfId="4" applyNumberFormat="1" applyFont="1" applyFill="1" applyBorder="1" applyAlignment="1" applyProtection="1">
      <alignment horizontal="center" vertical="center" wrapText="1"/>
      <protection locked="0"/>
    </xf>
    <xf numFmtId="0" fontId="8" fillId="0" borderId="0" xfId="0" applyFont="1" applyAlignment="1">
      <alignment vertical="center" wrapText="1"/>
    </xf>
    <xf numFmtId="0" fontId="2" fillId="0" borderId="7" xfId="0" applyFont="1" applyBorder="1" applyAlignment="1">
      <alignment horizontal="left" vertical="center" wrapText="1"/>
    </xf>
    <xf numFmtId="0" fontId="6" fillId="0" borderId="4" xfId="0" applyFont="1" applyBorder="1" applyAlignment="1" applyProtection="1">
      <alignment vertical="center" wrapText="1"/>
      <protection locked="0"/>
    </xf>
    <xf numFmtId="0" fontId="2" fillId="0" borderId="4" xfId="0" applyFont="1" applyBorder="1" applyAlignment="1" applyProtection="1">
      <alignment vertical="center" wrapText="1"/>
      <protection locked="0"/>
    </xf>
    <xf numFmtId="0" fontId="2" fillId="0" borderId="1" xfId="0" applyFont="1" applyBorder="1" applyAlignment="1" applyProtection="1">
      <alignment vertical="center" wrapText="1"/>
      <protection locked="0"/>
    </xf>
    <xf numFmtId="165" fontId="2" fillId="0" borderId="4" xfId="1" applyNumberFormat="1" applyFont="1" applyFill="1" applyBorder="1" applyAlignment="1" applyProtection="1">
      <alignment vertical="center" wrapText="1"/>
      <protection locked="0"/>
    </xf>
    <xf numFmtId="0" fontId="2" fillId="0" borderId="4" xfId="0" applyFont="1" applyBorder="1"/>
    <xf numFmtId="0" fontId="4" fillId="0" borderId="4" xfId="0" applyFont="1" applyBorder="1" applyAlignment="1">
      <alignment horizontal="center"/>
    </xf>
    <xf numFmtId="3" fontId="4" fillId="0" borderId="5" xfId="0" applyNumberFormat="1" applyFont="1" applyBorder="1"/>
    <xf numFmtId="3" fontId="4" fillId="0" borderId="4" xfId="0" applyNumberFormat="1" applyFont="1" applyBorder="1"/>
    <xf numFmtId="0" fontId="4" fillId="0" borderId="0" xfId="0" applyFont="1"/>
    <xf numFmtId="0" fontId="4" fillId="0" borderId="4" xfId="0" applyFont="1" applyBorder="1"/>
    <xf numFmtId="165" fontId="4" fillId="0" borderId="4" xfId="1" applyNumberFormat="1" applyFont="1" applyBorder="1" applyAlignment="1">
      <alignment vertical="center"/>
    </xf>
    <xf numFmtId="0" fontId="9" fillId="0" borderId="0" xfId="0" applyFont="1"/>
    <xf numFmtId="3" fontId="6" fillId="0" borderId="0" xfId="2" applyNumberFormat="1" applyFont="1" applyFill="1" applyBorder="1" applyAlignment="1">
      <alignment horizontal="center" vertical="center" wrapText="1"/>
    </xf>
    <xf numFmtId="165" fontId="2" fillId="0" borderId="0" xfId="0" applyNumberFormat="1" applyFont="1"/>
  </cellXfs>
  <cellStyles count="5">
    <cellStyle name="Millares" xfId="1" builtinId="3"/>
    <cellStyle name="Millares [0]" xfId="2" builtinId="6"/>
    <cellStyle name="Moneda 3" xfId="4" xr:uid="{B398458B-47A8-4E5F-8465-0E907319124B}"/>
    <cellStyle name="Normal" xfId="0" builtinId="0"/>
    <cellStyle name="Normal 3 2" xfId="3" xr:uid="{2FEF2023-4FA3-4CDA-8CB7-8AD5E34E700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C83B76-8CC9-491C-8306-DEFCD08F02C7}">
  <dimension ref="A1:AA97"/>
  <sheetViews>
    <sheetView showGridLines="0" tabSelected="1" topLeftCell="A4" zoomScale="90" zoomScaleNormal="90" workbookViewId="0">
      <pane ySplit="1" topLeftCell="A21" activePane="bottomLeft" state="frozen"/>
      <selection activeCell="O4" sqref="O4"/>
      <selection pane="bottomLeft" activeCell="V24" sqref="V24"/>
    </sheetView>
  </sheetViews>
  <sheetFormatPr baseColWidth="10" defaultColWidth="15.140625" defaultRowHeight="15" customHeight="1" x14ac:dyDescent="0.25"/>
  <cols>
    <col min="1" max="1" width="6" style="3" customWidth="1"/>
    <col min="2" max="2" width="45.140625" style="5" customWidth="1"/>
    <col min="3" max="3" width="10.85546875" style="3" customWidth="1"/>
    <col min="4" max="5" width="15.28515625" style="3" hidden="1" customWidth="1"/>
    <col min="6" max="6" width="15.140625" style="3" hidden="1" customWidth="1"/>
    <col min="7" max="7" width="15.85546875" style="3" hidden="1" customWidth="1"/>
    <col min="8" max="14" width="15.140625" style="3" hidden="1" customWidth="1"/>
    <col min="15" max="15" width="15.140625" style="3" customWidth="1"/>
    <col min="16" max="16" width="11" style="3" customWidth="1"/>
    <col min="17" max="17" width="15.140625" style="3" customWidth="1"/>
    <col min="18" max="18" width="36.140625" style="3" customWidth="1"/>
    <col min="19" max="19" width="31.28515625" style="3" customWidth="1"/>
    <col min="20" max="20" width="36.7109375" style="3" customWidth="1"/>
    <col min="21" max="22" width="15.140625" style="3"/>
    <col min="23" max="23" width="49" style="3" customWidth="1"/>
    <col min="24" max="24" width="15.140625" style="3"/>
    <col min="25" max="25" width="6.7109375" customWidth="1"/>
    <col min="26" max="26" width="18.85546875" customWidth="1"/>
    <col min="27" max="27" width="22" customWidth="1"/>
  </cols>
  <sheetData>
    <row r="1" spans="1:27" ht="28.5" hidden="1" customHeight="1" x14ac:dyDescent="0.25">
      <c r="A1" s="1"/>
      <c r="B1" s="2"/>
    </row>
    <row r="2" spans="1:27" ht="27" hidden="1" customHeight="1" x14ac:dyDescent="0.25">
      <c r="B2" s="4"/>
    </row>
    <row r="3" spans="1:27" ht="15" hidden="1" customHeight="1" x14ac:dyDescent="0.25"/>
    <row r="4" spans="1:27" s="16" customFormat="1" ht="70.5" customHeight="1" x14ac:dyDescent="0.25">
      <c r="A4" s="6" t="s">
        <v>0</v>
      </c>
      <c r="B4" s="7" t="s">
        <v>1</v>
      </c>
      <c r="C4" s="8" t="s">
        <v>2</v>
      </c>
      <c r="D4" s="9" t="s">
        <v>3</v>
      </c>
      <c r="E4" s="7" t="s">
        <v>4</v>
      </c>
      <c r="F4" s="10" t="s">
        <v>5</v>
      </c>
      <c r="G4" s="11" t="s">
        <v>6</v>
      </c>
      <c r="H4" s="11" t="s">
        <v>7</v>
      </c>
      <c r="I4" s="12" t="s">
        <v>8</v>
      </c>
      <c r="J4" s="11" t="s">
        <v>9</v>
      </c>
      <c r="K4" s="11" t="s">
        <v>10</v>
      </c>
      <c r="L4" s="11" t="s">
        <v>11</v>
      </c>
      <c r="M4" s="11" t="s">
        <v>12</v>
      </c>
      <c r="N4" s="13" t="s">
        <v>13</v>
      </c>
      <c r="O4" s="7" t="s">
        <v>14</v>
      </c>
      <c r="P4" s="7" t="s">
        <v>15</v>
      </c>
      <c r="Q4" s="7" t="s">
        <v>16</v>
      </c>
      <c r="R4" s="14" t="s">
        <v>17</v>
      </c>
      <c r="S4" s="15" t="s">
        <v>18</v>
      </c>
      <c r="T4" s="15" t="s">
        <v>19</v>
      </c>
      <c r="U4" s="15" t="s">
        <v>20</v>
      </c>
      <c r="V4" s="15" t="s">
        <v>21</v>
      </c>
      <c r="W4" s="15" t="s">
        <v>22</v>
      </c>
      <c r="X4" s="15" t="s">
        <v>23</v>
      </c>
      <c r="Z4" s="17"/>
      <c r="AA4" s="18">
        <f>Z4-Q92</f>
        <v>-881524490</v>
      </c>
    </row>
    <row r="5" spans="1:27" s="31" customFormat="1" ht="71.25" customHeight="1" x14ac:dyDescent="0.25">
      <c r="A5" s="19">
        <v>1</v>
      </c>
      <c r="B5" s="20" t="s">
        <v>24</v>
      </c>
      <c r="C5" s="19" t="s">
        <v>25</v>
      </c>
      <c r="D5" s="21">
        <v>25</v>
      </c>
      <c r="E5" s="22">
        <v>25</v>
      </c>
      <c r="F5" s="23">
        <v>200000</v>
      </c>
      <c r="G5" s="23" t="e">
        <f>#REF!*F5</f>
        <v>#REF!</v>
      </c>
      <c r="H5" s="22" t="s">
        <v>26</v>
      </c>
      <c r="I5" s="24"/>
      <c r="J5" s="19" t="s">
        <v>27</v>
      </c>
      <c r="K5" s="19" t="s">
        <v>28</v>
      </c>
      <c r="L5" s="22" t="s">
        <v>29</v>
      </c>
      <c r="M5" s="22" t="s">
        <v>30</v>
      </c>
      <c r="N5" s="25"/>
      <c r="O5" s="26">
        <v>125690</v>
      </c>
      <c r="P5" s="27">
        <v>60</v>
      </c>
      <c r="Q5" s="27">
        <f t="shared" ref="Q5:Q68" si="0">O5*P5</f>
        <v>7541400</v>
      </c>
      <c r="R5" s="28" t="s">
        <v>31</v>
      </c>
      <c r="S5" s="29" t="s">
        <v>32</v>
      </c>
      <c r="T5" s="29" t="s">
        <v>33</v>
      </c>
      <c r="U5" s="29" t="s">
        <v>34</v>
      </c>
      <c r="V5" s="29" t="s">
        <v>35</v>
      </c>
      <c r="W5" s="29" t="s">
        <v>36</v>
      </c>
      <c r="X5" s="30" t="s">
        <v>37</v>
      </c>
      <c r="Z5" s="17"/>
      <c r="AA5" s="18"/>
    </row>
    <row r="6" spans="1:27" s="31" customFormat="1" ht="71.25" customHeight="1" x14ac:dyDescent="0.25">
      <c r="A6" s="19">
        <v>2</v>
      </c>
      <c r="B6" s="20" t="s">
        <v>38</v>
      </c>
      <c r="C6" s="19" t="s">
        <v>39</v>
      </c>
      <c r="D6" s="21">
        <v>5</v>
      </c>
      <c r="E6" s="22">
        <v>5</v>
      </c>
      <c r="F6" s="23">
        <v>1000000</v>
      </c>
      <c r="G6" s="23" t="e">
        <f>#REF!*F6</f>
        <v>#REF!</v>
      </c>
      <c r="H6" s="22" t="s">
        <v>26</v>
      </c>
      <c r="I6" s="24"/>
      <c r="J6" s="19" t="s">
        <v>27</v>
      </c>
      <c r="K6" s="19" t="s">
        <v>28</v>
      </c>
      <c r="L6" s="22" t="s">
        <v>29</v>
      </c>
      <c r="M6" s="22" t="s">
        <v>30</v>
      </c>
      <c r="N6" s="25"/>
      <c r="O6" s="26">
        <v>1246034</v>
      </c>
      <c r="P6" s="27">
        <v>20</v>
      </c>
      <c r="Q6" s="27">
        <f t="shared" si="0"/>
        <v>24920680</v>
      </c>
      <c r="R6" s="28" t="s">
        <v>40</v>
      </c>
      <c r="S6" s="29" t="s">
        <v>41</v>
      </c>
      <c r="T6" s="29" t="s">
        <v>42</v>
      </c>
      <c r="U6" s="29" t="s">
        <v>34</v>
      </c>
      <c r="V6" s="29" t="s">
        <v>35</v>
      </c>
      <c r="W6" s="29" t="s">
        <v>36</v>
      </c>
      <c r="X6" s="30" t="s">
        <v>37</v>
      </c>
    </row>
    <row r="7" spans="1:27" s="31" customFormat="1" ht="71.25" customHeight="1" x14ac:dyDescent="0.25">
      <c r="A7" s="19">
        <v>3</v>
      </c>
      <c r="B7" s="20" t="s">
        <v>43</v>
      </c>
      <c r="C7" s="19" t="s">
        <v>44</v>
      </c>
      <c r="D7" s="21">
        <v>10</v>
      </c>
      <c r="E7" s="22">
        <v>10</v>
      </c>
      <c r="F7" s="23">
        <v>250000</v>
      </c>
      <c r="G7" s="23" t="e">
        <f>#REF!*F7</f>
        <v>#REF!</v>
      </c>
      <c r="H7" s="22" t="s">
        <v>26</v>
      </c>
      <c r="I7" s="19"/>
      <c r="J7" s="19" t="s">
        <v>45</v>
      </c>
      <c r="K7" s="19" t="s">
        <v>28</v>
      </c>
      <c r="L7" s="22" t="s">
        <v>29</v>
      </c>
      <c r="M7" s="22" t="s">
        <v>30</v>
      </c>
      <c r="N7" s="25"/>
      <c r="O7" s="26">
        <v>125690</v>
      </c>
      <c r="P7" s="27">
        <v>40</v>
      </c>
      <c r="Q7" s="27">
        <f t="shared" si="0"/>
        <v>5027600</v>
      </c>
      <c r="R7" s="28" t="s">
        <v>46</v>
      </c>
      <c r="S7" s="29" t="s">
        <v>47</v>
      </c>
      <c r="T7" s="32" t="s">
        <v>48</v>
      </c>
      <c r="U7" s="29" t="s">
        <v>34</v>
      </c>
      <c r="V7" s="29" t="s">
        <v>35</v>
      </c>
      <c r="W7" s="29" t="s">
        <v>36</v>
      </c>
      <c r="X7" s="30" t="s">
        <v>37</v>
      </c>
    </row>
    <row r="8" spans="1:27" s="31" customFormat="1" ht="71.25" customHeight="1" x14ac:dyDescent="0.25">
      <c r="A8" s="19">
        <v>4</v>
      </c>
      <c r="B8" s="20" t="s">
        <v>49</v>
      </c>
      <c r="C8" s="33" t="s">
        <v>39</v>
      </c>
      <c r="D8" s="21">
        <v>5</v>
      </c>
      <c r="E8" s="22">
        <v>10</v>
      </c>
      <c r="F8" s="23">
        <v>1000000</v>
      </c>
      <c r="G8" s="23" t="e">
        <f>#REF!*F8</f>
        <v>#REF!</v>
      </c>
      <c r="H8" s="22" t="s">
        <v>26</v>
      </c>
      <c r="I8" s="19"/>
      <c r="J8" s="19" t="s">
        <v>50</v>
      </c>
      <c r="K8" s="19" t="s">
        <v>28</v>
      </c>
      <c r="L8" s="22" t="s">
        <v>29</v>
      </c>
      <c r="M8" s="22" t="s">
        <v>30</v>
      </c>
      <c r="N8" s="25"/>
      <c r="O8" s="26">
        <v>1246034</v>
      </c>
      <c r="P8" s="27">
        <v>30</v>
      </c>
      <c r="Q8" s="27">
        <f t="shared" si="0"/>
        <v>37381020</v>
      </c>
      <c r="R8" s="28" t="s">
        <v>51</v>
      </c>
      <c r="S8" s="29" t="s">
        <v>41</v>
      </c>
      <c r="T8" s="32" t="s">
        <v>52</v>
      </c>
      <c r="U8" s="29" t="s">
        <v>34</v>
      </c>
      <c r="V8" s="29" t="s">
        <v>35</v>
      </c>
      <c r="W8" s="29" t="s">
        <v>53</v>
      </c>
      <c r="X8" s="30">
        <v>990224</v>
      </c>
    </row>
    <row r="9" spans="1:27" s="31" customFormat="1" ht="71.25" customHeight="1" x14ac:dyDescent="0.25">
      <c r="A9" s="19">
        <v>5</v>
      </c>
      <c r="B9" s="20" t="s">
        <v>54</v>
      </c>
      <c r="C9" s="19" t="s">
        <v>39</v>
      </c>
      <c r="D9" s="21">
        <v>5</v>
      </c>
      <c r="E9" s="22">
        <v>10</v>
      </c>
      <c r="F9" s="23">
        <v>1000000</v>
      </c>
      <c r="G9" s="23" t="e">
        <f>#REF!*F9</f>
        <v>#REF!</v>
      </c>
      <c r="H9" s="22" t="s">
        <v>26</v>
      </c>
      <c r="I9" s="19"/>
      <c r="J9" s="19" t="s">
        <v>55</v>
      </c>
      <c r="K9" s="19" t="s">
        <v>28</v>
      </c>
      <c r="L9" s="22" t="s">
        <v>29</v>
      </c>
      <c r="M9" s="22" t="s">
        <v>30</v>
      </c>
      <c r="N9" s="25"/>
      <c r="O9" s="26">
        <v>1246034</v>
      </c>
      <c r="P9" s="27">
        <v>30</v>
      </c>
      <c r="Q9" s="27">
        <f t="shared" si="0"/>
        <v>37381020</v>
      </c>
      <c r="R9" s="34" t="s">
        <v>56</v>
      </c>
      <c r="S9" s="35" t="s">
        <v>41</v>
      </c>
      <c r="T9" s="29" t="s">
        <v>57</v>
      </c>
      <c r="U9" s="29" t="s">
        <v>34</v>
      </c>
      <c r="V9" s="29" t="s">
        <v>35</v>
      </c>
      <c r="W9" s="29" t="s">
        <v>53</v>
      </c>
      <c r="X9" s="36" t="s">
        <v>58</v>
      </c>
    </row>
    <row r="10" spans="1:27" s="31" customFormat="1" ht="71.25" customHeight="1" x14ac:dyDescent="0.25">
      <c r="A10" s="19">
        <v>6</v>
      </c>
      <c r="B10" s="33" t="s">
        <v>59</v>
      </c>
      <c r="C10" s="19" t="s">
        <v>60</v>
      </c>
      <c r="D10" s="21">
        <v>1</v>
      </c>
      <c r="E10" s="22">
        <v>0</v>
      </c>
      <c r="F10" s="23">
        <v>2000000</v>
      </c>
      <c r="G10" s="23" t="e">
        <f>#REF!*F10</f>
        <v>#REF!</v>
      </c>
      <c r="H10" s="22" t="s">
        <v>26</v>
      </c>
      <c r="I10" s="19"/>
      <c r="J10" s="19" t="s">
        <v>61</v>
      </c>
      <c r="K10" s="19" t="s">
        <v>28</v>
      </c>
      <c r="L10" s="22" t="s">
        <v>29</v>
      </c>
      <c r="M10" s="22" t="s">
        <v>30</v>
      </c>
      <c r="N10" s="25"/>
      <c r="O10" s="26">
        <v>1610344</v>
      </c>
      <c r="P10" s="27">
        <v>0</v>
      </c>
      <c r="Q10" s="27">
        <f t="shared" si="0"/>
        <v>0</v>
      </c>
      <c r="R10" s="28" t="s">
        <v>62</v>
      </c>
      <c r="S10" s="29" t="s">
        <v>63</v>
      </c>
      <c r="T10" s="29" t="s">
        <v>64</v>
      </c>
      <c r="U10" s="29" t="s">
        <v>65</v>
      </c>
      <c r="V10" s="29" t="s">
        <v>35</v>
      </c>
      <c r="W10" s="29" t="s">
        <v>53</v>
      </c>
      <c r="X10" s="30">
        <v>890105</v>
      </c>
    </row>
    <row r="11" spans="1:27" s="31" customFormat="1" ht="112.5" customHeight="1" x14ac:dyDescent="0.25">
      <c r="A11" s="19">
        <v>7</v>
      </c>
      <c r="B11" s="20" t="s">
        <v>66</v>
      </c>
      <c r="C11" s="37" t="s">
        <v>67</v>
      </c>
      <c r="D11" s="38">
        <v>20</v>
      </c>
      <c r="E11" s="37">
        <v>20</v>
      </c>
      <c r="F11" s="23">
        <v>200000</v>
      </c>
      <c r="G11" s="23" t="e">
        <f>#REF!*F11</f>
        <v>#REF!</v>
      </c>
      <c r="H11" s="22" t="s">
        <v>26</v>
      </c>
      <c r="I11" s="19"/>
      <c r="J11" s="19" t="s">
        <v>55</v>
      </c>
      <c r="K11" s="19" t="s">
        <v>68</v>
      </c>
      <c r="L11" s="22" t="s">
        <v>29</v>
      </c>
      <c r="M11" s="22" t="s">
        <v>30</v>
      </c>
      <c r="N11" s="25"/>
      <c r="O11" s="26">
        <v>125690</v>
      </c>
      <c r="P11" s="27">
        <v>40</v>
      </c>
      <c r="Q11" s="27">
        <f t="shared" si="0"/>
        <v>5027600</v>
      </c>
      <c r="R11" s="28" t="s">
        <v>69</v>
      </c>
      <c r="S11" s="29" t="s">
        <v>70</v>
      </c>
      <c r="T11" s="29" t="s">
        <v>71</v>
      </c>
      <c r="U11" s="29" t="s">
        <v>34</v>
      </c>
      <c r="V11" s="29" t="s">
        <v>72</v>
      </c>
      <c r="W11" s="29" t="s">
        <v>73</v>
      </c>
      <c r="X11" s="30" t="s">
        <v>74</v>
      </c>
    </row>
    <row r="12" spans="1:27" s="31" customFormat="1" ht="71.25" customHeight="1" x14ac:dyDescent="0.25">
      <c r="A12" s="19">
        <v>8</v>
      </c>
      <c r="B12" s="20" t="s">
        <v>75</v>
      </c>
      <c r="C12" s="19" t="s">
        <v>25</v>
      </c>
      <c r="D12" s="38">
        <v>20</v>
      </c>
      <c r="E12" s="37">
        <v>20</v>
      </c>
      <c r="F12" s="23">
        <v>200000</v>
      </c>
      <c r="G12" s="23" t="e">
        <f>#REF!*F12</f>
        <v>#REF!</v>
      </c>
      <c r="H12" s="22" t="s">
        <v>26</v>
      </c>
      <c r="I12" s="24"/>
      <c r="J12" s="19" t="s">
        <v>55</v>
      </c>
      <c r="K12" s="19" t="s">
        <v>28</v>
      </c>
      <c r="L12" s="22" t="s">
        <v>29</v>
      </c>
      <c r="M12" s="22" t="s">
        <v>30</v>
      </c>
      <c r="N12" s="25"/>
      <c r="O12" s="26">
        <v>139655</v>
      </c>
      <c r="P12" s="27">
        <v>60</v>
      </c>
      <c r="Q12" s="27">
        <f t="shared" si="0"/>
        <v>8379300</v>
      </c>
      <c r="R12" s="28" t="s">
        <v>31</v>
      </c>
      <c r="S12" s="29" t="s">
        <v>32</v>
      </c>
      <c r="T12" s="29" t="s">
        <v>76</v>
      </c>
      <c r="U12" s="29" t="s">
        <v>34</v>
      </c>
      <c r="V12" s="29" t="s">
        <v>35</v>
      </c>
      <c r="W12" s="29" t="s">
        <v>36</v>
      </c>
      <c r="X12" s="30" t="s">
        <v>77</v>
      </c>
    </row>
    <row r="13" spans="1:27" s="31" customFormat="1" ht="71.25" customHeight="1" x14ac:dyDescent="0.25">
      <c r="A13" s="19">
        <v>9</v>
      </c>
      <c r="B13" s="20" t="s">
        <v>78</v>
      </c>
      <c r="C13" s="19" t="s">
        <v>67</v>
      </c>
      <c r="D13" s="38">
        <v>1</v>
      </c>
      <c r="E13" s="37">
        <v>1</v>
      </c>
      <c r="F13" s="23">
        <v>200000</v>
      </c>
      <c r="G13" s="23" t="e">
        <f>#REF!*F13</f>
        <v>#REF!</v>
      </c>
      <c r="H13" s="22" t="s">
        <v>26</v>
      </c>
      <c r="I13" s="24"/>
      <c r="J13" s="19" t="s">
        <v>79</v>
      </c>
      <c r="K13" s="19" t="s">
        <v>80</v>
      </c>
      <c r="L13" s="22" t="s">
        <v>29</v>
      </c>
      <c r="M13" s="22" t="s">
        <v>30</v>
      </c>
      <c r="N13" s="25"/>
      <c r="O13" s="26">
        <v>139655</v>
      </c>
      <c r="P13" s="27">
        <v>3</v>
      </c>
      <c r="Q13" s="27">
        <f t="shared" si="0"/>
        <v>418965</v>
      </c>
      <c r="R13" s="28" t="s">
        <v>81</v>
      </c>
      <c r="S13" s="29" t="s">
        <v>82</v>
      </c>
      <c r="T13" s="29" t="s">
        <v>83</v>
      </c>
      <c r="U13" s="29" t="s">
        <v>84</v>
      </c>
      <c r="V13" s="29" t="s">
        <v>85</v>
      </c>
      <c r="W13" s="29" t="s">
        <v>86</v>
      </c>
      <c r="X13" s="30" t="s">
        <v>77</v>
      </c>
    </row>
    <row r="14" spans="1:27" s="31" customFormat="1" ht="71.25" customHeight="1" x14ac:dyDescent="0.25">
      <c r="A14" s="39">
        <v>10</v>
      </c>
      <c r="B14" s="40" t="s">
        <v>87</v>
      </c>
      <c r="C14" s="41" t="s">
        <v>88</v>
      </c>
      <c r="D14" s="42">
        <v>25</v>
      </c>
      <c r="E14" s="43">
        <v>25</v>
      </c>
      <c r="F14" s="44">
        <v>50000</v>
      </c>
      <c r="G14" s="44" t="e">
        <f>#REF!*F14</f>
        <v>#REF!</v>
      </c>
      <c r="H14" s="45" t="s">
        <v>26</v>
      </c>
      <c r="I14" s="46"/>
      <c r="J14" s="41" t="s">
        <v>55</v>
      </c>
      <c r="K14" s="41" t="s">
        <v>80</v>
      </c>
      <c r="L14" s="45" t="s">
        <v>29</v>
      </c>
      <c r="M14" s="45" t="s">
        <v>30</v>
      </c>
      <c r="N14" s="47"/>
      <c r="O14" s="48">
        <v>80302</v>
      </c>
      <c r="P14" s="49">
        <v>50</v>
      </c>
      <c r="Q14" s="49">
        <f t="shared" si="0"/>
        <v>4015100</v>
      </c>
      <c r="R14" s="50" t="s">
        <v>89</v>
      </c>
      <c r="S14" s="51" t="s">
        <v>90</v>
      </c>
      <c r="T14" s="51" t="s">
        <v>91</v>
      </c>
      <c r="U14" s="51" t="s">
        <v>92</v>
      </c>
      <c r="V14" s="51" t="s">
        <v>35</v>
      </c>
      <c r="W14" s="51" t="s">
        <v>36</v>
      </c>
      <c r="X14" s="52" t="s">
        <v>77</v>
      </c>
    </row>
    <row r="15" spans="1:27" s="31" customFormat="1" ht="71.25" customHeight="1" x14ac:dyDescent="0.25">
      <c r="A15" s="19">
        <v>11</v>
      </c>
      <c r="B15" s="20" t="s">
        <v>93</v>
      </c>
      <c r="C15" s="19" t="s">
        <v>94</v>
      </c>
      <c r="D15" s="38">
        <v>1</v>
      </c>
      <c r="E15" s="37">
        <v>0</v>
      </c>
      <c r="F15" s="23">
        <v>5000000</v>
      </c>
      <c r="G15" s="23" t="e">
        <f>#REF!*F15</f>
        <v>#REF!</v>
      </c>
      <c r="H15" s="22" t="s">
        <v>26</v>
      </c>
      <c r="I15" s="19"/>
      <c r="J15" s="19" t="s">
        <v>95</v>
      </c>
      <c r="K15" s="19" t="s">
        <v>80</v>
      </c>
      <c r="L15" s="22" t="s">
        <v>29</v>
      </c>
      <c r="M15" s="22" t="s">
        <v>30</v>
      </c>
      <c r="N15" s="25"/>
      <c r="O15" s="26">
        <v>1614181</v>
      </c>
      <c r="P15" s="27">
        <v>0</v>
      </c>
      <c r="Q15" s="27">
        <f t="shared" si="0"/>
        <v>0</v>
      </c>
      <c r="R15" s="28" t="s">
        <v>96</v>
      </c>
      <c r="S15" s="29" t="s">
        <v>97</v>
      </c>
      <c r="T15" s="29" t="s">
        <v>98</v>
      </c>
      <c r="U15" s="29" t="s">
        <v>34</v>
      </c>
      <c r="V15" s="29" t="s">
        <v>35</v>
      </c>
      <c r="W15" s="29" t="s">
        <v>36</v>
      </c>
      <c r="X15" s="30" t="s">
        <v>77</v>
      </c>
    </row>
    <row r="16" spans="1:27" s="31" customFormat="1" ht="71.25" customHeight="1" x14ac:dyDescent="0.25">
      <c r="A16" s="53">
        <v>12</v>
      </c>
      <c r="B16" s="54" t="s">
        <v>99</v>
      </c>
      <c r="C16" s="53" t="s">
        <v>94</v>
      </c>
      <c r="D16" s="37">
        <v>0</v>
      </c>
      <c r="E16" s="37">
        <v>0</v>
      </c>
      <c r="F16" s="23">
        <v>5000000</v>
      </c>
      <c r="G16" s="23" t="e">
        <f>#REF!*F16</f>
        <v>#REF!</v>
      </c>
      <c r="H16" s="22" t="s">
        <v>26</v>
      </c>
      <c r="I16" s="24"/>
      <c r="J16" s="19" t="s">
        <v>55</v>
      </c>
      <c r="K16" s="19" t="s">
        <v>28</v>
      </c>
      <c r="L16" s="22" t="s">
        <v>29</v>
      </c>
      <c r="M16" s="22" t="s">
        <v>30</v>
      </c>
      <c r="N16" s="20">
        <v>0</v>
      </c>
      <c r="O16" s="55">
        <v>3000000</v>
      </c>
      <c r="P16" s="56">
        <v>1</v>
      </c>
      <c r="Q16" s="27">
        <f t="shared" si="0"/>
        <v>3000000</v>
      </c>
      <c r="R16" s="29" t="s">
        <v>96</v>
      </c>
      <c r="S16" s="29" t="s">
        <v>97</v>
      </c>
      <c r="T16" s="29" t="s">
        <v>100</v>
      </c>
      <c r="U16" s="29" t="s">
        <v>34</v>
      </c>
      <c r="V16" s="29" t="s">
        <v>35</v>
      </c>
      <c r="W16" s="29" t="s">
        <v>36</v>
      </c>
      <c r="X16" s="30" t="s">
        <v>101</v>
      </c>
    </row>
    <row r="17" spans="1:27" s="31" customFormat="1" ht="71.25" customHeight="1" x14ac:dyDescent="0.25">
      <c r="A17" s="19">
        <v>13</v>
      </c>
      <c r="B17" s="20" t="s">
        <v>102</v>
      </c>
      <c r="C17" s="19" t="s">
        <v>39</v>
      </c>
      <c r="D17" s="38">
        <v>3</v>
      </c>
      <c r="E17" s="37">
        <v>2</v>
      </c>
      <c r="F17" s="23">
        <v>1000000</v>
      </c>
      <c r="G17" s="23" t="e">
        <f>#REF!*F17</f>
        <v>#REF!</v>
      </c>
      <c r="H17" s="22" t="s">
        <v>26</v>
      </c>
      <c r="I17" s="19"/>
      <c r="J17" s="19" t="s">
        <v>27</v>
      </c>
      <c r="K17" s="19" t="s">
        <v>28</v>
      </c>
      <c r="L17" s="22" t="s">
        <v>29</v>
      </c>
      <c r="M17" s="22" t="s">
        <v>30</v>
      </c>
      <c r="N17" s="25">
        <v>0</v>
      </c>
      <c r="O17" s="26">
        <v>1246034</v>
      </c>
      <c r="P17" s="27">
        <v>15</v>
      </c>
      <c r="Q17" s="27">
        <f t="shared" si="0"/>
        <v>18690510</v>
      </c>
      <c r="R17" s="28" t="s">
        <v>103</v>
      </c>
      <c r="S17" s="29" t="s">
        <v>104</v>
      </c>
      <c r="T17" s="29" t="s">
        <v>105</v>
      </c>
      <c r="U17" s="29" t="s">
        <v>84</v>
      </c>
      <c r="V17" s="29" t="s">
        <v>85</v>
      </c>
      <c r="W17" s="29" t="s">
        <v>86</v>
      </c>
      <c r="X17" s="30" t="s">
        <v>106</v>
      </c>
    </row>
    <row r="18" spans="1:27" s="31" customFormat="1" ht="71.25" customHeight="1" x14ac:dyDescent="0.25">
      <c r="A18" s="19">
        <v>14</v>
      </c>
      <c r="B18" s="20" t="s">
        <v>107</v>
      </c>
      <c r="C18" s="19" t="s">
        <v>44</v>
      </c>
      <c r="D18" s="38">
        <v>10</v>
      </c>
      <c r="E18" s="37">
        <v>10</v>
      </c>
      <c r="F18" s="23">
        <v>250000</v>
      </c>
      <c r="G18" s="23" t="e">
        <f>#REF!*F18</f>
        <v>#REF!</v>
      </c>
      <c r="H18" s="22" t="s">
        <v>26</v>
      </c>
      <c r="I18" s="24"/>
      <c r="J18" s="19" t="s">
        <v>55</v>
      </c>
      <c r="K18" s="19" t="s">
        <v>28</v>
      </c>
      <c r="L18" s="22" t="s">
        <v>29</v>
      </c>
      <c r="M18" s="22" t="s">
        <v>30</v>
      </c>
      <c r="N18" s="25"/>
      <c r="O18" s="26">
        <v>139655</v>
      </c>
      <c r="P18" s="27">
        <v>40</v>
      </c>
      <c r="Q18" s="27">
        <f t="shared" si="0"/>
        <v>5586200</v>
      </c>
      <c r="R18" s="28" t="s">
        <v>46</v>
      </c>
      <c r="S18" s="29" t="s">
        <v>47</v>
      </c>
      <c r="T18" s="29" t="s">
        <v>108</v>
      </c>
      <c r="U18" s="29" t="s">
        <v>34</v>
      </c>
      <c r="V18" s="29" t="s">
        <v>35</v>
      </c>
      <c r="W18" s="29" t="s">
        <v>36</v>
      </c>
      <c r="X18" s="30" t="s">
        <v>106</v>
      </c>
    </row>
    <row r="19" spans="1:27" s="31" customFormat="1" ht="71.25" customHeight="1" x14ac:dyDescent="0.25">
      <c r="A19" s="19">
        <v>15</v>
      </c>
      <c r="B19" s="20" t="s">
        <v>109</v>
      </c>
      <c r="C19" s="19" t="s">
        <v>44</v>
      </c>
      <c r="D19" s="57">
        <v>20</v>
      </c>
      <c r="E19" s="58">
        <v>20</v>
      </c>
      <c r="F19" s="23">
        <v>250000</v>
      </c>
      <c r="G19" s="23" t="e">
        <f>#REF!*F19</f>
        <v>#REF!</v>
      </c>
      <c r="H19" s="22" t="s">
        <v>26</v>
      </c>
      <c r="I19" s="19"/>
      <c r="J19" s="19" t="s">
        <v>55</v>
      </c>
      <c r="K19" s="19" t="s">
        <v>28</v>
      </c>
      <c r="L19" s="22" t="s">
        <v>29</v>
      </c>
      <c r="M19" s="22" t="s">
        <v>30</v>
      </c>
      <c r="N19" s="25"/>
      <c r="O19" s="26">
        <v>139655</v>
      </c>
      <c r="P19" s="27">
        <v>40</v>
      </c>
      <c r="Q19" s="27">
        <f t="shared" si="0"/>
        <v>5586200</v>
      </c>
      <c r="R19" s="28" t="s">
        <v>46</v>
      </c>
      <c r="S19" s="29" t="s">
        <v>47</v>
      </c>
      <c r="T19" s="29" t="s">
        <v>108</v>
      </c>
      <c r="U19" s="29" t="s">
        <v>34</v>
      </c>
      <c r="V19" s="29" t="s">
        <v>35</v>
      </c>
      <c r="W19" s="29" t="s">
        <v>36</v>
      </c>
      <c r="X19" s="30" t="s">
        <v>106</v>
      </c>
    </row>
    <row r="20" spans="1:27" s="31" customFormat="1" ht="71.25" customHeight="1" x14ac:dyDescent="0.25">
      <c r="A20" s="19">
        <v>16</v>
      </c>
      <c r="B20" s="20" t="s">
        <v>110</v>
      </c>
      <c r="C20" s="19" t="s">
        <v>67</v>
      </c>
      <c r="D20" s="57">
        <v>1</v>
      </c>
      <c r="E20" s="58">
        <v>1</v>
      </c>
      <c r="F20" s="23">
        <v>200000</v>
      </c>
      <c r="G20" s="23" t="e">
        <f>#REF!*F20</f>
        <v>#REF!</v>
      </c>
      <c r="H20" s="22" t="s">
        <v>26</v>
      </c>
      <c r="I20" s="24"/>
      <c r="J20" s="19" t="s">
        <v>27</v>
      </c>
      <c r="K20" s="19" t="s">
        <v>28</v>
      </c>
      <c r="L20" s="22" t="s">
        <v>29</v>
      </c>
      <c r="M20" s="22" t="s">
        <v>30</v>
      </c>
      <c r="N20" s="25"/>
      <c r="O20" s="26">
        <v>83793</v>
      </c>
      <c r="P20" s="27">
        <v>6</v>
      </c>
      <c r="Q20" s="27">
        <f t="shared" si="0"/>
        <v>502758</v>
      </c>
      <c r="R20" s="28" t="s">
        <v>103</v>
      </c>
      <c r="S20" s="29" t="s">
        <v>104</v>
      </c>
      <c r="T20" s="29" t="s">
        <v>105</v>
      </c>
      <c r="U20" s="29" t="s">
        <v>84</v>
      </c>
      <c r="V20" s="29" t="s">
        <v>85</v>
      </c>
      <c r="W20" s="29" t="s">
        <v>86</v>
      </c>
      <c r="X20" s="30" t="s">
        <v>111</v>
      </c>
    </row>
    <row r="21" spans="1:27" s="31" customFormat="1" ht="71.25" customHeight="1" x14ac:dyDescent="0.25">
      <c r="A21" s="19">
        <v>17</v>
      </c>
      <c r="B21" s="33" t="s">
        <v>112</v>
      </c>
      <c r="C21" s="19" t="s">
        <v>67</v>
      </c>
      <c r="D21" s="57">
        <v>1</v>
      </c>
      <c r="E21" s="58">
        <v>1</v>
      </c>
      <c r="F21" s="23">
        <v>200000</v>
      </c>
      <c r="G21" s="23" t="e">
        <f>#REF!*F21</f>
        <v>#REF!</v>
      </c>
      <c r="H21" s="22" t="s">
        <v>26</v>
      </c>
      <c r="I21" s="24"/>
      <c r="J21" s="19" t="s">
        <v>27</v>
      </c>
      <c r="K21" s="19" t="s">
        <v>28</v>
      </c>
      <c r="L21" s="22" t="s">
        <v>29</v>
      </c>
      <c r="M21" s="22" t="s">
        <v>30</v>
      </c>
      <c r="N21" s="59"/>
      <c r="O21" s="60">
        <v>139655</v>
      </c>
      <c r="P21" s="61">
        <v>4</v>
      </c>
      <c r="Q21" s="27">
        <f t="shared" si="0"/>
        <v>558620</v>
      </c>
      <c r="R21" s="28" t="s">
        <v>113</v>
      </c>
      <c r="S21" s="29" t="s">
        <v>114</v>
      </c>
      <c r="T21" s="29" t="s">
        <v>115</v>
      </c>
      <c r="U21" s="29" t="s">
        <v>84</v>
      </c>
      <c r="V21" s="29" t="s">
        <v>85</v>
      </c>
      <c r="W21" s="29" t="s">
        <v>86</v>
      </c>
      <c r="X21" s="30" t="s">
        <v>111</v>
      </c>
    </row>
    <row r="22" spans="1:27" s="31" customFormat="1" ht="102" customHeight="1" x14ac:dyDescent="0.25">
      <c r="A22" s="19">
        <v>18</v>
      </c>
      <c r="B22" s="20" t="s">
        <v>116</v>
      </c>
      <c r="C22" s="19" t="s">
        <v>39</v>
      </c>
      <c r="D22" s="62">
        <v>10</v>
      </c>
      <c r="E22" s="63">
        <v>10</v>
      </c>
      <c r="F22" s="23">
        <v>1000000</v>
      </c>
      <c r="G22" s="23" t="e">
        <f>#REF!*F22</f>
        <v>#REF!</v>
      </c>
      <c r="H22" s="22" t="s">
        <v>26</v>
      </c>
      <c r="I22" s="19"/>
      <c r="J22" s="19" t="s">
        <v>45</v>
      </c>
      <c r="K22" s="19" t="s">
        <v>117</v>
      </c>
      <c r="L22" s="22" t="s">
        <v>29</v>
      </c>
      <c r="M22" s="22" t="s">
        <v>30</v>
      </c>
      <c r="N22" s="25">
        <v>0</v>
      </c>
      <c r="O22" s="26">
        <v>1246034</v>
      </c>
      <c r="P22" s="27">
        <v>50</v>
      </c>
      <c r="Q22" s="27">
        <f t="shared" si="0"/>
        <v>62301700</v>
      </c>
      <c r="R22" s="28" t="s">
        <v>118</v>
      </c>
      <c r="S22" s="29" t="s">
        <v>32</v>
      </c>
      <c r="T22" s="32" t="s">
        <v>119</v>
      </c>
      <c r="U22" s="29" t="s">
        <v>34</v>
      </c>
      <c r="V22" s="29" t="s">
        <v>35</v>
      </c>
      <c r="W22" s="29" t="s">
        <v>36</v>
      </c>
      <c r="X22" s="30">
        <v>990105</v>
      </c>
    </row>
    <row r="23" spans="1:27" s="31" customFormat="1" ht="71.25" customHeight="1" x14ac:dyDescent="0.25">
      <c r="A23" s="19">
        <v>19</v>
      </c>
      <c r="B23" s="20" t="s">
        <v>120</v>
      </c>
      <c r="C23" s="19" t="s">
        <v>39</v>
      </c>
      <c r="D23" s="62">
        <v>5</v>
      </c>
      <c r="E23" s="63">
        <v>10</v>
      </c>
      <c r="F23" s="23">
        <v>1000000</v>
      </c>
      <c r="G23" s="23" t="e">
        <f>#REF!*F23</f>
        <v>#REF!</v>
      </c>
      <c r="H23" s="22" t="s">
        <v>26</v>
      </c>
      <c r="I23" s="24"/>
      <c r="J23" s="19" t="s">
        <v>55</v>
      </c>
      <c r="K23" s="19" t="s">
        <v>28</v>
      </c>
      <c r="L23" s="22" t="s">
        <v>29</v>
      </c>
      <c r="M23" s="22" t="s">
        <v>30</v>
      </c>
      <c r="N23" s="25">
        <v>0</v>
      </c>
      <c r="O23" s="26">
        <v>509741</v>
      </c>
      <c r="P23" s="27">
        <v>20</v>
      </c>
      <c r="Q23" s="27">
        <f t="shared" si="0"/>
        <v>10194820</v>
      </c>
      <c r="R23" s="28" t="s">
        <v>121</v>
      </c>
      <c r="S23" s="29" t="s">
        <v>122</v>
      </c>
      <c r="T23" s="29" t="s">
        <v>123</v>
      </c>
      <c r="U23" s="29" t="s">
        <v>34</v>
      </c>
      <c r="V23" s="29" t="s">
        <v>35</v>
      </c>
      <c r="W23" s="29" t="s">
        <v>36</v>
      </c>
      <c r="X23" s="30" t="s">
        <v>124</v>
      </c>
    </row>
    <row r="24" spans="1:27" s="31" customFormat="1" ht="71.25" customHeight="1" x14ac:dyDescent="0.25">
      <c r="A24" s="19">
        <v>20</v>
      </c>
      <c r="B24" s="20" t="s">
        <v>125</v>
      </c>
      <c r="C24" s="19" t="s">
        <v>126</v>
      </c>
      <c r="D24" s="38">
        <v>2</v>
      </c>
      <c r="E24" s="37">
        <v>3</v>
      </c>
      <c r="F24" s="23">
        <v>200000</v>
      </c>
      <c r="G24" s="23" t="e">
        <f>#REF!*F24</f>
        <v>#REF!</v>
      </c>
      <c r="H24" s="22" t="s">
        <v>26</v>
      </c>
      <c r="I24" s="24"/>
      <c r="J24" s="19" t="s">
        <v>55</v>
      </c>
      <c r="K24" s="19" t="s">
        <v>28</v>
      </c>
      <c r="L24" s="22" t="s">
        <v>29</v>
      </c>
      <c r="M24" s="22" t="s">
        <v>30</v>
      </c>
      <c r="N24" s="25"/>
      <c r="O24" s="26">
        <v>125690</v>
      </c>
      <c r="P24" s="27">
        <v>10</v>
      </c>
      <c r="Q24" s="27">
        <f t="shared" si="0"/>
        <v>1256900</v>
      </c>
      <c r="R24" s="28" t="s">
        <v>127</v>
      </c>
      <c r="S24" s="29" t="s">
        <v>128</v>
      </c>
      <c r="T24" s="29" t="s">
        <v>129</v>
      </c>
      <c r="U24" s="35" t="s">
        <v>130</v>
      </c>
      <c r="V24" s="35" t="s">
        <v>35</v>
      </c>
      <c r="W24" s="35" t="s">
        <v>131</v>
      </c>
      <c r="X24" s="30" t="s">
        <v>124</v>
      </c>
    </row>
    <row r="25" spans="1:27" s="31" customFormat="1" ht="71.25" customHeight="1" x14ac:dyDescent="0.25">
      <c r="A25" s="19">
        <v>21</v>
      </c>
      <c r="B25" s="20" t="s">
        <v>132</v>
      </c>
      <c r="C25" s="19" t="s">
        <v>44</v>
      </c>
      <c r="D25" s="38">
        <v>5</v>
      </c>
      <c r="E25" s="37">
        <v>5</v>
      </c>
      <c r="F25" s="23">
        <v>250000</v>
      </c>
      <c r="G25" s="23" t="e">
        <f>#REF!*F25</f>
        <v>#REF!</v>
      </c>
      <c r="H25" s="22" t="s">
        <v>26</v>
      </c>
      <c r="I25" s="24"/>
      <c r="J25" s="19" t="s">
        <v>55</v>
      </c>
      <c r="K25" s="19" t="s">
        <v>28</v>
      </c>
      <c r="L25" s="22" t="s">
        <v>29</v>
      </c>
      <c r="M25" s="22" t="s">
        <v>30</v>
      </c>
      <c r="N25" s="25"/>
      <c r="O25" s="26">
        <v>125690</v>
      </c>
      <c r="P25" s="27">
        <v>20</v>
      </c>
      <c r="Q25" s="27">
        <f t="shared" si="0"/>
        <v>2513800</v>
      </c>
      <c r="R25" s="28" t="s">
        <v>46</v>
      </c>
      <c r="S25" s="29" t="s">
        <v>32</v>
      </c>
      <c r="T25" s="29" t="s">
        <v>133</v>
      </c>
      <c r="U25" s="29" t="s">
        <v>34</v>
      </c>
      <c r="V25" s="29" t="s">
        <v>35</v>
      </c>
      <c r="W25" s="29" t="s">
        <v>36</v>
      </c>
      <c r="X25" s="30" t="s">
        <v>124</v>
      </c>
    </row>
    <row r="26" spans="1:27" s="31" customFormat="1" ht="71.25" customHeight="1" x14ac:dyDescent="0.25">
      <c r="A26" s="19">
        <v>22</v>
      </c>
      <c r="B26" s="20" t="s">
        <v>134</v>
      </c>
      <c r="C26" s="19" t="s">
        <v>135</v>
      </c>
      <c r="D26" s="38">
        <v>20</v>
      </c>
      <c r="E26" s="37">
        <v>20</v>
      </c>
      <c r="F26" s="23">
        <v>200000</v>
      </c>
      <c r="G26" s="23" t="e">
        <f>#REF!*F26</f>
        <v>#REF!</v>
      </c>
      <c r="H26" s="22" t="s">
        <v>26</v>
      </c>
      <c r="I26" s="19"/>
      <c r="J26" s="19" t="s">
        <v>55</v>
      </c>
      <c r="K26" s="19" t="s">
        <v>28</v>
      </c>
      <c r="L26" s="22" t="s">
        <v>29</v>
      </c>
      <c r="M26" s="22" t="s">
        <v>30</v>
      </c>
      <c r="N26" s="25"/>
      <c r="O26" s="26">
        <v>125690</v>
      </c>
      <c r="P26" s="27">
        <v>50</v>
      </c>
      <c r="Q26" s="27">
        <f t="shared" si="0"/>
        <v>6284500</v>
      </c>
      <c r="R26" s="28" t="s">
        <v>136</v>
      </c>
      <c r="S26" s="29" t="s">
        <v>32</v>
      </c>
      <c r="T26" s="32" t="s">
        <v>137</v>
      </c>
      <c r="U26" s="29" t="s">
        <v>34</v>
      </c>
      <c r="V26" s="29" t="s">
        <v>35</v>
      </c>
      <c r="W26" s="29" t="s">
        <v>36</v>
      </c>
      <c r="X26" s="30">
        <v>990105</v>
      </c>
    </row>
    <row r="27" spans="1:27" s="31" customFormat="1" ht="71.25" customHeight="1" x14ac:dyDescent="0.25">
      <c r="A27" s="19">
        <v>23</v>
      </c>
      <c r="B27" s="20" t="s">
        <v>138</v>
      </c>
      <c r="C27" s="19" t="s">
        <v>25</v>
      </c>
      <c r="D27" s="38">
        <v>5</v>
      </c>
      <c r="E27" s="37">
        <v>5</v>
      </c>
      <c r="F27" s="23">
        <v>200000</v>
      </c>
      <c r="G27" s="23" t="e">
        <f>#REF!*F27</f>
        <v>#REF!</v>
      </c>
      <c r="H27" s="22" t="s">
        <v>26</v>
      </c>
      <c r="I27" s="19" t="s">
        <v>139</v>
      </c>
      <c r="J27" s="19"/>
      <c r="K27" s="19"/>
      <c r="L27" s="22" t="s">
        <v>29</v>
      </c>
      <c r="M27" s="22" t="s">
        <v>30</v>
      </c>
      <c r="N27" s="25"/>
      <c r="O27" s="26">
        <v>125690</v>
      </c>
      <c r="P27" s="27">
        <v>20</v>
      </c>
      <c r="Q27" s="27">
        <f t="shared" si="0"/>
        <v>2513800</v>
      </c>
      <c r="R27" s="28" t="s">
        <v>140</v>
      </c>
      <c r="S27" s="29" t="s">
        <v>32</v>
      </c>
      <c r="T27" s="32" t="s">
        <v>141</v>
      </c>
      <c r="U27" s="29" t="s">
        <v>142</v>
      </c>
      <c r="V27" s="29" t="s">
        <v>35</v>
      </c>
      <c r="W27" s="29" t="s">
        <v>36</v>
      </c>
      <c r="X27" s="30">
        <v>990105</v>
      </c>
    </row>
    <row r="28" spans="1:27" s="31" customFormat="1" ht="71.25" customHeight="1" x14ac:dyDescent="0.25">
      <c r="A28" s="19">
        <v>24</v>
      </c>
      <c r="B28" s="64" t="s">
        <v>143</v>
      </c>
      <c r="C28" s="19" t="s">
        <v>67</v>
      </c>
      <c r="D28" s="65">
        <v>1</v>
      </c>
      <c r="E28" s="66">
        <v>1</v>
      </c>
      <c r="F28" s="23">
        <v>200000</v>
      </c>
      <c r="G28" s="23" t="e">
        <f>#REF!*F28</f>
        <v>#REF!</v>
      </c>
      <c r="H28" s="22" t="s">
        <v>26</v>
      </c>
      <c r="I28" s="24"/>
      <c r="J28" s="19" t="s">
        <v>27</v>
      </c>
      <c r="K28" s="19" t="s">
        <v>28</v>
      </c>
      <c r="L28" s="22" t="s">
        <v>29</v>
      </c>
      <c r="M28" s="22" t="s">
        <v>30</v>
      </c>
      <c r="N28" s="25"/>
      <c r="O28" s="26">
        <v>125690</v>
      </c>
      <c r="P28" s="27">
        <v>4</v>
      </c>
      <c r="Q28" s="27">
        <f t="shared" si="0"/>
        <v>502760</v>
      </c>
      <c r="R28" s="28" t="s">
        <v>144</v>
      </c>
      <c r="S28" s="29" t="s">
        <v>145</v>
      </c>
      <c r="T28" s="29" t="s">
        <v>146</v>
      </c>
      <c r="U28" s="29" t="s">
        <v>84</v>
      </c>
      <c r="V28" s="29" t="s">
        <v>85</v>
      </c>
      <c r="W28" s="29" t="s">
        <v>86</v>
      </c>
      <c r="X28" s="30" t="s">
        <v>124</v>
      </c>
    </row>
    <row r="29" spans="1:27" s="31" customFormat="1" ht="71.25" customHeight="1" x14ac:dyDescent="0.25">
      <c r="A29" s="19">
        <v>25</v>
      </c>
      <c r="B29" s="64" t="s">
        <v>147</v>
      </c>
      <c r="C29" s="19" t="s">
        <v>44</v>
      </c>
      <c r="D29" s="38">
        <v>5</v>
      </c>
      <c r="E29" s="37">
        <v>5</v>
      </c>
      <c r="F29" s="23">
        <v>250000</v>
      </c>
      <c r="G29" s="23" t="e">
        <f>#REF!*F29</f>
        <v>#REF!</v>
      </c>
      <c r="H29" s="22" t="s">
        <v>26</v>
      </c>
      <c r="I29" s="24"/>
      <c r="J29" s="19" t="s">
        <v>27</v>
      </c>
      <c r="K29" s="19" t="s">
        <v>28</v>
      </c>
      <c r="L29" s="22" t="s">
        <v>29</v>
      </c>
      <c r="M29" s="22" t="s">
        <v>30</v>
      </c>
      <c r="N29" s="25"/>
      <c r="O29" s="26">
        <v>139655</v>
      </c>
      <c r="P29" s="27">
        <v>20</v>
      </c>
      <c r="Q29" s="27">
        <f t="shared" si="0"/>
        <v>2793100</v>
      </c>
      <c r="R29" s="28" t="s">
        <v>148</v>
      </c>
      <c r="S29" s="29" t="s">
        <v>32</v>
      </c>
      <c r="T29" s="29" t="s">
        <v>149</v>
      </c>
      <c r="U29" s="29" t="s">
        <v>150</v>
      </c>
      <c r="V29" s="29" t="s">
        <v>35</v>
      </c>
      <c r="W29" s="29" t="s">
        <v>36</v>
      </c>
      <c r="X29" s="30" t="s">
        <v>124</v>
      </c>
    </row>
    <row r="30" spans="1:27" s="31" customFormat="1" ht="71.25" customHeight="1" x14ac:dyDescent="0.25">
      <c r="A30" s="19">
        <v>26</v>
      </c>
      <c r="B30" s="64" t="s">
        <v>151</v>
      </c>
      <c r="C30" s="19" t="s">
        <v>44</v>
      </c>
      <c r="D30" s="38">
        <v>2</v>
      </c>
      <c r="E30" s="37">
        <v>3</v>
      </c>
      <c r="F30" s="23">
        <v>250000</v>
      </c>
      <c r="G30" s="23" t="e">
        <f>#REF!*F30</f>
        <v>#REF!</v>
      </c>
      <c r="H30" s="22" t="s">
        <v>26</v>
      </c>
      <c r="I30" s="24"/>
      <c r="J30" s="19" t="s">
        <v>27</v>
      </c>
      <c r="K30" s="19" t="s">
        <v>28</v>
      </c>
      <c r="L30" s="22" t="s">
        <v>29</v>
      </c>
      <c r="M30" s="22" t="s">
        <v>30</v>
      </c>
      <c r="N30" s="25"/>
      <c r="O30" s="26">
        <v>125690</v>
      </c>
      <c r="P30" s="27">
        <v>20</v>
      </c>
      <c r="Q30" s="27">
        <f t="shared" si="0"/>
        <v>2513800</v>
      </c>
      <c r="R30" s="28" t="s">
        <v>148</v>
      </c>
      <c r="S30" s="29" t="s">
        <v>32</v>
      </c>
      <c r="T30" s="29" t="s">
        <v>149</v>
      </c>
      <c r="U30" s="29" t="s">
        <v>150</v>
      </c>
      <c r="V30" s="29" t="s">
        <v>35</v>
      </c>
      <c r="W30" s="29" t="s">
        <v>36</v>
      </c>
      <c r="X30" s="30" t="s">
        <v>124</v>
      </c>
    </row>
    <row r="31" spans="1:27" s="31" customFormat="1" ht="71.25" customHeight="1" x14ac:dyDescent="0.25">
      <c r="A31" s="53">
        <v>27</v>
      </c>
      <c r="B31" s="67" t="s">
        <v>152</v>
      </c>
      <c r="C31" s="53" t="s">
        <v>94</v>
      </c>
      <c r="D31" s="66">
        <v>0</v>
      </c>
      <c r="E31" s="66">
        <v>0</v>
      </c>
      <c r="F31" s="23">
        <v>5000000</v>
      </c>
      <c r="G31" s="23" t="e">
        <f>#REF!*F31</f>
        <v>#REF!</v>
      </c>
      <c r="H31" s="22" t="s">
        <v>26</v>
      </c>
      <c r="I31" s="24"/>
      <c r="J31" s="19" t="s">
        <v>55</v>
      </c>
      <c r="K31" s="19" t="s">
        <v>28</v>
      </c>
      <c r="L31" s="22" t="s">
        <v>29</v>
      </c>
      <c r="M31" s="22" t="s">
        <v>30</v>
      </c>
      <c r="N31" s="20">
        <v>0</v>
      </c>
      <c r="O31" s="55">
        <v>5000000</v>
      </c>
      <c r="P31" s="56">
        <v>1</v>
      </c>
      <c r="Q31" s="27">
        <f t="shared" si="0"/>
        <v>5000000</v>
      </c>
      <c r="R31" s="29" t="s">
        <v>153</v>
      </c>
      <c r="S31" s="29" t="s">
        <v>154</v>
      </c>
      <c r="T31" s="29" t="s">
        <v>155</v>
      </c>
      <c r="U31" s="29" t="s">
        <v>34</v>
      </c>
      <c r="V31" s="29" t="s">
        <v>35</v>
      </c>
      <c r="W31" s="29" t="s">
        <v>36</v>
      </c>
      <c r="X31" s="30" t="s">
        <v>124</v>
      </c>
      <c r="AA31" s="18"/>
    </row>
    <row r="32" spans="1:27" s="31" customFormat="1" ht="71.25" customHeight="1" x14ac:dyDescent="0.25">
      <c r="A32" s="19">
        <v>28</v>
      </c>
      <c r="B32" s="64" t="s">
        <v>156</v>
      </c>
      <c r="C32" s="19" t="s">
        <v>39</v>
      </c>
      <c r="D32" s="65">
        <v>2</v>
      </c>
      <c r="E32" s="66">
        <v>3</v>
      </c>
      <c r="F32" s="23">
        <v>1000000</v>
      </c>
      <c r="G32" s="23" t="e">
        <f>#REF!*F32</f>
        <v>#REF!</v>
      </c>
      <c r="H32" s="22" t="s">
        <v>26</v>
      </c>
      <c r="I32" s="24"/>
      <c r="J32" s="19" t="s">
        <v>55</v>
      </c>
      <c r="K32" s="19" t="s">
        <v>28</v>
      </c>
      <c r="L32" s="22" t="s">
        <v>29</v>
      </c>
      <c r="M32" s="22" t="s">
        <v>30</v>
      </c>
      <c r="N32" s="25">
        <v>0</v>
      </c>
      <c r="O32" s="68">
        <v>3000000</v>
      </c>
      <c r="P32" s="27">
        <v>10</v>
      </c>
      <c r="Q32" s="27">
        <f t="shared" si="0"/>
        <v>30000000</v>
      </c>
      <c r="R32" s="28" t="s">
        <v>157</v>
      </c>
      <c r="S32" s="29" t="s">
        <v>122</v>
      </c>
      <c r="T32" s="29" t="s">
        <v>158</v>
      </c>
      <c r="U32" s="29" t="s">
        <v>159</v>
      </c>
      <c r="V32" s="35" t="s">
        <v>35</v>
      </c>
      <c r="W32" s="35" t="s">
        <v>36</v>
      </c>
      <c r="X32" s="30" t="s">
        <v>124</v>
      </c>
    </row>
    <row r="33" spans="1:24" s="31" customFormat="1" ht="71.25" customHeight="1" x14ac:dyDescent="0.25">
      <c r="A33" s="19">
        <v>29</v>
      </c>
      <c r="B33" s="20" t="s">
        <v>160</v>
      </c>
      <c r="C33" s="19" t="s">
        <v>44</v>
      </c>
      <c r="D33" s="38">
        <v>5</v>
      </c>
      <c r="E33" s="37">
        <v>5</v>
      </c>
      <c r="F33" s="23">
        <v>250000</v>
      </c>
      <c r="G33" s="23" t="e">
        <f>#REF!*F33</f>
        <v>#REF!</v>
      </c>
      <c r="H33" s="22" t="s">
        <v>26</v>
      </c>
      <c r="I33" s="24"/>
      <c r="J33" s="19" t="s">
        <v>55</v>
      </c>
      <c r="K33" s="19" t="s">
        <v>28</v>
      </c>
      <c r="L33" s="22" t="s">
        <v>29</v>
      </c>
      <c r="M33" s="22" t="s">
        <v>30</v>
      </c>
      <c r="N33" s="25"/>
      <c r="O33" s="26">
        <v>125690</v>
      </c>
      <c r="P33" s="27">
        <v>20</v>
      </c>
      <c r="Q33" s="27">
        <f t="shared" si="0"/>
        <v>2513800</v>
      </c>
      <c r="R33" s="28" t="s">
        <v>161</v>
      </c>
      <c r="S33" s="29" t="s">
        <v>32</v>
      </c>
      <c r="T33" s="29" t="s">
        <v>162</v>
      </c>
      <c r="U33" s="29" t="s">
        <v>34</v>
      </c>
      <c r="V33" s="29" t="s">
        <v>35</v>
      </c>
      <c r="W33" s="29" t="s">
        <v>36</v>
      </c>
      <c r="X33" s="30" t="s">
        <v>124</v>
      </c>
    </row>
    <row r="34" spans="1:24" s="31" customFormat="1" ht="71.25" customHeight="1" x14ac:dyDescent="0.25">
      <c r="A34" s="53">
        <v>30</v>
      </c>
      <c r="B34" s="54" t="s">
        <v>163</v>
      </c>
      <c r="C34" s="53" t="s">
        <v>164</v>
      </c>
      <c r="D34" s="66">
        <v>0</v>
      </c>
      <c r="E34" s="66">
        <v>0</v>
      </c>
      <c r="F34" s="23">
        <v>2000000</v>
      </c>
      <c r="G34" s="23" t="e">
        <f>#REF!*F34</f>
        <v>#REF!</v>
      </c>
      <c r="H34" s="22" t="s">
        <v>26</v>
      </c>
      <c r="I34" s="24"/>
      <c r="J34" s="19" t="s">
        <v>55</v>
      </c>
      <c r="K34" s="19" t="s">
        <v>28</v>
      </c>
      <c r="L34" s="22" t="s">
        <v>29</v>
      </c>
      <c r="M34" s="22" t="s">
        <v>30</v>
      </c>
      <c r="N34" s="20"/>
      <c r="O34" s="55">
        <v>1000000</v>
      </c>
      <c r="P34" s="56">
        <v>1</v>
      </c>
      <c r="Q34" s="27">
        <f t="shared" si="0"/>
        <v>1000000</v>
      </c>
      <c r="R34" s="29" t="s">
        <v>165</v>
      </c>
      <c r="S34" s="29" t="s">
        <v>32</v>
      </c>
      <c r="T34" s="29" t="s">
        <v>166</v>
      </c>
      <c r="U34" s="29" t="s">
        <v>167</v>
      </c>
      <c r="V34" s="35" t="s">
        <v>167</v>
      </c>
      <c r="W34" s="35" t="s">
        <v>85</v>
      </c>
      <c r="X34" s="36" t="s">
        <v>168</v>
      </c>
    </row>
    <row r="35" spans="1:24" s="31" customFormat="1" ht="71.25" customHeight="1" x14ac:dyDescent="0.25">
      <c r="A35" s="19">
        <v>31</v>
      </c>
      <c r="B35" s="20" t="s">
        <v>169</v>
      </c>
      <c r="C35" s="19" t="s">
        <v>94</v>
      </c>
      <c r="D35" s="37">
        <v>0</v>
      </c>
      <c r="E35" s="37">
        <v>0</v>
      </c>
      <c r="F35" s="23">
        <v>5000000</v>
      </c>
      <c r="G35" s="23" t="e">
        <f>#REF!*F35</f>
        <v>#REF!</v>
      </c>
      <c r="H35" s="22" t="s">
        <v>26</v>
      </c>
      <c r="I35" s="19"/>
      <c r="J35" s="19" t="s">
        <v>55</v>
      </c>
      <c r="K35" s="19" t="s">
        <v>28</v>
      </c>
      <c r="L35" s="22" t="s">
        <v>29</v>
      </c>
      <c r="M35" s="22" t="s">
        <v>30</v>
      </c>
      <c r="N35" s="20">
        <v>0</v>
      </c>
      <c r="O35" s="68">
        <v>3000000</v>
      </c>
      <c r="P35" s="27">
        <v>1</v>
      </c>
      <c r="Q35" s="27">
        <f t="shared" si="0"/>
        <v>3000000</v>
      </c>
      <c r="R35" s="29" t="s">
        <v>153</v>
      </c>
      <c r="S35" s="29" t="s">
        <v>32</v>
      </c>
      <c r="T35" s="32" t="s">
        <v>170</v>
      </c>
      <c r="U35" s="29" t="s">
        <v>171</v>
      </c>
      <c r="V35" s="29" t="s">
        <v>35</v>
      </c>
      <c r="W35" s="29" t="s">
        <v>36</v>
      </c>
      <c r="X35" s="30">
        <v>944905</v>
      </c>
    </row>
    <row r="36" spans="1:24" s="31" customFormat="1" ht="71.25" customHeight="1" x14ac:dyDescent="0.25">
      <c r="A36" s="19">
        <v>32</v>
      </c>
      <c r="B36" s="20" t="s">
        <v>172</v>
      </c>
      <c r="C36" s="19" t="s">
        <v>67</v>
      </c>
      <c r="D36" s="38">
        <v>0</v>
      </c>
      <c r="E36" s="37">
        <v>1</v>
      </c>
      <c r="F36" s="23">
        <v>200000</v>
      </c>
      <c r="G36" s="23" t="e">
        <f>#REF!*F36</f>
        <v>#REF!</v>
      </c>
      <c r="H36" s="22" t="s">
        <v>26</v>
      </c>
      <c r="I36" s="24"/>
      <c r="J36" s="19" t="s">
        <v>27</v>
      </c>
      <c r="K36" s="19" t="s">
        <v>80</v>
      </c>
      <c r="L36" s="22" t="s">
        <v>29</v>
      </c>
      <c r="M36" s="22" t="s">
        <v>30</v>
      </c>
      <c r="N36" s="25"/>
      <c r="O36" s="26">
        <v>125690</v>
      </c>
      <c r="P36" s="27">
        <v>2</v>
      </c>
      <c r="Q36" s="27">
        <f t="shared" si="0"/>
        <v>251380</v>
      </c>
      <c r="R36" s="28" t="s">
        <v>144</v>
      </c>
      <c r="S36" s="29" t="s">
        <v>70</v>
      </c>
      <c r="T36" s="29" t="s">
        <v>173</v>
      </c>
      <c r="U36" s="29" t="s">
        <v>84</v>
      </c>
      <c r="V36" s="29" t="s">
        <v>85</v>
      </c>
      <c r="W36" s="29" t="s">
        <v>86</v>
      </c>
      <c r="X36" s="30" t="s">
        <v>74</v>
      </c>
    </row>
    <row r="37" spans="1:24" s="31" customFormat="1" ht="71.25" customHeight="1" x14ac:dyDescent="0.25">
      <c r="A37" s="19">
        <v>33</v>
      </c>
      <c r="B37" s="20" t="s">
        <v>174</v>
      </c>
      <c r="C37" s="33" t="s">
        <v>39</v>
      </c>
      <c r="D37" s="38">
        <v>15</v>
      </c>
      <c r="E37" s="37">
        <v>15</v>
      </c>
      <c r="F37" s="23">
        <v>1000000</v>
      </c>
      <c r="G37" s="23" t="e">
        <f>#REF!*F37</f>
        <v>#REF!</v>
      </c>
      <c r="H37" s="22" t="s">
        <v>26</v>
      </c>
      <c r="I37" s="24"/>
      <c r="J37" s="19" t="s">
        <v>55</v>
      </c>
      <c r="K37" s="19" t="s">
        <v>28</v>
      </c>
      <c r="L37" s="22" t="s">
        <v>29</v>
      </c>
      <c r="M37" s="22" t="s">
        <v>30</v>
      </c>
      <c r="N37" s="25"/>
      <c r="O37" s="68">
        <v>3000000</v>
      </c>
      <c r="P37" s="27">
        <v>30</v>
      </c>
      <c r="Q37" s="27">
        <f t="shared" si="0"/>
        <v>90000000</v>
      </c>
      <c r="R37" s="28" t="s">
        <v>175</v>
      </c>
      <c r="S37" s="29" t="s">
        <v>176</v>
      </c>
      <c r="T37" s="29" t="s">
        <v>177</v>
      </c>
      <c r="U37" s="29" t="s">
        <v>171</v>
      </c>
      <c r="V37" s="35" t="s">
        <v>35</v>
      </c>
      <c r="W37" s="35" t="s">
        <v>36</v>
      </c>
      <c r="X37" s="30" t="s">
        <v>74</v>
      </c>
    </row>
    <row r="38" spans="1:24" s="31" customFormat="1" ht="71.25" customHeight="1" x14ac:dyDescent="0.25">
      <c r="A38" s="19">
        <v>34</v>
      </c>
      <c r="B38" s="20" t="s">
        <v>178</v>
      </c>
      <c r="C38" s="19" t="s">
        <v>126</v>
      </c>
      <c r="D38" s="38">
        <v>3</v>
      </c>
      <c r="E38" s="37">
        <v>3</v>
      </c>
      <c r="F38" s="23">
        <v>200000</v>
      </c>
      <c r="G38" s="23" t="e">
        <f>#REF!*F38</f>
        <v>#REF!</v>
      </c>
      <c r="H38" s="22" t="s">
        <v>26</v>
      </c>
      <c r="I38" s="24"/>
      <c r="J38" s="19" t="s">
        <v>55</v>
      </c>
      <c r="K38" s="19" t="s">
        <v>28</v>
      </c>
      <c r="L38" s="22" t="s">
        <v>29</v>
      </c>
      <c r="M38" s="22" t="s">
        <v>30</v>
      </c>
      <c r="N38" s="25"/>
      <c r="O38" s="26">
        <v>83793</v>
      </c>
      <c r="P38" s="27">
        <v>6</v>
      </c>
      <c r="Q38" s="27">
        <f t="shared" si="0"/>
        <v>502758</v>
      </c>
      <c r="R38" s="28" t="s">
        <v>127</v>
      </c>
      <c r="S38" s="29" t="s">
        <v>128</v>
      </c>
      <c r="T38" s="29" t="s">
        <v>179</v>
      </c>
      <c r="U38" s="35" t="s">
        <v>130</v>
      </c>
      <c r="V38" s="35" t="s">
        <v>35</v>
      </c>
      <c r="W38" s="35" t="s">
        <v>131</v>
      </c>
      <c r="X38" s="36" t="s">
        <v>74</v>
      </c>
    </row>
    <row r="39" spans="1:24" s="31" customFormat="1" ht="71.25" customHeight="1" x14ac:dyDescent="0.25">
      <c r="A39" s="19">
        <v>35</v>
      </c>
      <c r="B39" s="20" t="s">
        <v>180</v>
      </c>
      <c r="C39" s="19" t="s">
        <v>39</v>
      </c>
      <c r="D39" s="21">
        <v>15</v>
      </c>
      <c r="E39" s="22">
        <v>15</v>
      </c>
      <c r="F39" s="23">
        <v>1000000</v>
      </c>
      <c r="G39" s="23" t="e">
        <f>#REF!*F39</f>
        <v>#REF!</v>
      </c>
      <c r="H39" s="22" t="s">
        <v>26</v>
      </c>
      <c r="I39" s="19"/>
      <c r="J39" s="19" t="s">
        <v>55</v>
      </c>
      <c r="K39" s="19" t="s">
        <v>28</v>
      </c>
      <c r="L39" s="22" t="s">
        <v>29</v>
      </c>
      <c r="M39" s="22" t="s">
        <v>30</v>
      </c>
      <c r="N39" s="25"/>
      <c r="O39" s="26">
        <v>1246034</v>
      </c>
      <c r="P39" s="27">
        <v>40</v>
      </c>
      <c r="Q39" s="27">
        <f t="shared" si="0"/>
        <v>49841360</v>
      </c>
      <c r="R39" s="28" t="s">
        <v>175</v>
      </c>
      <c r="S39" s="29" t="s">
        <v>32</v>
      </c>
      <c r="T39" s="32" t="s">
        <v>181</v>
      </c>
      <c r="U39" s="29" t="s">
        <v>159</v>
      </c>
      <c r="V39" s="35" t="s">
        <v>35</v>
      </c>
      <c r="W39" s="35" t="s">
        <v>36</v>
      </c>
      <c r="X39" s="30" t="s">
        <v>74</v>
      </c>
    </row>
    <row r="40" spans="1:24" s="31" customFormat="1" ht="71.25" customHeight="1" x14ac:dyDescent="0.25">
      <c r="A40" s="19">
        <v>36</v>
      </c>
      <c r="B40" s="20" t="s">
        <v>182</v>
      </c>
      <c r="C40" s="19" t="s">
        <v>39</v>
      </c>
      <c r="D40" s="38">
        <v>10</v>
      </c>
      <c r="E40" s="37">
        <v>15</v>
      </c>
      <c r="F40" s="23">
        <v>1000000</v>
      </c>
      <c r="G40" s="23" t="e">
        <f>#REF!*F40</f>
        <v>#REF!</v>
      </c>
      <c r="H40" s="22" t="s">
        <v>26</v>
      </c>
      <c r="I40" s="24"/>
      <c r="J40" s="19" t="s">
        <v>55</v>
      </c>
      <c r="K40" s="19" t="s">
        <v>28</v>
      </c>
      <c r="L40" s="22" t="s">
        <v>29</v>
      </c>
      <c r="M40" s="22" t="s">
        <v>30</v>
      </c>
      <c r="N40" s="25"/>
      <c r="O40" s="68">
        <v>3000000</v>
      </c>
      <c r="P40" s="27">
        <v>25</v>
      </c>
      <c r="Q40" s="27">
        <f t="shared" si="0"/>
        <v>75000000</v>
      </c>
      <c r="R40" s="28" t="s">
        <v>157</v>
      </c>
      <c r="S40" s="29" t="s">
        <v>41</v>
      </c>
      <c r="T40" s="29" t="s">
        <v>183</v>
      </c>
      <c r="U40" s="29" t="s">
        <v>159</v>
      </c>
      <c r="V40" s="35" t="s">
        <v>35</v>
      </c>
      <c r="W40" s="35" t="s">
        <v>36</v>
      </c>
      <c r="X40" s="30" t="s">
        <v>74</v>
      </c>
    </row>
    <row r="41" spans="1:24" s="31" customFormat="1" ht="71.25" customHeight="1" x14ac:dyDescent="0.25">
      <c r="A41" s="19">
        <v>37</v>
      </c>
      <c r="B41" s="20" t="s">
        <v>184</v>
      </c>
      <c r="C41" s="19" t="s">
        <v>44</v>
      </c>
      <c r="D41" s="38">
        <v>15</v>
      </c>
      <c r="E41" s="37">
        <v>10</v>
      </c>
      <c r="F41" s="23">
        <v>250000</v>
      </c>
      <c r="G41" s="23" t="e">
        <f>#REF!*F41</f>
        <v>#REF!</v>
      </c>
      <c r="H41" s="22" t="s">
        <v>26</v>
      </c>
      <c r="I41" s="24"/>
      <c r="J41" s="19" t="s">
        <v>27</v>
      </c>
      <c r="K41" s="19" t="s">
        <v>28</v>
      </c>
      <c r="L41" s="22" t="s">
        <v>29</v>
      </c>
      <c r="M41" s="22" t="s">
        <v>30</v>
      </c>
      <c r="N41" s="25"/>
      <c r="O41" s="26">
        <v>125690</v>
      </c>
      <c r="P41" s="27">
        <v>30</v>
      </c>
      <c r="Q41" s="27">
        <f t="shared" si="0"/>
        <v>3770700</v>
      </c>
      <c r="R41" s="28" t="s">
        <v>185</v>
      </c>
      <c r="S41" s="29" t="s">
        <v>176</v>
      </c>
      <c r="T41" s="29" t="s">
        <v>186</v>
      </c>
      <c r="U41" s="29" t="s">
        <v>34</v>
      </c>
      <c r="V41" s="29" t="s">
        <v>35</v>
      </c>
      <c r="W41" s="29" t="s">
        <v>36</v>
      </c>
      <c r="X41" s="30" t="s">
        <v>74</v>
      </c>
    </row>
    <row r="42" spans="1:24" s="31" customFormat="1" ht="71.25" customHeight="1" x14ac:dyDescent="0.25">
      <c r="A42" s="19">
        <v>38</v>
      </c>
      <c r="B42" s="20" t="s">
        <v>187</v>
      </c>
      <c r="C42" s="19" t="s">
        <v>188</v>
      </c>
      <c r="D42" s="38">
        <v>5</v>
      </c>
      <c r="E42" s="37">
        <v>5</v>
      </c>
      <c r="F42" s="23">
        <v>300000</v>
      </c>
      <c r="G42" s="23" t="e">
        <f>#REF!*F42</f>
        <v>#REF!</v>
      </c>
      <c r="H42" s="22" t="s">
        <v>26</v>
      </c>
      <c r="I42" s="24"/>
      <c r="J42" s="19" t="s">
        <v>55</v>
      </c>
      <c r="K42" s="19" t="s">
        <v>28</v>
      </c>
      <c r="L42" s="22" t="s">
        <v>29</v>
      </c>
      <c r="M42" s="22" t="s">
        <v>30</v>
      </c>
      <c r="N42" s="25"/>
      <c r="O42" s="26">
        <v>693815</v>
      </c>
      <c r="P42" s="27">
        <v>12</v>
      </c>
      <c r="Q42" s="27">
        <f t="shared" si="0"/>
        <v>8325780</v>
      </c>
      <c r="R42" s="28" t="s">
        <v>189</v>
      </c>
      <c r="S42" s="29" t="s">
        <v>176</v>
      </c>
      <c r="T42" s="29" t="s">
        <v>190</v>
      </c>
      <c r="U42" s="29" t="s">
        <v>34</v>
      </c>
      <c r="V42" s="29" t="s">
        <v>35</v>
      </c>
      <c r="W42" s="29" t="s">
        <v>36</v>
      </c>
      <c r="X42" s="30" t="s">
        <v>74</v>
      </c>
    </row>
    <row r="43" spans="1:24" s="31" customFormat="1" ht="71.25" customHeight="1" x14ac:dyDescent="0.25">
      <c r="A43" s="19">
        <v>39</v>
      </c>
      <c r="B43" s="20" t="s">
        <v>191</v>
      </c>
      <c r="C43" s="33" t="s">
        <v>192</v>
      </c>
      <c r="D43" s="38">
        <v>1</v>
      </c>
      <c r="E43" s="37">
        <v>1</v>
      </c>
      <c r="F43" s="23">
        <v>1000000</v>
      </c>
      <c r="G43" s="23" t="e">
        <f>#REF!*F43</f>
        <v>#REF!</v>
      </c>
      <c r="H43" s="22" t="s">
        <v>26</v>
      </c>
      <c r="I43" s="19"/>
      <c r="J43" s="19" t="s">
        <v>27</v>
      </c>
      <c r="K43" s="19" t="s">
        <v>68</v>
      </c>
      <c r="L43" s="22" t="s">
        <v>29</v>
      </c>
      <c r="M43" s="22" t="s">
        <v>30</v>
      </c>
      <c r="N43" s="25"/>
      <c r="O43" s="26">
        <v>125690</v>
      </c>
      <c r="P43" s="27">
        <v>2</v>
      </c>
      <c r="Q43" s="27">
        <f t="shared" si="0"/>
        <v>251380</v>
      </c>
      <c r="R43" s="28" t="s">
        <v>193</v>
      </c>
      <c r="S43" s="29" t="s">
        <v>32</v>
      </c>
      <c r="T43" s="32" t="s">
        <v>194</v>
      </c>
      <c r="U43" s="29" t="s">
        <v>195</v>
      </c>
      <c r="V43" s="29" t="s">
        <v>35</v>
      </c>
      <c r="W43" s="29" t="s">
        <v>36</v>
      </c>
      <c r="X43" s="30" t="s">
        <v>74</v>
      </c>
    </row>
    <row r="44" spans="1:24" s="31" customFormat="1" ht="71.25" customHeight="1" x14ac:dyDescent="0.25">
      <c r="A44" s="19">
        <v>40</v>
      </c>
      <c r="B44" s="20" t="s">
        <v>196</v>
      </c>
      <c r="C44" s="19" t="s">
        <v>39</v>
      </c>
      <c r="D44" s="38">
        <v>5</v>
      </c>
      <c r="E44" s="37">
        <v>10</v>
      </c>
      <c r="F44" s="23">
        <v>1000000</v>
      </c>
      <c r="G44" s="23" t="e">
        <f>#REF!*F44</f>
        <v>#REF!</v>
      </c>
      <c r="H44" s="22" t="s">
        <v>26</v>
      </c>
      <c r="I44" s="24"/>
      <c r="J44" s="19" t="s">
        <v>197</v>
      </c>
      <c r="K44" s="19" t="s">
        <v>28</v>
      </c>
      <c r="L44" s="22" t="s">
        <v>29</v>
      </c>
      <c r="M44" s="22" t="s">
        <v>30</v>
      </c>
      <c r="N44" s="25"/>
      <c r="O44" s="26">
        <v>1246034</v>
      </c>
      <c r="P44" s="27">
        <v>20</v>
      </c>
      <c r="Q44" s="27">
        <f t="shared" si="0"/>
        <v>24920680</v>
      </c>
      <c r="R44" s="28" t="s">
        <v>198</v>
      </c>
      <c r="S44" s="29" t="s">
        <v>199</v>
      </c>
      <c r="T44" s="29" t="s">
        <v>200</v>
      </c>
      <c r="U44" s="29" t="s">
        <v>92</v>
      </c>
      <c r="V44" s="29" t="s">
        <v>35</v>
      </c>
      <c r="W44" s="29" t="s">
        <v>36</v>
      </c>
      <c r="X44" s="30" t="s">
        <v>201</v>
      </c>
    </row>
    <row r="45" spans="1:24" s="31" customFormat="1" ht="71.25" customHeight="1" x14ac:dyDescent="0.25">
      <c r="A45" s="19">
        <v>41</v>
      </c>
      <c r="B45" s="20" t="s">
        <v>202</v>
      </c>
      <c r="C45" s="19" t="s">
        <v>39</v>
      </c>
      <c r="D45" s="21">
        <v>2</v>
      </c>
      <c r="E45" s="22">
        <v>2</v>
      </c>
      <c r="F45" s="23">
        <v>1000000</v>
      </c>
      <c r="G45" s="23" t="e">
        <f>#REF!*F45</f>
        <v>#REF!</v>
      </c>
      <c r="H45" s="22" t="s">
        <v>26</v>
      </c>
      <c r="I45" s="24"/>
      <c r="J45" s="19" t="s">
        <v>197</v>
      </c>
      <c r="K45" s="19" t="s">
        <v>28</v>
      </c>
      <c r="L45" s="22" t="s">
        <v>29</v>
      </c>
      <c r="M45" s="22" t="s">
        <v>30</v>
      </c>
      <c r="N45" s="25"/>
      <c r="O45" s="26">
        <v>1246034</v>
      </c>
      <c r="P45" s="27">
        <v>10</v>
      </c>
      <c r="Q45" s="27">
        <f t="shared" si="0"/>
        <v>12460340</v>
      </c>
      <c r="R45" s="28" t="s">
        <v>198</v>
      </c>
      <c r="S45" s="29" t="s">
        <v>199</v>
      </c>
      <c r="T45" s="29" t="s">
        <v>200</v>
      </c>
      <c r="U45" s="29" t="s">
        <v>92</v>
      </c>
      <c r="V45" s="29" t="s">
        <v>35</v>
      </c>
      <c r="W45" s="29" t="s">
        <v>36</v>
      </c>
      <c r="X45" s="30" t="s">
        <v>201</v>
      </c>
    </row>
    <row r="46" spans="1:24" s="31" customFormat="1" ht="71.25" customHeight="1" x14ac:dyDescent="0.25">
      <c r="A46" s="19">
        <v>42</v>
      </c>
      <c r="B46" s="20" t="s">
        <v>203</v>
      </c>
      <c r="C46" s="19" t="s">
        <v>39</v>
      </c>
      <c r="D46" s="21">
        <v>2</v>
      </c>
      <c r="E46" s="22">
        <v>2</v>
      </c>
      <c r="F46" s="23">
        <v>1000000</v>
      </c>
      <c r="G46" s="23" t="e">
        <f>#REF!*F46</f>
        <v>#REF!</v>
      </c>
      <c r="H46" s="22" t="s">
        <v>26</v>
      </c>
      <c r="I46" s="19"/>
      <c r="J46" s="19" t="s">
        <v>197</v>
      </c>
      <c r="K46" s="19" t="s">
        <v>28</v>
      </c>
      <c r="L46" s="22" t="s">
        <v>29</v>
      </c>
      <c r="M46" s="22" t="s">
        <v>30</v>
      </c>
      <c r="N46" s="25"/>
      <c r="O46" s="26">
        <v>1246034</v>
      </c>
      <c r="P46" s="27">
        <v>2</v>
      </c>
      <c r="Q46" s="27">
        <f t="shared" si="0"/>
        <v>2492068</v>
      </c>
      <c r="R46" s="28" t="s">
        <v>204</v>
      </c>
      <c r="S46" s="29" t="s">
        <v>32</v>
      </c>
      <c r="T46" s="29" t="s">
        <v>205</v>
      </c>
      <c r="U46" s="29" t="s">
        <v>206</v>
      </c>
      <c r="V46" s="29" t="s">
        <v>35</v>
      </c>
      <c r="W46" s="29" t="s">
        <v>36</v>
      </c>
      <c r="X46" s="30" t="s">
        <v>207</v>
      </c>
    </row>
    <row r="47" spans="1:24" s="31" customFormat="1" ht="71.25" customHeight="1" x14ac:dyDescent="0.25">
      <c r="A47" s="19">
        <v>43</v>
      </c>
      <c r="B47" s="20" t="s">
        <v>208</v>
      </c>
      <c r="C47" s="19" t="s">
        <v>126</v>
      </c>
      <c r="D47" s="21">
        <v>3</v>
      </c>
      <c r="E47" s="22">
        <v>3</v>
      </c>
      <c r="F47" s="23">
        <v>200000</v>
      </c>
      <c r="G47" s="23" t="e">
        <f>#REF!*F47</f>
        <v>#REF!</v>
      </c>
      <c r="H47" s="22" t="s">
        <v>26</v>
      </c>
      <c r="I47" s="24"/>
      <c r="J47" s="19" t="s">
        <v>55</v>
      </c>
      <c r="K47" s="19" t="s">
        <v>28</v>
      </c>
      <c r="L47" s="22" t="s">
        <v>29</v>
      </c>
      <c r="M47" s="22" t="s">
        <v>30</v>
      </c>
      <c r="N47" s="25"/>
      <c r="O47" s="26">
        <v>83793</v>
      </c>
      <c r="P47" s="27">
        <v>6</v>
      </c>
      <c r="Q47" s="27">
        <f t="shared" si="0"/>
        <v>502758</v>
      </c>
      <c r="R47" s="28" t="s">
        <v>127</v>
      </c>
      <c r="S47" s="29" t="s">
        <v>128</v>
      </c>
      <c r="T47" s="29" t="s">
        <v>209</v>
      </c>
      <c r="U47" s="35" t="s">
        <v>130</v>
      </c>
      <c r="V47" s="35" t="s">
        <v>35</v>
      </c>
      <c r="W47" s="35" t="s">
        <v>131</v>
      </c>
      <c r="X47" s="30" t="s">
        <v>201</v>
      </c>
    </row>
    <row r="48" spans="1:24" s="31" customFormat="1" ht="71.25" customHeight="1" x14ac:dyDescent="0.25">
      <c r="A48" s="19">
        <v>44</v>
      </c>
      <c r="B48" s="33" t="s">
        <v>210</v>
      </c>
      <c r="C48" s="19" t="s">
        <v>44</v>
      </c>
      <c r="D48" s="21">
        <v>10</v>
      </c>
      <c r="E48" s="22">
        <v>10</v>
      </c>
      <c r="F48" s="23">
        <v>250000</v>
      </c>
      <c r="G48" s="23" t="e">
        <f>#REF!*F48</f>
        <v>#REF!</v>
      </c>
      <c r="H48" s="22" t="s">
        <v>26</v>
      </c>
      <c r="I48" s="24"/>
      <c r="J48" s="19" t="s">
        <v>55</v>
      </c>
      <c r="K48" s="19" t="s">
        <v>28</v>
      </c>
      <c r="L48" s="22" t="s">
        <v>29</v>
      </c>
      <c r="M48" s="22" t="s">
        <v>30</v>
      </c>
      <c r="N48" s="59"/>
      <c r="O48" s="60">
        <v>125690</v>
      </c>
      <c r="P48" s="61">
        <v>30</v>
      </c>
      <c r="Q48" s="27">
        <f t="shared" si="0"/>
        <v>3770700</v>
      </c>
      <c r="R48" s="28" t="s">
        <v>148</v>
      </c>
      <c r="S48" s="29" t="s">
        <v>32</v>
      </c>
      <c r="T48" s="29" t="s">
        <v>211</v>
      </c>
      <c r="U48" s="29" t="s">
        <v>150</v>
      </c>
      <c r="V48" s="29" t="s">
        <v>35</v>
      </c>
      <c r="W48" s="29" t="s">
        <v>36</v>
      </c>
      <c r="X48" s="30" t="s">
        <v>77</v>
      </c>
    </row>
    <row r="49" spans="1:24" s="31" customFormat="1" ht="71.25" customHeight="1" x14ac:dyDescent="0.25">
      <c r="A49" s="19">
        <v>45</v>
      </c>
      <c r="B49" s="33" t="s">
        <v>212</v>
      </c>
      <c r="C49" s="19" t="s">
        <v>39</v>
      </c>
      <c r="D49" s="69">
        <v>2</v>
      </c>
      <c r="E49" s="70">
        <v>3</v>
      </c>
      <c r="F49" s="23">
        <v>1000000</v>
      </c>
      <c r="G49" s="23" t="e">
        <f>#REF!*F49</f>
        <v>#REF!</v>
      </c>
      <c r="H49" s="22" t="s">
        <v>26</v>
      </c>
      <c r="I49" s="24"/>
      <c r="J49" s="19" t="s">
        <v>55</v>
      </c>
      <c r="K49" s="19" t="s">
        <v>28</v>
      </c>
      <c r="L49" s="22" t="s">
        <v>29</v>
      </c>
      <c r="M49" s="22" t="s">
        <v>30</v>
      </c>
      <c r="N49" s="25"/>
      <c r="O49" s="26">
        <v>1246034</v>
      </c>
      <c r="P49" s="27">
        <v>10</v>
      </c>
      <c r="Q49" s="27">
        <f t="shared" si="0"/>
        <v>12460340</v>
      </c>
      <c r="R49" s="28" t="s">
        <v>213</v>
      </c>
      <c r="S49" s="29" t="s">
        <v>41</v>
      </c>
      <c r="T49" s="29" t="s">
        <v>214</v>
      </c>
      <c r="U49" s="29" t="s">
        <v>34</v>
      </c>
      <c r="V49" s="29" t="s">
        <v>35</v>
      </c>
      <c r="W49" s="29" t="s">
        <v>36</v>
      </c>
      <c r="X49" s="30" t="s">
        <v>201</v>
      </c>
    </row>
    <row r="50" spans="1:24" s="31" customFormat="1" ht="71.25" customHeight="1" x14ac:dyDescent="0.25">
      <c r="A50" s="19">
        <v>46</v>
      </c>
      <c r="B50" s="33" t="s">
        <v>215</v>
      </c>
      <c r="C50" s="19" t="s">
        <v>39</v>
      </c>
      <c r="D50" s="21">
        <v>5</v>
      </c>
      <c r="E50" s="22">
        <v>5</v>
      </c>
      <c r="F50" s="23">
        <v>1000000</v>
      </c>
      <c r="G50" s="23" t="e">
        <f>#REF!*F50</f>
        <v>#REF!</v>
      </c>
      <c r="H50" s="22" t="s">
        <v>26</v>
      </c>
      <c r="I50" s="24"/>
      <c r="J50" s="19" t="s">
        <v>197</v>
      </c>
      <c r="K50" s="19" t="s">
        <v>28</v>
      </c>
      <c r="L50" s="22" t="s">
        <v>29</v>
      </c>
      <c r="M50" s="22" t="s">
        <v>30</v>
      </c>
      <c r="N50" s="25"/>
      <c r="O50" s="26">
        <v>1246034</v>
      </c>
      <c r="P50" s="27">
        <v>15</v>
      </c>
      <c r="Q50" s="27">
        <f t="shared" si="0"/>
        <v>18690510</v>
      </c>
      <c r="R50" s="28" t="s">
        <v>216</v>
      </c>
      <c r="S50" s="29" t="s">
        <v>199</v>
      </c>
      <c r="T50" s="29" t="s">
        <v>217</v>
      </c>
      <c r="U50" s="29" t="s">
        <v>92</v>
      </c>
      <c r="V50" s="29" t="s">
        <v>35</v>
      </c>
      <c r="W50" s="29" t="s">
        <v>36</v>
      </c>
      <c r="X50" s="30" t="s">
        <v>201</v>
      </c>
    </row>
    <row r="51" spans="1:24" s="71" customFormat="1" ht="71.25" customHeight="1" x14ac:dyDescent="0.25">
      <c r="A51" s="19">
        <v>47</v>
      </c>
      <c r="B51" s="20" t="s">
        <v>218</v>
      </c>
      <c r="C51" s="19" t="s">
        <v>39</v>
      </c>
      <c r="D51" s="21">
        <v>6</v>
      </c>
      <c r="E51" s="22">
        <v>6</v>
      </c>
      <c r="F51" s="23">
        <v>1000000</v>
      </c>
      <c r="G51" s="23" t="e">
        <f>#REF!*F51</f>
        <v>#REF!</v>
      </c>
      <c r="H51" s="22" t="s">
        <v>26</v>
      </c>
      <c r="I51" s="24"/>
      <c r="J51" s="19" t="s">
        <v>55</v>
      </c>
      <c r="K51" s="19" t="s">
        <v>28</v>
      </c>
      <c r="L51" s="22" t="s">
        <v>29</v>
      </c>
      <c r="M51" s="22" t="s">
        <v>30</v>
      </c>
      <c r="N51" s="25">
        <v>0</v>
      </c>
      <c r="O51" s="26">
        <v>1246034</v>
      </c>
      <c r="P51" s="27">
        <v>20</v>
      </c>
      <c r="Q51" s="27">
        <f t="shared" si="0"/>
        <v>24920680</v>
      </c>
      <c r="R51" s="28" t="s">
        <v>175</v>
      </c>
      <c r="S51" s="29" t="s">
        <v>41</v>
      </c>
      <c r="T51" s="29" t="s">
        <v>219</v>
      </c>
      <c r="U51" s="29" t="s">
        <v>34</v>
      </c>
      <c r="V51" s="29" t="s">
        <v>35</v>
      </c>
      <c r="W51" s="29" t="s">
        <v>36</v>
      </c>
      <c r="X51" s="30" t="s">
        <v>77</v>
      </c>
    </row>
    <row r="52" spans="1:24" s="31" customFormat="1" ht="71.25" customHeight="1" x14ac:dyDescent="0.25">
      <c r="A52" s="19">
        <v>48</v>
      </c>
      <c r="B52" s="20" t="s">
        <v>220</v>
      </c>
      <c r="C52" s="19" t="s">
        <v>44</v>
      </c>
      <c r="D52" s="38">
        <v>10</v>
      </c>
      <c r="E52" s="37">
        <v>10</v>
      </c>
      <c r="F52" s="23">
        <v>250000</v>
      </c>
      <c r="G52" s="23" t="e">
        <f>#REF!*F52</f>
        <v>#REF!</v>
      </c>
      <c r="H52" s="22" t="s">
        <v>26</v>
      </c>
      <c r="I52" s="19"/>
      <c r="J52" s="19" t="s">
        <v>27</v>
      </c>
      <c r="K52" s="19" t="s">
        <v>68</v>
      </c>
      <c r="L52" s="22" t="s">
        <v>29</v>
      </c>
      <c r="M52" s="22" t="s">
        <v>30</v>
      </c>
      <c r="N52" s="25"/>
      <c r="O52" s="26">
        <v>139655</v>
      </c>
      <c r="P52" s="27">
        <v>30</v>
      </c>
      <c r="Q52" s="27">
        <f t="shared" si="0"/>
        <v>4189650</v>
      </c>
      <c r="R52" s="28" t="s">
        <v>46</v>
      </c>
      <c r="S52" s="29" t="s">
        <v>32</v>
      </c>
      <c r="T52" s="32" t="s">
        <v>221</v>
      </c>
      <c r="U52" s="29" t="s">
        <v>222</v>
      </c>
      <c r="V52" s="29" t="s">
        <v>35</v>
      </c>
      <c r="W52" s="29" t="s">
        <v>36</v>
      </c>
      <c r="X52" s="30" t="s">
        <v>77</v>
      </c>
    </row>
    <row r="53" spans="1:24" s="31" customFormat="1" ht="71.25" customHeight="1" x14ac:dyDescent="0.25">
      <c r="A53" s="19">
        <v>49</v>
      </c>
      <c r="B53" s="20" t="s">
        <v>223</v>
      </c>
      <c r="C53" s="19" t="s">
        <v>39</v>
      </c>
      <c r="D53" s="38">
        <v>5</v>
      </c>
      <c r="E53" s="37">
        <v>5</v>
      </c>
      <c r="F53" s="23">
        <v>1000000</v>
      </c>
      <c r="G53" s="23" t="e">
        <f>#REF!*F53</f>
        <v>#REF!</v>
      </c>
      <c r="H53" s="22" t="s">
        <v>26</v>
      </c>
      <c r="I53" s="19"/>
      <c r="J53" s="19"/>
      <c r="K53" s="19"/>
      <c r="L53" s="22" t="s">
        <v>29</v>
      </c>
      <c r="M53" s="22" t="s">
        <v>30</v>
      </c>
      <c r="N53" s="25">
        <v>0</v>
      </c>
      <c r="O53" s="26">
        <v>1246034</v>
      </c>
      <c r="P53" s="27">
        <v>15</v>
      </c>
      <c r="Q53" s="27">
        <f t="shared" si="0"/>
        <v>18690510</v>
      </c>
      <c r="R53" s="28" t="s">
        <v>175</v>
      </c>
      <c r="S53" s="29" t="s">
        <v>32</v>
      </c>
      <c r="T53" s="32" t="s">
        <v>224</v>
      </c>
      <c r="U53" s="29" t="s">
        <v>34</v>
      </c>
      <c r="V53" s="29" t="s">
        <v>35</v>
      </c>
      <c r="W53" s="29" t="s">
        <v>36</v>
      </c>
      <c r="X53" s="30" t="s">
        <v>77</v>
      </c>
    </row>
    <row r="54" spans="1:24" s="31" customFormat="1" ht="71.25" customHeight="1" x14ac:dyDescent="0.25">
      <c r="A54" s="19">
        <v>50</v>
      </c>
      <c r="B54" s="20" t="s">
        <v>225</v>
      </c>
      <c r="C54" s="19" t="s">
        <v>25</v>
      </c>
      <c r="D54" s="21">
        <v>10</v>
      </c>
      <c r="E54" s="22">
        <v>10</v>
      </c>
      <c r="F54" s="23">
        <v>200000</v>
      </c>
      <c r="G54" s="23" t="e">
        <f>#REF!*F54</f>
        <v>#REF!</v>
      </c>
      <c r="H54" s="22" t="s">
        <v>26</v>
      </c>
      <c r="I54" s="24"/>
      <c r="J54" s="19" t="s">
        <v>27</v>
      </c>
      <c r="K54" s="19" t="s">
        <v>28</v>
      </c>
      <c r="L54" s="22" t="s">
        <v>29</v>
      </c>
      <c r="M54" s="22" t="s">
        <v>30</v>
      </c>
      <c r="N54" s="25"/>
      <c r="O54" s="26">
        <v>125690</v>
      </c>
      <c r="P54" s="27">
        <v>30</v>
      </c>
      <c r="Q54" s="27">
        <f t="shared" si="0"/>
        <v>3770700</v>
      </c>
      <c r="R54" s="28" t="s">
        <v>136</v>
      </c>
      <c r="S54" s="29" t="s">
        <v>32</v>
      </c>
      <c r="T54" s="29" t="s">
        <v>226</v>
      </c>
      <c r="U54" s="29" t="s">
        <v>34</v>
      </c>
      <c r="V54" s="29" t="s">
        <v>35</v>
      </c>
      <c r="W54" s="29" t="s">
        <v>36</v>
      </c>
      <c r="X54" s="30" t="s">
        <v>227</v>
      </c>
    </row>
    <row r="55" spans="1:24" s="31" customFormat="1" ht="73.5" customHeight="1" x14ac:dyDescent="0.25">
      <c r="A55" s="19">
        <v>51</v>
      </c>
      <c r="B55" s="20" t="s">
        <v>228</v>
      </c>
      <c r="C55" s="19" t="s">
        <v>67</v>
      </c>
      <c r="D55" s="38">
        <v>1</v>
      </c>
      <c r="E55" s="37">
        <v>1</v>
      </c>
      <c r="F55" s="23">
        <v>200000</v>
      </c>
      <c r="G55" s="23" t="e">
        <f>#REF!*F55</f>
        <v>#REF!</v>
      </c>
      <c r="H55" s="22" t="s">
        <v>26</v>
      </c>
      <c r="I55" s="19"/>
      <c r="J55" s="19" t="s">
        <v>229</v>
      </c>
      <c r="K55" s="19" t="s">
        <v>28</v>
      </c>
      <c r="L55" s="22" t="s">
        <v>29</v>
      </c>
      <c r="M55" s="22" t="s">
        <v>30</v>
      </c>
      <c r="N55" s="25"/>
      <c r="O55" s="26">
        <v>139655</v>
      </c>
      <c r="P55" s="27">
        <v>3</v>
      </c>
      <c r="Q55" s="27">
        <f t="shared" si="0"/>
        <v>418965</v>
      </c>
      <c r="R55" s="28" t="s">
        <v>175</v>
      </c>
      <c r="S55" s="29" t="s">
        <v>32</v>
      </c>
      <c r="T55" s="29" t="s">
        <v>230</v>
      </c>
      <c r="U55" s="29" t="s">
        <v>84</v>
      </c>
      <c r="V55" s="29" t="s">
        <v>35</v>
      </c>
      <c r="W55" s="29" t="s">
        <v>231</v>
      </c>
      <c r="X55" s="30" t="s">
        <v>232</v>
      </c>
    </row>
    <row r="56" spans="1:24" s="31" customFormat="1" ht="73.5" customHeight="1" x14ac:dyDescent="0.25">
      <c r="A56" s="19">
        <v>52</v>
      </c>
      <c r="B56" s="20" t="s">
        <v>233</v>
      </c>
      <c r="C56" s="19" t="s">
        <v>67</v>
      </c>
      <c r="D56" s="38">
        <v>5</v>
      </c>
      <c r="E56" s="37">
        <v>5</v>
      </c>
      <c r="F56" s="23">
        <v>200000</v>
      </c>
      <c r="G56" s="23" t="e">
        <f>#REF!*F56</f>
        <v>#REF!</v>
      </c>
      <c r="H56" s="22" t="s">
        <v>26</v>
      </c>
      <c r="I56" s="19"/>
      <c r="J56" s="19" t="s">
        <v>95</v>
      </c>
      <c r="K56" s="19" t="s">
        <v>28</v>
      </c>
      <c r="L56" s="22" t="s">
        <v>29</v>
      </c>
      <c r="M56" s="22" t="s">
        <v>30</v>
      </c>
      <c r="N56" s="25"/>
      <c r="O56" s="26">
        <v>125690</v>
      </c>
      <c r="P56" s="27">
        <v>15</v>
      </c>
      <c r="Q56" s="27">
        <f t="shared" si="0"/>
        <v>1885350</v>
      </c>
      <c r="R56" s="28" t="s">
        <v>175</v>
      </c>
      <c r="S56" s="29" t="s">
        <v>32</v>
      </c>
      <c r="T56" s="29" t="s">
        <v>234</v>
      </c>
      <c r="U56" s="29" t="s">
        <v>84</v>
      </c>
      <c r="V56" s="29" t="s">
        <v>35</v>
      </c>
      <c r="W56" s="29" t="s">
        <v>231</v>
      </c>
      <c r="X56" s="30" t="s">
        <v>232</v>
      </c>
    </row>
    <row r="57" spans="1:24" s="31" customFormat="1" ht="73.5" customHeight="1" x14ac:dyDescent="0.25">
      <c r="A57" s="19">
        <v>53</v>
      </c>
      <c r="B57" s="20" t="s">
        <v>235</v>
      </c>
      <c r="C57" s="19" t="s">
        <v>44</v>
      </c>
      <c r="D57" s="38">
        <v>15</v>
      </c>
      <c r="E57" s="37">
        <v>15</v>
      </c>
      <c r="F57" s="23">
        <v>250000</v>
      </c>
      <c r="G57" s="23" t="e">
        <f>#REF!*F57</f>
        <v>#REF!</v>
      </c>
      <c r="H57" s="22" t="s">
        <v>26</v>
      </c>
      <c r="I57" s="24"/>
      <c r="J57" s="19" t="s">
        <v>27</v>
      </c>
      <c r="K57" s="19" t="s">
        <v>28</v>
      </c>
      <c r="L57" s="22" t="s">
        <v>29</v>
      </c>
      <c r="M57" s="22" t="s">
        <v>30</v>
      </c>
      <c r="N57" s="25"/>
      <c r="O57" s="26">
        <v>139655</v>
      </c>
      <c r="P57" s="27">
        <v>40</v>
      </c>
      <c r="Q57" s="27">
        <f t="shared" si="0"/>
        <v>5586200</v>
      </c>
      <c r="R57" s="28" t="s">
        <v>46</v>
      </c>
      <c r="S57" s="29" t="s">
        <v>176</v>
      </c>
      <c r="T57" s="29" t="s">
        <v>236</v>
      </c>
      <c r="U57" s="29" t="s">
        <v>34</v>
      </c>
      <c r="V57" s="29" t="s">
        <v>35</v>
      </c>
      <c r="W57" s="29" t="s">
        <v>36</v>
      </c>
      <c r="X57" s="30" t="s">
        <v>232</v>
      </c>
    </row>
    <row r="58" spans="1:24" s="31" customFormat="1" ht="71.25" customHeight="1" x14ac:dyDescent="0.25">
      <c r="A58" s="19">
        <v>54</v>
      </c>
      <c r="B58" s="20" t="s">
        <v>237</v>
      </c>
      <c r="C58" s="19" t="s">
        <v>44</v>
      </c>
      <c r="D58" s="38">
        <v>3</v>
      </c>
      <c r="E58" s="37">
        <v>3</v>
      </c>
      <c r="F58" s="23">
        <v>250000</v>
      </c>
      <c r="G58" s="23" t="e">
        <f>#REF!*F58</f>
        <v>#REF!</v>
      </c>
      <c r="H58" s="22" t="s">
        <v>26</v>
      </c>
      <c r="I58" s="24"/>
      <c r="J58" s="19" t="s">
        <v>27</v>
      </c>
      <c r="K58" s="19" t="s">
        <v>28</v>
      </c>
      <c r="L58" s="22" t="s">
        <v>29</v>
      </c>
      <c r="M58" s="22" t="s">
        <v>30</v>
      </c>
      <c r="N58" s="25"/>
      <c r="O58" s="26">
        <v>83793</v>
      </c>
      <c r="P58" s="27">
        <v>10</v>
      </c>
      <c r="Q58" s="27">
        <f t="shared" si="0"/>
        <v>837930</v>
      </c>
      <c r="R58" s="28" t="s">
        <v>46</v>
      </c>
      <c r="S58" s="29" t="s">
        <v>176</v>
      </c>
      <c r="T58" s="29" t="s">
        <v>238</v>
      </c>
      <c r="U58" s="29" t="s">
        <v>150</v>
      </c>
      <c r="V58" s="29" t="s">
        <v>35</v>
      </c>
      <c r="W58" s="29" t="s">
        <v>36</v>
      </c>
      <c r="X58" s="30" t="s">
        <v>239</v>
      </c>
    </row>
    <row r="59" spans="1:24" s="31" customFormat="1" ht="71.25" customHeight="1" x14ac:dyDescent="0.25">
      <c r="A59" s="19">
        <v>55</v>
      </c>
      <c r="B59" s="20" t="s">
        <v>240</v>
      </c>
      <c r="C59" s="19" t="s">
        <v>67</v>
      </c>
      <c r="D59" s="38">
        <v>1</v>
      </c>
      <c r="E59" s="37">
        <v>1</v>
      </c>
      <c r="F59" s="23">
        <v>200000</v>
      </c>
      <c r="G59" s="23" t="e">
        <f>#REF!*F59</f>
        <v>#REF!</v>
      </c>
      <c r="H59" s="22" t="s">
        <v>26</v>
      </c>
      <c r="I59" s="19"/>
      <c r="J59" s="19" t="s">
        <v>95</v>
      </c>
      <c r="K59" s="19" t="s">
        <v>80</v>
      </c>
      <c r="L59" s="22" t="s">
        <v>29</v>
      </c>
      <c r="M59" s="22" t="s">
        <v>30</v>
      </c>
      <c r="N59" s="25"/>
      <c r="O59" s="26">
        <v>83793</v>
      </c>
      <c r="P59" s="27">
        <v>2</v>
      </c>
      <c r="Q59" s="27">
        <f t="shared" si="0"/>
        <v>167586</v>
      </c>
      <c r="R59" s="28" t="s">
        <v>175</v>
      </c>
      <c r="S59" s="29" t="s">
        <v>32</v>
      </c>
      <c r="T59" s="32" t="s">
        <v>241</v>
      </c>
      <c r="U59" s="29" t="s">
        <v>84</v>
      </c>
      <c r="V59" s="29" t="s">
        <v>35</v>
      </c>
      <c r="W59" s="29" t="s">
        <v>231</v>
      </c>
      <c r="X59" s="30" t="s">
        <v>239</v>
      </c>
    </row>
    <row r="60" spans="1:24" s="31" customFormat="1" ht="71.25" customHeight="1" x14ac:dyDescent="0.25">
      <c r="A60" s="19">
        <v>56</v>
      </c>
      <c r="B60" s="20" t="s">
        <v>242</v>
      </c>
      <c r="C60" s="19" t="s">
        <v>88</v>
      </c>
      <c r="D60" s="38">
        <v>25</v>
      </c>
      <c r="E60" s="37">
        <v>25</v>
      </c>
      <c r="F60" s="23">
        <v>50000</v>
      </c>
      <c r="G60" s="23" t="e">
        <f>#REF!*F60</f>
        <v>#REF!</v>
      </c>
      <c r="H60" s="22" t="s">
        <v>26</v>
      </c>
      <c r="I60" s="19"/>
      <c r="J60" s="19" t="s">
        <v>243</v>
      </c>
      <c r="K60" s="19" t="s">
        <v>28</v>
      </c>
      <c r="L60" s="22" t="s">
        <v>29</v>
      </c>
      <c r="M60" s="22" t="s">
        <v>30</v>
      </c>
      <c r="N60" s="25"/>
      <c r="O60" s="26">
        <v>53534</v>
      </c>
      <c r="P60" s="27">
        <v>40</v>
      </c>
      <c r="Q60" s="27">
        <f t="shared" si="0"/>
        <v>2141360</v>
      </c>
      <c r="R60" s="28" t="s">
        <v>244</v>
      </c>
      <c r="S60" s="29" t="s">
        <v>90</v>
      </c>
      <c r="T60" s="29" t="s">
        <v>245</v>
      </c>
      <c r="U60" s="29" t="s">
        <v>92</v>
      </c>
      <c r="V60" s="29" t="s">
        <v>35</v>
      </c>
      <c r="W60" s="29" t="s">
        <v>36</v>
      </c>
      <c r="X60" s="30" t="s">
        <v>239</v>
      </c>
    </row>
    <row r="61" spans="1:24" s="31" customFormat="1" ht="71.25" customHeight="1" x14ac:dyDescent="0.25">
      <c r="A61" s="19">
        <v>57</v>
      </c>
      <c r="B61" s="20" t="s">
        <v>246</v>
      </c>
      <c r="C61" s="19" t="s">
        <v>25</v>
      </c>
      <c r="D61" s="38">
        <v>15</v>
      </c>
      <c r="E61" s="37">
        <v>15</v>
      </c>
      <c r="F61" s="23">
        <v>200000</v>
      </c>
      <c r="G61" s="23" t="e">
        <f>#REF!*F61</f>
        <v>#REF!</v>
      </c>
      <c r="H61" s="22" t="s">
        <v>26</v>
      </c>
      <c r="I61" s="19"/>
      <c r="J61" s="19" t="s">
        <v>247</v>
      </c>
      <c r="K61" s="19" t="s">
        <v>28</v>
      </c>
      <c r="L61" s="22" t="s">
        <v>29</v>
      </c>
      <c r="M61" s="22" t="s">
        <v>30</v>
      </c>
      <c r="N61" s="25"/>
      <c r="O61" s="26">
        <v>83793</v>
      </c>
      <c r="P61" s="27">
        <v>50</v>
      </c>
      <c r="Q61" s="27">
        <f t="shared" si="0"/>
        <v>4189650</v>
      </c>
      <c r="R61" s="28" t="s">
        <v>136</v>
      </c>
      <c r="S61" s="29" t="s">
        <v>32</v>
      </c>
      <c r="T61" s="32" t="s">
        <v>248</v>
      </c>
      <c r="U61" s="29" t="s">
        <v>34</v>
      </c>
      <c r="V61" s="29" t="s">
        <v>35</v>
      </c>
      <c r="W61" s="29" t="s">
        <v>36</v>
      </c>
      <c r="X61" s="30" t="s">
        <v>239</v>
      </c>
    </row>
    <row r="62" spans="1:24" s="31" customFormat="1" ht="71.25" customHeight="1" x14ac:dyDescent="0.25">
      <c r="A62" s="19">
        <v>58</v>
      </c>
      <c r="B62" s="20" t="s">
        <v>249</v>
      </c>
      <c r="C62" s="19" t="s">
        <v>135</v>
      </c>
      <c r="D62" s="21">
        <v>5</v>
      </c>
      <c r="E62" s="22">
        <v>5</v>
      </c>
      <c r="F62" s="23">
        <v>200000</v>
      </c>
      <c r="G62" s="23" t="e">
        <f>#REF!*F62</f>
        <v>#REF!</v>
      </c>
      <c r="H62" s="22" t="s">
        <v>26</v>
      </c>
      <c r="I62" s="19"/>
      <c r="J62" s="19" t="s">
        <v>95</v>
      </c>
      <c r="K62" s="19" t="s">
        <v>28</v>
      </c>
      <c r="L62" s="22" t="s">
        <v>29</v>
      </c>
      <c r="M62" s="22" t="s">
        <v>30</v>
      </c>
      <c r="N62" s="25"/>
      <c r="O62" s="26">
        <v>83793</v>
      </c>
      <c r="P62" s="27">
        <v>20</v>
      </c>
      <c r="Q62" s="27">
        <f t="shared" si="0"/>
        <v>1675860</v>
      </c>
      <c r="R62" s="28" t="s">
        <v>136</v>
      </c>
      <c r="S62" s="29" t="s">
        <v>32</v>
      </c>
      <c r="T62" s="32" t="s">
        <v>248</v>
      </c>
      <c r="U62" s="29" t="s">
        <v>250</v>
      </c>
      <c r="V62" s="29" t="s">
        <v>35</v>
      </c>
      <c r="W62" s="29" t="s">
        <v>36</v>
      </c>
      <c r="X62" s="30" t="s">
        <v>251</v>
      </c>
    </row>
    <row r="63" spans="1:24" s="31" customFormat="1" ht="71.25" customHeight="1" x14ac:dyDescent="0.25">
      <c r="A63" s="19">
        <v>59</v>
      </c>
      <c r="B63" s="20" t="s">
        <v>252</v>
      </c>
      <c r="C63" s="33" t="s">
        <v>253</v>
      </c>
      <c r="D63" s="21">
        <v>5</v>
      </c>
      <c r="E63" s="22">
        <v>5</v>
      </c>
      <c r="F63" s="23">
        <v>250000</v>
      </c>
      <c r="G63" s="23" t="e">
        <f>#REF!*F63</f>
        <v>#REF!</v>
      </c>
      <c r="H63" s="22" t="s">
        <v>26</v>
      </c>
      <c r="I63" s="19"/>
      <c r="J63" s="19" t="s">
        <v>254</v>
      </c>
      <c r="K63" s="19" t="s">
        <v>28</v>
      </c>
      <c r="L63" s="22" t="s">
        <v>29</v>
      </c>
      <c r="M63" s="22" t="s">
        <v>30</v>
      </c>
      <c r="N63" s="25"/>
      <c r="O63" s="26">
        <v>83793</v>
      </c>
      <c r="P63" s="27">
        <v>20</v>
      </c>
      <c r="Q63" s="27">
        <f t="shared" si="0"/>
        <v>1675860</v>
      </c>
      <c r="R63" s="28" t="s">
        <v>136</v>
      </c>
      <c r="S63" s="29" t="s">
        <v>32</v>
      </c>
      <c r="T63" s="32" t="s">
        <v>248</v>
      </c>
      <c r="U63" s="29" t="s">
        <v>34</v>
      </c>
      <c r="V63" s="29" t="s">
        <v>35</v>
      </c>
      <c r="W63" s="29" t="s">
        <v>36</v>
      </c>
      <c r="X63" s="30"/>
    </row>
    <row r="64" spans="1:24" s="31" customFormat="1" ht="71.25" customHeight="1" x14ac:dyDescent="0.25">
      <c r="A64" s="19">
        <v>60</v>
      </c>
      <c r="B64" s="20" t="s">
        <v>255</v>
      </c>
      <c r="C64" s="19" t="s">
        <v>39</v>
      </c>
      <c r="D64" s="21">
        <v>5</v>
      </c>
      <c r="E64" s="22">
        <v>5</v>
      </c>
      <c r="F64" s="23">
        <v>1000000</v>
      </c>
      <c r="G64" s="23" t="e">
        <f>#REF!*F64</f>
        <v>#REF!</v>
      </c>
      <c r="H64" s="22" t="s">
        <v>26</v>
      </c>
      <c r="I64" s="19"/>
      <c r="J64" s="19" t="s">
        <v>95</v>
      </c>
      <c r="K64" s="19" t="s">
        <v>28</v>
      </c>
      <c r="L64" s="22" t="s">
        <v>29</v>
      </c>
      <c r="M64" s="22" t="s">
        <v>30</v>
      </c>
      <c r="N64" s="25"/>
      <c r="O64" s="68">
        <v>3000000</v>
      </c>
      <c r="P64" s="27">
        <v>10</v>
      </c>
      <c r="Q64" s="27">
        <f t="shared" si="0"/>
        <v>30000000</v>
      </c>
      <c r="R64" s="28" t="s">
        <v>136</v>
      </c>
      <c r="S64" s="29" t="s">
        <v>32</v>
      </c>
      <c r="T64" s="29" t="s">
        <v>256</v>
      </c>
      <c r="U64" s="29" t="s">
        <v>250</v>
      </c>
      <c r="V64" s="29" t="s">
        <v>35</v>
      </c>
      <c r="W64" s="29" t="s">
        <v>36</v>
      </c>
      <c r="X64" s="30">
        <v>990105</v>
      </c>
    </row>
    <row r="65" spans="1:27" s="31" customFormat="1" ht="71.25" customHeight="1" x14ac:dyDescent="0.25">
      <c r="A65" s="19">
        <v>61</v>
      </c>
      <c r="B65" s="20" t="s">
        <v>257</v>
      </c>
      <c r="C65" s="19" t="s">
        <v>126</v>
      </c>
      <c r="D65" s="21">
        <v>2</v>
      </c>
      <c r="E65" s="22">
        <v>3</v>
      </c>
      <c r="F65" s="23">
        <v>200000</v>
      </c>
      <c r="G65" s="23" t="e">
        <f>#REF!*F65</f>
        <v>#REF!</v>
      </c>
      <c r="H65" s="22" t="s">
        <v>26</v>
      </c>
      <c r="I65" s="24"/>
      <c r="J65" s="19" t="s">
        <v>55</v>
      </c>
      <c r="K65" s="19" t="s">
        <v>28</v>
      </c>
      <c r="L65" s="22" t="s">
        <v>29</v>
      </c>
      <c r="M65" s="22" t="s">
        <v>30</v>
      </c>
      <c r="N65" s="25"/>
      <c r="O65" s="26">
        <v>139655</v>
      </c>
      <c r="P65" s="27">
        <v>5</v>
      </c>
      <c r="Q65" s="27">
        <f t="shared" si="0"/>
        <v>698275</v>
      </c>
      <c r="R65" s="28" t="s">
        <v>127</v>
      </c>
      <c r="S65" s="29" t="s">
        <v>128</v>
      </c>
      <c r="T65" s="29" t="s">
        <v>209</v>
      </c>
      <c r="U65" s="35" t="s">
        <v>130</v>
      </c>
      <c r="V65" s="35" t="s">
        <v>35</v>
      </c>
      <c r="W65" s="35" t="s">
        <v>131</v>
      </c>
      <c r="X65" s="30" t="s">
        <v>201</v>
      </c>
    </row>
    <row r="66" spans="1:27" s="31" customFormat="1" ht="71.25" customHeight="1" x14ac:dyDescent="0.25">
      <c r="A66" s="19">
        <v>62</v>
      </c>
      <c r="B66" s="20" t="s">
        <v>258</v>
      </c>
      <c r="C66" s="19" t="s">
        <v>44</v>
      </c>
      <c r="D66" s="21">
        <v>10</v>
      </c>
      <c r="E66" s="22">
        <v>10</v>
      </c>
      <c r="F66" s="23">
        <v>250000</v>
      </c>
      <c r="G66" s="23" t="e">
        <f>#REF!*F66</f>
        <v>#REF!</v>
      </c>
      <c r="H66" s="22" t="s">
        <v>26</v>
      </c>
      <c r="I66" s="24"/>
      <c r="J66" s="19" t="s">
        <v>27</v>
      </c>
      <c r="K66" s="19" t="s">
        <v>28</v>
      </c>
      <c r="L66" s="22" t="s">
        <v>29</v>
      </c>
      <c r="M66" s="22" t="s">
        <v>30</v>
      </c>
      <c r="N66" s="25"/>
      <c r="O66" s="26">
        <v>125690</v>
      </c>
      <c r="P66" s="27">
        <v>30</v>
      </c>
      <c r="Q66" s="27">
        <f t="shared" si="0"/>
        <v>3770700</v>
      </c>
      <c r="R66" s="28" t="s">
        <v>46</v>
      </c>
      <c r="S66" s="29" t="s">
        <v>114</v>
      </c>
      <c r="T66" s="29" t="s">
        <v>259</v>
      </c>
      <c r="U66" s="29" t="s">
        <v>34</v>
      </c>
      <c r="V66" s="29" t="s">
        <v>35</v>
      </c>
      <c r="W66" s="29" t="s">
        <v>36</v>
      </c>
      <c r="X66" s="30" t="s">
        <v>260</v>
      </c>
    </row>
    <row r="67" spans="1:27" s="31" customFormat="1" ht="71.25" customHeight="1" x14ac:dyDescent="0.25">
      <c r="A67" s="19">
        <v>63</v>
      </c>
      <c r="B67" s="20" t="s">
        <v>261</v>
      </c>
      <c r="C67" s="19" t="s">
        <v>39</v>
      </c>
      <c r="D67" s="21">
        <v>15</v>
      </c>
      <c r="E67" s="22">
        <v>15</v>
      </c>
      <c r="F67" s="23">
        <v>1000000</v>
      </c>
      <c r="G67" s="23" t="e">
        <f>#REF!*F67</f>
        <v>#REF!</v>
      </c>
      <c r="H67" s="22" t="s">
        <v>26</v>
      </c>
      <c r="I67" s="19"/>
      <c r="J67" s="19" t="s">
        <v>55</v>
      </c>
      <c r="K67" s="19" t="s">
        <v>28</v>
      </c>
      <c r="L67" s="22" t="s">
        <v>29</v>
      </c>
      <c r="M67" s="22" t="s">
        <v>30</v>
      </c>
      <c r="N67" s="25"/>
      <c r="O67" s="26">
        <v>1246034</v>
      </c>
      <c r="P67" s="27">
        <v>40</v>
      </c>
      <c r="Q67" s="27">
        <f t="shared" si="0"/>
        <v>49841360</v>
      </c>
      <c r="R67" s="28" t="s">
        <v>136</v>
      </c>
      <c r="S67" s="29" t="s">
        <v>32</v>
      </c>
      <c r="T67" s="29" t="s">
        <v>262</v>
      </c>
      <c r="U67" s="29" t="s">
        <v>250</v>
      </c>
      <c r="V67" s="29" t="s">
        <v>35</v>
      </c>
      <c r="W67" s="29" t="s">
        <v>36</v>
      </c>
      <c r="X67" s="30">
        <v>990105</v>
      </c>
    </row>
    <row r="68" spans="1:27" s="31" customFormat="1" ht="71.25" customHeight="1" x14ac:dyDescent="0.25">
      <c r="A68" s="53">
        <v>64</v>
      </c>
      <c r="B68" s="54" t="s">
        <v>263</v>
      </c>
      <c r="C68" s="53" t="s">
        <v>94</v>
      </c>
      <c r="D68" s="22">
        <v>0</v>
      </c>
      <c r="E68" s="22">
        <v>0</v>
      </c>
      <c r="F68" s="23">
        <v>5000000</v>
      </c>
      <c r="G68" s="23" t="e">
        <f>#REF!*F68</f>
        <v>#REF!</v>
      </c>
      <c r="H68" s="22" t="s">
        <v>26</v>
      </c>
      <c r="I68" s="24"/>
      <c r="J68" s="19" t="s">
        <v>55</v>
      </c>
      <c r="K68" s="19" t="s">
        <v>28</v>
      </c>
      <c r="L68" s="22" t="s">
        <v>29</v>
      </c>
      <c r="M68" s="22" t="s">
        <v>30</v>
      </c>
      <c r="N68" s="20">
        <v>0</v>
      </c>
      <c r="O68" s="68">
        <v>3000000</v>
      </c>
      <c r="P68" s="56">
        <v>1</v>
      </c>
      <c r="Q68" s="27">
        <f t="shared" si="0"/>
        <v>3000000</v>
      </c>
      <c r="R68" s="29" t="s">
        <v>153</v>
      </c>
      <c r="S68" s="29" t="s">
        <v>154</v>
      </c>
      <c r="T68" s="29" t="s">
        <v>264</v>
      </c>
      <c r="U68" s="29" t="s">
        <v>34</v>
      </c>
      <c r="V68" s="29" t="s">
        <v>35</v>
      </c>
      <c r="W68" s="29" t="s">
        <v>36</v>
      </c>
      <c r="X68" s="30" t="s">
        <v>260</v>
      </c>
    </row>
    <row r="69" spans="1:27" s="31" customFormat="1" ht="71.25" customHeight="1" x14ac:dyDescent="0.25">
      <c r="A69" s="19">
        <v>65</v>
      </c>
      <c r="B69" s="20" t="s">
        <v>265</v>
      </c>
      <c r="C69" s="19" t="s">
        <v>39</v>
      </c>
      <c r="D69" s="21">
        <v>10</v>
      </c>
      <c r="E69" s="22">
        <v>10</v>
      </c>
      <c r="F69" s="23">
        <v>1000000</v>
      </c>
      <c r="G69" s="23" t="e">
        <f>#REF!*F69</f>
        <v>#REF!</v>
      </c>
      <c r="H69" s="22" t="s">
        <v>26</v>
      </c>
      <c r="I69" s="24"/>
      <c r="J69" s="19" t="s">
        <v>27</v>
      </c>
      <c r="K69" s="19" t="s">
        <v>28</v>
      </c>
      <c r="L69" s="22" t="s">
        <v>29</v>
      </c>
      <c r="M69" s="22" t="s">
        <v>30</v>
      </c>
      <c r="N69" s="25"/>
      <c r="O69" s="26">
        <v>1246034</v>
      </c>
      <c r="P69" s="27">
        <v>30</v>
      </c>
      <c r="Q69" s="27">
        <f t="shared" ref="Q69:Q91" si="1">O69*P69</f>
        <v>37381020</v>
      </c>
      <c r="R69" s="28" t="s">
        <v>266</v>
      </c>
      <c r="S69" s="29" t="s">
        <v>41</v>
      </c>
      <c r="T69" s="29" t="s">
        <v>267</v>
      </c>
      <c r="U69" s="29" t="s">
        <v>268</v>
      </c>
      <c r="V69" s="29" t="s">
        <v>35</v>
      </c>
      <c r="W69" s="29" t="s">
        <v>36</v>
      </c>
      <c r="X69" s="30" t="s">
        <v>260</v>
      </c>
    </row>
    <row r="70" spans="1:27" s="31" customFormat="1" ht="71.25" customHeight="1" x14ac:dyDescent="0.25">
      <c r="A70" s="19">
        <v>66</v>
      </c>
      <c r="B70" s="20" t="s">
        <v>269</v>
      </c>
      <c r="C70" s="19" t="s">
        <v>44</v>
      </c>
      <c r="D70" s="38">
        <v>10</v>
      </c>
      <c r="E70" s="37">
        <v>10</v>
      </c>
      <c r="F70" s="23">
        <v>250000</v>
      </c>
      <c r="G70" s="23" t="e">
        <f>#REF!*F70</f>
        <v>#REF!</v>
      </c>
      <c r="H70" s="22" t="s">
        <v>26</v>
      </c>
      <c r="I70" s="24"/>
      <c r="J70" s="19" t="s">
        <v>27</v>
      </c>
      <c r="K70" s="19" t="s">
        <v>28</v>
      </c>
      <c r="L70" s="22" t="s">
        <v>29</v>
      </c>
      <c r="M70" s="22" t="s">
        <v>30</v>
      </c>
      <c r="N70" s="25"/>
      <c r="O70" s="26">
        <v>125690</v>
      </c>
      <c r="P70" s="27">
        <v>30</v>
      </c>
      <c r="Q70" s="27">
        <f t="shared" si="1"/>
        <v>3770700</v>
      </c>
      <c r="R70" s="28" t="s">
        <v>46</v>
      </c>
      <c r="S70" s="29" t="s">
        <v>114</v>
      </c>
      <c r="T70" s="29" t="s">
        <v>270</v>
      </c>
      <c r="U70" s="29" t="s">
        <v>34</v>
      </c>
      <c r="V70" s="29" t="s">
        <v>35</v>
      </c>
      <c r="W70" s="29" t="s">
        <v>36</v>
      </c>
      <c r="X70" s="30" t="s">
        <v>260</v>
      </c>
    </row>
    <row r="71" spans="1:27" s="31" customFormat="1" ht="71.25" customHeight="1" x14ac:dyDescent="0.25">
      <c r="A71" s="53">
        <v>67</v>
      </c>
      <c r="B71" s="54" t="s">
        <v>271</v>
      </c>
      <c r="C71" s="72" t="s">
        <v>94</v>
      </c>
      <c r="D71" s="37">
        <v>0</v>
      </c>
      <c r="E71" s="37">
        <v>0</v>
      </c>
      <c r="F71" s="23">
        <v>5000000</v>
      </c>
      <c r="G71" s="23" t="e">
        <f>#REF!*F71</f>
        <v>#REF!</v>
      </c>
      <c r="H71" s="22" t="s">
        <v>26</v>
      </c>
      <c r="I71" s="19"/>
      <c r="J71" s="19" t="s">
        <v>55</v>
      </c>
      <c r="K71" s="19" t="s">
        <v>28</v>
      </c>
      <c r="L71" s="22" t="s">
        <v>29</v>
      </c>
      <c r="M71" s="22" t="s">
        <v>30</v>
      </c>
      <c r="N71" s="20">
        <v>0</v>
      </c>
      <c r="O71" s="68">
        <v>3000000</v>
      </c>
      <c r="P71" s="56">
        <v>1</v>
      </c>
      <c r="Q71" s="27">
        <f t="shared" si="1"/>
        <v>3000000</v>
      </c>
      <c r="R71" s="29" t="s">
        <v>153</v>
      </c>
      <c r="S71" s="29" t="s">
        <v>32</v>
      </c>
      <c r="T71" s="73" t="s">
        <v>272</v>
      </c>
      <c r="U71" s="29" t="s">
        <v>273</v>
      </c>
      <c r="V71" s="29" t="s">
        <v>35</v>
      </c>
      <c r="W71" s="29" t="s">
        <v>36</v>
      </c>
      <c r="X71" s="30"/>
    </row>
    <row r="72" spans="1:27" s="31" customFormat="1" ht="71.25" customHeight="1" x14ac:dyDescent="0.25">
      <c r="A72" s="19">
        <v>68</v>
      </c>
      <c r="B72" s="20" t="s">
        <v>274</v>
      </c>
      <c r="C72" s="19" t="s">
        <v>39</v>
      </c>
      <c r="D72" s="38">
        <v>5</v>
      </c>
      <c r="E72" s="37">
        <v>5</v>
      </c>
      <c r="F72" s="23">
        <v>1000000</v>
      </c>
      <c r="G72" s="23" t="e">
        <f>#REF!*F72</f>
        <v>#REF!</v>
      </c>
      <c r="H72" s="22" t="s">
        <v>26</v>
      </c>
      <c r="I72" s="19"/>
      <c r="J72" s="19" t="s">
        <v>95</v>
      </c>
      <c r="K72" s="19" t="s">
        <v>28</v>
      </c>
      <c r="L72" s="22" t="s">
        <v>29</v>
      </c>
      <c r="M72" s="22" t="s">
        <v>30</v>
      </c>
      <c r="N72" s="25"/>
      <c r="O72" s="26">
        <v>1246034</v>
      </c>
      <c r="P72" s="27">
        <v>10</v>
      </c>
      <c r="Q72" s="27">
        <f t="shared" si="1"/>
        <v>12460340</v>
      </c>
      <c r="R72" s="28" t="s">
        <v>175</v>
      </c>
      <c r="S72" s="29" t="s">
        <v>32</v>
      </c>
      <c r="T72" s="73" t="s">
        <v>272</v>
      </c>
      <c r="U72" s="29" t="s">
        <v>92</v>
      </c>
      <c r="V72" s="29" t="s">
        <v>35</v>
      </c>
      <c r="W72" s="29" t="s">
        <v>36</v>
      </c>
      <c r="X72" s="30" t="s">
        <v>260</v>
      </c>
    </row>
    <row r="73" spans="1:27" s="31" customFormat="1" ht="71.25" customHeight="1" x14ac:dyDescent="0.25">
      <c r="A73" s="19">
        <v>69</v>
      </c>
      <c r="B73" s="20" t="s">
        <v>275</v>
      </c>
      <c r="C73" s="19" t="s">
        <v>67</v>
      </c>
      <c r="D73" s="21">
        <v>1</v>
      </c>
      <c r="E73" s="22">
        <v>1</v>
      </c>
      <c r="F73" s="23">
        <v>200000</v>
      </c>
      <c r="G73" s="23" t="e">
        <f>#REF!*F73</f>
        <v>#REF!</v>
      </c>
      <c r="H73" s="22" t="s">
        <v>26</v>
      </c>
      <c r="I73" s="19"/>
      <c r="J73" s="19" t="s">
        <v>79</v>
      </c>
      <c r="K73" s="19" t="s">
        <v>80</v>
      </c>
      <c r="L73" s="22" t="s">
        <v>29</v>
      </c>
      <c r="M73" s="22" t="s">
        <v>30</v>
      </c>
      <c r="N73" s="25"/>
      <c r="O73" s="26">
        <v>139655</v>
      </c>
      <c r="P73" s="27">
        <v>3</v>
      </c>
      <c r="Q73" s="27">
        <f t="shared" si="1"/>
        <v>418965</v>
      </c>
      <c r="R73" s="28" t="s">
        <v>175</v>
      </c>
      <c r="S73" s="29" t="s">
        <v>32</v>
      </c>
      <c r="T73" s="73" t="s">
        <v>272</v>
      </c>
      <c r="U73" s="29" t="s">
        <v>84</v>
      </c>
      <c r="V73" s="29" t="s">
        <v>35</v>
      </c>
      <c r="W73" s="29" t="s">
        <v>36</v>
      </c>
      <c r="X73" s="30" t="s">
        <v>260</v>
      </c>
    </row>
    <row r="74" spans="1:27" s="31" customFormat="1" ht="71.25" customHeight="1" x14ac:dyDescent="0.25">
      <c r="A74" s="19">
        <v>70</v>
      </c>
      <c r="B74" s="20" t="s">
        <v>276</v>
      </c>
      <c r="C74" s="33" t="s">
        <v>39</v>
      </c>
      <c r="D74" s="38">
        <v>2</v>
      </c>
      <c r="E74" s="37">
        <v>2</v>
      </c>
      <c r="F74" s="23">
        <v>1000000</v>
      </c>
      <c r="G74" s="23" t="e">
        <f>#REF!*F74</f>
        <v>#REF!</v>
      </c>
      <c r="H74" s="22" t="s">
        <v>26</v>
      </c>
      <c r="I74" s="19"/>
      <c r="J74" s="19" t="s">
        <v>277</v>
      </c>
      <c r="K74" s="19" t="s">
        <v>28</v>
      </c>
      <c r="L74" s="22" t="s">
        <v>29</v>
      </c>
      <c r="M74" s="22" t="s">
        <v>30</v>
      </c>
      <c r="N74" s="25"/>
      <c r="O74" s="26">
        <v>1246034</v>
      </c>
      <c r="P74" s="27">
        <v>8</v>
      </c>
      <c r="Q74" s="27">
        <f t="shared" si="1"/>
        <v>9968272</v>
      </c>
      <c r="R74" s="28" t="s">
        <v>175</v>
      </c>
      <c r="S74" s="29" t="s">
        <v>32</v>
      </c>
      <c r="T74" s="73" t="s">
        <v>272</v>
      </c>
      <c r="U74" s="29" t="s">
        <v>250</v>
      </c>
      <c r="V74" s="29" t="s">
        <v>35</v>
      </c>
      <c r="W74" s="29" t="s">
        <v>36</v>
      </c>
      <c r="X74" s="30" t="s">
        <v>239</v>
      </c>
      <c r="AA74" s="18"/>
    </row>
    <row r="75" spans="1:27" s="31" customFormat="1" ht="71.25" customHeight="1" x14ac:dyDescent="0.25">
      <c r="A75" s="19">
        <v>71</v>
      </c>
      <c r="B75" s="20" t="s">
        <v>278</v>
      </c>
      <c r="C75" s="33" t="s">
        <v>39</v>
      </c>
      <c r="D75" s="38">
        <v>0</v>
      </c>
      <c r="E75" s="37">
        <v>1</v>
      </c>
      <c r="F75" s="23">
        <v>1000000</v>
      </c>
      <c r="G75" s="23" t="e">
        <f>#REF!*F75</f>
        <v>#REF!</v>
      </c>
      <c r="H75" s="22" t="s">
        <v>26</v>
      </c>
      <c r="I75" s="19"/>
      <c r="J75" s="19" t="s">
        <v>279</v>
      </c>
      <c r="K75" s="19" t="s">
        <v>80</v>
      </c>
      <c r="L75" s="22" t="s">
        <v>29</v>
      </c>
      <c r="M75" s="22" t="s">
        <v>30</v>
      </c>
      <c r="N75" s="25"/>
      <c r="O75" s="26">
        <v>975630</v>
      </c>
      <c r="P75" s="27">
        <v>1</v>
      </c>
      <c r="Q75" s="27">
        <f t="shared" si="1"/>
        <v>975630</v>
      </c>
      <c r="R75" s="28" t="s">
        <v>175</v>
      </c>
      <c r="S75" s="29" t="s">
        <v>32</v>
      </c>
      <c r="T75" s="73" t="s">
        <v>272</v>
      </c>
      <c r="U75" s="29" t="s">
        <v>250</v>
      </c>
      <c r="V75" s="29" t="s">
        <v>35</v>
      </c>
      <c r="W75" s="29" t="s">
        <v>36</v>
      </c>
      <c r="X75" s="30" t="s">
        <v>239</v>
      </c>
    </row>
    <row r="76" spans="1:27" s="31" customFormat="1" ht="71.25" customHeight="1" x14ac:dyDescent="0.25">
      <c r="A76" s="19">
        <v>72</v>
      </c>
      <c r="B76" s="74" t="s">
        <v>280</v>
      </c>
      <c r="C76" s="33" t="s">
        <v>135</v>
      </c>
      <c r="D76" s="21">
        <v>10</v>
      </c>
      <c r="E76" s="22">
        <v>10</v>
      </c>
      <c r="F76" s="23">
        <v>300000</v>
      </c>
      <c r="G76" s="23" t="e">
        <f>#REF!*F76</f>
        <v>#REF!</v>
      </c>
      <c r="H76" s="22" t="s">
        <v>26</v>
      </c>
      <c r="I76" s="19"/>
      <c r="J76" s="19" t="s">
        <v>281</v>
      </c>
      <c r="K76" s="19" t="s">
        <v>68</v>
      </c>
      <c r="L76" s="22" t="s">
        <v>29</v>
      </c>
      <c r="M76" s="22" t="s">
        <v>30</v>
      </c>
      <c r="N76" s="25">
        <v>0</v>
      </c>
      <c r="O76" s="26">
        <v>125690</v>
      </c>
      <c r="P76" s="27">
        <v>30</v>
      </c>
      <c r="Q76" s="27">
        <f t="shared" si="1"/>
        <v>3770700</v>
      </c>
      <c r="R76" s="28" t="s">
        <v>136</v>
      </c>
      <c r="S76" s="29" t="s">
        <v>32</v>
      </c>
      <c r="T76" s="73" t="s">
        <v>272</v>
      </c>
      <c r="U76" s="29" t="s">
        <v>250</v>
      </c>
      <c r="V76" s="29" t="s">
        <v>35</v>
      </c>
      <c r="W76" s="29" t="s">
        <v>36</v>
      </c>
      <c r="X76" s="30" t="s">
        <v>282</v>
      </c>
    </row>
    <row r="77" spans="1:27" s="31" customFormat="1" ht="71.25" customHeight="1" x14ac:dyDescent="0.25">
      <c r="A77" s="19">
        <v>73</v>
      </c>
      <c r="B77" s="20" t="s">
        <v>283</v>
      </c>
      <c r="C77" s="33" t="s">
        <v>39</v>
      </c>
      <c r="D77" s="38">
        <v>0</v>
      </c>
      <c r="E77" s="37">
        <v>1</v>
      </c>
      <c r="F77" s="23">
        <v>1000000</v>
      </c>
      <c r="G77" s="23" t="e">
        <f>#REF!*F77</f>
        <v>#REF!</v>
      </c>
      <c r="H77" s="22" t="s">
        <v>26</v>
      </c>
      <c r="I77" s="19"/>
      <c r="J77" s="19"/>
      <c r="K77" s="19"/>
      <c r="L77" s="22" t="s">
        <v>29</v>
      </c>
      <c r="M77" s="22" t="s">
        <v>30</v>
      </c>
      <c r="N77" s="25">
        <v>0</v>
      </c>
      <c r="O77" s="26">
        <v>1246034</v>
      </c>
      <c r="P77" s="27">
        <v>0</v>
      </c>
      <c r="Q77" s="27">
        <f t="shared" si="1"/>
        <v>0</v>
      </c>
      <c r="R77" s="28" t="s">
        <v>175</v>
      </c>
      <c r="S77" s="29" t="s">
        <v>32</v>
      </c>
      <c r="T77" s="73" t="s">
        <v>272</v>
      </c>
      <c r="U77" s="29" t="s">
        <v>250</v>
      </c>
      <c r="V77" s="29" t="s">
        <v>35</v>
      </c>
      <c r="W77" s="29" t="s">
        <v>36</v>
      </c>
      <c r="X77" s="30" t="s">
        <v>239</v>
      </c>
    </row>
    <row r="78" spans="1:27" s="31" customFormat="1" ht="71.25" customHeight="1" x14ac:dyDescent="0.25">
      <c r="A78" s="19">
        <v>74</v>
      </c>
      <c r="B78" s="20" t="s">
        <v>284</v>
      </c>
      <c r="C78" s="33" t="s">
        <v>253</v>
      </c>
      <c r="D78" s="38">
        <v>5</v>
      </c>
      <c r="E78" s="37">
        <v>5</v>
      </c>
      <c r="F78" s="23">
        <v>250000</v>
      </c>
      <c r="G78" s="23" t="e">
        <f>#REF!*F78</f>
        <v>#REF!</v>
      </c>
      <c r="H78" s="22" t="s">
        <v>26</v>
      </c>
      <c r="I78" s="19"/>
      <c r="J78" s="19" t="s">
        <v>277</v>
      </c>
      <c r="K78" s="19" t="s">
        <v>28</v>
      </c>
      <c r="L78" s="22" t="s">
        <v>29</v>
      </c>
      <c r="M78" s="22" t="s">
        <v>30</v>
      </c>
      <c r="N78" s="75"/>
      <c r="O78" s="26">
        <v>83793</v>
      </c>
      <c r="P78" s="76">
        <v>20</v>
      </c>
      <c r="Q78" s="27">
        <f t="shared" si="1"/>
        <v>1675860</v>
      </c>
      <c r="R78" s="28" t="s">
        <v>175</v>
      </c>
      <c r="S78" s="29" t="s">
        <v>32</v>
      </c>
      <c r="T78" s="73" t="s">
        <v>272</v>
      </c>
      <c r="U78" s="29" t="s">
        <v>250</v>
      </c>
      <c r="V78" s="29" t="s">
        <v>35</v>
      </c>
      <c r="W78" s="29" t="s">
        <v>36</v>
      </c>
      <c r="X78" s="30" t="s">
        <v>239</v>
      </c>
    </row>
    <row r="79" spans="1:27" s="31" customFormat="1" ht="71.25" customHeight="1" x14ac:dyDescent="0.25">
      <c r="A79" s="19">
        <v>75</v>
      </c>
      <c r="B79" s="20" t="s">
        <v>285</v>
      </c>
      <c r="C79" s="33" t="s">
        <v>286</v>
      </c>
      <c r="D79" s="38">
        <v>1</v>
      </c>
      <c r="E79" s="37">
        <v>1</v>
      </c>
      <c r="F79" s="23">
        <v>200000</v>
      </c>
      <c r="G79" s="23" t="e">
        <f>#REF!*F79</f>
        <v>#REF!</v>
      </c>
      <c r="H79" s="22" t="s">
        <v>26</v>
      </c>
      <c r="I79" s="19"/>
      <c r="J79" s="19" t="s">
        <v>55</v>
      </c>
      <c r="K79" s="19" t="s">
        <v>28</v>
      </c>
      <c r="L79" s="22" t="s">
        <v>29</v>
      </c>
      <c r="M79" s="22" t="s">
        <v>30</v>
      </c>
      <c r="N79" s="75"/>
      <c r="O79" s="26">
        <v>83793</v>
      </c>
      <c r="P79" s="76">
        <v>2</v>
      </c>
      <c r="Q79" s="27">
        <f t="shared" si="1"/>
        <v>167586</v>
      </c>
      <c r="R79" s="28" t="s">
        <v>127</v>
      </c>
      <c r="S79" s="29" t="s">
        <v>287</v>
      </c>
      <c r="T79" s="73" t="s">
        <v>272</v>
      </c>
      <c r="U79" s="29" t="s">
        <v>288</v>
      </c>
      <c r="V79" s="29" t="s">
        <v>35</v>
      </c>
      <c r="W79" s="29" t="s">
        <v>131</v>
      </c>
      <c r="X79" s="30" t="s">
        <v>289</v>
      </c>
    </row>
    <row r="80" spans="1:27" s="31" customFormat="1" ht="71.25" customHeight="1" x14ac:dyDescent="0.25">
      <c r="A80" s="19">
        <v>76</v>
      </c>
      <c r="B80" s="20" t="s">
        <v>290</v>
      </c>
      <c r="C80" s="19" t="s">
        <v>67</v>
      </c>
      <c r="D80" s="38">
        <v>5</v>
      </c>
      <c r="E80" s="37">
        <v>5</v>
      </c>
      <c r="F80" s="23">
        <v>200000</v>
      </c>
      <c r="G80" s="23" t="e">
        <f>#REF!*F80</f>
        <v>#REF!</v>
      </c>
      <c r="H80" s="22" t="s">
        <v>26</v>
      </c>
      <c r="I80" s="19"/>
      <c r="J80" s="19"/>
      <c r="K80" s="19" t="s">
        <v>68</v>
      </c>
      <c r="L80" s="22" t="s">
        <v>29</v>
      </c>
      <c r="M80" s="22" t="s">
        <v>30</v>
      </c>
      <c r="N80" s="75"/>
      <c r="O80" s="26">
        <v>83793</v>
      </c>
      <c r="P80" s="76">
        <v>20</v>
      </c>
      <c r="Q80" s="27">
        <f t="shared" si="1"/>
        <v>1675860</v>
      </c>
      <c r="R80" s="28" t="s">
        <v>175</v>
      </c>
      <c r="S80" s="29" t="s">
        <v>90</v>
      </c>
      <c r="T80" s="32" t="s">
        <v>291</v>
      </c>
      <c r="U80" s="29" t="s">
        <v>159</v>
      </c>
      <c r="V80" s="29" t="s">
        <v>35</v>
      </c>
      <c r="W80" s="29" t="s">
        <v>36</v>
      </c>
      <c r="X80" s="30" t="s">
        <v>289</v>
      </c>
    </row>
    <row r="81" spans="1:24" s="31" customFormat="1" ht="71.25" customHeight="1" x14ac:dyDescent="0.25">
      <c r="A81" s="19">
        <v>77</v>
      </c>
      <c r="B81" s="33" t="s">
        <v>292</v>
      </c>
      <c r="C81" s="33" t="s">
        <v>293</v>
      </c>
      <c r="D81" s="38">
        <v>50</v>
      </c>
      <c r="E81" s="37">
        <v>100</v>
      </c>
      <c r="F81" s="23">
        <v>50000</v>
      </c>
      <c r="G81" s="23" t="e">
        <f>#REF!*F81</f>
        <v>#REF!</v>
      </c>
      <c r="H81" s="22" t="s">
        <v>26</v>
      </c>
      <c r="I81" s="19"/>
      <c r="J81" s="19"/>
      <c r="K81" s="19"/>
      <c r="L81" s="22" t="s">
        <v>29</v>
      </c>
      <c r="M81" s="22" t="s">
        <v>30</v>
      </c>
      <c r="N81" s="75"/>
      <c r="O81" s="26">
        <v>53534</v>
      </c>
      <c r="P81" s="76">
        <v>150</v>
      </c>
      <c r="Q81" s="27">
        <f t="shared" si="1"/>
        <v>8030100</v>
      </c>
      <c r="R81" s="28" t="s">
        <v>244</v>
      </c>
      <c r="S81" s="29" t="s">
        <v>90</v>
      </c>
      <c r="T81" s="29" t="s">
        <v>294</v>
      </c>
      <c r="U81" s="29" t="s">
        <v>92</v>
      </c>
      <c r="V81" s="29" t="s">
        <v>35</v>
      </c>
      <c r="W81" s="29" t="s">
        <v>36</v>
      </c>
      <c r="X81" s="30" t="s">
        <v>295</v>
      </c>
    </row>
    <row r="82" spans="1:24" s="31" customFormat="1" ht="71.25" customHeight="1" x14ac:dyDescent="0.25">
      <c r="A82" s="19">
        <v>78</v>
      </c>
      <c r="B82" s="20" t="s">
        <v>296</v>
      </c>
      <c r="C82" s="33" t="s">
        <v>253</v>
      </c>
      <c r="D82" s="38">
        <v>2</v>
      </c>
      <c r="E82" s="37">
        <v>3</v>
      </c>
      <c r="F82" s="23">
        <v>250000</v>
      </c>
      <c r="G82" s="23" t="e">
        <f>#REF!*F82</f>
        <v>#REF!</v>
      </c>
      <c r="H82" s="22" t="s">
        <v>26</v>
      </c>
      <c r="I82" s="19"/>
      <c r="J82" s="20" t="s">
        <v>297</v>
      </c>
      <c r="K82" s="19" t="s">
        <v>28</v>
      </c>
      <c r="L82" s="22" t="s">
        <v>29</v>
      </c>
      <c r="M82" s="22" t="s">
        <v>30</v>
      </c>
      <c r="N82" s="25"/>
      <c r="O82" s="26">
        <v>83793</v>
      </c>
      <c r="P82" s="27">
        <v>10</v>
      </c>
      <c r="Q82" s="27">
        <f t="shared" si="1"/>
        <v>837930</v>
      </c>
      <c r="R82" s="28" t="s">
        <v>298</v>
      </c>
      <c r="S82" s="29" t="s">
        <v>32</v>
      </c>
      <c r="T82" s="29" t="s">
        <v>299</v>
      </c>
      <c r="U82" s="29" t="s">
        <v>150</v>
      </c>
      <c r="V82" s="29" t="s">
        <v>35</v>
      </c>
      <c r="W82" s="29" t="s">
        <v>36</v>
      </c>
      <c r="X82" s="30" t="s">
        <v>300</v>
      </c>
    </row>
    <row r="83" spans="1:24" s="31" customFormat="1" ht="71.25" customHeight="1" x14ac:dyDescent="0.25">
      <c r="A83" s="19">
        <v>79</v>
      </c>
      <c r="B83" s="20" t="s">
        <v>301</v>
      </c>
      <c r="C83" s="19" t="s">
        <v>25</v>
      </c>
      <c r="D83" s="38">
        <v>5</v>
      </c>
      <c r="E83" s="37">
        <v>5</v>
      </c>
      <c r="F83" s="23">
        <v>200000</v>
      </c>
      <c r="G83" s="23" t="e">
        <f>#REF!*F83</f>
        <v>#REF!</v>
      </c>
      <c r="H83" s="22" t="s">
        <v>26</v>
      </c>
      <c r="I83" s="24"/>
      <c r="J83" s="19" t="s">
        <v>55</v>
      </c>
      <c r="K83" s="19" t="s">
        <v>28</v>
      </c>
      <c r="L83" s="22" t="s">
        <v>29</v>
      </c>
      <c r="M83" s="22" t="s">
        <v>30</v>
      </c>
      <c r="N83" s="25"/>
      <c r="O83" s="26">
        <v>83793</v>
      </c>
      <c r="P83" s="27">
        <v>15</v>
      </c>
      <c r="Q83" s="27">
        <f t="shared" si="1"/>
        <v>1256895</v>
      </c>
      <c r="R83" s="28" t="s">
        <v>298</v>
      </c>
      <c r="S83" s="29" t="s">
        <v>32</v>
      </c>
      <c r="T83" s="29" t="s">
        <v>302</v>
      </c>
      <c r="U83" s="29" t="s">
        <v>150</v>
      </c>
      <c r="V83" s="29" t="s">
        <v>35</v>
      </c>
      <c r="W83" s="29" t="s">
        <v>36</v>
      </c>
      <c r="X83" s="30" t="s">
        <v>289</v>
      </c>
    </row>
    <row r="84" spans="1:24" s="31" customFormat="1" ht="71.25" customHeight="1" x14ac:dyDescent="0.25">
      <c r="A84" s="19">
        <v>80</v>
      </c>
      <c r="B84" s="20" t="s">
        <v>303</v>
      </c>
      <c r="C84" s="19" t="s">
        <v>39</v>
      </c>
      <c r="D84" s="38">
        <v>5</v>
      </c>
      <c r="E84" s="37">
        <v>5</v>
      </c>
      <c r="F84" s="23">
        <v>1000000</v>
      </c>
      <c r="G84" s="23" t="e">
        <f>#REF!*F84</f>
        <v>#REF!</v>
      </c>
      <c r="H84" s="22" t="s">
        <v>26</v>
      </c>
      <c r="I84" s="24"/>
      <c r="J84" s="19" t="s">
        <v>55</v>
      </c>
      <c r="K84" s="19" t="s">
        <v>28</v>
      </c>
      <c r="L84" s="22" t="s">
        <v>29</v>
      </c>
      <c r="M84" s="22" t="s">
        <v>30</v>
      </c>
      <c r="N84" s="25"/>
      <c r="O84" s="68">
        <v>3000000</v>
      </c>
      <c r="P84" s="27">
        <v>10</v>
      </c>
      <c r="Q84" s="27">
        <f t="shared" si="1"/>
        <v>30000000</v>
      </c>
      <c r="R84" s="28" t="s">
        <v>175</v>
      </c>
      <c r="S84" s="29" t="s">
        <v>304</v>
      </c>
      <c r="T84" s="29" t="s">
        <v>305</v>
      </c>
      <c r="U84" s="29" t="s">
        <v>34</v>
      </c>
      <c r="V84" s="29" t="s">
        <v>35</v>
      </c>
      <c r="W84" s="29" t="s">
        <v>36</v>
      </c>
      <c r="X84" s="30" t="s">
        <v>300</v>
      </c>
    </row>
    <row r="85" spans="1:24" s="31" customFormat="1" ht="71.25" customHeight="1" x14ac:dyDescent="0.25">
      <c r="A85" s="19">
        <v>81</v>
      </c>
      <c r="B85" s="20" t="s">
        <v>306</v>
      </c>
      <c r="C85" s="19" t="s">
        <v>126</v>
      </c>
      <c r="D85" s="21">
        <v>2</v>
      </c>
      <c r="E85" s="22">
        <v>2</v>
      </c>
      <c r="F85" s="23">
        <v>200000</v>
      </c>
      <c r="G85" s="23" t="e">
        <f>#REF!*F85</f>
        <v>#REF!</v>
      </c>
      <c r="H85" s="22" t="s">
        <v>26</v>
      </c>
      <c r="I85" s="24"/>
      <c r="J85" s="19" t="s">
        <v>55</v>
      </c>
      <c r="K85" s="19" t="s">
        <v>28</v>
      </c>
      <c r="L85" s="22" t="s">
        <v>29</v>
      </c>
      <c r="M85" s="22" t="s">
        <v>30</v>
      </c>
      <c r="N85" s="25"/>
      <c r="O85" s="26">
        <v>83793</v>
      </c>
      <c r="P85" s="27">
        <v>4</v>
      </c>
      <c r="Q85" s="27">
        <f t="shared" si="1"/>
        <v>335172</v>
      </c>
      <c r="R85" s="28" t="s">
        <v>127</v>
      </c>
      <c r="S85" s="29" t="s">
        <v>128</v>
      </c>
      <c r="T85" s="29" t="s">
        <v>307</v>
      </c>
      <c r="U85" s="29" t="s">
        <v>130</v>
      </c>
      <c r="V85" s="29" t="s">
        <v>35</v>
      </c>
      <c r="W85" s="29" t="s">
        <v>131</v>
      </c>
      <c r="X85" s="30" t="s">
        <v>300</v>
      </c>
    </row>
    <row r="86" spans="1:24" s="31" customFormat="1" ht="71.25" customHeight="1" x14ac:dyDescent="0.25">
      <c r="A86" s="19">
        <v>82</v>
      </c>
      <c r="B86" s="20" t="s">
        <v>308</v>
      </c>
      <c r="C86" s="19" t="s">
        <v>67</v>
      </c>
      <c r="D86" s="21">
        <v>1</v>
      </c>
      <c r="E86" s="22">
        <v>1</v>
      </c>
      <c r="F86" s="23">
        <v>200000</v>
      </c>
      <c r="G86" s="23" t="e">
        <f>#REF!*F86</f>
        <v>#REF!</v>
      </c>
      <c r="H86" s="22" t="s">
        <v>26</v>
      </c>
      <c r="I86" s="24"/>
      <c r="J86" s="19" t="s">
        <v>55</v>
      </c>
      <c r="K86" s="19" t="s">
        <v>28</v>
      </c>
      <c r="L86" s="22" t="s">
        <v>29</v>
      </c>
      <c r="M86" s="22" t="s">
        <v>30</v>
      </c>
      <c r="N86" s="25"/>
      <c r="O86" s="26">
        <v>83793</v>
      </c>
      <c r="P86" s="27">
        <v>2</v>
      </c>
      <c r="Q86" s="27">
        <f t="shared" si="1"/>
        <v>167586</v>
      </c>
      <c r="R86" s="28" t="s">
        <v>309</v>
      </c>
      <c r="S86" s="29" t="s">
        <v>97</v>
      </c>
      <c r="T86" s="29" t="s">
        <v>310</v>
      </c>
      <c r="U86" s="29" t="s">
        <v>84</v>
      </c>
      <c r="V86" s="29" t="s">
        <v>35</v>
      </c>
      <c r="W86" s="29" t="s">
        <v>36</v>
      </c>
      <c r="X86" s="30" t="s">
        <v>300</v>
      </c>
    </row>
    <row r="87" spans="1:24" s="31" customFormat="1" ht="71.25" customHeight="1" x14ac:dyDescent="0.25">
      <c r="A87" s="19">
        <v>83</v>
      </c>
      <c r="B87" s="20" t="s">
        <v>311</v>
      </c>
      <c r="C87" s="19" t="s">
        <v>312</v>
      </c>
      <c r="D87" s="21">
        <v>0</v>
      </c>
      <c r="E87" s="22">
        <v>2</v>
      </c>
      <c r="F87" s="23">
        <v>1875000</v>
      </c>
      <c r="G87" s="23" t="e">
        <f>#REF!*F87</f>
        <v>#REF!</v>
      </c>
      <c r="H87" s="22" t="s">
        <v>26</v>
      </c>
      <c r="I87" s="24"/>
      <c r="J87" s="19" t="s">
        <v>55</v>
      </c>
      <c r="K87" s="19" t="s">
        <v>28</v>
      </c>
      <c r="L87" s="22" t="s">
        <v>29</v>
      </c>
      <c r="M87" s="22" t="s">
        <v>30</v>
      </c>
      <c r="N87" s="25"/>
      <c r="O87" s="26">
        <v>1614181</v>
      </c>
      <c r="P87" s="27">
        <v>1</v>
      </c>
      <c r="Q87" s="27">
        <f t="shared" si="1"/>
        <v>1614181</v>
      </c>
      <c r="R87" s="28" t="s">
        <v>157</v>
      </c>
      <c r="S87" s="29" t="s">
        <v>313</v>
      </c>
      <c r="T87" s="29" t="s">
        <v>314</v>
      </c>
      <c r="U87" s="29" t="s">
        <v>159</v>
      </c>
      <c r="V87" s="35" t="s">
        <v>35</v>
      </c>
      <c r="W87" s="35" t="s">
        <v>36</v>
      </c>
      <c r="X87" s="30" t="s">
        <v>300</v>
      </c>
    </row>
    <row r="88" spans="1:24" s="31" customFormat="1" ht="71.25" customHeight="1" x14ac:dyDescent="0.25">
      <c r="A88" s="19">
        <v>84</v>
      </c>
      <c r="B88" s="20" t="s">
        <v>315</v>
      </c>
      <c r="C88" s="19" t="s">
        <v>316</v>
      </c>
      <c r="D88" s="38">
        <v>5</v>
      </c>
      <c r="E88" s="37">
        <v>5</v>
      </c>
      <c r="F88" s="23">
        <v>200000</v>
      </c>
      <c r="G88" s="23" t="e">
        <f>#REF!*F88</f>
        <v>#REF!</v>
      </c>
      <c r="H88" s="22" t="s">
        <v>26</v>
      </c>
      <c r="I88" s="24"/>
      <c r="J88" s="19" t="s">
        <v>55</v>
      </c>
      <c r="K88" s="19" t="s">
        <v>28</v>
      </c>
      <c r="L88" s="22" t="s">
        <v>29</v>
      </c>
      <c r="M88" s="22" t="s">
        <v>30</v>
      </c>
      <c r="N88" s="25"/>
      <c r="O88" s="26">
        <v>125690</v>
      </c>
      <c r="P88" s="27">
        <v>10</v>
      </c>
      <c r="Q88" s="27">
        <f t="shared" si="1"/>
        <v>1256900</v>
      </c>
      <c r="R88" s="28" t="s">
        <v>136</v>
      </c>
      <c r="S88" s="29" t="s">
        <v>32</v>
      </c>
      <c r="T88" s="29" t="s">
        <v>317</v>
      </c>
      <c r="U88" s="29" t="s">
        <v>250</v>
      </c>
      <c r="V88" s="29" t="s">
        <v>35</v>
      </c>
      <c r="W88" s="29" t="s">
        <v>36</v>
      </c>
      <c r="X88" s="30" t="s">
        <v>300</v>
      </c>
    </row>
    <row r="89" spans="1:24" s="31" customFormat="1" ht="51" customHeight="1" x14ac:dyDescent="0.25">
      <c r="A89" s="19">
        <v>85</v>
      </c>
      <c r="B89" s="20" t="s">
        <v>318</v>
      </c>
      <c r="C89" s="19" t="s">
        <v>44</v>
      </c>
      <c r="D89" s="38">
        <v>5</v>
      </c>
      <c r="E89" s="37">
        <v>5</v>
      </c>
      <c r="F89" s="23">
        <v>250000</v>
      </c>
      <c r="G89" s="23" t="e">
        <f>#REF!*F89</f>
        <v>#REF!</v>
      </c>
      <c r="H89" s="22" t="s">
        <v>26</v>
      </c>
      <c r="I89" s="24"/>
      <c r="J89" s="19" t="s">
        <v>55</v>
      </c>
      <c r="K89" s="19" t="s">
        <v>28</v>
      </c>
      <c r="L89" s="22" t="s">
        <v>29</v>
      </c>
      <c r="M89" s="22" t="s">
        <v>30</v>
      </c>
      <c r="N89" s="25"/>
      <c r="O89" s="26">
        <v>125690</v>
      </c>
      <c r="P89" s="27">
        <v>10</v>
      </c>
      <c r="Q89" s="27">
        <f t="shared" si="1"/>
        <v>1256900</v>
      </c>
      <c r="R89" s="28" t="s">
        <v>46</v>
      </c>
      <c r="S89" s="29" t="s">
        <v>114</v>
      </c>
      <c r="T89" s="29" t="s">
        <v>319</v>
      </c>
      <c r="U89" s="29" t="s">
        <v>34</v>
      </c>
      <c r="V89" s="29" t="s">
        <v>35</v>
      </c>
      <c r="W89" s="29" t="s">
        <v>36</v>
      </c>
      <c r="X89" s="30" t="s">
        <v>300</v>
      </c>
    </row>
    <row r="90" spans="1:24" s="31" customFormat="1" ht="121.5" customHeight="1" x14ac:dyDescent="0.25">
      <c r="A90" s="53">
        <v>86</v>
      </c>
      <c r="B90" s="54" t="s">
        <v>320</v>
      </c>
      <c r="C90" s="53" t="s">
        <v>94</v>
      </c>
      <c r="D90" s="37">
        <v>0</v>
      </c>
      <c r="E90" s="37">
        <v>0</v>
      </c>
      <c r="F90" s="23">
        <v>5000000</v>
      </c>
      <c r="G90" s="23" t="e">
        <f>#REF!*F90</f>
        <v>#REF!</v>
      </c>
      <c r="H90" s="22" t="s">
        <v>26</v>
      </c>
      <c r="I90" s="24"/>
      <c r="J90" s="19" t="s">
        <v>55</v>
      </c>
      <c r="K90" s="19" t="s">
        <v>28</v>
      </c>
      <c r="L90" s="22" t="s">
        <v>29</v>
      </c>
      <c r="M90" s="22" t="s">
        <v>30</v>
      </c>
      <c r="N90" s="20">
        <v>0</v>
      </c>
      <c r="O90" s="68">
        <v>3000000</v>
      </c>
      <c r="P90" s="56">
        <v>1</v>
      </c>
      <c r="Q90" s="27">
        <f t="shared" si="1"/>
        <v>3000000</v>
      </c>
      <c r="R90" s="29" t="s">
        <v>153</v>
      </c>
      <c r="S90" s="29" t="s">
        <v>154</v>
      </c>
      <c r="T90" s="29" t="s">
        <v>321</v>
      </c>
      <c r="U90" s="29" t="s">
        <v>34</v>
      </c>
      <c r="V90" s="29" t="s">
        <v>35</v>
      </c>
      <c r="W90" s="29" t="s">
        <v>36</v>
      </c>
      <c r="X90" s="30" t="s">
        <v>300</v>
      </c>
    </row>
    <row r="91" spans="1:24" s="31" customFormat="1" ht="80.25" customHeight="1" x14ac:dyDescent="0.25">
      <c r="A91" s="19">
        <v>87</v>
      </c>
      <c r="B91" s="20" t="s">
        <v>322</v>
      </c>
      <c r="C91" s="19" t="s">
        <v>135</v>
      </c>
      <c r="D91" s="38">
        <v>5</v>
      </c>
      <c r="E91" s="37">
        <v>5</v>
      </c>
      <c r="F91" s="23">
        <v>200000</v>
      </c>
      <c r="G91" s="23" t="e">
        <f>#REF!*F91</f>
        <v>#REF!</v>
      </c>
      <c r="H91" s="22" t="s">
        <v>26</v>
      </c>
      <c r="I91" s="77"/>
      <c r="J91" s="19" t="s">
        <v>55</v>
      </c>
      <c r="K91" s="19" t="s">
        <v>28</v>
      </c>
      <c r="L91" s="22" t="s">
        <v>29</v>
      </c>
      <c r="M91" s="22" t="s">
        <v>30</v>
      </c>
      <c r="N91" s="25"/>
      <c r="O91" s="26">
        <v>139655</v>
      </c>
      <c r="P91" s="27">
        <v>10</v>
      </c>
      <c r="Q91" s="27">
        <f t="shared" si="1"/>
        <v>1396550</v>
      </c>
      <c r="R91" s="28" t="s">
        <v>136</v>
      </c>
      <c r="S91" s="29" t="s">
        <v>32</v>
      </c>
      <c r="T91" s="29" t="s">
        <v>317</v>
      </c>
      <c r="U91" s="29" t="s">
        <v>250</v>
      </c>
      <c r="V91" s="29" t="s">
        <v>35</v>
      </c>
      <c r="W91" s="29" t="s">
        <v>36</v>
      </c>
      <c r="X91" s="30" t="s">
        <v>323</v>
      </c>
    </row>
    <row r="92" spans="1:24" s="84" customFormat="1" ht="20.25" customHeight="1" x14ac:dyDescent="0.3">
      <c r="A92" s="78" t="s">
        <v>16</v>
      </c>
      <c r="B92" s="78"/>
      <c r="C92" s="78"/>
      <c r="D92" s="79">
        <f>SUM(D5:D91)</f>
        <v>575</v>
      </c>
      <c r="E92" s="80">
        <f>SUM(E5:E91)</f>
        <v>653</v>
      </c>
      <c r="F92" s="80"/>
      <c r="G92" s="80" t="e">
        <f>SUM(G5:G91)</f>
        <v>#REF!</v>
      </c>
      <c r="H92" s="81"/>
      <c r="I92" s="81"/>
      <c r="J92" s="81"/>
      <c r="K92" s="81"/>
      <c r="L92" s="81"/>
      <c r="M92" s="81"/>
      <c r="N92" s="81">
        <f>SUM(N5:N91)</f>
        <v>0</v>
      </c>
      <c r="O92" s="82"/>
      <c r="P92" s="82">
        <f>SUBTOTAL(9,P5:P91)</f>
        <v>1685</v>
      </c>
      <c r="Q92" s="83">
        <f>SUM(Q5:Q91)</f>
        <v>881524490</v>
      </c>
      <c r="R92" s="81"/>
      <c r="S92" s="81"/>
      <c r="T92" s="81"/>
      <c r="U92" s="81"/>
      <c r="V92" s="81"/>
      <c r="W92" s="81"/>
      <c r="X92" s="81"/>
    </row>
    <row r="93" spans="1:24" ht="15" customHeight="1" x14ac:dyDescent="0.25">
      <c r="B93" s="53" t="s">
        <v>324</v>
      </c>
    </row>
    <row r="95" spans="1:24" ht="15" customHeight="1" x14ac:dyDescent="0.25">
      <c r="G95" s="85" t="e">
        <f>SUBTOTAL(9,G6:G94)</f>
        <v>#REF!</v>
      </c>
    </row>
    <row r="97" spans="18:18" ht="15" customHeight="1" x14ac:dyDescent="0.25">
      <c r="R97" s="86"/>
    </row>
  </sheetData>
  <protectedRanges>
    <protectedRange sqref="T26:T27 D22:E34 T22 B22:B34 F22:F24 F62 F88 F91 F38 F47 F65 F79 F85 F32 F26:F27 F34 N24:P30 N66:P66 N33:P34" name="Rango1_23"/>
    <protectedRange sqref="D64:E73 C71 B64:B73 F69 F64 F67 F72 N73:P73 N70:P70 N65:P65" name="Rango1_24"/>
    <protectedRange sqref="C5 G5:G91" name="Rango1"/>
    <protectedRange sqref="H5:H91" name="Rango1_1"/>
    <protectedRange sqref="L5:M91" name="Rango1_2"/>
    <protectedRange sqref="C6" name="Rango1_3"/>
    <protectedRange sqref="C11" name="Rango1_8"/>
    <protectedRange sqref="C13" name="Rango1_9"/>
    <protectedRange sqref="C12" name="Rango1_10"/>
    <protectedRange sqref="C14" name="Rango1_11"/>
    <protectedRange sqref="R14" name="Rango2_1_47_2"/>
    <protectedRange sqref="C15:C16" name="Rango1_25"/>
    <protectedRange sqref="R15:R16" name="Rango2_1_41_2"/>
    <protectedRange sqref="C18" name="Rango1_26"/>
    <protectedRange sqref="C20" name="Rango1_27"/>
    <protectedRange sqref="C21" name="Rango1_28"/>
    <protectedRange sqref="C23" name="Rango1_29"/>
    <protectedRange sqref="C24" name="Rango1_30"/>
    <protectedRange sqref="C25" name="Rango1_31"/>
    <protectedRange sqref="C28" name="Rango1_32"/>
    <protectedRange sqref="C30" name="Rango1_33"/>
    <protectedRange sqref="C35 C31" name="Rango1_34"/>
    <protectedRange sqref="C32" name="Rango1_35"/>
    <protectedRange sqref="C33" name="Rango1_36"/>
    <protectedRange sqref="C29" name="Rango1_37"/>
    <protectedRange sqref="C34" name="Rango1_38"/>
    <protectedRange sqref="C36" name="Rango1_39"/>
    <protectedRange sqref="C38" name="Rango1_41"/>
    <protectedRange sqref="C40" name="Rango1_42"/>
    <protectedRange sqref="C41" name="Rango1_43"/>
    <protectedRange sqref="C42" name="Rango1_44"/>
    <protectedRange sqref="C44" name="Rango1_45"/>
    <protectedRange sqref="C45" name="Rango1_46"/>
    <protectedRange sqref="C47" name="Rango1_47"/>
    <protectedRange sqref="C65" name="Rango1_48"/>
    <protectedRange sqref="C68" name="Rango1_49"/>
    <protectedRange sqref="C58" name="Rango1_50"/>
    <protectedRange sqref="C49" name="Rango1_51"/>
    <protectedRange sqref="C48" name="Rango1_52"/>
    <protectedRange sqref="C50" name="Rango1_53"/>
    <protectedRange sqref="C51" name="Rango1_54"/>
    <protectedRange sqref="C54" name="Rango1_55"/>
    <protectedRange sqref="C66" name="Rango1_57"/>
    <protectedRange sqref="C69" name="Rango1_58"/>
    <protectedRange sqref="C70" name="Rango1_59"/>
    <protectedRange sqref="C90" name="Rango1_60"/>
    <protectedRange sqref="C88" name="Rango1_62"/>
    <protectedRange sqref="C87" name="Rango1_63"/>
    <protectedRange sqref="C86" name="Rango1_64"/>
    <protectedRange sqref="C85" name="Rango1_65"/>
    <protectedRange sqref="C84" name="Rango1_66"/>
    <protectedRange sqref="C83" name="Rango1_67"/>
    <protectedRange sqref="C9" name="Rango1_4"/>
    <protectedRange sqref="B93" name="Rango1_1_1"/>
  </protectedRanges>
  <autoFilter ref="A4:X93" xr:uid="{D6EB5022-5A47-4B18-BCC2-E1068FD75D6F}"/>
  <mergeCells count="1">
    <mergeCell ref="A92:C92"/>
  </mergeCells>
  <dataValidations count="1">
    <dataValidation operator="greaterThanOrEqual" allowBlank="1" showInputMessage="1" showErrorMessage="1" sqref="B93" xr:uid="{068A42A3-340A-4BF5-90EF-17B8F0B81983}"/>
  </dataValidations>
  <pageMargins left="0.70866141732283472" right="0.70866141732283472" top="0.74803149606299213" bottom="0.74803149606299213" header="0" footer="0"/>
  <pageSetup paperSize="9" scale="30" orientation="landscape" horizontalDpi="2147483648" verticalDpi="214748364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AnexoTecnico_PIC-2026-2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2026-07-08T22:49:08Z</dcterms:created>
  <dcterms:modified xsi:type="dcterms:W3CDTF">2026-07-08T22:49:45Z</dcterms:modified>
</cp:coreProperties>
</file>